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F:\BUET Thesis\Data\Ministry Data(Dengue + malaria)\Dengue\2019\"/>
    </mc:Choice>
  </mc:AlternateContent>
  <bookViews>
    <workbookView showHorizontalScroll="0" showVerticalScroll="0" xWindow="0" yWindow="0" windowWidth="23040" windowHeight="9228" firstSheet="107" activeTab="126"/>
  </bookViews>
  <sheets>
    <sheet name="31.12" sheetId="173" r:id="rId1"/>
    <sheet name="30.12" sheetId="172" r:id="rId2"/>
    <sheet name="29.12" sheetId="171" r:id="rId3"/>
    <sheet name="28.12" sheetId="170" r:id="rId4"/>
    <sheet name="27.12" sheetId="169" r:id="rId5"/>
    <sheet name="26.12" sheetId="168" r:id="rId6"/>
    <sheet name="25.12" sheetId="167" r:id="rId7"/>
    <sheet name="24.12" sheetId="166" r:id="rId8"/>
    <sheet name="23.12" sheetId="165" r:id="rId9"/>
    <sheet name="22.12" sheetId="164" r:id="rId10"/>
    <sheet name="21.12" sheetId="163" r:id="rId11"/>
    <sheet name="20.12" sheetId="162" r:id="rId12"/>
    <sheet name="19.12" sheetId="161" r:id="rId13"/>
    <sheet name="18.12" sheetId="160" r:id="rId14"/>
    <sheet name="17.12" sheetId="159" r:id="rId15"/>
    <sheet name="16.12" sheetId="158" r:id="rId16"/>
    <sheet name="15.12" sheetId="157" r:id="rId17"/>
    <sheet name="14.12" sheetId="156" r:id="rId18"/>
    <sheet name="13.12" sheetId="155" r:id="rId19"/>
    <sheet name="12.12" sheetId="154" r:id="rId20"/>
    <sheet name="11.12" sheetId="153" r:id="rId21"/>
    <sheet name="10.12" sheetId="152" r:id="rId22"/>
    <sheet name="09.12" sheetId="151" r:id="rId23"/>
    <sheet name="08.12" sheetId="150" r:id="rId24"/>
    <sheet name="07.12" sheetId="149" r:id="rId25"/>
    <sheet name="06.12" sheetId="148" r:id="rId26"/>
    <sheet name="05.12" sheetId="147" r:id="rId27"/>
    <sheet name="04.12" sheetId="146" r:id="rId28"/>
    <sheet name="03.12" sheetId="145" r:id="rId29"/>
    <sheet name="02.12" sheetId="144" r:id="rId30"/>
    <sheet name="01.12" sheetId="143" r:id="rId31"/>
    <sheet name="30.11" sheetId="142" r:id="rId32"/>
    <sheet name="29.11" sheetId="141" r:id="rId33"/>
    <sheet name="28.11" sheetId="140" r:id="rId34"/>
    <sheet name="27.11" sheetId="139" r:id="rId35"/>
    <sheet name="26.11" sheetId="138" r:id="rId36"/>
    <sheet name="25.11" sheetId="137" r:id="rId37"/>
    <sheet name="24.11" sheetId="136" r:id="rId38"/>
    <sheet name="23.11" sheetId="135" r:id="rId39"/>
    <sheet name="22.11" sheetId="134" r:id="rId40"/>
    <sheet name="21.11" sheetId="133" r:id="rId41"/>
    <sheet name="20.11" sheetId="132" r:id="rId42"/>
    <sheet name="19.11" sheetId="131" r:id="rId43"/>
    <sheet name="18.11" sheetId="130" r:id="rId44"/>
    <sheet name="17.11" sheetId="129" r:id="rId45"/>
    <sheet name="16.11" sheetId="128" r:id="rId46"/>
    <sheet name="15.11" sheetId="127" r:id="rId47"/>
    <sheet name="14.11" sheetId="126" r:id="rId48"/>
    <sheet name="13.11" sheetId="125" r:id="rId49"/>
    <sheet name="12.11" sheetId="124" r:id="rId50"/>
    <sheet name="11.11" sheetId="123" r:id="rId51"/>
    <sheet name="10.11" sheetId="122" r:id="rId52"/>
    <sheet name="09.11" sheetId="121" r:id="rId53"/>
    <sheet name="08.11" sheetId="119" r:id="rId54"/>
    <sheet name="07.11" sheetId="118" r:id="rId55"/>
    <sheet name="06.11" sheetId="117" r:id="rId56"/>
    <sheet name="05.11" sheetId="116" r:id="rId57"/>
    <sheet name="04.11" sheetId="115" r:id="rId58"/>
    <sheet name="03.11" sheetId="114" r:id="rId59"/>
    <sheet name="02.11" sheetId="113" r:id="rId60"/>
    <sheet name="01.11" sheetId="112" r:id="rId61"/>
    <sheet name="31.10" sheetId="111" r:id="rId62"/>
    <sheet name="30.10" sheetId="110" r:id="rId63"/>
    <sheet name="29.10" sheetId="109" r:id="rId64"/>
    <sheet name="28.10" sheetId="108" r:id="rId65"/>
    <sheet name="27.10" sheetId="107" r:id="rId66"/>
    <sheet name="26.10" sheetId="106" r:id="rId67"/>
    <sheet name="25.10" sheetId="105" r:id="rId68"/>
    <sheet name="24.10" sheetId="104" r:id="rId69"/>
    <sheet name="23.10" sheetId="101" r:id="rId70"/>
    <sheet name="22.10" sheetId="100" r:id="rId71"/>
    <sheet name="21.10" sheetId="99" r:id="rId72"/>
    <sheet name="20.10" sheetId="98" r:id="rId73"/>
    <sheet name="19.10" sheetId="97" r:id="rId74"/>
    <sheet name="18.10" sheetId="96" r:id="rId75"/>
    <sheet name="17.10" sheetId="94" r:id="rId76"/>
    <sheet name="16.10" sheetId="93" r:id="rId77"/>
    <sheet name="15.10" sheetId="92" r:id="rId78"/>
    <sheet name="14.10" sheetId="91" r:id="rId79"/>
    <sheet name="13.10" sheetId="90" r:id="rId80"/>
    <sheet name="12.10" sheetId="89" r:id="rId81"/>
    <sheet name="11.10" sheetId="88" r:id="rId82"/>
    <sheet name="10.10" sheetId="87" r:id="rId83"/>
    <sheet name="09.10" sheetId="86" r:id="rId84"/>
    <sheet name="08.10" sheetId="85" r:id="rId85"/>
    <sheet name="07.10" sheetId="84" r:id="rId86"/>
    <sheet name="06.10" sheetId="83" r:id="rId87"/>
    <sheet name="05.10" sheetId="79" r:id="rId88"/>
    <sheet name="04.10" sheetId="78" r:id="rId89"/>
    <sheet name="03.10" sheetId="77" r:id="rId90"/>
    <sheet name="02.10" sheetId="76" r:id="rId91"/>
    <sheet name="01.10" sheetId="75" r:id="rId92"/>
    <sheet name="30.09" sheetId="74" r:id="rId93"/>
    <sheet name="29.09" sheetId="73" r:id="rId94"/>
    <sheet name="28.09" sheetId="72" r:id="rId95"/>
    <sheet name="27.09" sheetId="71" r:id="rId96"/>
    <sheet name="26.09" sheetId="70" r:id="rId97"/>
    <sheet name="25.09" sheetId="68" r:id="rId98"/>
    <sheet name="24.09" sheetId="67" r:id="rId99"/>
    <sheet name="23.09" sheetId="66" r:id="rId100"/>
    <sheet name="22.09" sheetId="65" r:id="rId101"/>
    <sheet name="21.09" sheetId="64" r:id="rId102"/>
    <sheet name="20.09" sheetId="63" r:id="rId103"/>
    <sheet name="19.09" sheetId="59" r:id="rId104"/>
    <sheet name="18.09" sheetId="58" r:id="rId105"/>
    <sheet name="17.09" sheetId="57" r:id="rId106"/>
    <sheet name="16.09" sheetId="56" r:id="rId107"/>
    <sheet name="15.09" sheetId="55" r:id="rId108"/>
    <sheet name="14.09" sheetId="54" r:id="rId109"/>
    <sheet name="13.09" sheetId="53" r:id="rId110"/>
    <sheet name="12.09" sheetId="52" r:id="rId111"/>
    <sheet name="11.09" sheetId="50" r:id="rId112"/>
    <sheet name="10.09" sheetId="49" r:id="rId113"/>
    <sheet name="09.09" sheetId="48" r:id="rId114"/>
    <sheet name="08.09" sheetId="47" r:id="rId115"/>
    <sheet name="07.09" sheetId="46" r:id="rId116"/>
    <sheet name="06.09" sheetId="45" r:id="rId117"/>
    <sheet name="05.09" sheetId="43" r:id="rId118"/>
    <sheet name="04.09" sheetId="42" r:id="rId119"/>
    <sheet name="03.09" sheetId="41" r:id="rId120"/>
    <sheet name="02.09" sheetId="40" r:id="rId121"/>
    <sheet name="01.09" sheetId="39" r:id="rId122"/>
    <sheet name="31.08" sheetId="38" r:id="rId123"/>
    <sheet name="30.08" sheetId="37" r:id="rId124"/>
    <sheet name="29.08" sheetId="36" r:id="rId125"/>
    <sheet name="28.08" sheetId="35" r:id="rId126"/>
    <sheet name="27.08" sheetId="34" r:id="rId127"/>
    <sheet name="26.08" sheetId="31" r:id="rId128"/>
    <sheet name="25.08" sheetId="30" r:id="rId129"/>
    <sheet name="24.08" sheetId="27" r:id="rId130"/>
  </sheets>
  <definedNames>
    <definedName name="_xlnm.Print_Area" localSheetId="121">'01.09'!$A$1:$N$85</definedName>
    <definedName name="_xlnm.Print_Area" localSheetId="91">'01.10'!$A$1:$N$85</definedName>
    <definedName name="_xlnm.Print_Area" localSheetId="60">'01.11'!$A$1:$N$85</definedName>
    <definedName name="_xlnm.Print_Area" localSheetId="30">'01.12'!$A$1:$O$85</definedName>
    <definedName name="_xlnm.Print_Area" localSheetId="120">'02.09'!$A$1:$N$85</definedName>
    <definedName name="_xlnm.Print_Area" localSheetId="90">'02.10'!$A$1:$N$85</definedName>
    <definedName name="_xlnm.Print_Area" localSheetId="59">'02.11'!$A$1:$N$85</definedName>
    <definedName name="_xlnm.Print_Area" localSheetId="29">'02.12'!$A$1:$O$85</definedName>
    <definedName name="_xlnm.Print_Area" localSheetId="119">'03.09'!$A$1:$N$85</definedName>
    <definedName name="_xlnm.Print_Area" localSheetId="89">'03.10'!$A$1:$N$85</definedName>
    <definedName name="_xlnm.Print_Area" localSheetId="58">'03.11'!$A$1:$N$85</definedName>
    <definedName name="_xlnm.Print_Area" localSheetId="28">'03.12'!$A$1:$O$85</definedName>
    <definedName name="_xlnm.Print_Area" localSheetId="118">'04.09'!$A$1:$N$85</definedName>
    <definedName name="_xlnm.Print_Area" localSheetId="88">'04.10'!$A$1:$N$85</definedName>
    <definedName name="_xlnm.Print_Area" localSheetId="57">'04.11'!$A$1:$N$85</definedName>
    <definedName name="_xlnm.Print_Area" localSheetId="27">'04.12'!$A$1:$O$85</definedName>
    <definedName name="_xlnm.Print_Area" localSheetId="117">'05.09'!$A$1:$N$85</definedName>
    <definedName name="_xlnm.Print_Area" localSheetId="87">'05.10'!$A$1:$N$85</definedName>
    <definedName name="_xlnm.Print_Area" localSheetId="56">'05.11'!$A$1:$N$85</definedName>
    <definedName name="_xlnm.Print_Area" localSheetId="26">'05.12'!$A$1:$O$85</definedName>
    <definedName name="_xlnm.Print_Area" localSheetId="116">'06.09'!$A$1:$N$85</definedName>
    <definedName name="_xlnm.Print_Area" localSheetId="86">'06.10'!$A$1:$N$85</definedName>
    <definedName name="_xlnm.Print_Area" localSheetId="55">'06.11'!$A$1:$N$85</definedName>
    <definedName name="_xlnm.Print_Area" localSheetId="25">'06.12'!$B$1:$O$85</definedName>
    <definedName name="_xlnm.Print_Area" localSheetId="115">'07.09'!$A$1:$N$85</definedName>
    <definedName name="_xlnm.Print_Area" localSheetId="85">'07.10'!$A$1:$N$85</definedName>
    <definedName name="_xlnm.Print_Area" localSheetId="54">'07.11'!$A$1:$N$85</definedName>
    <definedName name="_xlnm.Print_Area" localSheetId="24">'07.12'!$B$1:$O$85</definedName>
    <definedName name="_xlnm.Print_Area" localSheetId="114">'08.09'!$A$1:$N$85</definedName>
    <definedName name="_xlnm.Print_Area" localSheetId="84">'08.10'!$A$1:$N$85</definedName>
    <definedName name="_xlnm.Print_Area" localSheetId="53">'08.11'!$A$1:$N$85</definedName>
    <definedName name="_xlnm.Print_Area" localSheetId="23">'08.12'!$B$1:$O$85</definedName>
    <definedName name="_xlnm.Print_Area" localSheetId="113">'09.09'!$A$1:$N$85</definedName>
    <definedName name="_xlnm.Print_Area" localSheetId="83">'09.10'!$A$1:$N$85</definedName>
    <definedName name="_xlnm.Print_Area" localSheetId="52">'09.11'!$A$1:$N$85</definedName>
    <definedName name="_xlnm.Print_Area" localSheetId="22">'09.12'!$B$1:$O$85</definedName>
    <definedName name="_xlnm.Print_Area" localSheetId="112">'10.09'!$A$1:$N$85</definedName>
    <definedName name="_xlnm.Print_Area" localSheetId="82">'10.10'!$A$1:$N$85</definedName>
    <definedName name="_xlnm.Print_Area" localSheetId="51">'10.11'!$A$1:$N$85</definedName>
    <definedName name="_xlnm.Print_Area" localSheetId="21">'10.12'!$B$1:$O$85</definedName>
    <definedName name="_xlnm.Print_Area" localSheetId="111">'11.09'!$A$1:$N$85</definedName>
    <definedName name="_xlnm.Print_Area" localSheetId="81">'11.10'!$A$1:$N$85</definedName>
    <definedName name="_xlnm.Print_Area" localSheetId="50">'11.11'!$A$1:$N$85</definedName>
    <definedName name="_xlnm.Print_Area" localSheetId="20">'11.12'!$B$1:$O$85</definedName>
    <definedName name="_xlnm.Print_Area" localSheetId="110">'12.09'!$A$1:$N$85</definedName>
    <definedName name="_xlnm.Print_Area" localSheetId="80">'12.10'!$A$1:$N$85</definedName>
    <definedName name="_xlnm.Print_Area" localSheetId="49">'12.11'!$A$1:$N$85</definedName>
    <definedName name="_xlnm.Print_Area" localSheetId="19">'12.12'!$B$1:$O$85</definedName>
    <definedName name="_xlnm.Print_Area" localSheetId="109">'13.09'!$A$1:$N$85</definedName>
    <definedName name="_xlnm.Print_Area" localSheetId="79">'13.10'!$A$1:$N$85</definedName>
    <definedName name="_xlnm.Print_Area" localSheetId="48">'13.11'!$A$1:$N$85</definedName>
    <definedName name="_xlnm.Print_Area" localSheetId="18">'13.12'!$B$1:$O$85</definedName>
    <definedName name="_xlnm.Print_Area" localSheetId="108">'14.09'!$A$1:$N$85</definedName>
    <definedName name="_xlnm.Print_Area" localSheetId="78">'14.10'!$A$1:$N$85</definedName>
    <definedName name="_xlnm.Print_Area" localSheetId="47">'14.11'!$A$1:$N$85</definedName>
    <definedName name="_xlnm.Print_Area" localSheetId="17">'14.12'!$B$1:$O$85</definedName>
    <definedName name="_xlnm.Print_Area" localSheetId="107">'15.09'!$A$1:$N$85</definedName>
    <definedName name="_xlnm.Print_Area" localSheetId="77">'15.10'!$A$1:$N$85</definedName>
    <definedName name="_xlnm.Print_Area" localSheetId="46">'15.11'!$A$1:$O$85</definedName>
    <definedName name="_xlnm.Print_Area" localSheetId="16">'15.12'!$B$1:$O$85</definedName>
    <definedName name="_xlnm.Print_Area" localSheetId="106">'16.09'!$A$1:$N$85</definedName>
    <definedName name="_xlnm.Print_Area" localSheetId="76">'16.10'!$A$1:$N$85</definedName>
    <definedName name="_xlnm.Print_Area" localSheetId="45">'16.11'!$A$1:$O$85</definedName>
    <definedName name="_xlnm.Print_Area" localSheetId="15">'16.12'!$B$1:$O$85</definedName>
    <definedName name="_xlnm.Print_Area" localSheetId="105">'17.09'!$A$1:$N$85</definedName>
    <definedName name="_xlnm.Print_Area" localSheetId="75">'17.10'!$A$1:$N$85</definedName>
    <definedName name="_xlnm.Print_Area" localSheetId="44">'17.11'!$A$1:$O$85</definedName>
    <definedName name="_xlnm.Print_Area" localSheetId="14">'17.12'!$B$1:$O$85</definedName>
    <definedName name="_xlnm.Print_Area" localSheetId="104">'18.09'!$A$1:$N$85</definedName>
    <definedName name="_xlnm.Print_Area" localSheetId="74">'18.10'!$A$1:$N$85</definedName>
    <definedName name="_xlnm.Print_Area" localSheetId="43">'18.11'!$A$1:$O$85</definedName>
    <definedName name="_xlnm.Print_Area" localSheetId="13">'18.12'!$B$1:$O$85</definedName>
    <definedName name="_xlnm.Print_Area" localSheetId="103">'19.09'!$A$1:$N$85</definedName>
    <definedName name="_xlnm.Print_Area" localSheetId="73">'19.10'!$A$1:$N$85</definedName>
    <definedName name="_xlnm.Print_Area" localSheetId="42">'19.11'!$A$1:$O$85</definedName>
    <definedName name="_xlnm.Print_Area" localSheetId="12">'19.12'!$B$1:$O$85</definedName>
    <definedName name="_xlnm.Print_Area" localSheetId="102">'20.09'!$A$1:$N$85</definedName>
    <definedName name="_xlnm.Print_Area" localSheetId="72">'20.10'!$A$1:$N$85</definedName>
    <definedName name="_xlnm.Print_Area" localSheetId="41">'20.11'!$A$1:$O$85</definedName>
    <definedName name="_xlnm.Print_Area" localSheetId="11">'20.12'!$B$1:$O$85</definedName>
    <definedName name="_xlnm.Print_Area" localSheetId="101">'21.09'!$A$1:$N$85</definedName>
    <definedName name="_xlnm.Print_Area" localSheetId="71">'21.10'!$A$1:$N$85</definedName>
    <definedName name="_xlnm.Print_Area" localSheetId="40">'21.11'!$A$1:$O$85</definedName>
    <definedName name="_xlnm.Print_Area" localSheetId="10">'21.12'!$B$1:$O$85</definedName>
    <definedName name="_xlnm.Print_Area" localSheetId="100">'22.09'!$A$1:$N$85</definedName>
    <definedName name="_xlnm.Print_Area" localSheetId="70">'22.10'!$A$1:$N$85</definedName>
    <definedName name="_xlnm.Print_Area" localSheetId="39">'22.11'!$A$1:$O$85</definedName>
    <definedName name="_xlnm.Print_Area" localSheetId="9">'22.12'!$B$1:$O$85</definedName>
    <definedName name="_xlnm.Print_Area" localSheetId="99">'23.09'!$A$1:$N$85</definedName>
    <definedName name="_xlnm.Print_Area" localSheetId="69">'23.10'!$A$1:$N$85</definedName>
    <definedName name="_xlnm.Print_Area" localSheetId="38">'23.11'!$A$1:$O$85</definedName>
    <definedName name="_xlnm.Print_Area" localSheetId="8">'23.12'!$B$1:$O$85</definedName>
    <definedName name="_xlnm.Print_Area" localSheetId="129">'24.08'!$A$1:$N$85</definedName>
    <definedName name="_xlnm.Print_Area" localSheetId="98">'24.09'!$A$1:$N$85</definedName>
    <definedName name="_xlnm.Print_Area" localSheetId="68">'24.10'!$A$1:$N$85</definedName>
    <definedName name="_xlnm.Print_Area" localSheetId="37">'24.11'!$A$1:$O$85</definedName>
    <definedName name="_xlnm.Print_Area" localSheetId="7">'24.12'!$B$1:$O$85</definedName>
    <definedName name="_xlnm.Print_Area" localSheetId="128">'25.08'!$A$1:$N$85</definedName>
    <definedName name="_xlnm.Print_Area" localSheetId="97">'25.09'!$A$1:$N$85</definedName>
    <definedName name="_xlnm.Print_Area" localSheetId="67">'25.10'!$A$1:$N$85</definedName>
    <definedName name="_xlnm.Print_Area" localSheetId="36">'25.11'!$A$1:$O$85</definedName>
    <definedName name="_xlnm.Print_Area" localSheetId="6">'25.12'!$B$1:$O$85</definedName>
    <definedName name="_xlnm.Print_Area" localSheetId="127">'26.08'!$A$1:$N$85</definedName>
    <definedName name="_xlnm.Print_Area" localSheetId="96">'26.09'!$A$1:$N$85</definedName>
    <definedName name="_xlnm.Print_Area" localSheetId="66">'26.10'!$A$1:$N$85</definedName>
    <definedName name="_xlnm.Print_Area" localSheetId="35">'26.11'!$A$1:$O$85</definedName>
    <definedName name="_xlnm.Print_Area" localSheetId="5">'26.12'!$B$1:$O$85</definedName>
    <definedName name="_xlnm.Print_Area" localSheetId="126">'27.08'!$A$1:$N$85</definedName>
    <definedName name="_xlnm.Print_Area" localSheetId="95">'27.09'!$A$1:$N$85</definedName>
    <definedName name="_xlnm.Print_Area" localSheetId="65">'27.10'!$A$1:$N$85</definedName>
    <definedName name="_xlnm.Print_Area" localSheetId="34">'27.11'!$A$1:$O$85</definedName>
    <definedName name="_xlnm.Print_Area" localSheetId="4">'27.12'!$B$1:$O$85</definedName>
    <definedName name="_xlnm.Print_Area" localSheetId="125">'28.08'!$A$1:$N$85</definedName>
    <definedName name="_xlnm.Print_Area" localSheetId="94">'28.09'!$A$1:$N$85</definedName>
    <definedName name="_xlnm.Print_Area" localSheetId="64">'28.10'!$A$1:$N$85</definedName>
    <definedName name="_xlnm.Print_Area" localSheetId="33">'28.11'!$A$1:$O$85</definedName>
    <definedName name="_xlnm.Print_Area" localSheetId="3">'28.12'!$B$1:$O$85</definedName>
    <definedName name="_xlnm.Print_Area" localSheetId="124">'29.08'!$A$1:$N$85</definedName>
    <definedName name="_xlnm.Print_Area" localSheetId="93">'29.09'!$A$1:$N$85</definedName>
    <definedName name="_xlnm.Print_Area" localSheetId="63">'29.10'!$A$1:$N$85</definedName>
    <definedName name="_xlnm.Print_Area" localSheetId="32">'29.11'!$A$1:$O$85</definedName>
    <definedName name="_xlnm.Print_Area" localSheetId="2">'29.12'!$B$1:$O$85</definedName>
    <definedName name="_xlnm.Print_Area" localSheetId="123">'30.08'!$A$1:$N$85</definedName>
    <definedName name="_xlnm.Print_Area" localSheetId="92">'30.09'!$A$1:$N$85</definedName>
    <definedName name="_xlnm.Print_Area" localSheetId="62">'30.10'!$A$1:$N$85</definedName>
    <definedName name="_xlnm.Print_Area" localSheetId="31">'30.11'!$A$1:$O$85</definedName>
    <definedName name="_xlnm.Print_Area" localSheetId="1">'30.12'!$B$1:$O$85</definedName>
    <definedName name="_xlnm.Print_Area" localSheetId="122">'31.08'!$A$1:$N$85</definedName>
    <definedName name="_xlnm.Print_Area" localSheetId="61">'31.10'!$A$1:$N$85</definedName>
    <definedName name="_xlnm.Print_Area" localSheetId="0">'31.12'!$B$1:$O$85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4" i="173" l="1"/>
  <c r="I73" i="173"/>
  <c r="I72" i="173"/>
  <c r="I71" i="173"/>
  <c r="I70" i="173"/>
  <c r="I69" i="173"/>
  <c r="I68" i="173"/>
  <c r="I67" i="173"/>
  <c r="I66" i="173"/>
  <c r="I65" i="173"/>
  <c r="I64" i="173"/>
  <c r="I63" i="173"/>
  <c r="I62" i="173"/>
  <c r="I60" i="173"/>
  <c r="I58" i="173"/>
  <c r="I56" i="173"/>
  <c r="M56" i="173" s="1"/>
  <c r="I54" i="173"/>
  <c r="I52" i="173"/>
  <c r="M52" i="173" s="1"/>
  <c r="I50" i="173"/>
  <c r="I47" i="173"/>
  <c r="I46" i="173"/>
  <c r="I45" i="173"/>
  <c r="I35" i="173"/>
  <c r="I34" i="173"/>
  <c r="M34" i="173" s="1"/>
  <c r="I31" i="173"/>
  <c r="I28" i="173"/>
  <c r="M28" i="173" s="1"/>
  <c r="I22" i="173"/>
  <c r="I21" i="173"/>
  <c r="I20" i="173"/>
  <c r="I17" i="173"/>
  <c r="I14" i="173"/>
  <c r="I11" i="173"/>
  <c r="A89" i="173"/>
  <c r="A88" i="173"/>
  <c r="A87" i="173"/>
  <c r="A86" i="173"/>
  <c r="A85" i="173"/>
  <c r="A84" i="173"/>
  <c r="A83" i="173"/>
  <c r="A82" i="173"/>
  <c r="A81" i="173"/>
  <c r="A80" i="173"/>
  <c r="A79" i="173"/>
  <c r="A78" i="173"/>
  <c r="A77" i="173"/>
  <c r="A76" i="173"/>
  <c r="N75" i="173"/>
  <c r="N25" i="173" s="1"/>
  <c r="L75" i="173"/>
  <c r="L25" i="173" s="1"/>
  <c r="K75" i="173"/>
  <c r="J75" i="173"/>
  <c r="J44" i="173" s="1"/>
  <c r="G75" i="173"/>
  <c r="F75" i="173"/>
  <c r="F25" i="173" s="1"/>
  <c r="E75" i="173"/>
  <c r="E25" i="173" s="1"/>
  <c r="A75" i="173"/>
  <c r="H74" i="173"/>
  <c r="M74" i="173" s="1"/>
  <c r="A74" i="173"/>
  <c r="H73" i="173"/>
  <c r="M73" i="173" s="1"/>
  <c r="A73" i="173"/>
  <c r="H72" i="173"/>
  <c r="A72" i="173"/>
  <c r="H71" i="173"/>
  <c r="A71" i="173"/>
  <c r="H70" i="173"/>
  <c r="M70" i="173" s="1"/>
  <c r="A70" i="173"/>
  <c r="H69" i="173"/>
  <c r="M69" i="173" s="1"/>
  <c r="A69" i="173"/>
  <c r="H68" i="173"/>
  <c r="A68" i="173"/>
  <c r="H67" i="173"/>
  <c r="A67" i="173"/>
  <c r="H66" i="173"/>
  <c r="M66" i="173" s="1"/>
  <c r="A66" i="173"/>
  <c r="H65" i="173"/>
  <c r="M65" i="173" s="1"/>
  <c r="A65" i="173"/>
  <c r="H64" i="173"/>
  <c r="A64" i="173"/>
  <c r="H63" i="173"/>
  <c r="A63" i="173"/>
  <c r="H62" i="173"/>
  <c r="A62" i="173"/>
  <c r="H61" i="173"/>
  <c r="A61" i="173"/>
  <c r="H60" i="173"/>
  <c r="A60" i="173"/>
  <c r="H59" i="173"/>
  <c r="I59" i="173" s="1"/>
  <c r="A59" i="173"/>
  <c r="H58" i="173"/>
  <c r="A58" i="173"/>
  <c r="H57" i="173"/>
  <c r="A57" i="173"/>
  <c r="H56" i="173"/>
  <c r="A56" i="173"/>
  <c r="H55" i="173"/>
  <c r="A55" i="173"/>
  <c r="H54" i="173"/>
  <c r="A54" i="173"/>
  <c r="H53" i="173"/>
  <c r="A53" i="173"/>
  <c r="H52" i="173"/>
  <c r="A52" i="173"/>
  <c r="H51" i="173"/>
  <c r="I51" i="173" s="1"/>
  <c r="A51" i="173"/>
  <c r="H50" i="173"/>
  <c r="A50" i="173"/>
  <c r="H49" i="173"/>
  <c r="I49" i="173" s="1"/>
  <c r="A49" i="173"/>
  <c r="H48" i="173"/>
  <c r="I48" i="173" s="1"/>
  <c r="M48" i="173" s="1"/>
  <c r="A48" i="173"/>
  <c r="H47" i="173"/>
  <c r="A47" i="173"/>
  <c r="H46" i="173"/>
  <c r="M46" i="173" s="1"/>
  <c r="A46" i="173"/>
  <c r="H45" i="173"/>
  <c r="A45" i="173"/>
  <c r="K44" i="173"/>
  <c r="A44" i="173"/>
  <c r="A43" i="173"/>
  <c r="A42" i="173"/>
  <c r="A41" i="173"/>
  <c r="A40" i="173"/>
  <c r="A39" i="173"/>
  <c r="A38" i="173"/>
  <c r="A37" i="173"/>
  <c r="A36" i="173"/>
  <c r="M35" i="173"/>
  <c r="H35" i="173"/>
  <c r="A35" i="173"/>
  <c r="H34" i="173"/>
  <c r="A34" i="173"/>
  <c r="H33" i="173"/>
  <c r="I33" i="173" s="1"/>
  <c r="M33" i="173" s="1"/>
  <c r="A33" i="173"/>
  <c r="H32" i="173"/>
  <c r="I32" i="173" s="1"/>
  <c r="M32" i="173" s="1"/>
  <c r="A32" i="173"/>
  <c r="M31" i="173"/>
  <c r="H31" i="173"/>
  <c r="A31" i="173"/>
  <c r="H30" i="173"/>
  <c r="I30" i="173" s="1"/>
  <c r="M30" i="173" s="1"/>
  <c r="A30" i="173"/>
  <c r="H29" i="173"/>
  <c r="I29" i="173" s="1"/>
  <c r="A29" i="173"/>
  <c r="H28" i="173"/>
  <c r="A28" i="173"/>
  <c r="N27" i="173"/>
  <c r="L27" i="173"/>
  <c r="K27" i="173"/>
  <c r="J27" i="173"/>
  <c r="G27" i="173"/>
  <c r="F27" i="173"/>
  <c r="E27" i="173"/>
  <c r="A27" i="173"/>
  <c r="A26" i="173"/>
  <c r="K25" i="173"/>
  <c r="G25" i="173"/>
  <c r="A25" i="173"/>
  <c r="N24" i="173"/>
  <c r="L24" i="173"/>
  <c r="K24" i="173"/>
  <c r="J24" i="173"/>
  <c r="G24" i="173"/>
  <c r="F24" i="173"/>
  <c r="F26" i="173" s="1"/>
  <c r="E24" i="173"/>
  <c r="E26" i="173" s="1"/>
  <c r="M23" i="173"/>
  <c r="H23" i="173"/>
  <c r="A23" i="173"/>
  <c r="H22" i="173"/>
  <c r="M22" i="173" s="1"/>
  <c r="H21" i="173"/>
  <c r="M21" i="173" s="1"/>
  <c r="A21" i="173"/>
  <c r="M20" i="173"/>
  <c r="H20" i="173"/>
  <c r="A20" i="173"/>
  <c r="H19" i="173"/>
  <c r="I19" i="173" s="1"/>
  <c r="A19" i="173"/>
  <c r="H18" i="173"/>
  <c r="A18" i="173"/>
  <c r="H17" i="173"/>
  <c r="A17" i="173"/>
  <c r="H16" i="173"/>
  <c r="I16" i="173" s="1"/>
  <c r="M16" i="173" s="1"/>
  <c r="A16" i="173"/>
  <c r="H15" i="173"/>
  <c r="A15" i="173"/>
  <c r="H14" i="173"/>
  <c r="A14" i="173"/>
  <c r="H13" i="173"/>
  <c r="I13" i="173" s="1"/>
  <c r="A13" i="173"/>
  <c r="H12" i="173"/>
  <c r="I12" i="173" s="1"/>
  <c r="M12" i="173" s="1"/>
  <c r="A12" i="173"/>
  <c r="H11" i="173"/>
  <c r="A11" i="173"/>
  <c r="A10" i="173"/>
  <c r="A9" i="173"/>
  <c r="A8" i="173"/>
  <c r="A7" i="173"/>
  <c r="A6" i="173"/>
  <c r="A5" i="173"/>
  <c r="A4" i="173"/>
  <c r="A3" i="173"/>
  <c r="A2" i="173"/>
  <c r="A1" i="173"/>
  <c r="K26" i="173" l="1"/>
  <c r="L26" i="173"/>
  <c r="L36" i="173" s="1"/>
  <c r="L10" i="173" s="1"/>
  <c r="L44" i="173"/>
  <c r="K36" i="173"/>
  <c r="K10" i="173" s="1"/>
  <c r="N43" i="173"/>
  <c r="M53" i="173"/>
  <c r="I55" i="173"/>
  <c r="M55" i="173" s="1"/>
  <c r="M50" i="173"/>
  <c r="M54" i="173"/>
  <c r="M58" i="173"/>
  <c r="M62" i="173"/>
  <c r="I53" i="173"/>
  <c r="I57" i="173"/>
  <c r="M57" i="173" s="1"/>
  <c r="I61" i="173"/>
  <c r="M61" i="173" s="1"/>
  <c r="M29" i="173"/>
  <c r="I27" i="173"/>
  <c r="H27" i="173"/>
  <c r="I18" i="173"/>
  <c r="M18" i="173" s="1"/>
  <c r="I15" i="173"/>
  <c r="M15" i="173" s="1"/>
  <c r="M14" i="173"/>
  <c r="M27" i="173"/>
  <c r="M59" i="173"/>
  <c r="M63" i="173"/>
  <c r="M67" i="173"/>
  <c r="M71" i="173"/>
  <c r="M13" i="173"/>
  <c r="M47" i="173"/>
  <c r="M17" i="173"/>
  <c r="M19" i="173"/>
  <c r="M49" i="173"/>
  <c r="M51" i="173"/>
  <c r="M60" i="173"/>
  <c r="M64" i="173"/>
  <c r="M68" i="173"/>
  <c r="M72" i="173"/>
  <c r="M11" i="173"/>
  <c r="F36" i="173"/>
  <c r="G26" i="173"/>
  <c r="G36" i="173" s="1"/>
  <c r="N26" i="173"/>
  <c r="N36" i="173" s="1"/>
  <c r="N9" i="173" s="1"/>
  <c r="H75" i="173"/>
  <c r="H24" i="173"/>
  <c r="J25" i="173"/>
  <c r="J26" i="173" s="1"/>
  <c r="J36" i="173" s="1"/>
  <c r="J10" i="173" s="1"/>
  <c r="I74" i="172"/>
  <c r="I73" i="172"/>
  <c r="I72" i="172"/>
  <c r="I71" i="172"/>
  <c r="I70" i="172"/>
  <c r="I69" i="172"/>
  <c r="I68" i="172"/>
  <c r="I67" i="172"/>
  <c r="I66" i="172"/>
  <c r="I65" i="172"/>
  <c r="I64" i="172"/>
  <c r="I63" i="172"/>
  <c r="I62" i="172"/>
  <c r="I61" i="172"/>
  <c r="I60" i="172"/>
  <c r="I59" i="172"/>
  <c r="I57" i="172"/>
  <c r="I56" i="172"/>
  <c r="I55" i="172"/>
  <c r="I54" i="172"/>
  <c r="I53" i="172"/>
  <c r="I52" i="172"/>
  <c r="I51" i="172"/>
  <c r="I50" i="172"/>
  <c r="I48" i="172"/>
  <c r="I47" i="172"/>
  <c r="I46" i="172"/>
  <c r="I45" i="172"/>
  <c r="I35" i="172"/>
  <c r="M35" i="172" s="1"/>
  <c r="I34" i="172"/>
  <c r="I33" i="172"/>
  <c r="I31" i="172"/>
  <c r="M31" i="172" s="1"/>
  <c r="I30" i="172"/>
  <c r="I28" i="172"/>
  <c r="I22" i="172"/>
  <c r="I21" i="172"/>
  <c r="I20" i="172"/>
  <c r="I19" i="172"/>
  <c r="M19" i="172" s="1"/>
  <c r="I18" i="172"/>
  <c r="I17" i="172"/>
  <c r="I16" i="172"/>
  <c r="I15" i="172"/>
  <c r="M15" i="172" s="1"/>
  <c r="A89" i="172"/>
  <c r="A88" i="172"/>
  <c r="A87" i="172"/>
  <c r="A86" i="172"/>
  <c r="A85" i="172"/>
  <c r="A84" i="172"/>
  <c r="A83" i="172"/>
  <c r="A82" i="172"/>
  <c r="A81" i="172"/>
  <c r="A80" i="172"/>
  <c r="A79" i="172"/>
  <c r="A78" i="172"/>
  <c r="A77" i="172"/>
  <c r="A76" i="172"/>
  <c r="N75" i="172"/>
  <c r="N25" i="172" s="1"/>
  <c r="L75" i="172"/>
  <c r="K75" i="172"/>
  <c r="J75" i="172"/>
  <c r="J44" i="172" s="1"/>
  <c r="G75" i="172"/>
  <c r="F75" i="172"/>
  <c r="F25" i="172" s="1"/>
  <c r="E75" i="172"/>
  <c r="E25" i="172" s="1"/>
  <c r="A75" i="172"/>
  <c r="H74" i="172"/>
  <c r="M74" i="172" s="1"/>
  <c r="A74" i="172"/>
  <c r="H73" i="172"/>
  <c r="M73" i="172" s="1"/>
  <c r="A73" i="172"/>
  <c r="H72" i="172"/>
  <c r="A72" i="172"/>
  <c r="H71" i="172"/>
  <c r="M71" i="172" s="1"/>
  <c r="A71" i="172"/>
  <c r="H70" i="172"/>
  <c r="M70" i="172" s="1"/>
  <c r="A70" i="172"/>
  <c r="H69" i="172"/>
  <c r="M69" i="172" s="1"/>
  <c r="A69" i="172"/>
  <c r="H68" i="172"/>
  <c r="A68" i="172"/>
  <c r="H67" i="172"/>
  <c r="M67" i="172" s="1"/>
  <c r="A67" i="172"/>
  <c r="H66" i="172"/>
  <c r="M66" i="172" s="1"/>
  <c r="A66" i="172"/>
  <c r="H65" i="172"/>
  <c r="M65" i="172" s="1"/>
  <c r="A65" i="172"/>
  <c r="H64" i="172"/>
  <c r="A64" i="172"/>
  <c r="H63" i="172"/>
  <c r="M63" i="172" s="1"/>
  <c r="A63" i="172"/>
  <c r="H62" i="172"/>
  <c r="M62" i="172" s="1"/>
  <c r="A62" i="172"/>
  <c r="H61" i="172"/>
  <c r="M61" i="172" s="1"/>
  <c r="A61" i="172"/>
  <c r="H60" i="172"/>
  <c r="A60" i="172"/>
  <c r="M59" i="172"/>
  <c r="H59" i="172"/>
  <c r="A59" i="172"/>
  <c r="H58" i="172"/>
  <c r="A58" i="172"/>
  <c r="H57" i="172"/>
  <c r="A57" i="172"/>
  <c r="H56" i="172"/>
  <c r="A56" i="172"/>
  <c r="M55" i="172"/>
  <c r="H55" i="172"/>
  <c r="A55" i="172"/>
  <c r="H54" i="172"/>
  <c r="M54" i="172" s="1"/>
  <c r="A54" i="172"/>
  <c r="H53" i="172"/>
  <c r="A53" i="172"/>
  <c r="H52" i="172"/>
  <c r="M52" i="172" s="1"/>
  <c r="A52" i="172"/>
  <c r="M51" i="172"/>
  <c r="H51" i="172"/>
  <c r="A51" i="172"/>
  <c r="H50" i="172"/>
  <c r="M50" i="172" s="1"/>
  <c r="A50" i="172"/>
  <c r="H49" i="172"/>
  <c r="A49" i="172"/>
  <c r="H48" i="172"/>
  <c r="A48" i="172"/>
  <c r="M47" i="172"/>
  <c r="H47" i="172"/>
  <c r="A47" i="172"/>
  <c r="H46" i="172"/>
  <c r="M46" i="172" s="1"/>
  <c r="A46" i="172"/>
  <c r="H45" i="172"/>
  <c r="A45" i="172"/>
  <c r="L44" i="172"/>
  <c r="K44" i="172"/>
  <c r="A44" i="172"/>
  <c r="A43" i="172"/>
  <c r="A42" i="172"/>
  <c r="A41" i="172"/>
  <c r="A40" i="172"/>
  <c r="A39" i="172"/>
  <c r="A38" i="172"/>
  <c r="A37" i="172"/>
  <c r="A36" i="172"/>
  <c r="H35" i="172"/>
  <c r="A35" i="172"/>
  <c r="M34" i="172"/>
  <c r="H34" i="172"/>
  <c r="A34" i="172"/>
  <c r="M33" i="172"/>
  <c r="H33" i="172"/>
  <c r="A33" i="172"/>
  <c r="H32" i="172"/>
  <c r="I32" i="172" s="1"/>
  <c r="M32" i="172" s="1"/>
  <c r="A32" i="172"/>
  <c r="H31" i="172"/>
  <c r="A31" i="172"/>
  <c r="M30" i="172"/>
  <c r="H30" i="172"/>
  <c r="A30" i="172"/>
  <c r="H29" i="172"/>
  <c r="I29" i="172" s="1"/>
  <c r="M29" i="172" s="1"/>
  <c r="A29" i="172"/>
  <c r="M28" i="172"/>
  <c r="H28" i="172"/>
  <c r="A28" i="172"/>
  <c r="N27" i="172"/>
  <c r="L27" i="172"/>
  <c r="K27" i="172"/>
  <c r="J27" i="172"/>
  <c r="G27" i="172"/>
  <c r="F27" i="172"/>
  <c r="E27" i="172"/>
  <c r="A27" i="172"/>
  <c r="A26" i="172"/>
  <c r="L25" i="172"/>
  <c r="L26" i="172" s="1"/>
  <c r="L36" i="172" s="1"/>
  <c r="L10" i="172" s="1"/>
  <c r="K25" i="172"/>
  <c r="G25" i="172"/>
  <c r="A25" i="172"/>
  <c r="N24" i="172"/>
  <c r="L24" i="172"/>
  <c r="K24" i="172"/>
  <c r="J24" i="172"/>
  <c r="G24" i="172"/>
  <c r="G26" i="172" s="1"/>
  <c r="G36" i="172" s="1"/>
  <c r="F24" i="172"/>
  <c r="F26" i="172" s="1"/>
  <c r="F36" i="172" s="1"/>
  <c r="E24" i="172"/>
  <c r="M23" i="172"/>
  <c r="H23" i="172"/>
  <c r="A23" i="172"/>
  <c r="H22" i="172"/>
  <c r="M22" i="172" s="1"/>
  <c r="H21" i="172"/>
  <c r="M21" i="172" s="1"/>
  <c r="A21" i="172"/>
  <c r="H20" i="172"/>
  <c r="M20" i="172" s="1"/>
  <c r="A20" i="172"/>
  <c r="H19" i="172"/>
  <c r="A19" i="172"/>
  <c r="H18" i="172"/>
  <c r="M18" i="172" s="1"/>
  <c r="A18" i="172"/>
  <c r="H17" i="172"/>
  <c r="M17" i="172" s="1"/>
  <c r="A17" i="172"/>
  <c r="H16" i="172"/>
  <c r="M16" i="172" s="1"/>
  <c r="A16" i="172"/>
  <c r="H15" i="172"/>
  <c r="A15" i="172"/>
  <c r="H14" i="172"/>
  <c r="I14" i="172" s="1"/>
  <c r="A14" i="172"/>
  <c r="H13" i="172"/>
  <c r="A13" i="172"/>
  <c r="H12" i="172"/>
  <c r="A12" i="172"/>
  <c r="H11" i="172"/>
  <c r="I11" i="172" s="1"/>
  <c r="M11" i="172" s="1"/>
  <c r="A11" i="172"/>
  <c r="A10" i="172"/>
  <c r="A9" i="172"/>
  <c r="A8" i="172"/>
  <c r="A7" i="172"/>
  <c r="A6" i="172"/>
  <c r="A5" i="172"/>
  <c r="A4" i="172"/>
  <c r="A3" i="172"/>
  <c r="A2" i="172"/>
  <c r="A1" i="172"/>
  <c r="I24" i="173" l="1"/>
  <c r="M24" i="173"/>
  <c r="M45" i="173"/>
  <c r="M75" i="173" s="1"/>
  <c r="I75" i="173"/>
  <c r="E43" i="173"/>
  <c r="H25" i="173"/>
  <c r="H26" i="173" s="1"/>
  <c r="H36" i="173" s="1"/>
  <c r="H27" i="172"/>
  <c r="I13" i="172"/>
  <c r="M13" i="172" s="1"/>
  <c r="I58" i="172"/>
  <c r="M58" i="172" s="1"/>
  <c r="N43" i="172"/>
  <c r="I49" i="172"/>
  <c r="M49" i="172" s="1"/>
  <c r="E26" i="172"/>
  <c r="I27" i="172"/>
  <c r="I12" i="172"/>
  <c r="M12" i="172" s="1"/>
  <c r="M27" i="172"/>
  <c r="M14" i="172"/>
  <c r="M48" i="172"/>
  <c r="M57" i="172"/>
  <c r="M56" i="172"/>
  <c r="M53" i="172"/>
  <c r="M60" i="172"/>
  <c r="M64" i="172"/>
  <c r="M68" i="172"/>
  <c r="M72" i="172"/>
  <c r="N26" i="172"/>
  <c r="N36" i="172" s="1"/>
  <c r="N9" i="172" s="1"/>
  <c r="H75" i="172"/>
  <c r="K26" i="172"/>
  <c r="K36" i="172" s="1"/>
  <c r="K10" i="172" s="1"/>
  <c r="J26" i="172"/>
  <c r="J36" i="172" s="1"/>
  <c r="J10" i="172" s="1"/>
  <c r="H24" i="172"/>
  <c r="J25" i="172"/>
  <c r="I74" i="171"/>
  <c r="I73" i="171"/>
  <c r="I72" i="171"/>
  <c r="I71" i="171"/>
  <c r="I70" i="171"/>
  <c r="I69" i="171"/>
  <c r="I68" i="171"/>
  <c r="I67" i="171"/>
  <c r="I66" i="171"/>
  <c r="I65" i="171"/>
  <c r="I64" i="171"/>
  <c r="I63" i="171"/>
  <c r="I62" i="171"/>
  <c r="I61" i="171"/>
  <c r="I60" i="171"/>
  <c r="I59" i="171"/>
  <c r="I58" i="171"/>
  <c r="I57" i="171"/>
  <c r="I56" i="171"/>
  <c r="I55" i="171"/>
  <c r="I54" i="171"/>
  <c r="I53" i="171"/>
  <c r="I52" i="171"/>
  <c r="I51" i="171"/>
  <c r="I50" i="171"/>
  <c r="I49" i="171"/>
  <c r="I48" i="171"/>
  <c r="I47" i="171"/>
  <c r="I46" i="171"/>
  <c r="I45" i="171"/>
  <c r="I35" i="171"/>
  <c r="M35" i="171" s="1"/>
  <c r="I34" i="171"/>
  <c r="I22" i="171"/>
  <c r="I21" i="171"/>
  <c r="M21" i="171" s="1"/>
  <c r="I19" i="171"/>
  <c r="I17" i="171"/>
  <c r="M17" i="171" s="1"/>
  <c r="I13" i="171"/>
  <c r="M13" i="171" s="1"/>
  <c r="A89" i="171"/>
  <c r="A88" i="171"/>
  <c r="A87" i="171"/>
  <c r="A86" i="171"/>
  <c r="A85" i="171"/>
  <c r="A84" i="171"/>
  <c r="A83" i="171"/>
  <c r="A82" i="171"/>
  <c r="A81" i="171"/>
  <c r="A80" i="171"/>
  <c r="A79" i="171"/>
  <c r="A78" i="171"/>
  <c r="A77" i="171"/>
  <c r="A76" i="171"/>
  <c r="N75" i="171"/>
  <c r="N43" i="171" s="1"/>
  <c r="L75" i="171"/>
  <c r="L44" i="171" s="1"/>
  <c r="K75" i="171"/>
  <c r="J75" i="171"/>
  <c r="G75" i="171"/>
  <c r="F75" i="171"/>
  <c r="E75" i="171"/>
  <c r="E25" i="171" s="1"/>
  <c r="A75" i="171"/>
  <c r="H74" i="171"/>
  <c r="M74" i="171" s="1"/>
  <c r="A74" i="171"/>
  <c r="H73" i="171"/>
  <c r="M73" i="171" s="1"/>
  <c r="A73" i="171"/>
  <c r="H72" i="171"/>
  <c r="A72" i="171"/>
  <c r="H71" i="171"/>
  <c r="A71" i="171"/>
  <c r="H70" i="171"/>
  <c r="M70" i="171" s="1"/>
  <c r="A70" i="171"/>
  <c r="H69" i="171"/>
  <c r="M69" i="171" s="1"/>
  <c r="A69" i="171"/>
  <c r="H68" i="171"/>
  <c r="A68" i="171"/>
  <c r="H67" i="171"/>
  <c r="A67" i="171"/>
  <c r="H66" i="171"/>
  <c r="M66" i="171" s="1"/>
  <c r="A66" i="171"/>
  <c r="H65" i="171"/>
  <c r="M65" i="171" s="1"/>
  <c r="A65" i="171"/>
  <c r="H64" i="171"/>
  <c r="A64" i="171"/>
  <c r="H63" i="171"/>
  <c r="A63" i="171"/>
  <c r="H62" i="171"/>
  <c r="M62" i="171" s="1"/>
  <c r="A62" i="171"/>
  <c r="H61" i="171"/>
  <c r="M61" i="171" s="1"/>
  <c r="A61" i="171"/>
  <c r="H60" i="171"/>
  <c r="A60" i="171"/>
  <c r="H59" i="171"/>
  <c r="A59" i="171"/>
  <c r="H58" i="171"/>
  <c r="M58" i="171" s="1"/>
  <c r="A58" i="171"/>
  <c r="H57" i="171"/>
  <c r="M57" i="171" s="1"/>
  <c r="A57" i="171"/>
  <c r="H56" i="171"/>
  <c r="A56" i="171"/>
  <c r="H55" i="171"/>
  <c r="A55" i="171"/>
  <c r="H54" i="171"/>
  <c r="M54" i="171" s="1"/>
  <c r="A54" i="171"/>
  <c r="H53" i="171"/>
  <c r="M53" i="171" s="1"/>
  <c r="A53" i="171"/>
  <c r="H52" i="171"/>
  <c r="A52" i="171"/>
  <c r="H51" i="171"/>
  <c r="A51" i="171"/>
  <c r="H50" i="171"/>
  <c r="M50" i="171" s="1"/>
  <c r="A50" i="171"/>
  <c r="H49" i="171"/>
  <c r="M49" i="171" s="1"/>
  <c r="A49" i="171"/>
  <c r="H48" i="171"/>
  <c r="A48" i="171"/>
  <c r="H47" i="171"/>
  <c r="A47" i="171"/>
  <c r="H46" i="171"/>
  <c r="M46" i="171" s="1"/>
  <c r="A46" i="171"/>
  <c r="H45" i="171"/>
  <c r="M45" i="171" s="1"/>
  <c r="A45" i="171"/>
  <c r="K44" i="171"/>
  <c r="J44" i="171"/>
  <c r="A44" i="171"/>
  <c r="A43" i="171"/>
  <c r="A42" i="171"/>
  <c r="A41" i="171"/>
  <c r="A40" i="171"/>
  <c r="A39" i="171"/>
  <c r="A38" i="171"/>
  <c r="A37" i="171"/>
  <c r="A36" i="171"/>
  <c r="H35" i="171"/>
  <c r="A35" i="171"/>
  <c r="H34" i="171"/>
  <c r="M34" i="171" s="1"/>
  <c r="A34" i="171"/>
  <c r="H33" i="171"/>
  <c r="A33" i="171"/>
  <c r="H32" i="171"/>
  <c r="A32" i="171"/>
  <c r="H31" i="171"/>
  <c r="I31" i="171" s="1"/>
  <c r="M31" i="171" s="1"/>
  <c r="A31" i="171"/>
  <c r="H30" i="171"/>
  <c r="I30" i="171" s="1"/>
  <c r="A30" i="171"/>
  <c r="H29" i="171"/>
  <c r="A29" i="171"/>
  <c r="H28" i="171"/>
  <c r="I28" i="171" s="1"/>
  <c r="A28" i="171"/>
  <c r="N27" i="171"/>
  <c r="L27" i="171"/>
  <c r="K27" i="171"/>
  <c r="J27" i="171"/>
  <c r="J36" i="171" s="1"/>
  <c r="J10" i="171" s="1"/>
  <c r="G27" i="171"/>
  <c r="F27" i="171"/>
  <c r="E27" i="171"/>
  <c r="A27" i="171"/>
  <c r="A26" i="171"/>
  <c r="N25" i="171"/>
  <c r="L25" i="171"/>
  <c r="L26" i="171" s="1"/>
  <c r="L36" i="171" s="1"/>
  <c r="L10" i="171" s="1"/>
  <c r="K25" i="171"/>
  <c r="J25" i="171"/>
  <c r="G25" i="171"/>
  <c r="G26" i="171" s="1"/>
  <c r="G36" i="171" s="1"/>
  <c r="F25" i="171"/>
  <c r="A25" i="171"/>
  <c r="N24" i="171"/>
  <c r="L24" i="171"/>
  <c r="K24" i="171"/>
  <c r="K26" i="171" s="1"/>
  <c r="K36" i="171" s="1"/>
  <c r="K10" i="171" s="1"/>
  <c r="J24" i="171"/>
  <c r="J26" i="171" s="1"/>
  <c r="G24" i="171"/>
  <c r="F24" i="171"/>
  <c r="F26" i="171" s="1"/>
  <c r="F36" i="171" s="1"/>
  <c r="E24" i="171"/>
  <c r="M23" i="171"/>
  <c r="H23" i="171"/>
  <c r="A23" i="171"/>
  <c r="H22" i="171"/>
  <c r="H21" i="171"/>
  <c r="A21" i="171"/>
  <c r="H20" i="171"/>
  <c r="I20" i="171" s="1"/>
  <c r="M20" i="171" s="1"/>
  <c r="A20" i="171"/>
  <c r="M19" i="171"/>
  <c r="H19" i="171"/>
  <c r="A19" i="171"/>
  <c r="H18" i="171"/>
  <c r="I18" i="171" s="1"/>
  <c r="M18" i="171" s="1"/>
  <c r="A18" i="171"/>
  <c r="H17" i="171"/>
  <c r="A17" i="171"/>
  <c r="H16" i="171"/>
  <c r="I16" i="171" s="1"/>
  <c r="M16" i="171" s="1"/>
  <c r="A16" i="171"/>
  <c r="H15" i="171"/>
  <c r="I15" i="171" s="1"/>
  <c r="M15" i="171" s="1"/>
  <c r="A15" i="171"/>
  <c r="H14" i="171"/>
  <c r="I14" i="171" s="1"/>
  <c r="M14" i="171" s="1"/>
  <c r="A14" i="171"/>
  <c r="H13" i="171"/>
  <c r="A13" i="171"/>
  <c r="H12" i="171"/>
  <c r="I12" i="171" s="1"/>
  <c r="M12" i="171" s="1"/>
  <c r="A12" i="171"/>
  <c r="H11" i="171"/>
  <c r="I11" i="171" s="1"/>
  <c r="M11" i="171" s="1"/>
  <c r="A11" i="171"/>
  <c r="A10" i="171"/>
  <c r="A9" i="171"/>
  <c r="A8" i="171"/>
  <c r="A7" i="171"/>
  <c r="A6" i="171"/>
  <c r="A5" i="171"/>
  <c r="A4" i="171"/>
  <c r="A3" i="171"/>
  <c r="A2" i="171"/>
  <c r="A1" i="171"/>
  <c r="Q9" i="173" l="1"/>
  <c r="E9" i="173"/>
  <c r="I44" i="173"/>
  <c r="I25" i="173"/>
  <c r="I26" i="173" s="1"/>
  <c r="I36" i="173" s="1"/>
  <c r="I10" i="173" s="1"/>
  <c r="M44" i="173"/>
  <c r="M25" i="173"/>
  <c r="M26" i="173" s="1"/>
  <c r="M36" i="173" s="1"/>
  <c r="M10" i="173" s="1"/>
  <c r="M24" i="172"/>
  <c r="I24" i="172"/>
  <c r="M45" i="172"/>
  <c r="M75" i="172" s="1"/>
  <c r="I75" i="172"/>
  <c r="E43" i="172"/>
  <c r="H25" i="172"/>
  <c r="H26" i="172" s="1"/>
  <c r="H36" i="172" s="1"/>
  <c r="I32" i="171"/>
  <c r="M32" i="171" s="1"/>
  <c r="E26" i="171"/>
  <c r="N26" i="171"/>
  <c r="N36" i="171" s="1"/>
  <c r="N9" i="171" s="1"/>
  <c r="I33" i="171"/>
  <c r="M33" i="171" s="1"/>
  <c r="I29" i="171"/>
  <c r="M29" i="171" s="1"/>
  <c r="M51" i="171"/>
  <c r="M55" i="171"/>
  <c r="M59" i="171"/>
  <c r="M63" i="171"/>
  <c r="M71" i="171"/>
  <c r="M47" i="171"/>
  <c r="M67" i="171"/>
  <c r="M22" i="171"/>
  <c r="M24" i="171" s="1"/>
  <c r="M30" i="171"/>
  <c r="M48" i="171"/>
  <c r="M52" i="171"/>
  <c r="M56" i="171"/>
  <c r="M60" i="171"/>
  <c r="M64" i="171"/>
  <c r="M68" i="171"/>
  <c r="M72" i="171"/>
  <c r="M28" i="171"/>
  <c r="I24" i="171"/>
  <c r="I75" i="171"/>
  <c r="H24" i="171"/>
  <c r="H27" i="171"/>
  <c r="H75" i="171"/>
  <c r="I74" i="170"/>
  <c r="I73" i="170"/>
  <c r="I72" i="170"/>
  <c r="I70" i="170"/>
  <c r="I69" i="170"/>
  <c r="I68" i="170"/>
  <c r="I66" i="170"/>
  <c r="I63" i="170"/>
  <c r="I62" i="170"/>
  <c r="I61" i="170"/>
  <c r="I60" i="170"/>
  <c r="I59" i="170"/>
  <c r="I58" i="170"/>
  <c r="I57" i="170"/>
  <c r="I56" i="170"/>
  <c r="I55" i="170"/>
  <c r="I53" i="170"/>
  <c r="I52" i="170"/>
  <c r="I51" i="170"/>
  <c r="I50" i="170"/>
  <c r="I49" i="170"/>
  <c r="I48" i="170"/>
  <c r="I47" i="170"/>
  <c r="I46" i="170"/>
  <c r="I45" i="170"/>
  <c r="I35" i="170"/>
  <c r="I34" i="170"/>
  <c r="I32" i="170"/>
  <c r="I31" i="170"/>
  <c r="I22" i="170"/>
  <c r="I20" i="170"/>
  <c r="M20" i="170" s="1"/>
  <c r="I18" i="170"/>
  <c r="A89" i="170"/>
  <c r="A88" i="170"/>
  <c r="A87" i="170"/>
  <c r="A86" i="170"/>
  <c r="A85" i="170"/>
  <c r="A84" i="170"/>
  <c r="A83" i="170"/>
  <c r="A82" i="170"/>
  <c r="A81" i="170"/>
  <c r="A80" i="170"/>
  <c r="A79" i="170"/>
  <c r="A78" i="170"/>
  <c r="A77" i="170"/>
  <c r="A76" i="170"/>
  <c r="N75" i="170"/>
  <c r="N25" i="170" s="1"/>
  <c r="L75" i="170"/>
  <c r="L44" i="170" s="1"/>
  <c r="K75" i="170"/>
  <c r="K44" i="170" s="1"/>
  <c r="J75" i="170"/>
  <c r="J44" i="170" s="1"/>
  <c r="H75" i="170"/>
  <c r="E43" i="170" s="1"/>
  <c r="G75" i="170"/>
  <c r="F75" i="170"/>
  <c r="E75" i="170"/>
  <c r="E25" i="170" s="1"/>
  <c r="A75" i="170"/>
  <c r="H74" i="170"/>
  <c r="M74" i="170" s="1"/>
  <c r="A74" i="170"/>
  <c r="H73" i="170"/>
  <c r="M73" i="170" s="1"/>
  <c r="A73" i="170"/>
  <c r="H72" i="170"/>
  <c r="A72" i="170"/>
  <c r="H71" i="170"/>
  <c r="A71" i="170"/>
  <c r="H70" i="170"/>
  <c r="M70" i="170" s="1"/>
  <c r="A70" i="170"/>
  <c r="H69" i="170"/>
  <c r="M69" i="170" s="1"/>
  <c r="A69" i="170"/>
  <c r="H68" i="170"/>
  <c r="A68" i="170"/>
  <c r="H67" i="170"/>
  <c r="A67" i="170"/>
  <c r="H66" i="170"/>
  <c r="M66" i="170" s="1"/>
  <c r="A66" i="170"/>
  <c r="H65" i="170"/>
  <c r="A65" i="170"/>
  <c r="H64" i="170"/>
  <c r="A64" i="170"/>
  <c r="H63" i="170"/>
  <c r="M63" i="170" s="1"/>
  <c r="A63" i="170"/>
  <c r="H62" i="170"/>
  <c r="M62" i="170" s="1"/>
  <c r="A62" i="170"/>
  <c r="H61" i="170"/>
  <c r="M61" i="170" s="1"/>
  <c r="A61" i="170"/>
  <c r="H60" i="170"/>
  <c r="A60" i="170"/>
  <c r="H59" i="170"/>
  <c r="M59" i="170" s="1"/>
  <c r="A59" i="170"/>
  <c r="H58" i="170"/>
  <c r="M58" i="170" s="1"/>
  <c r="A58" i="170"/>
  <c r="H57" i="170"/>
  <c r="M57" i="170" s="1"/>
  <c r="A57" i="170"/>
  <c r="H56" i="170"/>
  <c r="A56" i="170"/>
  <c r="H55" i="170"/>
  <c r="M55" i="170" s="1"/>
  <c r="A55" i="170"/>
  <c r="H54" i="170"/>
  <c r="A54" i="170"/>
  <c r="H53" i="170"/>
  <c r="M53" i="170" s="1"/>
  <c r="A53" i="170"/>
  <c r="H52" i="170"/>
  <c r="A52" i="170"/>
  <c r="H51" i="170"/>
  <c r="M51" i="170" s="1"/>
  <c r="A51" i="170"/>
  <c r="H50" i="170"/>
  <c r="M50" i="170" s="1"/>
  <c r="A50" i="170"/>
  <c r="H49" i="170"/>
  <c r="M49" i="170" s="1"/>
  <c r="A49" i="170"/>
  <c r="H48" i="170"/>
  <c r="A48" i="170"/>
  <c r="H47" i="170"/>
  <c r="M47" i="170" s="1"/>
  <c r="A47" i="170"/>
  <c r="H46" i="170"/>
  <c r="M46" i="170" s="1"/>
  <c r="A46" i="170"/>
  <c r="H45" i="170"/>
  <c r="M45" i="170" s="1"/>
  <c r="A45" i="170"/>
  <c r="A44" i="170"/>
  <c r="A43" i="170"/>
  <c r="A42" i="170"/>
  <c r="A41" i="170"/>
  <c r="A40" i="170"/>
  <c r="A39" i="170"/>
  <c r="A38" i="170"/>
  <c r="A37" i="170"/>
  <c r="A36" i="170"/>
  <c r="H35" i="170"/>
  <c r="A35" i="170"/>
  <c r="H34" i="170"/>
  <c r="M34" i="170" s="1"/>
  <c r="A34" i="170"/>
  <c r="H33" i="170"/>
  <c r="I33" i="170" s="1"/>
  <c r="A33" i="170"/>
  <c r="M32" i="170"/>
  <c r="H32" i="170"/>
  <c r="A32" i="170"/>
  <c r="H31" i="170"/>
  <c r="A31" i="170"/>
  <c r="H30" i="170"/>
  <c r="A30" i="170"/>
  <c r="H29" i="170"/>
  <c r="A29" i="170"/>
  <c r="H28" i="170"/>
  <c r="A28" i="170"/>
  <c r="N27" i="170"/>
  <c r="L27" i="170"/>
  <c r="K27" i="170"/>
  <c r="J27" i="170"/>
  <c r="G27" i="170"/>
  <c r="F27" i="170"/>
  <c r="E27" i="170"/>
  <c r="A27" i="170"/>
  <c r="A26" i="170"/>
  <c r="G25" i="170"/>
  <c r="F25" i="170"/>
  <c r="A25" i="170"/>
  <c r="N24" i="170"/>
  <c r="L24" i="170"/>
  <c r="K24" i="170"/>
  <c r="J24" i="170"/>
  <c r="G24" i="170"/>
  <c r="G26" i="170" s="1"/>
  <c r="G36" i="170" s="1"/>
  <c r="F24" i="170"/>
  <c r="E24" i="170"/>
  <c r="E26" i="170" s="1"/>
  <c r="M23" i="170"/>
  <c r="H23" i="170"/>
  <c r="A23" i="170"/>
  <c r="H22" i="170"/>
  <c r="H21" i="170"/>
  <c r="A21" i="170"/>
  <c r="H20" i="170"/>
  <c r="A20" i="170"/>
  <c r="H19" i="170"/>
  <c r="A19" i="170"/>
  <c r="M18" i="170"/>
  <c r="H18" i="170"/>
  <c r="A18" i="170"/>
  <c r="H17" i="170"/>
  <c r="A17" i="170"/>
  <c r="H16" i="170"/>
  <c r="A16" i="170"/>
  <c r="H15" i="170"/>
  <c r="A15" i="170"/>
  <c r="H14" i="170"/>
  <c r="A14" i="170"/>
  <c r="H13" i="170"/>
  <c r="A13" i="170"/>
  <c r="H12" i="170"/>
  <c r="A12" i="170"/>
  <c r="H11" i="170"/>
  <c r="A11" i="170"/>
  <c r="A10" i="170"/>
  <c r="A9" i="170"/>
  <c r="A8" i="170"/>
  <c r="A7" i="170"/>
  <c r="A6" i="170"/>
  <c r="A5" i="170"/>
  <c r="A4" i="170"/>
  <c r="A3" i="170"/>
  <c r="A2" i="170"/>
  <c r="A1" i="170"/>
  <c r="I74" i="169"/>
  <c r="I73" i="169"/>
  <c r="I72" i="169"/>
  <c r="I70" i="169"/>
  <c r="I69" i="169"/>
  <c r="I68" i="169"/>
  <c r="I66" i="169"/>
  <c r="I65" i="169"/>
  <c r="I65" i="170" s="1"/>
  <c r="I63" i="169"/>
  <c r="I62" i="169"/>
  <c r="I61" i="169"/>
  <c r="I60" i="169"/>
  <c r="I59" i="169"/>
  <c r="I58" i="169"/>
  <c r="I57" i="169"/>
  <c r="I56" i="169"/>
  <c r="I55" i="169"/>
  <c r="I53" i="169"/>
  <c r="I52" i="169"/>
  <c r="I51" i="169"/>
  <c r="I50" i="169"/>
  <c r="I49" i="169"/>
  <c r="I48" i="169"/>
  <c r="I47" i="169"/>
  <c r="I46" i="169"/>
  <c r="I45" i="169"/>
  <c r="I35" i="169"/>
  <c r="I34" i="169"/>
  <c r="I33" i="169"/>
  <c r="I32" i="169"/>
  <c r="I31" i="169"/>
  <c r="I22" i="169"/>
  <c r="I20" i="169"/>
  <c r="I18" i="169"/>
  <c r="I17" i="169"/>
  <c r="M17" i="169" s="1"/>
  <c r="I13" i="169"/>
  <c r="M13" i="169" s="1"/>
  <c r="A89" i="169"/>
  <c r="A88" i="169"/>
  <c r="A87" i="169"/>
  <c r="A86" i="169"/>
  <c r="A85" i="169"/>
  <c r="A84" i="169"/>
  <c r="A83" i="169"/>
  <c r="A82" i="169"/>
  <c r="A81" i="169"/>
  <c r="A80" i="169"/>
  <c r="A79" i="169"/>
  <c r="A78" i="169"/>
  <c r="A77" i="169"/>
  <c r="A76" i="169"/>
  <c r="N75" i="169"/>
  <c r="N25" i="169" s="1"/>
  <c r="L75" i="169"/>
  <c r="L44" i="169" s="1"/>
  <c r="K75" i="169"/>
  <c r="J75" i="169"/>
  <c r="J44" i="169" s="1"/>
  <c r="G75" i="169"/>
  <c r="F75" i="169"/>
  <c r="E75" i="169"/>
  <c r="E25" i="169" s="1"/>
  <c r="A75" i="169"/>
  <c r="H74" i="169"/>
  <c r="M74" i="169" s="1"/>
  <c r="A74" i="169"/>
  <c r="H73" i="169"/>
  <c r="M73" i="169" s="1"/>
  <c r="A73" i="169"/>
  <c r="H72" i="169"/>
  <c r="A72" i="169"/>
  <c r="H71" i="169"/>
  <c r="A71" i="169"/>
  <c r="H70" i="169"/>
  <c r="M70" i="169" s="1"/>
  <c r="A70" i="169"/>
  <c r="H69" i="169"/>
  <c r="M69" i="169" s="1"/>
  <c r="A69" i="169"/>
  <c r="H68" i="169"/>
  <c r="A68" i="169"/>
  <c r="H67" i="169"/>
  <c r="A67" i="169"/>
  <c r="H66" i="169"/>
  <c r="M66" i="169" s="1"/>
  <c r="A66" i="169"/>
  <c r="H65" i="169"/>
  <c r="A65" i="169"/>
  <c r="H64" i="169"/>
  <c r="A64" i="169"/>
  <c r="H63" i="169"/>
  <c r="M63" i="169" s="1"/>
  <c r="A63" i="169"/>
  <c r="H62" i="169"/>
  <c r="M62" i="169" s="1"/>
  <c r="A62" i="169"/>
  <c r="H61" i="169"/>
  <c r="M61" i="169" s="1"/>
  <c r="A61" i="169"/>
  <c r="H60" i="169"/>
  <c r="A60" i="169"/>
  <c r="H59" i="169"/>
  <c r="M59" i="169" s="1"/>
  <c r="A59" i="169"/>
  <c r="H58" i="169"/>
  <c r="M58" i="169" s="1"/>
  <c r="A58" i="169"/>
  <c r="H57" i="169"/>
  <c r="M57" i="169" s="1"/>
  <c r="A57" i="169"/>
  <c r="H56" i="169"/>
  <c r="A56" i="169"/>
  <c r="H55" i="169"/>
  <c r="M55" i="169" s="1"/>
  <c r="A55" i="169"/>
  <c r="H54" i="169"/>
  <c r="A54" i="169"/>
  <c r="H53" i="169"/>
  <c r="M53" i="169" s="1"/>
  <c r="A53" i="169"/>
  <c r="H52" i="169"/>
  <c r="A52" i="169"/>
  <c r="H51" i="169"/>
  <c r="M51" i="169" s="1"/>
  <c r="A51" i="169"/>
  <c r="H50" i="169"/>
  <c r="M50" i="169" s="1"/>
  <c r="A50" i="169"/>
  <c r="H49" i="169"/>
  <c r="M49" i="169" s="1"/>
  <c r="A49" i="169"/>
  <c r="H48" i="169"/>
  <c r="A48" i="169"/>
  <c r="H47" i="169"/>
  <c r="M47" i="169" s="1"/>
  <c r="A47" i="169"/>
  <c r="H46" i="169"/>
  <c r="M46" i="169" s="1"/>
  <c r="A46" i="169"/>
  <c r="H45" i="169"/>
  <c r="M45" i="169" s="1"/>
  <c r="A45" i="169"/>
  <c r="K44" i="169"/>
  <c r="A44" i="169"/>
  <c r="A43" i="169"/>
  <c r="A42" i="169"/>
  <c r="A41" i="169"/>
  <c r="A40" i="169"/>
  <c r="A39" i="169"/>
  <c r="A38" i="169"/>
  <c r="A37" i="169"/>
  <c r="A36" i="169"/>
  <c r="H35" i="169"/>
  <c r="A35" i="169"/>
  <c r="H34" i="169"/>
  <c r="M34" i="169" s="1"/>
  <c r="A34" i="169"/>
  <c r="H33" i="169"/>
  <c r="M33" i="169" s="1"/>
  <c r="A33" i="169"/>
  <c r="M32" i="169"/>
  <c r="H32" i="169"/>
  <c r="A32" i="169"/>
  <c r="H31" i="169"/>
  <c r="M31" i="169" s="1"/>
  <c r="A31" i="169"/>
  <c r="H30" i="169"/>
  <c r="I30" i="169" s="1"/>
  <c r="I30" i="170" s="1"/>
  <c r="A30" i="169"/>
  <c r="H29" i="169"/>
  <c r="A29" i="169"/>
  <c r="H28" i="169"/>
  <c r="A28" i="169"/>
  <c r="N27" i="169"/>
  <c r="L27" i="169"/>
  <c r="K27" i="169"/>
  <c r="J27" i="169"/>
  <c r="G27" i="169"/>
  <c r="F27" i="169"/>
  <c r="E27" i="169"/>
  <c r="A27" i="169"/>
  <c r="A26" i="169"/>
  <c r="K25" i="169"/>
  <c r="K26" i="169" s="1"/>
  <c r="K36" i="169" s="1"/>
  <c r="K10" i="169" s="1"/>
  <c r="G25" i="169"/>
  <c r="F25" i="169"/>
  <c r="A25" i="169"/>
  <c r="N24" i="169"/>
  <c r="L24" i="169"/>
  <c r="K24" i="169"/>
  <c r="J24" i="169"/>
  <c r="G24" i="169"/>
  <c r="G26" i="169" s="1"/>
  <c r="G36" i="169" s="1"/>
  <c r="F24" i="169"/>
  <c r="E24" i="169"/>
  <c r="M23" i="169"/>
  <c r="H23" i="169"/>
  <c r="A23" i="169"/>
  <c r="H22" i="169"/>
  <c r="H21" i="169"/>
  <c r="I21" i="169" s="1"/>
  <c r="A21" i="169"/>
  <c r="M20" i="169"/>
  <c r="H20" i="169"/>
  <c r="A20" i="169"/>
  <c r="H19" i="169"/>
  <c r="I19" i="169" s="1"/>
  <c r="M19" i="169" s="1"/>
  <c r="A19" i="169"/>
  <c r="M18" i="169"/>
  <c r="H18" i="169"/>
  <c r="A18" i="169"/>
  <c r="H17" i="169"/>
  <c r="A17" i="169"/>
  <c r="H16" i="169"/>
  <c r="A16" i="169"/>
  <c r="H15" i="169"/>
  <c r="A15" i="169"/>
  <c r="H14" i="169"/>
  <c r="A14" i="169"/>
  <c r="H13" i="169"/>
  <c r="A13" i="169"/>
  <c r="H12" i="169"/>
  <c r="A12" i="169"/>
  <c r="H11" i="169"/>
  <c r="I11" i="169" s="1"/>
  <c r="I11" i="170" s="1"/>
  <c r="M11" i="170" s="1"/>
  <c r="A11" i="169"/>
  <c r="A10" i="169"/>
  <c r="A9" i="169"/>
  <c r="A8" i="169"/>
  <c r="A7" i="169"/>
  <c r="A6" i="169"/>
  <c r="A5" i="169"/>
  <c r="A4" i="169"/>
  <c r="A3" i="169"/>
  <c r="A2" i="169"/>
  <c r="A1" i="169"/>
  <c r="E24" i="168"/>
  <c r="E27" i="168"/>
  <c r="I74" i="168"/>
  <c r="I73" i="168"/>
  <c r="I72" i="168"/>
  <c r="I71" i="168"/>
  <c r="I70" i="168"/>
  <c r="I69" i="168"/>
  <c r="I68" i="168"/>
  <c r="I66" i="168"/>
  <c r="I65" i="168"/>
  <c r="I63" i="168"/>
  <c r="I62" i="168"/>
  <c r="I61" i="168"/>
  <c r="I60" i="168"/>
  <c r="I59" i="168"/>
  <c r="I58" i="168"/>
  <c r="I57" i="168"/>
  <c r="I56" i="168"/>
  <c r="I55" i="168"/>
  <c r="I53" i="168"/>
  <c r="I52" i="168"/>
  <c r="I51" i="168"/>
  <c r="I50" i="168"/>
  <c r="I49" i="168"/>
  <c r="I48" i="168"/>
  <c r="I47" i="168"/>
  <c r="I46" i="168"/>
  <c r="I45" i="168"/>
  <c r="I34" i="168"/>
  <c r="I30" i="168"/>
  <c r="A89" i="168"/>
  <c r="A88" i="168"/>
  <c r="A87" i="168"/>
  <c r="A86" i="168"/>
  <c r="A85" i="168"/>
  <c r="A84" i="168"/>
  <c r="A83" i="168"/>
  <c r="A82" i="168"/>
  <c r="A81" i="168"/>
  <c r="A80" i="168"/>
  <c r="A79" i="168"/>
  <c r="A78" i="168"/>
  <c r="A77" i="168"/>
  <c r="A76" i="168"/>
  <c r="N75" i="168"/>
  <c r="N43" i="168" s="1"/>
  <c r="L75" i="168"/>
  <c r="L44" i="168" s="1"/>
  <c r="K75" i="168"/>
  <c r="J75" i="168"/>
  <c r="G75" i="168"/>
  <c r="G25" i="168" s="1"/>
  <c r="F75" i="168"/>
  <c r="E75" i="168"/>
  <c r="E25" i="168" s="1"/>
  <c r="A75" i="168"/>
  <c r="H74" i="168"/>
  <c r="M74" i="168" s="1"/>
  <c r="A74" i="168"/>
  <c r="H73" i="168"/>
  <c r="A73" i="168"/>
  <c r="H72" i="168"/>
  <c r="A72" i="168"/>
  <c r="M71" i="168"/>
  <c r="H71" i="168"/>
  <c r="A71" i="168"/>
  <c r="H70" i="168"/>
  <c r="M70" i="168" s="1"/>
  <c r="A70" i="168"/>
  <c r="H69" i="168"/>
  <c r="A69" i="168"/>
  <c r="H68" i="168"/>
  <c r="M68" i="168" s="1"/>
  <c r="A68" i="168"/>
  <c r="H67" i="168"/>
  <c r="A67" i="168"/>
  <c r="H66" i="168"/>
  <c r="M66" i="168" s="1"/>
  <c r="A66" i="168"/>
  <c r="H65" i="168"/>
  <c r="M65" i="168" s="1"/>
  <c r="A65" i="168"/>
  <c r="H64" i="168"/>
  <c r="I64" i="168" s="1"/>
  <c r="I64" i="169" s="1"/>
  <c r="I64" i="170" s="1"/>
  <c r="A64" i="168"/>
  <c r="M63" i="168"/>
  <c r="H63" i="168"/>
  <c r="A63" i="168"/>
  <c r="H62" i="168"/>
  <c r="M62" i="168" s="1"/>
  <c r="A62" i="168"/>
  <c r="H61" i="168"/>
  <c r="M61" i="168" s="1"/>
  <c r="A61" i="168"/>
  <c r="H60" i="168"/>
  <c r="A60" i="168"/>
  <c r="M59" i="168"/>
  <c r="H59" i="168"/>
  <c r="A59" i="168"/>
  <c r="H58" i="168"/>
  <c r="M58" i="168" s="1"/>
  <c r="A58" i="168"/>
  <c r="H57" i="168"/>
  <c r="A57" i="168"/>
  <c r="H56" i="168"/>
  <c r="A56" i="168"/>
  <c r="M55" i="168"/>
  <c r="H55" i="168"/>
  <c r="A55" i="168"/>
  <c r="H54" i="168"/>
  <c r="A54" i="168"/>
  <c r="H53" i="168"/>
  <c r="A53" i="168"/>
  <c r="H52" i="168"/>
  <c r="M52" i="168" s="1"/>
  <c r="A52" i="168"/>
  <c r="M51" i="168"/>
  <c r="H51" i="168"/>
  <c r="A51" i="168"/>
  <c r="H50" i="168"/>
  <c r="M50" i="168" s="1"/>
  <c r="A50" i="168"/>
  <c r="H49" i="168"/>
  <c r="M49" i="168" s="1"/>
  <c r="A49" i="168"/>
  <c r="H48" i="168"/>
  <c r="A48" i="168"/>
  <c r="M47" i="168"/>
  <c r="H47" i="168"/>
  <c r="A47" i="168"/>
  <c r="H46" i="168"/>
  <c r="M46" i="168" s="1"/>
  <c r="A46" i="168"/>
  <c r="H45" i="168"/>
  <c r="A45" i="168"/>
  <c r="J44" i="168"/>
  <c r="A44" i="168"/>
  <c r="A43" i="168"/>
  <c r="A42" i="168"/>
  <c r="A41" i="168"/>
  <c r="A40" i="168"/>
  <c r="A39" i="168"/>
  <c r="A38" i="168"/>
  <c r="A37" i="168"/>
  <c r="A36" i="168"/>
  <c r="H35" i="168"/>
  <c r="I35" i="168" s="1"/>
  <c r="A35" i="168"/>
  <c r="H34" i="168"/>
  <c r="A34" i="168"/>
  <c r="H33" i="168"/>
  <c r="A33" i="168"/>
  <c r="H32" i="168"/>
  <c r="A32" i="168"/>
  <c r="H31" i="168"/>
  <c r="I31" i="168" s="1"/>
  <c r="A31" i="168"/>
  <c r="H30" i="168"/>
  <c r="A30" i="168"/>
  <c r="H29" i="168"/>
  <c r="A29" i="168"/>
  <c r="H28" i="168"/>
  <c r="I28" i="168" s="1"/>
  <c r="I28" i="169" s="1"/>
  <c r="A28" i="168"/>
  <c r="N27" i="168"/>
  <c r="L27" i="168"/>
  <c r="K27" i="168"/>
  <c r="J27" i="168"/>
  <c r="H27" i="168"/>
  <c r="G27" i="168"/>
  <c r="F27" i="168"/>
  <c r="A27" i="168"/>
  <c r="J26" i="168"/>
  <c r="J36" i="168" s="1"/>
  <c r="J10" i="168" s="1"/>
  <c r="G26" i="168"/>
  <c r="G36" i="168" s="1"/>
  <c r="A26" i="168"/>
  <c r="J25" i="168"/>
  <c r="F25" i="168"/>
  <c r="F26" i="168" s="1"/>
  <c r="F36" i="168" s="1"/>
  <c r="A25" i="168"/>
  <c r="N24" i="168"/>
  <c r="L24" i="168"/>
  <c r="K24" i="168"/>
  <c r="J24" i="168"/>
  <c r="G24" i="168"/>
  <c r="F24" i="168"/>
  <c r="M23" i="168"/>
  <c r="H23" i="168"/>
  <c r="A23" i="168"/>
  <c r="H22" i="168"/>
  <c r="I22" i="168" s="1"/>
  <c r="M22" i="168" s="1"/>
  <c r="H21" i="168"/>
  <c r="I21" i="168" s="1"/>
  <c r="A21" i="168"/>
  <c r="H20" i="168"/>
  <c r="A20" i="168"/>
  <c r="H19" i="168"/>
  <c r="I19" i="168" s="1"/>
  <c r="M19" i="168" s="1"/>
  <c r="A19" i="168"/>
  <c r="H18" i="168"/>
  <c r="I18" i="168" s="1"/>
  <c r="A18" i="168"/>
  <c r="H17" i="168"/>
  <c r="I17" i="168" s="1"/>
  <c r="A17" i="168"/>
  <c r="H16" i="168"/>
  <c r="A16" i="168"/>
  <c r="H15" i="168"/>
  <c r="I15" i="168" s="1"/>
  <c r="M15" i="168" s="1"/>
  <c r="A15" i="168"/>
  <c r="H14" i="168"/>
  <c r="I14" i="168" s="1"/>
  <c r="I14" i="169" s="1"/>
  <c r="A14" i="168"/>
  <c r="H13" i="168"/>
  <c r="I13" i="168" s="1"/>
  <c r="A13" i="168"/>
  <c r="H12" i="168"/>
  <c r="A12" i="168"/>
  <c r="H11" i="168"/>
  <c r="I11" i="168" s="1"/>
  <c r="M11" i="168" s="1"/>
  <c r="A11" i="168"/>
  <c r="A10" i="168"/>
  <c r="A9" i="168"/>
  <c r="A8" i="168"/>
  <c r="A7" i="168"/>
  <c r="A6" i="168"/>
  <c r="A5" i="168"/>
  <c r="A4" i="168"/>
  <c r="A3" i="168"/>
  <c r="A2" i="168"/>
  <c r="A1" i="168"/>
  <c r="Q9" i="172" l="1"/>
  <c r="E9" i="172"/>
  <c r="I44" i="172"/>
  <c r="I25" i="172"/>
  <c r="I26" i="172" s="1"/>
  <c r="I36" i="172" s="1"/>
  <c r="I10" i="172" s="1"/>
  <c r="M44" i="172"/>
  <c r="M25" i="172"/>
  <c r="M26" i="172" s="1"/>
  <c r="M36" i="172" s="1"/>
  <c r="M10" i="172" s="1"/>
  <c r="M75" i="171"/>
  <c r="M44" i="171" s="1"/>
  <c r="I27" i="171"/>
  <c r="M27" i="171"/>
  <c r="I44" i="171"/>
  <c r="I25" i="171"/>
  <c r="I26" i="171" s="1"/>
  <c r="I36" i="171" s="1"/>
  <c r="I10" i="171" s="1"/>
  <c r="E43" i="171"/>
  <c r="H25" i="171"/>
  <c r="H26" i="171" s="1"/>
  <c r="H36" i="171" s="1"/>
  <c r="M33" i="170"/>
  <c r="M31" i="170"/>
  <c r="N43" i="170"/>
  <c r="N26" i="170"/>
  <c r="N36" i="170" s="1"/>
  <c r="N9" i="170" s="1"/>
  <c r="J25" i="170"/>
  <c r="J26" i="170"/>
  <c r="J36" i="170" s="1"/>
  <c r="J10" i="170" s="1"/>
  <c r="K25" i="170"/>
  <c r="K26" i="170"/>
  <c r="K36" i="170" s="1"/>
  <c r="K10" i="170" s="1"/>
  <c r="J25" i="169"/>
  <c r="J26" i="169"/>
  <c r="J36" i="169"/>
  <c r="J10" i="169" s="1"/>
  <c r="I17" i="170"/>
  <c r="M17" i="170" s="1"/>
  <c r="E26" i="169"/>
  <c r="H75" i="169"/>
  <c r="E43" i="169" s="1"/>
  <c r="M71" i="170"/>
  <c r="M71" i="169"/>
  <c r="I71" i="169"/>
  <c r="I71" i="170" s="1"/>
  <c r="M65" i="170"/>
  <c r="M65" i="169"/>
  <c r="N43" i="169"/>
  <c r="N26" i="169"/>
  <c r="N36" i="169" s="1"/>
  <c r="N9" i="169" s="1"/>
  <c r="M21" i="169"/>
  <c r="I21" i="170"/>
  <c r="M21" i="170" s="1"/>
  <c r="M28" i="169"/>
  <c r="I28" i="170"/>
  <c r="M28" i="170" s="1"/>
  <c r="H75" i="168"/>
  <c r="I54" i="168"/>
  <c r="I54" i="169" s="1"/>
  <c r="I54" i="170" s="1"/>
  <c r="M54" i="170" s="1"/>
  <c r="N25" i="168"/>
  <c r="N26" i="168" s="1"/>
  <c r="N36" i="168" s="1"/>
  <c r="N9" i="168" s="1"/>
  <c r="I19" i="170"/>
  <c r="M19" i="170" s="1"/>
  <c r="I15" i="169"/>
  <c r="I14" i="170"/>
  <c r="M14" i="170" s="1"/>
  <c r="M14" i="169"/>
  <c r="I13" i="170"/>
  <c r="M13" i="170" s="1"/>
  <c r="E26" i="168"/>
  <c r="M22" i="170"/>
  <c r="M35" i="170"/>
  <c r="M48" i="170"/>
  <c r="M52" i="170"/>
  <c r="M56" i="170"/>
  <c r="M60" i="170"/>
  <c r="M64" i="170"/>
  <c r="M68" i="170"/>
  <c r="M72" i="170"/>
  <c r="M30" i="170"/>
  <c r="L25" i="170"/>
  <c r="L26" i="170" s="1"/>
  <c r="L36" i="170" s="1"/>
  <c r="L10" i="170" s="1"/>
  <c r="H24" i="170"/>
  <c r="H26" i="170" s="1"/>
  <c r="H25" i="170"/>
  <c r="F26" i="170"/>
  <c r="F36" i="170" s="1"/>
  <c r="H27" i="170"/>
  <c r="M22" i="169"/>
  <c r="M35" i="169"/>
  <c r="M48" i="169"/>
  <c r="M52" i="169"/>
  <c r="M56" i="169"/>
  <c r="M60" i="169"/>
  <c r="M64" i="169"/>
  <c r="M68" i="169"/>
  <c r="M72" i="169"/>
  <c r="M30" i="169"/>
  <c r="L25" i="169"/>
  <c r="L26" i="169" s="1"/>
  <c r="L36" i="169" s="1"/>
  <c r="L10" i="169" s="1"/>
  <c r="H24" i="169"/>
  <c r="H25" i="169"/>
  <c r="F26" i="169"/>
  <c r="F36" i="169" s="1"/>
  <c r="H27" i="169"/>
  <c r="H25" i="168"/>
  <c r="E43" i="168"/>
  <c r="I67" i="168"/>
  <c r="M13" i="168"/>
  <c r="M17" i="168"/>
  <c r="M30" i="168"/>
  <c r="M34" i="168"/>
  <c r="I32" i="168"/>
  <c r="M32" i="168" s="1"/>
  <c r="M12" i="168"/>
  <c r="M21" i="168"/>
  <c r="I12" i="168"/>
  <c r="I12" i="169" s="1"/>
  <c r="I16" i="168"/>
  <c r="I20" i="168"/>
  <c r="M20" i="168" s="1"/>
  <c r="I29" i="168"/>
  <c r="I29" i="169" s="1"/>
  <c r="I29" i="170" s="1"/>
  <c r="M29" i="170" s="1"/>
  <c r="I33" i="168"/>
  <c r="M33" i="168" s="1"/>
  <c r="M48" i="168"/>
  <c r="M57" i="168"/>
  <c r="M64" i="168"/>
  <c r="M73" i="168"/>
  <c r="M14" i="168"/>
  <c r="M56" i="168"/>
  <c r="M72" i="168"/>
  <c r="M18" i="168"/>
  <c r="M31" i="168"/>
  <c r="M35" i="168"/>
  <c r="M53" i="168"/>
  <c r="M60" i="168"/>
  <c r="M69" i="168"/>
  <c r="H24" i="168"/>
  <c r="H26" i="168" s="1"/>
  <c r="H36" i="168" s="1"/>
  <c r="K44" i="168"/>
  <c r="K25" i="168"/>
  <c r="K26" i="168" s="1"/>
  <c r="K36" i="168" s="1"/>
  <c r="K10" i="168" s="1"/>
  <c r="M28" i="168"/>
  <c r="M45" i="168"/>
  <c r="L25" i="168"/>
  <c r="L26" i="168" s="1"/>
  <c r="L36" i="168" s="1"/>
  <c r="L10" i="168" s="1"/>
  <c r="I74" i="167"/>
  <c r="I73" i="167"/>
  <c r="I72" i="167"/>
  <c r="I71" i="167"/>
  <c r="I70" i="167"/>
  <c r="I69" i="167"/>
  <c r="I68" i="167"/>
  <c r="I66" i="167"/>
  <c r="I65" i="167"/>
  <c r="I64" i="167"/>
  <c r="I63" i="167"/>
  <c r="I62" i="167"/>
  <c r="I61" i="167"/>
  <c r="I60" i="167"/>
  <c r="I59" i="167"/>
  <c r="I58" i="167"/>
  <c r="I57" i="167"/>
  <c r="I56" i="167"/>
  <c r="I55" i="167"/>
  <c r="I54" i="167"/>
  <c r="I53" i="167"/>
  <c r="I52" i="167"/>
  <c r="I51" i="167"/>
  <c r="I50" i="167"/>
  <c r="I49" i="167"/>
  <c r="I48" i="167"/>
  <c r="I47" i="167"/>
  <c r="I46" i="167"/>
  <c r="I45" i="167"/>
  <c r="I35" i="167"/>
  <c r="M35" i="167" s="1"/>
  <c r="I34" i="167"/>
  <c r="I33" i="167"/>
  <c r="I32" i="167"/>
  <c r="I31" i="167"/>
  <c r="M31" i="167" s="1"/>
  <c r="I22" i="167"/>
  <c r="I21" i="167"/>
  <c r="I20" i="167"/>
  <c r="I18" i="167"/>
  <c r="I16" i="167"/>
  <c r="I15" i="167"/>
  <c r="I14" i="167"/>
  <c r="I13" i="167"/>
  <c r="I12" i="167"/>
  <c r="A89" i="167"/>
  <c r="A88" i="167"/>
  <c r="A87" i="167"/>
  <c r="A86" i="167"/>
  <c r="A85" i="167"/>
  <c r="A84" i="167"/>
  <c r="A83" i="167"/>
  <c r="A82" i="167"/>
  <c r="A81" i="167"/>
  <c r="A80" i="167"/>
  <c r="A79" i="167"/>
  <c r="A78" i="167"/>
  <c r="A77" i="167"/>
  <c r="A76" i="167"/>
  <c r="N75" i="167"/>
  <c r="N25" i="167" s="1"/>
  <c r="L75" i="167"/>
  <c r="K75" i="167"/>
  <c r="J75" i="167"/>
  <c r="J44" i="167" s="1"/>
  <c r="G75" i="167"/>
  <c r="F75" i="167"/>
  <c r="F25" i="167" s="1"/>
  <c r="E75" i="167"/>
  <c r="E25" i="167" s="1"/>
  <c r="A75" i="167"/>
  <c r="H74" i="167"/>
  <c r="M74" i="167" s="1"/>
  <c r="A74" i="167"/>
  <c r="H73" i="167"/>
  <c r="M73" i="167" s="1"/>
  <c r="A73" i="167"/>
  <c r="H72" i="167"/>
  <c r="A72" i="167"/>
  <c r="H71" i="167"/>
  <c r="A71" i="167"/>
  <c r="H70" i="167"/>
  <c r="M70" i="167" s="1"/>
  <c r="A70" i="167"/>
  <c r="H69" i="167"/>
  <c r="M69" i="167" s="1"/>
  <c r="A69" i="167"/>
  <c r="H68" i="167"/>
  <c r="A68" i="167"/>
  <c r="H67" i="167"/>
  <c r="I67" i="167" s="1"/>
  <c r="A67" i="167"/>
  <c r="H66" i="167"/>
  <c r="M66" i="167" s="1"/>
  <c r="A66" i="167"/>
  <c r="H65" i="167"/>
  <c r="M65" i="167" s="1"/>
  <c r="A65" i="167"/>
  <c r="H64" i="167"/>
  <c r="A64" i="167"/>
  <c r="H63" i="167"/>
  <c r="A63" i="167"/>
  <c r="H62" i="167"/>
  <c r="M62" i="167" s="1"/>
  <c r="A62" i="167"/>
  <c r="H61" i="167"/>
  <c r="M61" i="167" s="1"/>
  <c r="A61" i="167"/>
  <c r="H60" i="167"/>
  <c r="A60" i="167"/>
  <c r="H59" i="167"/>
  <c r="A59" i="167"/>
  <c r="M58" i="167"/>
  <c r="H58" i="167"/>
  <c r="A58" i="167"/>
  <c r="H57" i="167"/>
  <c r="M57" i="167" s="1"/>
  <c r="A57" i="167"/>
  <c r="H56" i="167"/>
  <c r="A56" i="167"/>
  <c r="H55" i="167"/>
  <c r="M55" i="167" s="1"/>
  <c r="A55" i="167"/>
  <c r="M54" i="167"/>
  <c r="H54" i="167"/>
  <c r="A54" i="167"/>
  <c r="H53" i="167"/>
  <c r="M53" i="167" s="1"/>
  <c r="A53" i="167"/>
  <c r="H52" i="167"/>
  <c r="M52" i="167" s="1"/>
  <c r="A52" i="167"/>
  <c r="H51" i="167"/>
  <c r="A51" i="167"/>
  <c r="M50" i="167"/>
  <c r="H50" i="167"/>
  <c r="A50" i="167"/>
  <c r="H49" i="167"/>
  <c r="M49" i="167" s="1"/>
  <c r="A49" i="167"/>
  <c r="H48" i="167"/>
  <c r="M48" i="167" s="1"/>
  <c r="A48" i="167"/>
  <c r="H47" i="167"/>
  <c r="A47" i="167"/>
  <c r="M46" i="167"/>
  <c r="H46" i="167"/>
  <c r="A46" i="167"/>
  <c r="H45" i="167"/>
  <c r="H75" i="167" s="1"/>
  <c r="E43" i="167" s="1"/>
  <c r="A45" i="167"/>
  <c r="L44" i="167"/>
  <c r="K44" i="167"/>
  <c r="A44" i="167"/>
  <c r="A43" i="167"/>
  <c r="A42" i="167"/>
  <c r="A41" i="167"/>
  <c r="A40" i="167"/>
  <c r="A39" i="167"/>
  <c r="A38" i="167"/>
  <c r="A37" i="167"/>
  <c r="A36" i="167"/>
  <c r="H35" i="167"/>
  <c r="A35" i="167"/>
  <c r="M34" i="167"/>
  <c r="H34" i="167"/>
  <c r="A34" i="167"/>
  <c r="M33" i="167"/>
  <c r="H33" i="167"/>
  <c r="A33" i="167"/>
  <c r="M32" i="167"/>
  <c r="H32" i="167"/>
  <c r="A32" i="167"/>
  <c r="H31" i="167"/>
  <c r="A31" i="167"/>
  <c r="H30" i="167"/>
  <c r="I30" i="167" s="1"/>
  <c r="M30" i="167" s="1"/>
  <c r="A30" i="167"/>
  <c r="H29" i="167"/>
  <c r="A29" i="167"/>
  <c r="H28" i="167"/>
  <c r="I28" i="167" s="1"/>
  <c r="A28" i="167"/>
  <c r="N27" i="167"/>
  <c r="L27" i="167"/>
  <c r="K27" i="167"/>
  <c r="J27" i="167"/>
  <c r="G27" i="167"/>
  <c r="F27" i="167"/>
  <c r="E27" i="167"/>
  <c r="A27" i="167"/>
  <c r="A26" i="167"/>
  <c r="L25" i="167"/>
  <c r="L26" i="167" s="1"/>
  <c r="L36" i="167" s="1"/>
  <c r="L10" i="167" s="1"/>
  <c r="K25" i="167"/>
  <c r="G25" i="167"/>
  <c r="A25" i="167"/>
  <c r="N24" i="167"/>
  <c r="N26" i="167" s="1"/>
  <c r="L24" i="167"/>
  <c r="K24" i="167"/>
  <c r="J24" i="167"/>
  <c r="G24" i="167"/>
  <c r="G26" i="167" s="1"/>
  <c r="G36" i="167" s="1"/>
  <c r="F24" i="167"/>
  <c r="E24" i="167"/>
  <c r="M23" i="167"/>
  <c r="H23" i="167"/>
  <c r="A23" i="167"/>
  <c r="H22" i="167"/>
  <c r="H21" i="167"/>
  <c r="A21" i="167"/>
  <c r="H20" i="167"/>
  <c r="M20" i="167" s="1"/>
  <c r="A20" i="167"/>
  <c r="H19" i="167"/>
  <c r="A19" i="167"/>
  <c r="H18" i="167"/>
  <c r="A18" i="167"/>
  <c r="H17" i="167"/>
  <c r="I17" i="167" s="1"/>
  <c r="A17" i="167"/>
  <c r="H16" i="167"/>
  <c r="M16" i="167" s="1"/>
  <c r="A16" i="167"/>
  <c r="H15" i="167"/>
  <c r="M15" i="167" s="1"/>
  <c r="A15" i="167"/>
  <c r="H14" i="167"/>
  <c r="A14" i="167"/>
  <c r="H13" i="167"/>
  <c r="A13" i="167"/>
  <c r="H12" i="167"/>
  <c r="A12" i="167"/>
  <c r="H11" i="167"/>
  <c r="I11" i="167" s="1"/>
  <c r="A11" i="167"/>
  <c r="A10" i="167"/>
  <c r="A9" i="167"/>
  <c r="A8" i="167"/>
  <c r="A7" i="167"/>
  <c r="A6" i="167"/>
  <c r="A5" i="167"/>
  <c r="A4" i="167"/>
  <c r="A3" i="167"/>
  <c r="A2" i="167"/>
  <c r="A1" i="167"/>
  <c r="M25" i="171" l="1"/>
  <c r="M26" i="171" s="1"/>
  <c r="M36" i="171"/>
  <c r="M10" i="171" s="1"/>
  <c r="Q9" i="171"/>
  <c r="E9" i="171"/>
  <c r="H36" i="170"/>
  <c r="I27" i="169"/>
  <c r="H26" i="169"/>
  <c r="H36" i="169" s="1"/>
  <c r="E9" i="169" s="1"/>
  <c r="M29" i="169"/>
  <c r="M27" i="169" s="1"/>
  <c r="I27" i="170"/>
  <c r="M67" i="168"/>
  <c r="I67" i="169"/>
  <c r="M54" i="169"/>
  <c r="M54" i="168"/>
  <c r="M16" i="168"/>
  <c r="M24" i="168" s="1"/>
  <c r="I16" i="169"/>
  <c r="M15" i="169"/>
  <c r="I15" i="170"/>
  <c r="M15" i="170" s="1"/>
  <c r="I12" i="170"/>
  <c r="M12" i="169"/>
  <c r="M27" i="170"/>
  <c r="Q9" i="170"/>
  <c r="E9" i="170"/>
  <c r="Q9" i="169"/>
  <c r="I75" i="168"/>
  <c r="I25" i="168" s="1"/>
  <c r="I24" i="168"/>
  <c r="I27" i="168"/>
  <c r="M29" i="168"/>
  <c r="M27" i="168" s="1"/>
  <c r="E9" i="168"/>
  <c r="Q9" i="168"/>
  <c r="I29" i="167"/>
  <c r="M29" i="167" s="1"/>
  <c r="N36" i="167"/>
  <c r="N9" i="167" s="1"/>
  <c r="N43" i="167"/>
  <c r="M19" i="167"/>
  <c r="I19" i="167"/>
  <c r="M12" i="167"/>
  <c r="M13" i="167"/>
  <c r="M17" i="167"/>
  <c r="M21" i="167"/>
  <c r="M63" i="167"/>
  <c r="M67" i="167"/>
  <c r="M71" i="167"/>
  <c r="M22" i="167"/>
  <c r="M47" i="167"/>
  <c r="M56" i="167"/>
  <c r="M59" i="167"/>
  <c r="M14" i="167"/>
  <c r="M18" i="167"/>
  <c r="M51" i="167"/>
  <c r="M60" i="167"/>
  <c r="M64" i="167"/>
  <c r="M68" i="167"/>
  <c r="M72" i="167"/>
  <c r="E26" i="167"/>
  <c r="M28" i="167"/>
  <c r="I27" i="167"/>
  <c r="H27" i="167"/>
  <c r="I24" i="167"/>
  <c r="K26" i="167"/>
  <c r="K36" i="167" s="1"/>
  <c r="K10" i="167" s="1"/>
  <c r="M11" i="167"/>
  <c r="F26" i="167"/>
  <c r="F36" i="167" s="1"/>
  <c r="H25" i="167"/>
  <c r="H24" i="167"/>
  <c r="H26" i="167" s="1"/>
  <c r="J25" i="167"/>
  <c r="J26" i="167" s="1"/>
  <c r="J36" i="167" s="1"/>
  <c r="J10" i="167" s="1"/>
  <c r="I73" i="166"/>
  <c r="I71" i="166"/>
  <c r="I69" i="166"/>
  <c r="I67" i="166"/>
  <c r="I65" i="166"/>
  <c r="I63" i="166"/>
  <c r="I61" i="166"/>
  <c r="I59" i="166"/>
  <c r="I55" i="166"/>
  <c r="I52" i="166"/>
  <c r="I51" i="166"/>
  <c r="I48" i="166"/>
  <c r="I45" i="166"/>
  <c r="I34" i="166"/>
  <c r="M34" i="166" s="1"/>
  <c r="I32" i="166"/>
  <c r="I30" i="166"/>
  <c r="M30" i="166" s="1"/>
  <c r="I28" i="166"/>
  <c r="M28" i="166" s="1"/>
  <c r="I22" i="166"/>
  <c r="I21" i="166"/>
  <c r="I18" i="166"/>
  <c r="I17" i="166"/>
  <c r="I11" i="166"/>
  <c r="A89" i="166"/>
  <c r="A88" i="166"/>
  <c r="A87" i="166"/>
  <c r="A86" i="166"/>
  <c r="A85" i="166"/>
  <c r="A84" i="166"/>
  <c r="A83" i="166"/>
  <c r="A82" i="166"/>
  <c r="A81" i="166"/>
  <c r="A80" i="166"/>
  <c r="A79" i="166"/>
  <c r="A78" i="166"/>
  <c r="A77" i="166"/>
  <c r="A76" i="166"/>
  <c r="N75" i="166"/>
  <c r="N25" i="166" s="1"/>
  <c r="L75" i="166"/>
  <c r="K75" i="166"/>
  <c r="J75" i="166"/>
  <c r="J44" i="166" s="1"/>
  <c r="G75" i="166"/>
  <c r="F75" i="166"/>
  <c r="F25" i="166" s="1"/>
  <c r="E75" i="166"/>
  <c r="E25" i="166" s="1"/>
  <c r="A75" i="166"/>
  <c r="H74" i="166"/>
  <c r="A74" i="166"/>
  <c r="H73" i="166"/>
  <c r="A73" i="166"/>
  <c r="H72" i="166"/>
  <c r="A72" i="166"/>
  <c r="H71" i="166"/>
  <c r="A71" i="166"/>
  <c r="H70" i="166"/>
  <c r="A70" i="166"/>
  <c r="H69" i="166"/>
  <c r="A69" i="166"/>
  <c r="H68" i="166"/>
  <c r="A68" i="166"/>
  <c r="H67" i="166"/>
  <c r="A67" i="166"/>
  <c r="H66" i="166"/>
  <c r="A66" i="166"/>
  <c r="H65" i="166"/>
  <c r="A65" i="166"/>
  <c r="H64" i="166"/>
  <c r="A64" i="166"/>
  <c r="H63" i="166"/>
  <c r="A63" i="166"/>
  <c r="H62" i="166"/>
  <c r="A62" i="166"/>
  <c r="H61" i="166"/>
  <c r="A61" i="166"/>
  <c r="H60" i="166"/>
  <c r="A60" i="166"/>
  <c r="H59" i="166"/>
  <c r="A59" i="166"/>
  <c r="H58" i="166"/>
  <c r="I58" i="166" s="1"/>
  <c r="M58" i="166" s="1"/>
  <c r="A58" i="166"/>
  <c r="H57" i="166"/>
  <c r="A57" i="166"/>
  <c r="H56" i="166"/>
  <c r="A56" i="166"/>
  <c r="H55" i="166"/>
  <c r="A55" i="166"/>
  <c r="H54" i="166"/>
  <c r="I54" i="166" s="1"/>
  <c r="M54" i="166" s="1"/>
  <c r="A54" i="166"/>
  <c r="H53" i="166"/>
  <c r="I53" i="166" s="1"/>
  <c r="A53" i="166"/>
  <c r="H52" i="166"/>
  <c r="A52" i="166"/>
  <c r="H51" i="166"/>
  <c r="A51" i="166"/>
  <c r="H50" i="166"/>
  <c r="I50" i="166" s="1"/>
  <c r="M50" i="166" s="1"/>
  <c r="A50" i="166"/>
  <c r="H49" i="166"/>
  <c r="A49" i="166"/>
  <c r="H48" i="166"/>
  <c r="A48" i="166"/>
  <c r="H47" i="166"/>
  <c r="A47" i="166"/>
  <c r="H46" i="166"/>
  <c r="I46" i="166" s="1"/>
  <c r="M46" i="166" s="1"/>
  <c r="A46" i="166"/>
  <c r="H45" i="166"/>
  <c r="A45" i="166"/>
  <c r="L44" i="166"/>
  <c r="K44" i="166"/>
  <c r="A44" i="166"/>
  <c r="A43" i="166"/>
  <c r="A42" i="166"/>
  <c r="A41" i="166"/>
  <c r="A40" i="166"/>
  <c r="A39" i="166"/>
  <c r="A38" i="166"/>
  <c r="A37" i="166"/>
  <c r="A36" i="166"/>
  <c r="H35" i="166"/>
  <c r="I35" i="166" s="1"/>
  <c r="M35" i="166" s="1"/>
  <c r="A35" i="166"/>
  <c r="H34" i="166"/>
  <c r="A34" i="166"/>
  <c r="H33" i="166"/>
  <c r="I33" i="166" s="1"/>
  <c r="M33" i="166" s="1"/>
  <c r="A33" i="166"/>
  <c r="M32" i="166"/>
  <c r="H32" i="166"/>
  <c r="A32" i="166"/>
  <c r="H31" i="166"/>
  <c r="I31" i="166" s="1"/>
  <c r="M31" i="166" s="1"/>
  <c r="A31" i="166"/>
  <c r="H30" i="166"/>
  <c r="A30" i="166"/>
  <c r="H29" i="166"/>
  <c r="I29" i="166" s="1"/>
  <c r="M29" i="166" s="1"/>
  <c r="A29" i="166"/>
  <c r="H28" i="166"/>
  <c r="A28" i="166"/>
  <c r="N27" i="166"/>
  <c r="L27" i="166"/>
  <c r="K27" i="166"/>
  <c r="J27" i="166"/>
  <c r="G27" i="166"/>
  <c r="F27" i="166"/>
  <c r="E27" i="166"/>
  <c r="A27" i="166"/>
  <c r="A26" i="166"/>
  <c r="L25" i="166"/>
  <c r="L26" i="166" s="1"/>
  <c r="L36" i="166" s="1"/>
  <c r="L10" i="166" s="1"/>
  <c r="K25" i="166"/>
  <c r="G25" i="166"/>
  <c r="A25" i="166"/>
  <c r="N24" i="166"/>
  <c r="L24" i="166"/>
  <c r="K24" i="166"/>
  <c r="J24" i="166"/>
  <c r="G24" i="166"/>
  <c r="G26" i="166" s="1"/>
  <c r="G36" i="166" s="1"/>
  <c r="F24" i="166"/>
  <c r="E24" i="166"/>
  <c r="M23" i="166"/>
  <c r="H23" i="166"/>
  <c r="A23" i="166"/>
  <c r="H22" i="166"/>
  <c r="H21" i="166"/>
  <c r="A21" i="166"/>
  <c r="H20" i="166"/>
  <c r="A20" i="166"/>
  <c r="H19" i="166"/>
  <c r="I19" i="166" s="1"/>
  <c r="A19" i="166"/>
  <c r="M18" i="166"/>
  <c r="H18" i="166"/>
  <c r="A18" i="166"/>
  <c r="H17" i="166"/>
  <c r="A17" i="166"/>
  <c r="H16" i="166"/>
  <c r="A16" i="166"/>
  <c r="H15" i="166"/>
  <c r="I15" i="166" s="1"/>
  <c r="A15" i="166"/>
  <c r="H14" i="166"/>
  <c r="I14" i="166" s="1"/>
  <c r="M14" i="166" s="1"/>
  <c r="A14" i="166"/>
  <c r="H13" i="166"/>
  <c r="A13" i="166"/>
  <c r="H12" i="166"/>
  <c r="A12" i="166"/>
  <c r="H11" i="166"/>
  <c r="A11" i="166"/>
  <c r="A10" i="166"/>
  <c r="A9" i="166"/>
  <c r="A8" i="166"/>
  <c r="A7" i="166"/>
  <c r="A6" i="166"/>
  <c r="A5" i="166"/>
  <c r="A4" i="166"/>
  <c r="A3" i="166"/>
  <c r="A2" i="166"/>
  <c r="A1" i="166"/>
  <c r="M75" i="168" l="1"/>
  <c r="M44" i="168" s="1"/>
  <c r="I67" i="170"/>
  <c r="M67" i="169"/>
  <c r="M75" i="169" s="1"/>
  <c r="I75" i="169"/>
  <c r="I44" i="168"/>
  <c r="I16" i="170"/>
  <c r="M16" i="170" s="1"/>
  <c r="M16" i="169"/>
  <c r="M12" i="170"/>
  <c r="M25" i="168"/>
  <c r="M26" i="168" s="1"/>
  <c r="M36" i="168" s="1"/>
  <c r="M10" i="168" s="1"/>
  <c r="I26" i="168"/>
  <c r="I36" i="168" s="1"/>
  <c r="I10" i="168" s="1"/>
  <c r="M27" i="167"/>
  <c r="M24" i="167"/>
  <c r="H36" i="167"/>
  <c r="Q9" i="167" s="1"/>
  <c r="M45" i="167"/>
  <c r="M75" i="167" s="1"/>
  <c r="I75" i="167"/>
  <c r="E26" i="166"/>
  <c r="N26" i="166"/>
  <c r="N36" i="166" s="1"/>
  <c r="N9" i="166" s="1"/>
  <c r="N43" i="166"/>
  <c r="M49" i="166"/>
  <c r="M56" i="166"/>
  <c r="I47" i="166"/>
  <c r="M47" i="166" s="1"/>
  <c r="M62" i="166"/>
  <c r="M66" i="166"/>
  <c r="M72" i="166"/>
  <c r="I56" i="166"/>
  <c r="I60" i="166"/>
  <c r="M60" i="166" s="1"/>
  <c r="I64" i="166"/>
  <c r="M64" i="166" s="1"/>
  <c r="I68" i="166"/>
  <c r="M68" i="166" s="1"/>
  <c r="I72" i="166"/>
  <c r="M48" i="166"/>
  <c r="M55" i="166"/>
  <c r="M57" i="166"/>
  <c r="I49" i="166"/>
  <c r="I57" i="166"/>
  <c r="H75" i="166"/>
  <c r="E43" i="166" s="1"/>
  <c r="M52" i="166"/>
  <c r="I62" i="166"/>
  <c r="I66" i="166"/>
  <c r="I70" i="166"/>
  <c r="M70" i="166" s="1"/>
  <c r="I74" i="166"/>
  <c r="M74" i="166" s="1"/>
  <c r="H27" i="166"/>
  <c r="I27" i="166"/>
  <c r="I13" i="166"/>
  <c r="M13" i="166" s="1"/>
  <c r="M21" i="166"/>
  <c r="M16" i="166"/>
  <c r="M22" i="166"/>
  <c r="I12" i="166"/>
  <c r="I24" i="166" s="1"/>
  <c r="I16" i="166"/>
  <c r="I20" i="166"/>
  <c r="M20" i="166" s="1"/>
  <c r="M19" i="166"/>
  <c r="M59" i="166"/>
  <c r="M61" i="166"/>
  <c r="M63" i="166"/>
  <c r="M65" i="166"/>
  <c r="M67" i="166"/>
  <c r="M69" i="166"/>
  <c r="M71" i="166"/>
  <c r="M73" i="166"/>
  <c r="M15" i="166"/>
  <c r="M17" i="166"/>
  <c r="M51" i="166"/>
  <c r="M53" i="166"/>
  <c r="M27" i="166"/>
  <c r="K26" i="166"/>
  <c r="K36" i="166" s="1"/>
  <c r="K10" i="166" s="1"/>
  <c r="M11" i="166"/>
  <c r="F26" i="166"/>
  <c r="F36" i="166" s="1"/>
  <c r="H25" i="166"/>
  <c r="H24" i="166"/>
  <c r="J25" i="166"/>
  <c r="J26" i="166" s="1"/>
  <c r="J36" i="166" s="1"/>
  <c r="J10" i="166" s="1"/>
  <c r="I74" i="165"/>
  <c r="I73" i="165"/>
  <c r="I72" i="165"/>
  <c r="I70" i="165"/>
  <c r="I69" i="165"/>
  <c r="I68" i="165"/>
  <c r="I67" i="165"/>
  <c r="I66" i="165"/>
  <c r="I65" i="165"/>
  <c r="I64" i="165"/>
  <c r="I63" i="165"/>
  <c r="I62" i="165"/>
  <c r="I61" i="165"/>
  <c r="I60" i="165"/>
  <c r="I59" i="165"/>
  <c r="I58" i="165"/>
  <c r="I57" i="165"/>
  <c r="I56" i="165"/>
  <c r="I55" i="165"/>
  <c r="I54" i="165"/>
  <c r="I53" i="165"/>
  <c r="I52" i="165"/>
  <c r="I51" i="165"/>
  <c r="I50" i="165"/>
  <c r="I49" i="165"/>
  <c r="I48" i="165"/>
  <c r="I47" i="165"/>
  <c r="I46" i="165"/>
  <c r="I34" i="165"/>
  <c r="I31" i="165"/>
  <c r="I21" i="165"/>
  <c r="I17" i="165"/>
  <c r="I15" i="165"/>
  <c r="I13" i="165"/>
  <c r="A89" i="165"/>
  <c r="A88" i="165"/>
  <c r="A87" i="165"/>
  <c r="A86" i="165"/>
  <c r="A85" i="165"/>
  <c r="A84" i="165"/>
  <c r="A83" i="165"/>
  <c r="A82" i="165"/>
  <c r="A81" i="165"/>
  <c r="A80" i="165"/>
  <c r="A79" i="165"/>
  <c r="A78" i="165"/>
  <c r="A77" i="165"/>
  <c r="A76" i="165"/>
  <c r="N75" i="165"/>
  <c r="L75" i="165"/>
  <c r="K75" i="165"/>
  <c r="J75" i="165"/>
  <c r="G75" i="165"/>
  <c r="F75" i="165"/>
  <c r="E75" i="165"/>
  <c r="A75" i="165"/>
  <c r="H74" i="165"/>
  <c r="M74" i="165" s="1"/>
  <c r="A74" i="165"/>
  <c r="H73" i="165"/>
  <c r="M73" i="165" s="1"/>
  <c r="A73" i="165"/>
  <c r="H72" i="165"/>
  <c r="A72" i="165"/>
  <c r="H71" i="165"/>
  <c r="A71" i="165"/>
  <c r="H70" i="165"/>
  <c r="M70" i="165" s="1"/>
  <c r="A70" i="165"/>
  <c r="H69" i="165"/>
  <c r="M69" i="165" s="1"/>
  <c r="A69" i="165"/>
  <c r="H68" i="165"/>
  <c r="A68" i="165"/>
  <c r="H67" i="165"/>
  <c r="A67" i="165"/>
  <c r="H66" i="165"/>
  <c r="M66" i="165" s="1"/>
  <c r="A66" i="165"/>
  <c r="H65" i="165"/>
  <c r="M65" i="165" s="1"/>
  <c r="A65" i="165"/>
  <c r="H64" i="165"/>
  <c r="A64" i="165"/>
  <c r="H63" i="165"/>
  <c r="M63" i="165" s="1"/>
  <c r="A63" i="165"/>
  <c r="H62" i="165"/>
  <c r="M62" i="165" s="1"/>
  <c r="A62" i="165"/>
  <c r="H61" i="165"/>
  <c r="M61" i="165" s="1"/>
  <c r="A61" i="165"/>
  <c r="H60" i="165"/>
  <c r="A60" i="165"/>
  <c r="H59" i="165"/>
  <c r="M59" i="165" s="1"/>
  <c r="A59" i="165"/>
  <c r="H58" i="165"/>
  <c r="A58" i="165"/>
  <c r="H57" i="165"/>
  <c r="M57" i="165" s="1"/>
  <c r="A57" i="165"/>
  <c r="H56" i="165"/>
  <c r="A56" i="165"/>
  <c r="H55" i="165"/>
  <c r="M55" i="165" s="1"/>
  <c r="A55" i="165"/>
  <c r="H54" i="165"/>
  <c r="M54" i="165" s="1"/>
  <c r="A54" i="165"/>
  <c r="H53" i="165"/>
  <c r="M53" i="165" s="1"/>
  <c r="A53" i="165"/>
  <c r="H52" i="165"/>
  <c r="A52" i="165"/>
  <c r="H51" i="165"/>
  <c r="M51" i="165" s="1"/>
  <c r="A51" i="165"/>
  <c r="H50" i="165"/>
  <c r="M50" i="165" s="1"/>
  <c r="A50" i="165"/>
  <c r="H49" i="165"/>
  <c r="M49" i="165" s="1"/>
  <c r="A49" i="165"/>
  <c r="H48" i="165"/>
  <c r="A48" i="165"/>
  <c r="H47" i="165"/>
  <c r="M47" i="165" s="1"/>
  <c r="A47" i="165"/>
  <c r="H46" i="165"/>
  <c r="M46" i="165" s="1"/>
  <c r="A46" i="165"/>
  <c r="H45" i="165"/>
  <c r="H75" i="165" s="1"/>
  <c r="A45" i="165"/>
  <c r="L44" i="165"/>
  <c r="K44" i="165"/>
  <c r="J44" i="165"/>
  <c r="A44" i="165"/>
  <c r="N43" i="165"/>
  <c r="A43" i="165"/>
  <c r="A42" i="165"/>
  <c r="A41" i="165"/>
  <c r="A40" i="165"/>
  <c r="A39" i="165"/>
  <c r="A38" i="165"/>
  <c r="A37" i="165"/>
  <c r="A36" i="165"/>
  <c r="H35" i="165"/>
  <c r="I35" i="165" s="1"/>
  <c r="M35" i="165" s="1"/>
  <c r="A35" i="165"/>
  <c r="M34" i="165"/>
  <c r="H34" i="165"/>
  <c r="A34" i="165"/>
  <c r="H33" i="165"/>
  <c r="I33" i="165" s="1"/>
  <c r="M33" i="165" s="1"/>
  <c r="A33" i="165"/>
  <c r="H32" i="165"/>
  <c r="I32" i="165" s="1"/>
  <c r="M32" i="165" s="1"/>
  <c r="A32" i="165"/>
  <c r="H31" i="165"/>
  <c r="A31" i="165"/>
  <c r="H30" i="165"/>
  <c r="I30" i="165" s="1"/>
  <c r="M30" i="165" s="1"/>
  <c r="A30" i="165"/>
  <c r="H29" i="165"/>
  <c r="I29" i="165" s="1"/>
  <c r="M29" i="165" s="1"/>
  <c r="A29" i="165"/>
  <c r="H28" i="165"/>
  <c r="A28" i="165"/>
  <c r="N27" i="165"/>
  <c r="L27" i="165"/>
  <c r="K27" i="165"/>
  <c r="J27" i="165"/>
  <c r="G27" i="165"/>
  <c r="F27" i="165"/>
  <c r="E27" i="165"/>
  <c r="A27" i="165"/>
  <c r="L26" i="165"/>
  <c r="L36" i="165" s="1"/>
  <c r="L10" i="165" s="1"/>
  <c r="A26" i="165"/>
  <c r="N25" i="165"/>
  <c r="L25" i="165"/>
  <c r="K25" i="165"/>
  <c r="K26" i="165" s="1"/>
  <c r="K36" i="165" s="1"/>
  <c r="K10" i="165" s="1"/>
  <c r="J25" i="165"/>
  <c r="G25" i="165"/>
  <c r="G26" i="165" s="1"/>
  <c r="G36" i="165" s="1"/>
  <c r="F25" i="165"/>
  <c r="E25" i="165"/>
  <c r="A25" i="165"/>
  <c r="N24" i="165"/>
  <c r="N26" i="165" s="1"/>
  <c r="L24" i="165"/>
  <c r="K24" i="165"/>
  <c r="J24" i="165"/>
  <c r="J26" i="165" s="1"/>
  <c r="J36" i="165" s="1"/>
  <c r="J10" i="165" s="1"/>
  <c r="G24" i="165"/>
  <c r="F24" i="165"/>
  <c r="F26" i="165" s="1"/>
  <c r="F36" i="165" s="1"/>
  <c r="E24" i="165"/>
  <c r="E26" i="165" s="1"/>
  <c r="M23" i="165"/>
  <c r="H23" i="165"/>
  <c r="A23" i="165"/>
  <c r="H22" i="165"/>
  <c r="I22" i="165" s="1"/>
  <c r="M22" i="165" s="1"/>
  <c r="H21" i="165"/>
  <c r="A21" i="165"/>
  <c r="H20" i="165"/>
  <c r="A20" i="165"/>
  <c r="H19" i="165"/>
  <c r="I19" i="165" s="1"/>
  <c r="A19" i="165"/>
  <c r="H18" i="165"/>
  <c r="I18" i="165" s="1"/>
  <c r="A18" i="165"/>
  <c r="H17" i="165"/>
  <c r="A17" i="165"/>
  <c r="H16" i="165"/>
  <c r="A16" i="165"/>
  <c r="H15" i="165"/>
  <c r="A15" i="165"/>
  <c r="H14" i="165"/>
  <c r="I14" i="165" s="1"/>
  <c r="A14" i="165"/>
  <c r="H13" i="165"/>
  <c r="A13" i="165"/>
  <c r="H12" i="165"/>
  <c r="A12" i="165"/>
  <c r="H11" i="165"/>
  <c r="I11" i="165" s="1"/>
  <c r="A11" i="165"/>
  <c r="A10" i="165"/>
  <c r="A9" i="165"/>
  <c r="A8" i="165"/>
  <c r="A7" i="165"/>
  <c r="A6" i="165"/>
  <c r="A5" i="165"/>
  <c r="A4" i="165"/>
  <c r="A3" i="165"/>
  <c r="A2" i="165"/>
  <c r="A1" i="165"/>
  <c r="M44" i="169" l="1"/>
  <c r="M25" i="169"/>
  <c r="I44" i="169"/>
  <c r="I25" i="169"/>
  <c r="M67" i="170"/>
  <c r="M75" i="170" s="1"/>
  <c r="I75" i="170"/>
  <c r="I24" i="170"/>
  <c r="M24" i="170"/>
  <c r="E9" i="167"/>
  <c r="I44" i="167"/>
  <c r="I25" i="167"/>
  <c r="I26" i="167" s="1"/>
  <c r="I36" i="167" s="1"/>
  <c r="I10" i="167" s="1"/>
  <c r="M44" i="167"/>
  <c r="M25" i="167"/>
  <c r="M26" i="167" s="1"/>
  <c r="M36" i="167" s="1"/>
  <c r="M10" i="167" s="1"/>
  <c r="H26" i="166"/>
  <c r="H36" i="166" s="1"/>
  <c r="E9" i="166" s="1"/>
  <c r="M12" i="166"/>
  <c r="M24" i="166" s="1"/>
  <c r="M45" i="166"/>
  <c r="M75" i="166" s="1"/>
  <c r="I75" i="166"/>
  <c r="N36" i="165"/>
  <c r="N9" i="165" s="1"/>
  <c r="I71" i="165"/>
  <c r="M71" i="165" s="1"/>
  <c r="M58" i="165"/>
  <c r="M67" i="165"/>
  <c r="I45" i="165"/>
  <c r="H27" i="165"/>
  <c r="I28" i="165"/>
  <c r="M28" i="165" s="1"/>
  <c r="M13" i="165"/>
  <c r="M15" i="165"/>
  <c r="M17" i="165"/>
  <c r="M19" i="165"/>
  <c r="M21" i="165"/>
  <c r="I12" i="165"/>
  <c r="M12" i="165" s="1"/>
  <c r="I16" i="165"/>
  <c r="M16" i="165" s="1"/>
  <c r="I20" i="165"/>
  <c r="M31" i="165"/>
  <c r="M14" i="165"/>
  <c r="M18" i="165"/>
  <c r="M48" i="165"/>
  <c r="M52" i="165"/>
  <c r="M56" i="165"/>
  <c r="M60" i="165"/>
  <c r="M64" i="165"/>
  <c r="M68" i="165"/>
  <c r="M72" i="165"/>
  <c r="M11" i="165"/>
  <c r="E43" i="165"/>
  <c r="H25" i="165"/>
  <c r="H24" i="165"/>
  <c r="I74" i="164"/>
  <c r="I73" i="164"/>
  <c r="I72" i="164"/>
  <c r="I71" i="164"/>
  <c r="I70" i="164"/>
  <c r="I69" i="164"/>
  <c r="I68" i="164"/>
  <c r="I65" i="164"/>
  <c r="I64" i="164"/>
  <c r="I63" i="164"/>
  <c r="I62" i="164"/>
  <c r="I61" i="164"/>
  <c r="I60" i="164"/>
  <c r="I59" i="164"/>
  <c r="I58" i="164"/>
  <c r="I57" i="164"/>
  <c r="M57" i="164" s="1"/>
  <c r="I56" i="164"/>
  <c r="I55" i="164"/>
  <c r="I54" i="164"/>
  <c r="I53" i="164"/>
  <c r="M53" i="164" s="1"/>
  <c r="I52" i="164"/>
  <c r="I51" i="164"/>
  <c r="I50" i="164"/>
  <c r="I49" i="164"/>
  <c r="M49" i="164" s="1"/>
  <c r="I48" i="164"/>
  <c r="I47" i="164"/>
  <c r="I46" i="164"/>
  <c r="I32" i="164"/>
  <c r="M32" i="164" s="1"/>
  <c r="I18" i="164"/>
  <c r="A89" i="164"/>
  <c r="A88" i="164"/>
  <c r="A87" i="164"/>
  <c r="A86" i="164"/>
  <c r="A85" i="164"/>
  <c r="A84" i="164"/>
  <c r="A83" i="164"/>
  <c r="A82" i="164"/>
  <c r="A81" i="164"/>
  <c r="A80" i="164"/>
  <c r="A79" i="164"/>
  <c r="A78" i="164"/>
  <c r="A77" i="164"/>
  <c r="A76" i="164"/>
  <c r="N75" i="164"/>
  <c r="N25" i="164" s="1"/>
  <c r="L75" i="164"/>
  <c r="K75" i="164"/>
  <c r="J75" i="164"/>
  <c r="J44" i="164" s="1"/>
  <c r="G75" i="164"/>
  <c r="F75" i="164"/>
  <c r="F25" i="164" s="1"/>
  <c r="E75" i="164"/>
  <c r="E25" i="164" s="1"/>
  <c r="A75" i="164"/>
  <c r="H74" i="164"/>
  <c r="M74" i="164" s="1"/>
  <c r="A74" i="164"/>
  <c r="H73" i="164"/>
  <c r="A73" i="164"/>
  <c r="H72" i="164"/>
  <c r="M72" i="164" s="1"/>
  <c r="A72" i="164"/>
  <c r="H71" i="164"/>
  <c r="A71" i="164"/>
  <c r="H70" i="164"/>
  <c r="M70" i="164" s="1"/>
  <c r="A70" i="164"/>
  <c r="H69" i="164"/>
  <c r="A69" i="164"/>
  <c r="H68" i="164"/>
  <c r="M68" i="164" s="1"/>
  <c r="A68" i="164"/>
  <c r="H67" i="164"/>
  <c r="I67" i="164" s="1"/>
  <c r="A67" i="164"/>
  <c r="H66" i="164"/>
  <c r="A66" i="164"/>
  <c r="H65" i="164"/>
  <c r="A65" i="164"/>
  <c r="H64" i="164"/>
  <c r="M64" i="164" s="1"/>
  <c r="A64" i="164"/>
  <c r="H63" i="164"/>
  <c r="A63" i="164"/>
  <c r="H62" i="164"/>
  <c r="M62" i="164" s="1"/>
  <c r="A62" i="164"/>
  <c r="H61" i="164"/>
  <c r="A61" i="164"/>
  <c r="H60" i="164"/>
  <c r="M60" i="164" s="1"/>
  <c r="A60" i="164"/>
  <c r="H59" i="164"/>
  <c r="A59" i="164"/>
  <c r="H58" i="164"/>
  <c r="M58" i="164" s="1"/>
  <c r="A58" i="164"/>
  <c r="H57" i="164"/>
  <c r="A57" i="164"/>
  <c r="M56" i="164"/>
  <c r="H56" i="164"/>
  <c r="A56" i="164"/>
  <c r="H55" i="164"/>
  <c r="M55" i="164" s="1"/>
  <c r="A55" i="164"/>
  <c r="H54" i="164"/>
  <c r="A54" i="164"/>
  <c r="H53" i="164"/>
  <c r="A53" i="164"/>
  <c r="M52" i="164"/>
  <c r="H52" i="164"/>
  <c r="A52" i="164"/>
  <c r="H51" i="164"/>
  <c r="A51" i="164"/>
  <c r="H50" i="164"/>
  <c r="M50" i="164" s="1"/>
  <c r="A50" i="164"/>
  <c r="H49" i="164"/>
  <c r="A49" i="164"/>
  <c r="M48" i="164"/>
  <c r="H48" i="164"/>
  <c r="A48" i="164"/>
  <c r="H47" i="164"/>
  <c r="M47" i="164" s="1"/>
  <c r="A47" i="164"/>
  <c r="H46" i="164"/>
  <c r="A46" i="164"/>
  <c r="H45" i="164"/>
  <c r="I45" i="164" s="1"/>
  <c r="M45" i="164" s="1"/>
  <c r="A45" i="164"/>
  <c r="L44" i="164"/>
  <c r="K44" i="164"/>
  <c r="A44" i="164"/>
  <c r="N43" i="164"/>
  <c r="A43" i="164"/>
  <c r="A42" i="164"/>
  <c r="A41" i="164"/>
  <c r="A40" i="164"/>
  <c r="A39" i="164"/>
  <c r="A38" i="164"/>
  <c r="A37" i="164"/>
  <c r="A36" i="164"/>
  <c r="H35" i="164"/>
  <c r="I35" i="164" s="1"/>
  <c r="M35" i="164" s="1"/>
  <c r="A35" i="164"/>
  <c r="H34" i="164"/>
  <c r="I34" i="164" s="1"/>
  <c r="M34" i="164" s="1"/>
  <c r="A34" i="164"/>
  <c r="H33" i="164"/>
  <c r="I33" i="164" s="1"/>
  <c r="M33" i="164" s="1"/>
  <c r="A33" i="164"/>
  <c r="H32" i="164"/>
  <c r="A32" i="164"/>
  <c r="H31" i="164"/>
  <c r="I31" i="164" s="1"/>
  <c r="M31" i="164" s="1"/>
  <c r="A31" i="164"/>
  <c r="H30" i="164"/>
  <c r="A30" i="164"/>
  <c r="H29" i="164"/>
  <c r="I29" i="164" s="1"/>
  <c r="M29" i="164" s="1"/>
  <c r="A29" i="164"/>
  <c r="H28" i="164"/>
  <c r="I28" i="164" s="1"/>
  <c r="A28" i="164"/>
  <c r="N27" i="164"/>
  <c r="L27" i="164"/>
  <c r="K27" i="164"/>
  <c r="J27" i="164"/>
  <c r="G27" i="164"/>
  <c r="F27" i="164"/>
  <c r="E27" i="164"/>
  <c r="A27" i="164"/>
  <c r="A26" i="164"/>
  <c r="L25" i="164"/>
  <c r="L26" i="164" s="1"/>
  <c r="L36" i="164" s="1"/>
  <c r="L10" i="164" s="1"/>
  <c r="K25" i="164"/>
  <c r="G25" i="164"/>
  <c r="A25" i="164"/>
  <c r="N24" i="164"/>
  <c r="L24" i="164"/>
  <c r="K24" i="164"/>
  <c r="K26" i="164" s="1"/>
  <c r="K36" i="164" s="1"/>
  <c r="K10" i="164" s="1"/>
  <c r="J24" i="164"/>
  <c r="G24" i="164"/>
  <c r="F24" i="164"/>
  <c r="F26" i="164" s="1"/>
  <c r="E24" i="164"/>
  <c r="M23" i="164"/>
  <c r="H23" i="164"/>
  <c r="A23" i="164"/>
  <c r="H22" i="164"/>
  <c r="H21" i="164"/>
  <c r="I21" i="164" s="1"/>
  <c r="M21" i="164" s="1"/>
  <c r="A21" i="164"/>
  <c r="H20" i="164"/>
  <c r="A20" i="164"/>
  <c r="H19" i="164"/>
  <c r="I19" i="164" s="1"/>
  <c r="A19" i="164"/>
  <c r="H18" i="164"/>
  <c r="A18" i="164"/>
  <c r="H17" i="164"/>
  <c r="I17" i="164" s="1"/>
  <c r="M17" i="164" s="1"/>
  <c r="A17" i="164"/>
  <c r="H16" i="164"/>
  <c r="I16" i="164" s="1"/>
  <c r="A16" i="164"/>
  <c r="H15" i="164"/>
  <c r="I15" i="164" s="1"/>
  <c r="A15" i="164"/>
  <c r="H14" i="164"/>
  <c r="A14" i="164"/>
  <c r="H13" i="164"/>
  <c r="I13" i="164" s="1"/>
  <c r="M13" i="164" s="1"/>
  <c r="A13" i="164"/>
  <c r="H12" i="164"/>
  <c r="I12" i="164" s="1"/>
  <c r="A12" i="164"/>
  <c r="H11" i="164"/>
  <c r="I11" i="164" s="1"/>
  <c r="A11" i="164"/>
  <c r="A10" i="164"/>
  <c r="A9" i="164"/>
  <c r="A8" i="164"/>
  <c r="A7" i="164"/>
  <c r="A6" i="164"/>
  <c r="A5" i="164"/>
  <c r="A4" i="164"/>
  <c r="A3" i="164"/>
  <c r="A2" i="164"/>
  <c r="A1" i="164"/>
  <c r="I25" i="170" l="1"/>
  <c r="I26" i="170" s="1"/>
  <c r="I36" i="170" s="1"/>
  <c r="I10" i="170" s="1"/>
  <c r="I44" i="170"/>
  <c r="M44" i="170"/>
  <c r="M25" i="170"/>
  <c r="M26" i="170" s="1"/>
  <c r="M36" i="170" s="1"/>
  <c r="M10" i="170" s="1"/>
  <c r="Q9" i="166"/>
  <c r="I44" i="166"/>
  <c r="I25" i="166"/>
  <c r="I26" i="166" s="1"/>
  <c r="I36" i="166" s="1"/>
  <c r="I10" i="166" s="1"/>
  <c r="M44" i="166"/>
  <c r="M25" i="166"/>
  <c r="M26" i="166" s="1"/>
  <c r="M36" i="166" s="1"/>
  <c r="M10" i="166" s="1"/>
  <c r="M27" i="165"/>
  <c r="I24" i="165"/>
  <c r="H26" i="165"/>
  <c r="H36" i="165" s="1"/>
  <c r="E9" i="165" s="1"/>
  <c r="I27" i="165"/>
  <c r="M20" i="165"/>
  <c r="M24" i="165" s="1"/>
  <c r="M45" i="165"/>
  <c r="M75" i="165" s="1"/>
  <c r="I75" i="165"/>
  <c r="H27" i="164"/>
  <c r="E26" i="164"/>
  <c r="I66" i="164"/>
  <c r="M66" i="164" s="1"/>
  <c r="I30" i="164"/>
  <c r="M30" i="164" s="1"/>
  <c r="I27" i="164"/>
  <c r="I14" i="164"/>
  <c r="M14" i="164" s="1"/>
  <c r="I22" i="164"/>
  <c r="M22" i="164" s="1"/>
  <c r="M18" i="164"/>
  <c r="I20" i="164"/>
  <c r="M20" i="164" s="1"/>
  <c r="M15" i="164"/>
  <c r="M28" i="164"/>
  <c r="M27" i="164" s="1"/>
  <c r="M12" i="164"/>
  <c r="M19" i="164"/>
  <c r="M16" i="164"/>
  <c r="M51" i="164"/>
  <c r="M54" i="164"/>
  <c r="M59" i="164"/>
  <c r="M61" i="164"/>
  <c r="M63" i="164"/>
  <c r="M65" i="164"/>
  <c r="M67" i="164"/>
  <c r="M69" i="164"/>
  <c r="M71" i="164"/>
  <c r="M73" i="164"/>
  <c r="M46" i="164"/>
  <c r="M11" i="164"/>
  <c r="F36" i="164"/>
  <c r="G26" i="164"/>
  <c r="G36" i="164" s="1"/>
  <c r="N26" i="164"/>
  <c r="N36" i="164" s="1"/>
  <c r="N9" i="164" s="1"/>
  <c r="H75" i="164"/>
  <c r="J26" i="164"/>
  <c r="J36" i="164" s="1"/>
  <c r="J10" i="164" s="1"/>
  <c r="H24" i="164"/>
  <c r="J25" i="164"/>
  <c r="I74" i="163"/>
  <c r="I73" i="163"/>
  <c r="I72" i="163"/>
  <c r="I71" i="163"/>
  <c r="I70" i="163"/>
  <c r="I69" i="163"/>
  <c r="I68" i="163"/>
  <c r="M68" i="163" s="1"/>
  <c r="I67" i="163"/>
  <c r="I66" i="163"/>
  <c r="I64" i="163"/>
  <c r="I63" i="163"/>
  <c r="I62" i="163"/>
  <c r="I61" i="163"/>
  <c r="I60" i="163"/>
  <c r="I59" i="163"/>
  <c r="I58" i="163"/>
  <c r="I57" i="163"/>
  <c r="I56" i="163"/>
  <c r="I55" i="163"/>
  <c r="I54" i="163"/>
  <c r="I53" i="163"/>
  <c r="I52" i="163"/>
  <c r="M52" i="163" s="1"/>
  <c r="I51" i="163"/>
  <c r="I50" i="163"/>
  <c r="I49" i="163"/>
  <c r="I48" i="163"/>
  <c r="I47" i="163"/>
  <c r="I46" i="163"/>
  <c r="I45" i="163"/>
  <c r="I35" i="163"/>
  <c r="I34" i="163"/>
  <c r="I33" i="163"/>
  <c r="I32" i="163"/>
  <c r="I31" i="163"/>
  <c r="I28" i="163"/>
  <c r="I22" i="163"/>
  <c r="I21" i="163"/>
  <c r="I20" i="163"/>
  <c r="I19" i="163"/>
  <c r="I18" i="163"/>
  <c r="I17" i="163"/>
  <c r="I15" i="163"/>
  <c r="I13" i="163"/>
  <c r="I12" i="163"/>
  <c r="A89" i="163"/>
  <c r="A88" i="163"/>
  <c r="A87" i="163"/>
  <c r="A86" i="163"/>
  <c r="A85" i="163"/>
  <c r="A84" i="163"/>
  <c r="A83" i="163"/>
  <c r="A82" i="163"/>
  <c r="A81" i="163"/>
  <c r="A80" i="163"/>
  <c r="A79" i="163"/>
  <c r="A78" i="163"/>
  <c r="A77" i="163"/>
  <c r="A76" i="163"/>
  <c r="N75" i="163"/>
  <c r="N25" i="163" s="1"/>
  <c r="L75" i="163"/>
  <c r="K75" i="163"/>
  <c r="K44" i="163" s="1"/>
  <c r="J75" i="163"/>
  <c r="J44" i="163" s="1"/>
  <c r="G75" i="163"/>
  <c r="F75" i="163"/>
  <c r="F25" i="163" s="1"/>
  <c r="F26" i="163" s="1"/>
  <c r="F36" i="163" s="1"/>
  <c r="E75" i="163"/>
  <c r="E25" i="163" s="1"/>
  <c r="A75" i="163"/>
  <c r="H74" i="163"/>
  <c r="M74" i="163" s="1"/>
  <c r="A74" i="163"/>
  <c r="H73" i="163"/>
  <c r="M73" i="163" s="1"/>
  <c r="A73" i="163"/>
  <c r="M72" i="163"/>
  <c r="H72" i="163"/>
  <c r="A72" i="163"/>
  <c r="H71" i="163"/>
  <c r="M71" i="163" s="1"/>
  <c r="A71" i="163"/>
  <c r="H70" i="163"/>
  <c r="A70" i="163"/>
  <c r="H69" i="163"/>
  <c r="M69" i="163" s="1"/>
  <c r="A69" i="163"/>
  <c r="H68" i="163"/>
  <c r="A68" i="163"/>
  <c r="H67" i="163"/>
  <c r="M67" i="163" s="1"/>
  <c r="A67" i="163"/>
  <c r="H66" i="163"/>
  <c r="A66" i="163"/>
  <c r="H65" i="163"/>
  <c r="I65" i="163" s="1"/>
  <c r="A65" i="163"/>
  <c r="M64" i="163"/>
  <c r="H64" i="163"/>
  <c r="A64" i="163"/>
  <c r="H63" i="163"/>
  <c r="A63" i="163"/>
  <c r="H62" i="163"/>
  <c r="A62" i="163"/>
  <c r="H61" i="163"/>
  <c r="M61" i="163" s="1"/>
  <c r="A61" i="163"/>
  <c r="M60" i="163"/>
  <c r="H60" i="163"/>
  <c r="A60" i="163"/>
  <c r="H59" i="163"/>
  <c r="A59" i="163"/>
  <c r="H58" i="163"/>
  <c r="M58" i="163" s="1"/>
  <c r="A58" i="163"/>
  <c r="H57" i="163"/>
  <c r="M57" i="163" s="1"/>
  <c r="A57" i="163"/>
  <c r="M56" i="163"/>
  <c r="H56" i="163"/>
  <c r="A56" i="163"/>
  <c r="H55" i="163"/>
  <c r="M55" i="163" s="1"/>
  <c r="A55" i="163"/>
  <c r="H54" i="163"/>
  <c r="A54" i="163"/>
  <c r="H53" i="163"/>
  <c r="M53" i="163" s="1"/>
  <c r="A53" i="163"/>
  <c r="H52" i="163"/>
  <c r="A52" i="163"/>
  <c r="H51" i="163"/>
  <c r="M51" i="163" s="1"/>
  <c r="A51" i="163"/>
  <c r="H50" i="163"/>
  <c r="A50" i="163"/>
  <c r="H49" i="163"/>
  <c r="M49" i="163" s="1"/>
  <c r="A49" i="163"/>
  <c r="M48" i="163"/>
  <c r="H48" i="163"/>
  <c r="A48" i="163"/>
  <c r="H47" i="163"/>
  <c r="A47" i="163"/>
  <c r="H46" i="163"/>
  <c r="A46" i="163"/>
  <c r="M45" i="163"/>
  <c r="H45" i="163"/>
  <c r="A45" i="163"/>
  <c r="L44" i="163"/>
  <c r="A44" i="163"/>
  <c r="A43" i="163"/>
  <c r="A42" i="163"/>
  <c r="A41" i="163"/>
  <c r="A40" i="163"/>
  <c r="A39" i="163"/>
  <c r="A38" i="163"/>
  <c r="A37" i="163"/>
  <c r="A36" i="163"/>
  <c r="H35" i="163"/>
  <c r="A35" i="163"/>
  <c r="H34" i="163"/>
  <c r="M34" i="163" s="1"/>
  <c r="A34" i="163"/>
  <c r="H33" i="163"/>
  <c r="A33" i="163"/>
  <c r="H32" i="163"/>
  <c r="M32" i="163" s="1"/>
  <c r="A32" i="163"/>
  <c r="H31" i="163"/>
  <c r="M31" i="163" s="1"/>
  <c r="A31" i="163"/>
  <c r="H30" i="163"/>
  <c r="A30" i="163"/>
  <c r="H29" i="163"/>
  <c r="A29" i="163"/>
  <c r="M28" i="163"/>
  <c r="H28" i="163"/>
  <c r="A28" i="163"/>
  <c r="N27" i="163"/>
  <c r="L27" i="163"/>
  <c r="K27" i="163"/>
  <c r="J27" i="163"/>
  <c r="G27" i="163"/>
  <c r="F27" i="163"/>
  <c r="E27" i="163"/>
  <c r="A27" i="163"/>
  <c r="A26" i="163"/>
  <c r="L25" i="163"/>
  <c r="K25" i="163"/>
  <c r="G25" i="163"/>
  <c r="A25" i="163"/>
  <c r="N24" i="163"/>
  <c r="L24" i="163"/>
  <c r="L26" i="163" s="1"/>
  <c r="L36" i="163" s="1"/>
  <c r="L10" i="163" s="1"/>
  <c r="K24" i="163"/>
  <c r="K26" i="163" s="1"/>
  <c r="K36" i="163" s="1"/>
  <c r="K10" i="163" s="1"/>
  <c r="J24" i="163"/>
  <c r="G24" i="163"/>
  <c r="G26" i="163" s="1"/>
  <c r="G36" i="163" s="1"/>
  <c r="F24" i="163"/>
  <c r="E24" i="163"/>
  <c r="M23" i="163"/>
  <c r="H23" i="163"/>
  <c r="A23" i="163"/>
  <c r="H22" i="163"/>
  <c r="M22" i="163" s="1"/>
  <c r="H21" i="163"/>
  <c r="M21" i="163" s="1"/>
  <c r="A21" i="163"/>
  <c r="H20" i="163"/>
  <c r="A20" i="163"/>
  <c r="H19" i="163"/>
  <c r="A19" i="163"/>
  <c r="H18" i="163"/>
  <c r="M18" i="163" s="1"/>
  <c r="A18" i="163"/>
  <c r="H17" i="163"/>
  <c r="M17" i="163" s="1"/>
  <c r="A17" i="163"/>
  <c r="H16" i="163"/>
  <c r="I16" i="163" s="1"/>
  <c r="A16" i="163"/>
  <c r="H15" i="163"/>
  <c r="A15" i="163"/>
  <c r="H14" i="163"/>
  <c r="I14" i="163" s="1"/>
  <c r="A14" i="163"/>
  <c r="H13" i="163"/>
  <c r="M13" i="163" s="1"/>
  <c r="A13" i="163"/>
  <c r="H12" i="163"/>
  <c r="A12" i="163"/>
  <c r="H11" i="163"/>
  <c r="I11" i="163" s="1"/>
  <c r="A11" i="163"/>
  <c r="A10" i="163"/>
  <c r="A9" i="163"/>
  <c r="A8" i="163"/>
  <c r="A7" i="163"/>
  <c r="A6" i="163"/>
  <c r="A5" i="163"/>
  <c r="A4" i="163"/>
  <c r="A3" i="163"/>
  <c r="A2" i="163"/>
  <c r="A1" i="163"/>
  <c r="Q9" i="165" l="1"/>
  <c r="I44" i="165"/>
  <c r="I25" i="165"/>
  <c r="I26" i="165" s="1"/>
  <c r="I36" i="165" s="1"/>
  <c r="I10" i="165" s="1"/>
  <c r="M44" i="165"/>
  <c r="M25" i="165"/>
  <c r="M26" i="165" s="1"/>
  <c r="M36" i="165" s="1"/>
  <c r="M10" i="165" s="1"/>
  <c r="I75" i="164"/>
  <c r="I44" i="164" s="1"/>
  <c r="I24" i="164"/>
  <c r="M75" i="164"/>
  <c r="M44" i="164" s="1"/>
  <c r="M24" i="164"/>
  <c r="E43" i="164"/>
  <c r="H25" i="164"/>
  <c r="H26" i="164" s="1"/>
  <c r="H36" i="164" s="1"/>
  <c r="I25" i="164"/>
  <c r="H27" i="163"/>
  <c r="I30" i="163"/>
  <c r="M30" i="163" s="1"/>
  <c r="I29" i="163"/>
  <c r="M35" i="163"/>
  <c r="M65" i="163"/>
  <c r="M19" i="163"/>
  <c r="M15" i="163"/>
  <c r="M14" i="163"/>
  <c r="N26" i="163"/>
  <c r="N36" i="163" s="1"/>
  <c r="N9" i="163" s="1"/>
  <c r="E26" i="163"/>
  <c r="M46" i="163"/>
  <c r="M62" i="163"/>
  <c r="M12" i="163"/>
  <c r="M16" i="163"/>
  <c r="M20" i="163"/>
  <c r="M33" i="163"/>
  <c r="M50" i="163"/>
  <c r="M59" i="163"/>
  <c r="M66" i="163"/>
  <c r="M47" i="163"/>
  <c r="M54" i="163"/>
  <c r="M63" i="163"/>
  <c r="M70" i="163"/>
  <c r="H75" i="163"/>
  <c r="H25" i="163" s="1"/>
  <c r="M29" i="163"/>
  <c r="I24" i="163"/>
  <c r="M11" i="163"/>
  <c r="H24" i="163"/>
  <c r="N43" i="163"/>
  <c r="I75" i="163"/>
  <c r="J25" i="163"/>
  <c r="J26" i="163" s="1"/>
  <c r="J36" i="163" s="1"/>
  <c r="J10" i="163" s="1"/>
  <c r="I74" i="162"/>
  <c r="I73" i="162"/>
  <c r="I71" i="162"/>
  <c r="I66" i="162"/>
  <c r="I62" i="162"/>
  <c r="I61" i="162"/>
  <c r="I60" i="162"/>
  <c r="I57" i="162"/>
  <c r="I55" i="162"/>
  <c r="I53" i="162"/>
  <c r="I52" i="162"/>
  <c r="M52" i="162" s="1"/>
  <c r="I47" i="162"/>
  <c r="I34" i="162"/>
  <c r="M34" i="162" s="1"/>
  <c r="I22" i="162"/>
  <c r="I13" i="162"/>
  <c r="A89" i="162"/>
  <c r="A88" i="162"/>
  <c r="A87" i="162"/>
  <c r="A86" i="162"/>
  <c r="A85" i="162"/>
  <c r="A84" i="162"/>
  <c r="A83" i="162"/>
  <c r="A82" i="162"/>
  <c r="A81" i="162"/>
  <c r="A80" i="162"/>
  <c r="A79" i="162"/>
  <c r="A78" i="162"/>
  <c r="A77" i="162"/>
  <c r="A76" i="162"/>
  <c r="N75" i="162"/>
  <c r="N25" i="162" s="1"/>
  <c r="L75" i="162"/>
  <c r="K75" i="162"/>
  <c r="J75" i="162"/>
  <c r="J44" i="162" s="1"/>
  <c r="G75" i="162"/>
  <c r="F75" i="162"/>
  <c r="F25" i="162" s="1"/>
  <c r="E75" i="162"/>
  <c r="E25" i="162" s="1"/>
  <c r="A75" i="162"/>
  <c r="H74" i="162"/>
  <c r="M74" i="162" s="1"/>
  <c r="A74" i="162"/>
  <c r="H73" i="162"/>
  <c r="M73" i="162" s="1"/>
  <c r="A73" i="162"/>
  <c r="H72" i="162"/>
  <c r="A72" i="162"/>
  <c r="H71" i="162"/>
  <c r="A71" i="162"/>
  <c r="H70" i="162"/>
  <c r="A70" i="162"/>
  <c r="H69" i="162"/>
  <c r="A69" i="162"/>
  <c r="H68" i="162"/>
  <c r="A68" i="162"/>
  <c r="H67" i="162"/>
  <c r="A67" i="162"/>
  <c r="H66" i="162"/>
  <c r="M66" i="162" s="1"/>
  <c r="A66" i="162"/>
  <c r="H65" i="162"/>
  <c r="A65" i="162"/>
  <c r="H64" i="162"/>
  <c r="A64" i="162"/>
  <c r="H63" i="162"/>
  <c r="A63" i="162"/>
  <c r="H62" i="162"/>
  <c r="M62" i="162" s="1"/>
  <c r="A62" i="162"/>
  <c r="H61" i="162"/>
  <c r="M61" i="162" s="1"/>
  <c r="A61" i="162"/>
  <c r="H60" i="162"/>
  <c r="A60" i="162"/>
  <c r="H59" i="162"/>
  <c r="A59" i="162"/>
  <c r="H58" i="162"/>
  <c r="A58" i="162"/>
  <c r="H57" i="162"/>
  <c r="M57" i="162" s="1"/>
  <c r="A57" i="162"/>
  <c r="H56" i="162"/>
  <c r="A56" i="162"/>
  <c r="H55" i="162"/>
  <c r="M55" i="162" s="1"/>
  <c r="A55" i="162"/>
  <c r="H54" i="162"/>
  <c r="A54" i="162"/>
  <c r="H53" i="162"/>
  <c r="M53" i="162" s="1"/>
  <c r="A53" i="162"/>
  <c r="H52" i="162"/>
  <c r="A52" i="162"/>
  <c r="H51" i="162"/>
  <c r="A51" i="162"/>
  <c r="H50" i="162"/>
  <c r="A50" i="162"/>
  <c r="H49" i="162"/>
  <c r="A49" i="162"/>
  <c r="H48" i="162"/>
  <c r="A48" i="162"/>
  <c r="H47" i="162"/>
  <c r="A47" i="162"/>
  <c r="H46" i="162"/>
  <c r="A46" i="162"/>
  <c r="H45" i="162"/>
  <c r="A45" i="162"/>
  <c r="L44" i="162"/>
  <c r="K44" i="162"/>
  <c r="A44" i="162"/>
  <c r="A43" i="162"/>
  <c r="A42" i="162"/>
  <c r="A41" i="162"/>
  <c r="A40" i="162"/>
  <c r="A39" i="162"/>
  <c r="A38" i="162"/>
  <c r="A37" i="162"/>
  <c r="A36" i="162"/>
  <c r="H35" i="162"/>
  <c r="A35" i="162"/>
  <c r="H34" i="162"/>
  <c r="A34" i="162"/>
  <c r="H33" i="162"/>
  <c r="A33" i="162"/>
  <c r="H32" i="162"/>
  <c r="A32" i="162"/>
  <c r="H31" i="162"/>
  <c r="A31" i="162"/>
  <c r="H30" i="162"/>
  <c r="A30" i="162"/>
  <c r="H29" i="162"/>
  <c r="A29" i="162"/>
  <c r="H28" i="162"/>
  <c r="A28" i="162"/>
  <c r="N27" i="162"/>
  <c r="L27" i="162"/>
  <c r="K27" i="162"/>
  <c r="J27" i="162"/>
  <c r="H27" i="162"/>
  <c r="G27" i="162"/>
  <c r="F27" i="162"/>
  <c r="E27" i="162"/>
  <c r="A27" i="162"/>
  <c r="L26" i="162"/>
  <c r="A26" i="162"/>
  <c r="L25" i="162"/>
  <c r="K25" i="162"/>
  <c r="G25" i="162"/>
  <c r="A25" i="162"/>
  <c r="N24" i="162"/>
  <c r="L24" i="162"/>
  <c r="K24" i="162"/>
  <c r="K26" i="162" s="1"/>
  <c r="J24" i="162"/>
  <c r="G24" i="162"/>
  <c r="F24" i="162"/>
  <c r="F26" i="162" s="1"/>
  <c r="E24" i="162"/>
  <c r="M23" i="162"/>
  <c r="H23" i="162"/>
  <c r="A23" i="162"/>
  <c r="H22" i="162"/>
  <c r="M22" i="162" s="1"/>
  <c r="H21" i="162"/>
  <c r="A21" i="162"/>
  <c r="H20" i="162"/>
  <c r="A20" i="162"/>
  <c r="H19" i="162"/>
  <c r="A19" i="162"/>
  <c r="H18" i="162"/>
  <c r="A18" i="162"/>
  <c r="H17" i="162"/>
  <c r="A17" i="162"/>
  <c r="H16" i="162"/>
  <c r="A16" i="162"/>
  <c r="H15" i="162"/>
  <c r="A15" i="162"/>
  <c r="H14" i="162"/>
  <c r="A14" i="162"/>
  <c r="H13" i="162"/>
  <c r="A13" i="162"/>
  <c r="H12" i="162"/>
  <c r="A12" i="162"/>
  <c r="H11" i="162"/>
  <c r="A11" i="162"/>
  <c r="A10" i="162"/>
  <c r="A9" i="162"/>
  <c r="A8" i="162"/>
  <c r="A7" i="162"/>
  <c r="A6" i="162"/>
  <c r="A5" i="162"/>
  <c r="A4" i="162"/>
  <c r="A3" i="162"/>
  <c r="A2" i="162"/>
  <c r="A1" i="162"/>
  <c r="I74" i="161"/>
  <c r="I73" i="161"/>
  <c r="I71" i="161"/>
  <c r="I66" i="161"/>
  <c r="I62" i="161"/>
  <c r="I61" i="161"/>
  <c r="I60" i="161"/>
  <c r="I57" i="161"/>
  <c r="I55" i="161"/>
  <c r="I53" i="161"/>
  <c r="I52" i="161"/>
  <c r="I47" i="161"/>
  <c r="I34" i="161"/>
  <c r="I22" i="161"/>
  <c r="I13" i="161"/>
  <c r="A89" i="161"/>
  <c r="A88" i="161"/>
  <c r="A87" i="161"/>
  <c r="A86" i="161"/>
  <c r="A85" i="161"/>
  <c r="A84" i="161"/>
  <c r="A83" i="161"/>
  <c r="A82" i="161"/>
  <c r="A81" i="161"/>
  <c r="A80" i="161"/>
  <c r="A79" i="161"/>
  <c r="A78" i="161"/>
  <c r="A77" i="161"/>
  <c r="A76" i="161"/>
  <c r="N75" i="161"/>
  <c r="N25" i="161" s="1"/>
  <c r="L75" i="161"/>
  <c r="L44" i="161" s="1"/>
  <c r="K75" i="161"/>
  <c r="K44" i="161" s="1"/>
  <c r="J75" i="161"/>
  <c r="J44" i="161" s="1"/>
  <c r="G75" i="161"/>
  <c r="F75" i="161"/>
  <c r="F25" i="161" s="1"/>
  <c r="E75" i="161"/>
  <c r="E25" i="161" s="1"/>
  <c r="A75" i="161"/>
  <c r="H74" i="161"/>
  <c r="M74" i="161" s="1"/>
  <c r="A74" i="161"/>
  <c r="H73" i="161"/>
  <c r="M73" i="161" s="1"/>
  <c r="A73" i="161"/>
  <c r="H72" i="161"/>
  <c r="I72" i="161" s="1"/>
  <c r="I72" i="162" s="1"/>
  <c r="A72" i="161"/>
  <c r="H71" i="161"/>
  <c r="A71" i="161"/>
  <c r="H70" i="161"/>
  <c r="A70" i="161"/>
  <c r="H69" i="161"/>
  <c r="A69" i="161"/>
  <c r="H68" i="161"/>
  <c r="A68" i="161"/>
  <c r="H67" i="161"/>
  <c r="A67" i="161"/>
  <c r="H66" i="161"/>
  <c r="M66" i="161" s="1"/>
  <c r="A66" i="161"/>
  <c r="H65" i="161"/>
  <c r="A65" i="161"/>
  <c r="H64" i="161"/>
  <c r="A64" i="161"/>
  <c r="H63" i="161"/>
  <c r="A63" i="161"/>
  <c r="H62" i="161"/>
  <c r="M62" i="161" s="1"/>
  <c r="A62" i="161"/>
  <c r="H61" i="161"/>
  <c r="M61" i="161" s="1"/>
  <c r="A61" i="161"/>
  <c r="H60" i="161"/>
  <c r="A60" i="161"/>
  <c r="H59" i="161"/>
  <c r="A59" i="161"/>
  <c r="H58" i="161"/>
  <c r="A58" i="161"/>
  <c r="H57" i="161"/>
  <c r="M57" i="161" s="1"/>
  <c r="A57" i="161"/>
  <c r="H56" i="161"/>
  <c r="A56" i="161"/>
  <c r="H55" i="161"/>
  <c r="M55" i="161" s="1"/>
  <c r="A55" i="161"/>
  <c r="H54" i="161"/>
  <c r="A54" i="161"/>
  <c r="H53" i="161"/>
  <c r="A53" i="161"/>
  <c r="H52" i="161"/>
  <c r="M52" i="161" s="1"/>
  <c r="A52" i="161"/>
  <c r="H51" i="161"/>
  <c r="A51" i="161"/>
  <c r="H50" i="161"/>
  <c r="A50" i="161"/>
  <c r="H49" i="161"/>
  <c r="A49" i="161"/>
  <c r="H48" i="161"/>
  <c r="A48" i="161"/>
  <c r="H47" i="161"/>
  <c r="A47" i="161"/>
  <c r="H46" i="161"/>
  <c r="A46" i="161"/>
  <c r="H45" i="161"/>
  <c r="A45" i="161"/>
  <c r="A44" i="161"/>
  <c r="A43" i="161"/>
  <c r="A42" i="161"/>
  <c r="A41" i="161"/>
  <c r="A40" i="161"/>
  <c r="A39" i="161"/>
  <c r="A38" i="161"/>
  <c r="A37" i="161"/>
  <c r="A36" i="161"/>
  <c r="H35" i="161"/>
  <c r="A35" i="161"/>
  <c r="M34" i="161"/>
  <c r="H34" i="161"/>
  <c r="A34" i="161"/>
  <c r="H33" i="161"/>
  <c r="A33" i="161"/>
  <c r="H32" i="161"/>
  <c r="A32" i="161"/>
  <c r="H31" i="161"/>
  <c r="A31" i="161"/>
  <c r="H30" i="161"/>
  <c r="A30" i="161"/>
  <c r="H29" i="161"/>
  <c r="A29" i="161"/>
  <c r="H28" i="161"/>
  <c r="A28" i="161"/>
  <c r="N27" i="161"/>
  <c r="L27" i="161"/>
  <c r="K27" i="161"/>
  <c r="J27" i="161"/>
  <c r="G27" i="161"/>
  <c r="F27" i="161"/>
  <c r="E27" i="161"/>
  <c r="A27" i="161"/>
  <c r="A26" i="161"/>
  <c r="L25" i="161"/>
  <c r="L26" i="161" s="1"/>
  <c r="L36" i="161" s="1"/>
  <c r="L10" i="161" s="1"/>
  <c r="K25" i="161"/>
  <c r="G25" i="161"/>
  <c r="A25" i="161"/>
  <c r="N24" i="161"/>
  <c r="L24" i="161"/>
  <c r="K24" i="161"/>
  <c r="J24" i="161"/>
  <c r="G24" i="161"/>
  <c r="G26" i="161" s="1"/>
  <c r="G36" i="161" s="1"/>
  <c r="F24" i="161"/>
  <c r="E24" i="161"/>
  <c r="M23" i="161"/>
  <c r="H23" i="161"/>
  <c r="A23" i="161"/>
  <c r="H22" i="161"/>
  <c r="M22" i="161" s="1"/>
  <c r="H21" i="161"/>
  <c r="A21" i="161"/>
  <c r="H20" i="161"/>
  <c r="A20" i="161"/>
  <c r="H19" i="161"/>
  <c r="A19" i="161"/>
  <c r="H18" i="161"/>
  <c r="A18" i="161"/>
  <c r="H17" i="161"/>
  <c r="A17" i="161"/>
  <c r="H16" i="161"/>
  <c r="A16" i="161"/>
  <c r="H15" i="161"/>
  <c r="A15" i="161"/>
  <c r="H14" i="161"/>
  <c r="A14" i="161"/>
  <c r="H13" i="161"/>
  <c r="A13" i="161"/>
  <c r="H12" i="161"/>
  <c r="A12" i="161"/>
  <c r="H11" i="161"/>
  <c r="A11" i="161"/>
  <c r="A10" i="161"/>
  <c r="A9" i="161"/>
  <c r="A8" i="161"/>
  <c r="A7" i="161"/>
  <c r="A6" i="161"/>
  <c r="A5" i="161"/>
  <c r="A4" i="161"/>
  <c r="A3" i="161"/>
  <c r="A2" i="161"/>
  <c r="A1" i="161"/>
  <c r="I74" i="160"/>
  <c r="I73" i="160"/>
  <c r="I72" i="160"/>
  <c r="I71" i="160"/>
  <c r="I66" i="160"/>
  <c r="I62" i="160"/>
  <c r="I61" i="160"/>
  <c r="I60" i="160"/>
  <c r="I57" i="160"/>
  <c r="I55" i="160"/>
  <c r="I53" i="160"/>
  <c r="I52" i="160"/>
  <c r="I47" i="160"/>
  <c r="I34" i="160"/>
  <c r="I22" i="160"/>
  <c r="I13" i="160"/>
  <c r="A89" i="160"/>
  <c r="A88" i="160"/>
  <c r="A87" i="160"/>
  <c r="A86" i="160"/>
  <c r="A85" i="160"/>
  <c r="A84" i="160"/>
  <c r="A83" i="160"/>
  <c r="A82" i="160"/>
  <c r="A81" i="160"/>
  <c r="A80" i="160"/>
  <c r="A79" i="160"/>
  <c r="A78" i="160"/>
  <c r="A77" i="160"/>
  <c r="A76" i="160"/>
  <c r="N75" i="160"/>
  <c r="N25" i="160" s="1"/>
  <c r="L75" i="160"/>
  <c r="K75" i="160"/>
  <c r="J75" i="160"/>
  <c r="J44" i="160" s="1"/>
  <c r="G75" i="160"/>
  <c r="F75" i="160"/>
  <c r="F25" i="160" s="1"/>
  <c r="E75" i="160"/>
  <c r="E25" i="160" s="1"/>
  <c r="A75" i="160"/>
  <c r="H74" i="160"/>
  <c r="M74" i="160" s="1"/>
  <c r="A74" i="160"/>
  <c r="H73" i="160"/>
  <c r="M73" i="160" s="1"/>
  <c r="A73" i="160"/>
  <c r="H72" i="160"/>
  <c r="A72" i="160"/>
  <c r="H71" i="160"/>
  <c r="A71" i="160"/>
  <c r="H70" i="160"/>
  <c r="A70" i="160"/>
  <c r="H69" i="160"/>
  <c r="A69" i="160"/>
  <c r="H68" i="160"/>
  <c r="A68" i="160"/>
  <c r="H67" i="160"/>
  <c r="A67" i="160"/>
  <c r="H66" i="160"/>
  <c r="M66" i="160" s="1"/>
  <c r="A66" i="160"/>
  <c r="H65" i="160"/>
  <c r="A65" i="160"/>
  <c r="H64" i="160"/>
  <c r="A64" i="160"/>
  <c r="H63" i="160"/>
  <c r="A63" i="160"/>
  <c r="H62" i="160"/>
  <c r="M62" i="160" s="1"/>
  <c r="A62" i="160"/>
  <c r="H61" i="160"/>
  <c r="M61" i="160" s="1"/>
  <c r="A61" i="160"/>
  <c r="H60" i="160"/>
  <c r="A60" i="160"/>
  <c r="H59" i="160"/>
  <c r="A59" i="160"/>
  <c r="H58" i="160"/>
  <c r="A58" i="160"/>
  <c r="H57" i="160"/>
  <c r="M57" i="160" s="1"/>
  <c r="A57" i="160"/>
  <c r="H56" i="160"/>
  <c r="A56" i="160"/>
  <c r="H55" i="160"/>
  <c r="A55" i="160"/>
  <c r="H54" i="160"/>
  <c r="A54" i="160"/>
  <c r="H53" i="160"/>
  <c r="M53" i="160" s="1"/>
  <c r="A53" i="160"/>
  <c r="H52" i="160"/>
  <c r="A52" i="160"/>
  <c r="H51" i="160"/>
  <c r="A51" i="160"/>
  <c r="H50" i="160"/>
  <c r="A50" i="160"/>
  <c r="H49" i="160"/>
  <c r="A49" i="160"/>
  <c r="H48" i="160"/>
  <c r="A48" i="160"/>
  <c r="H47" i="160"/>
  <c r="A47" i="160"/>
  <c r="H46" i="160"/>
  <c r="A46" i="160"/>
  <c r="H45" i="160"/>
  <c r="H75" i="160" s="1"/>
  <c r="A45" i="160"/>
  <c r="L44" i="160"/>
  <c r="K44" i="160"/>
  <c r="A44" i="160"/>
  <c r="A43" i="160"/>
  <c r="A42" i="160"/>
  <c r="A41" i="160"/>
  <c r="A40" i="160"/>
  <c r="A39" i="160"/>
  <c r="A38" i="160"/>
  <c r="A37" i="160"/>
  <c r="A36" i="160"/>
  <c r="H35" i="160"/>
  <c r="A35" i="160"/>
  <c r="M34" i="160"/>
  <c r="H34" i="160"/>
  <c r="A34" i="160"/>
  <c r="H33" i="160"/>
  <c r="A33" i="160"/>
  <c r="H32" i="160"/>
  <c r="A32" i="160"/>
  <c r="H31" i="160"/>
  <c r="A31" i="160"/>
  <c r="H30" i="160"/>
  <c r="A30" i="160"/>
  <c r="H29" i="160"/>
  <c r="A29" i="160"/>
  <c r="H28" i="160"/>
  <c r="H27" i="160" s="1"/>
  <c r="A28" i="160"/>
  <c r="N27" i="160"/>
  <c r="L27" i="160"/>
  <c r="K27" i="160"/>
  <c r="J27" i="160"/>
  <c r="G27" i="160"/>
  <c r="F27" i="160"/>
  <c r="E27" i="160"/>
  <c r="A27" i="160"/>
  <c r="A26" i="160"/>
  <c r="L25" i="160"/>
  <c r="K25" i="160"/>
  <c r="G25" i="160"/>
  <c r="A25" i="160"/>
  <c r="N24" i="160"/>
  <c r="L24" i="160"/>
  <c r="L26" i="160" s="1"/>
  <c r="L36" i="160" s="1"/>
  <c r="L10" i="160" s="1"/>
  <c r="K24" i="160"/>
  <c r="K26" i="160" s="1"/>
  <c r="K36" i="160" s="1"/>
  <c r="K10" i="160" s="1"/>
  <c r="J24" i="160"/>
  <c r="G24" i="160"/>
  <c r="G26" i="160" s="1"/>
  <c r="G36" i="160" s="1"/>
  <c r="F24" i="160"/>
  <c r="F26" i="160" s="1"/>
  <c r="F36" i="160" s="1"/>
  <c r="E24" i="160"/>
  <c r="M23" i="160"/>
  <c r="H23" i="160"/>
  <c r="A23" i="160"/>
  <c r="H22" i="160"/>
  <c r="H21" i="160"/>
  <c r="A21" i="160"/>
  <c r="H20" i="160"/>
  <c r="A20" i="160"/>
  <c r="H19" i="160"/>
  <c r="A19" i="160"/>
  <c r="H18" i="160"/>
  <c r="A18" i="160"/>
  <c r="H17" i="160"/>
  <c r="A17" i="160"/>
  <c r="H16" i="160"/>
  <c r="A16" i="160"/>
  <c r="H15" i="160"/>
  <c r="A15" i="160"/>
  <c r="H14" i="160"/>
  <c r="A14" i="160"/>
  <c r="H13" i="160"/>
  <c r="A13" i="160"/>
  <c r="H12" i="160"/>
  <c r="A12" i="160"/>
  <c r="H11" i="160"/>
  <c r="A11" i="160"/>
  <c r="A10" i="160"/>
  <c r="A9" i="160"/>
  <c r="A8" i="160"/>
  <c r="A7" i="160"/>
  <c r="A6" i="160"/>
  <c r="A5" i="160"/>
  <c r="A4" i="160"/>
  <c r="A3" i="160"/>
  <c r="A2" i="160"/>
  <c r="A1" i="160"/>
  <c r="I74" i="159"/>
  <c r="I73" i="159"/>
  <c r="I72" i="159"/>
  <c r="I71" i="159"/>
  <c r="I66" i="159"/>
  <c r="I62" i="159"/>
  <c r="I61" i="159"/>
  <c r="I60" i="159"/>
  <c r="I57" i="159"/>
  <c r="I55" i="159"/>
  <c r="I53" i="159"/>
  <c r="I52" i="159"/>
  <c r="M52" i="159" s="1"/>
  <c r="I47" i="159"/>
  <c r="I34" i="159"/>
  <c r="I22" i="159"/>
  <c r="I13" i="159"/>
  <c r="A89" i="159"/>
  <c r="A88" i="159"/>
  <c r="A87" i="159"/>
  <c r="A86" i="159"/>
  <c r="A85" i="159"/>
  <c r="A84" i="159"/>
  <c r="A83" i="159"/>
  <c r="A82" i="159"/>
  <c r="A81" i="159"/>
  <c r="A80" i="159"/>
  <c r="A79" i="159"/>
  <c r="A78" i="159"/>
  <c r="A77" i="159"/>
  <c r="A76" i="159"/>
  <c r="N75" i="159"/>
  <c r="N25" i="159" s="1"/>
  <c r="L75" i="159"/>
  <c r="K75" i="159"/>
  <c r="J75" i="159"/>
  <c r="J44" i="159" s="1"/>
  <c r="G75" i="159"/>
  <c r="F75" i="159"/>
  <c r="F25" i="159" s="1"/>
  <c r="E75" i="159"/>
  <c r="E25" i="159" s="1"/>
  <c r="A75" i="159"/>
  <c r="H74" i="159"/>
  <c r="M74" i="159" s="1"/>
  <c r="A74" i="159"/>
  <c r="H73" i="159"/>
  <c r="M73" i="159" s="1"/>
  <c r="A73" i="159"/>
  <c r="H72" i="159"/>
  <c r="A72" i="159"/>
  <c r="H71" i="159"/>
  <c r="M71" i="159" s="1"/>
  <c r="A71" i="159"/>
  <c r="H70" i="159"/>
  <c r="A70" i="159"/>
  <c r="H69" i="159"/>
  <c r="A69" i="159"/>
  <c r="H68" i="159"/>
  <c r="I68" i="159" s="1"/>
  <c r="I68" i="160" s="1"/>
  <c r="A68" i="159"/>
  <c r="H67" i="159"/>
  <c r="A67" i="159"/>
  <c r="H66" i="159"/>
  <c r="M66" i="159" s="1"/>
  <c r="A66" i="159"/>
  <c r="H65" i="159"/>
  <c r="A65" i="159"/>
  <c r="H64" i="159"/>
  <c r="A64" i="159"/>
  <c r="H63" i="159"/>
  <c r="A63" i="159"/>
  <c r="H62" i="159"/>
  <c r="M62" i="159" s="1"/>
  <c r="A62" i="159"/>
  <c r="H61" i="159"/>
  <c r="M61" i="159" s="1"/>
  <c r="A61" i="159"/>
  <c r="H60" i="159"/>
  <c r="A60" i="159"/>
  <c r="H59" i="159"/>
  <c r="A59" i="159"/>
  <c r="H58" i="159"/>
  <c r="A58" i="159"/>
  <c r="H57" i="159"/>
  <c r="M57" i="159" s="1"/>
  <c r="A57" i="159"/>
  <c r="H56" i="159"/>
  <c r="A56" i="159"/>
  <c r="H55" i="159"/>
  <c r="M55" i="159" s="1"/>
  <c r="A55" i="159"/>
  <c r="H54" i="159"/>
  <c r="A54" i="159"/>
  <c r="H53" i="159"/>
  <c r="A53" i="159"/>
  <c r="H52" i="159"/>
  <c r="A52" i="159"/>
  <c r="H51" i="159"/>
  <c r="A51" i="159"/>
  <c r="H50" i="159"/>
  <c r="A50" i="159"/>
  <c r="H49" i="159"/>
  <c r="A49" i="159"/>
  <c r="H48" i="159"/>
  <c r="A48" i="159"/>
  <c r="H47" i="159"/>
  <c r="M47" i="159" s="1"/>
  <c r="A47" i="159"/>
  <c r="H46" i="159"/>
  <c r="A46" i="159"/>
  <c r="H45" i="159"/>
  <c r="A45" i="159"/>
  <c r="L44" i="159"/>
  <c r="K44" i="159"/>
  <c r="A44" i="159"/>
  <c r="A43" i="159"/>
  <c r="A42" i="159"/>
  <c r="A41" i="159"/>
  <c r="A40" i="159"/>
  <c r="A39" i="159"/>
  <c r="A38" i="159"/>
  <c r="A37" i="159"/>
  <c r="A36" i="159"/>
  <c r="H35" i="159"/>
  <c r="A35" i="159"/>
  <c r="M34" i="159"/>
  <c r="H34" i="159"/>
  <c r="A34" i="159"/>
  <c r="H33" i="159"/>
  <c r="A33" i="159"/>
  <c r="H32" i="159"/>
  <c r="A32" i="159"/>
  <c r="H31" i="159"/>
  <c r="I31" i="159" s="1"/>
  <c r="A31" i="159"/>
  <c r="H30" i="159"/>
  <c r="A30" i="159"/>
  <c r="H29" i="159"/>
  <c r="A29" i="159"/>
  <c r="H28" i="159"/>
  <c r="A28" i="159"/>
  <c r="N27" i="159"/>
  <c r="L27" i="159"/>
  <c r="K27" i="159"/>
  <c r="J27" i="159"/>
  <c r="G27" i="159"/>
  <c r="F27" i="159"/>
  <c r="E27" i="159"/>
  <c r="A27" i="159"/>
  <c r="L26" i="159"/>
  <c r="L36" i="159" s="1"/>
  <c r="L10" i="159" s="1"/>
  <c r="A26" i="159"/>
  <c r="L25" i="159"/>
  <c r="K25" i="159"/>
  <c r="G25" i="159"/>
  <c r="A25" i="159"/>
  <c r="N24" i="159"/>
  <c r="L24" i="159"/>
  <c r="K24" i="159"/>
  <c r="K26" i="159" s="1"/>
  <c r="K36" i="159" s="1"/>
  <c r="K10" i="159" s="1"/>
  <c r="J24" i="159"/>
  <c r="G24" i="159"/>
  <c r="F24" i="159"/>
  <c r="F26" i="159" s="1"/>
  <c r="E24" i="159"/>
  <c r="M23" i="159"/>
  <c r="H23" i="159"/>
  <c r="A23" i="159"/>
  <c r="H22" i="159"/>
  <c r="M22" i="159" s="1"/>
  <c r="H21" i="159"/>
  <c r="A21" i="159"/>
  <c r="H20" i="159"/>
  <c r="A20" i="159"/>
  <c r="H19" i="159"/>
  <c r="A19" i="159"/>
  <c r="H18" i="159"/>
  <c r="A18" i="159"/>
  <c r="H17" i="159"/>
  <c r="A17" i="159"/>
  <c r="H16" i="159"/>
  <c r="A16" i="159"/>
  <c r="H15" i="159"/>
  <c r="A15" i="159"/>
  <c r="H14" i="159"/>
  <c r="A14" i="159"/>
  <c r="H13" i="159"/>
  <c r="M13" i="159" s="1"/>
  <c r="A13" i="159"/>
  <c r="H12" i="159"/>
  <c r="A12" i="159"/>
  <c r="H11" i="159"/>
  <c r="A11" i="159"/>
  <c r="A10" i="159"/>
  <c r="A9" i="159"/>
  <c r="A8" i="159"/>
  <c r="A7" i="159"/>
  <c r="A6" i="159"/>
  <c r="A5" i="159"/>
  <c r="A4" i="159"/>
  <c r="A3" i="159"/>
  <c r="A2" i="159"/>
  <c r="A1" i="159"/>
  <c r="I74" i="158"/>
  <c r="I73" i="158"/>
  <c r="I72" i="158"/>
  <c r="I71" i="158"/>
  <c r="I68" i="158"/>
  <c r="I66" i="158"/>
  <c r="I62" i="158"/>
  <c r="I61" i="158"/>
  <c r="I60" i="158"/>
  <c r="I57" i="158"/>
  <c r="I56" i="158"/>
  <c r="I56" i="159" s="1"/>
  <c r="I55" i="158"/>
  <c r="I53" i="158"/>
  <c r="I52" i="158"/>
  <c r="I47" i="158"/>
  <c r="I34" i="158"/>
  <c r="I31" i="158"/>
  <c r="M31" i="158" s="1"/>
  <c r="I22" i="158"/>
  <c r="I13" i="158"/>
  <c r="A89" i="158"/>
  <c r="A88" i="158"/>
  <c r="A87" i="158"/>
  <c r="A86" i="158"/>
  <c r="A85" i="158"/>
  <c r="A84" i="158"/>
  <c r="A83" i="158"/>
  <c r="A82" i="158"/>
  <c r="A81" i="158"/>
  <c r="A80" i="158"/>
  <c r="A79" i="158"/>
  <c r="A78" i="158"/>
  <c r="A77" i="158"/>
  <c r="A76" i="158"/>
  <c r="N75" i="158"/>
  <c r="N25" i="158" s="1"/>
  <c r="L75" i="158"/>
  <c r="K75" i="158"/>
  <c r="J75" i="158"/>
  <c r="J44" i="158" s="1"/>
  <c r="G75" i="158"/>
  <c r="F75" i="158"/>
  <c r="F25" i="158" s="1"/>
  <c r="E75" i="158"/>
  <c r="E25" i="158" s="1"/>
  <c r="A75" i="158"/>
  <c r="H74" i="158"/>
  <c r="M74" i="158" s="1"/>
  <c r="A74" i="158"/>
  <c r="H73" i="158"/>
  <c r="M73" i="158" s="1"/>
  <c r="A73" i="158"/>
  <c r="H72" i="158"/>
  <c r="A72" i="158"/>
  <c r="H71" i="158"/>
  <c r="A71" i="158"/>
  <c r="H70" i="158"/>
  <c r="A70" i="158"/>
  <c r="H69" i="158"/>
  <c r="A69" i="158"/>
  <c r="H68" i="158"/>
  <c r="A68" i="158"/>
  <c r="H67" i="158"/>
  <c r="A67" i="158"/>
  <c r="H66" i="158"/>
  <c r="M66" i="158" s="1"/>
  <c r="A66" i="158"/>
  <c r="H65" i="158"/>
  <c r="A65" i="158"/>
  <c r="H64" i="158"/>
  <c r="A64" i="158"/>
  <c r="H63" i="158"/>
  <c r="A63" i="158"/>
  <c r="H62" i="158"/>
  <c r="M62" i="158" s="1"/>
  <c r="A62" i="158"/>
  <c r="H61" i="158"/>
  <c r="M61" i="158" s="1"/>
  <c r="A61" i="158"/>
  <c r="H60" i="158"/>
  <c r="A60" i="158"/>
  <c r="H59" i="158"/>
  <c r="A59" i="158"/>
  <c r="H58" i="158"/>
  <c r="A58" i="158"/>
  <c r="H57" i="158"/>
  <c r="M57" i="158" s="1"/>
  <c r="A57" i="158"/>
  <c r="H56" i="158"/>
  <c r="A56" i="158"/>
  <c r="H55" i="158"/>
  <c r="M55" i="158" s="1"/>
  <c r="A55" i="158"/>
  <c r="H54" i="158"/>
  <c r="A54" i="158"/>
  <c r="H53" i="158"/>
  <c r="A53" i="158"/>
  <c r="H52" i="158"/>
  <c r="M52" i="158" s="1"/>
  <c r="A52" i="158"/>
  <c r="H51" i="158"/>
  <c r="A51" i="158"/>
  <c r="H50" i="158"/>
  <c r="A50" i="158"/>
  <c r="H49" i="158"/>
  <c r="A49" i="158"/>
  <c r="H48" i="158"/>
  <c r="A48" i="158"/>
  <c r="H47" i="158"/>
  <c r="A47" i="158"/>
  <c r="H46" i="158"/>
  <c r="A46" i="158"/>
  <c r="H45" i="158"/>
  <c r="A45" i="158"/>
  <c r="L44" i="158"/>
  <c r="K44" i="158"/>
  <c r="A44" i="158"/>
  <c r="A43" i="158"/>
  <c r="A42" i="158"/>
  <c r="A41" i="158"/>
  <c r="A40" i="158"/>
  <c r="A39" i="158"/>
  <c r="A38" i="158"/>
  <c r="A37" i="158"/>
  <c r="A36" i="158"/>
  <c r="H35" i="158"/>
  <c r="A35" i="158"/>
  <c r="M34" i="158"/>
  <c r="H34" i="158"/>
  <c r="A34" i="158"/>
  <c r="H33" i="158"/>
  <c r="A33" i="158"/>
  <c r="H32" i="158"/>
  <c r="A32" i="158"/>
  <c r="H31" i="158"/>
  <c r="A31" i="158"/>
  <c r="H30" i="158"/>
  <c r="A30" i="158"/>
  <c r="H29" i="158"/>
  <c r="A29" i="158"/>
  <c r="H28" i="158"/>
  <c r="A28" i="158"/>
  <c r="N27" i="158"/>
  <c r="L27" i="158"/>
  <c r="K27" i="158"/>
  <c r="J27" i="158"/>
  <c r="G27" i="158"/>
  <c r="F27" i="158"/>
  <c r="E27" i="158"/>
  <c r="A27" i="158"/>
  <c r="A26" i="158"/>
  <c r="L25" i="158"/>
  <c r="L26" i="158" s="1"/>
  <c r="L36" i="158" s="1"/>
  <c r="L10" i="158" s="1"/>
  <c r="K25" i="158"/>
  <c r="G25" i="158"/>
  <c r="A25" i="158"/>
  <c r="N24" i="158"/>
  <c r="L24" i="158"/>
  <c r="K24" i="158"/>
  <c r="J24" i="158"/>
  <c r="G24" i="158"/>
  <c r="G26" i="158" s="1"/>
  <c r="G36" i="158" s="1"/>
  <c r="F24" i="158"/>
  <c r="E24" i="158"/>
  <c r="M23" i="158"/>
  <c r="H23" i="158"/>
  <c r="A23" i="158"/>
  <c r="H22" i="158"/>
  <c r="M22" i="158" s="1"/>
  <c r="H21" i="158"/>
  <c r="A21" i="158"/>
  <c r="H20" i="158"/>
  <c r="A20" i="158"/>
  <c r="H19" i="158"/>
  <c r="A19" i="158"/>
  <c r="H18" i="158"/>
  <c r="A18" i="158"/>
  <c r="H17" i="158"/>
  <c r="A17" i="158"/>
  <c r="H16" i="158"/>
  <c r="A16" i="158"/>
  <c r="H15" i="158"/>
  <c r="A15" i="158"/>
  <c r="H14" i="158"/>
  <c r="A14" i="158"/>
  <c r="H13" i="158"/>
  <c r="A13" i="158"/>
  <c r="H12" i="158"/>
  <c r="A12" i="158"/>
  <c r="H11" i="158"/>
  <c r="A11" i="158"/>
  <c r="A10" i="158"/>
  <c r="A9" i="158"/>
  <c r="A8" i="158"/>
  <c r="A7" i="158"/>
  <c r="A6" i="158"/>
  <c r="A5" i="158"/>
  <c r="A4" i="158"/>
  <c r="A3" i="158"/>
  <c r="A2" i="158"/>
  <c r="A1" i="158"/>
  <c r="I74" i="157"/>
  <c r="I73" i="157"/>
  <c r="I72" i="157"/>
  <c r="I71" i="157"/>
  <c r="I69" i="157"/>
  <c r="I69" i="158" s="1"/>
  <c r="I69" i="159" s="1"/>
  <c r="I69" i="160" s="1"/>
  <c r="I69" i="161" s="1"/>
  <c r="I69" i="162" s="1"/>
  <c r="I68" i="157"/>
  <c r="I66" i="157"/>
  <c r="I62" i="157"/>
  <c r="I61" i="157"/>
  <c r="I60" i="157"/>
  <c r="I57" i="157"/>
  <c r="I56" i="157"/>
  <c r="I55" i="157"/>
  <c r="I53" i="157"/>
  <c r="I52" i="157"/>
  <c r="I47" i="157"/>
  <c r="M47" i="157" s="1"/>
  <c r="I34" i="157"/>
  <c r="I32" i="157"/>
  <c r="I32" i="158" s="1"/>
  <c r="I31" i="157"/>
  <c r="I22" i="157"/>
  <c r="I13" i="157"/>
  <c r="A89" i="157"/>
  <c r="A88" i="157"/>
  <c r="A87" i="157"/>
  <c r="A86" i="157"/>
  <c r="A85" i="157"/>
  <c r="A84" i="157"/>
  <c r="A83" i="157"/>
  <c r="A82" i="157"/>
  <c r="A81" i="157"/>
  <c r="A80" i="157"/>
  <c r="A79" i="157"/>
  <c r="A78" i="157"/>
  <c r="A77" i="157"/>
  <c r="A76" i="157"/>
  <c r="N75" i="157"/>
  <c r="N43" i="157" s="1"/>
  <c r="L75" i="157"/>
  <c r="L44" i="157" s="1"/>
  <c r="K75" i="157"/>
  <c r="J75" i="157"/>
  <c r="G75" i="157"/>
  <c r="G25" i="157" s="1"/>
  <c r="F75" i="157"/>
  <c r="E75" i="157"/>
  <c r="E25" i="157" s="1"/>
  <c r="A75" i="157"/>
  <c r="H74" i="157"/>
  <c r="M74" i="157" s="1"/>
  <c r="A74" i="157"/>
  <c r="H73" i="157"/>
  <c r="M73" i="157" s="1"/>
  <c r="A73" i="157"/>
  <c r="H72" i="157"/>
  <c r="A72" i="157"/>
  <c r="M71" i="157"/>
  <c r="H71" i="157"/>
  <c r="A71" i="157"/>
  <c r="H70" i="157"/>
  <c r="A70" i="157"/>
  <c r="H69" i="157"/>
  <c r="A69" i="157"/>
  <c r="H68" i="157"/>
  <c r="M68" i="157" s="1"/>
  <c r="A68" i="157"/>
  <c r="H67" i="157"/>
  <c r="A67" i="157"/>
  <c r="H66" i="157"/>
  <c r="M66" i="157" s="1"/>
  <c r="A66" i="157"/>
  <c r="H65" i="157"/>
  <c r="A65" i="157"/>
  <c r="H64" i="157"/>
  <c r="A64" i="157"/>
  <c r="H63" i="157"/>
  <c r="A63" i="157"/>
  <c r="H62" i="157"/>
  <c r="M62" i="157" s="1"/>
  <c r="A62" i="157"/>
  <c r="H61" i="157"/>
  <c r="M61" i="157" s="1"/>
  <c r="A61" i="157"/>
  <c r="H60" i="157"/>
  <c r="A60" i="157"/>
  <c r="H59" i="157"/>
  <c r="A59" i="157"/>
  <c r="H58" i="157"/>
  <c r="A58" i="157"/>
  <c r="H57" i="157"/>
  <c r="M57" i="157" s="1"/>
  <c r="A57" i="157"/>
  <c r="H56" i="157"/>
  <c r="A56" i="157"/>
  <c r="M55" i="157"/>
  <c r="H55" i="157"/>
  <c r="A55" i="157"/>
  <c r="H54" i="157"/>
  <c r="A54" i="157"/>
  <c r="H53" i="157"/>
  <c r="A53" i="157"/>
  <c r="H52" i="157"/>
  <c r="M52" i="157" s="1"/>
  <c r="A52" i="157"/>
  <c r="H51" i="157"/>
  <c r="A51" i="157"/>
  <c r="H50" i="157"/>
  <c r="A50" i="157"/>
  <c r="H49" i="157"/>
  <c r="A49" i="157"/>
  <c r="H48" i="157"/>
  <c r="A48" i="157"/>
  <c r="H47" i="157"/>
  <c r="A47" i="157"/>
  <c r="H46" i="157"/>
  <c r="A46" i="157"/>
  <c r="H45" i="157"/>
  <c r="A45" i="157"/>
  <c r="J44" i="157"/>
  <c r="A44" i="157"/>
  <c r="A43" i="157"/>
  <c r="A42" i="157"/>
  <c r="A41" i="157"/>
  <c r="A40" i="157"/>
  <c r="A39" i="157"/>
  <c r="A38" i="157"/>
  <c r="A37" i="157"/>
  <c r="A36" i="157"/>
  <c r="H35" i="157"/>
  <c r="A35" i="157"/>
  <c r="H34" i="157"/>
  <c r="A34" i="157"/>
  <c r="H33" i="157"/>
  <c r="A33" i="157"/>
  <c r="H32" i="157"/>
  <c r="A32" i="157"/>
  <c r="H31" i="157"/>
  <c r="A31" i="157"/>
  <c r="H30" i="157"/>
  <c r="A30" i="157"/>
  <c r="H29" i="157"/>
  <c r="A29" i="157"/>
  <c r="H28" i="157"/>
  <c r="A28" i="157"/>
  <c r="N27" i="157"/>
  <c r="L27" i="157"/>
  <c r="K27" i="157"/>
  <c r="J27" i="157"/>
  <c r="G27" i="157"/>
  <c r="F27" i="157"/>
  <c r="E27" i="157"/>
  <c r="A27" i="157"/>
  <c r="J26" i="157"/>
  <c r="J36" i="157" s="1"/>
  <c r="J10" i="157" s="1"/>
  <c r="G26" i="157"/>
  <c r="G36" i="157" s="1"/>
  <c r="A26" i="157"/>
  <c r="J25" i="157"/>
  <c r="F25" i="157"/>
  <c r="F26" i="157" s="1"/>
  <c r="F36" i="157" s="1"/>
  <c r="A25" i="157"/>
  <c r="N24" i="157"/>
  <c r="L24" i="157"/>
  <c r="K24" i="157"/>
  <c r="J24" i="157"/>
  <c r="G24" i="157"/>
  <c r="F24" i="157"/>
  <c r="E24" i="157"/>
  <c r="M23" i="157"/>
  <c r="H23" i="157"/>
  <c r="A23" i="157"/>
  <c r="M22" i="157"/>
  <c r="H22" i="157"/>
  <c r="H21" i="157"/>
  <c r="I21" i="157" s="1"/>
  <c r="I21" i="158" s="1"/>
  <c r="I21" i="159" s="1"/>
  <c r="A21" i="157"/>
  <c r="H20" i="157"/>
  <c r="A20" i="157"/>
  <c r="H19" i="157"/>
  <c r="I19" i="157" s="1"/>
  <c r="A19" i="157"/>
  <c r="H18" i="157"/>
  <c r="I18" i="157" s="1"/>
  <c r="I18" i="158" s="1"/>
  <c r="A18" i="157"/>
  <c r="H17" i="157"/>
  <c r="A17" i="157"/>
  <c r="H16" i="157"/>
  <c r="A16" i="157"/>
  <c r="H15" i="157"/>
  <c r="A15" i="157"/>
  <c r="H14" i="157"/>
  <c r="A14" i="157"/>
  <c r="H13" i="157"/>
  <c r="M13" i="157" s="1"/>
  <c r="A13" i="157"/>
  <c r="H12" i="157"/>
  <c r="A12" i="157"/>
  <c r="H11" i="157"/>
  <c r="A11" i="157"/>
  <c r="A10" i="157"/>
  <c r="A9" i="157"/>
  <c r="A8" i="157"/>
  <c r="A7" i="157"/>
  <c r="A6" i="157"/>
  <c r="A5" i="157"/>
  <c r="A4" i="157"/>
  <c r="A3" i="157"/>
  <c r="A2" i="157"/>
  <c r="A1" i="157"/>
  <c r="I74" i="156"/>
  <c r="I73" i="156"/>
  <c r="I72" i="156"/>
  <c r="I71" i="156"/>
  <c r="I70" i="156"/>
  <c r="I69" i="156"/>
  <c r="I68" i="156"/>
  <c r="I66" i="156"/>
  <c r="I62" i="156"/>
  <c r="I61" i="156"/>
  <c r="I60" i="156"/>
  <c r="I57" i="156"/>
  <c r="I56" i="156"/>
  <c r="I55" i="156"/>
  <c r="I53" i="156"/>
  <c r="I52" i="156"/>
  <c r="I47" i="156"/>
  <c r="I34" i="156"/>
  <c r="M34" i="156" s="1"/>
  <c r="I32" i="156"/>
  <c r="I31" i="156"/>
  <c r="M31" i="156" s="1"/>
  <c r="I22" i="156"/>
  <c r="I21" i="156"/>
  <c r="I19" i="156"/>
  <c r="I18" i="156"/>
  <c r="I13" i="156"/>
  <c r="A89" i="156"/>
  <c r="A88" i="156"/>
  <c r="A87" i="156"/>
  <c r="A86" i="156"/>
  <c r="A85" i="156"/>
  <c r="A84" i="156"/>
  <c r="A83" i="156"/>
  <c r="A82" i="156"/>
  <c r="A81" i="156"/>
  <c r="A80" i="156"/>
  <c r="A79" i="156"/>
  <c r="A78" i="156"/>
  <c r="A77" i="156"/>
  <c r="A76" i="156"/>
  <c r="N75" i="156"/>
  <c r="L75" i="156"/>
  <c r="K75" i="156"/>
  <c r="J75" i="156"/>
  <c r="G75" i="156"/>
  <c r="F75" i="156"/>
  <c r="E75" i="156"/>
  <c r="E25" i="156" s="1"/>
  <c r="A75" i="156"/>
  <c r="H74" i="156"/>
  <c r="M74" i="156" s="1"/>
  <c r="A74" i="156"/>
  <c r="H73" i="156"/>
  <c r="M73" i="156" s="1"/>
  <c r="A73" i="156"/>
  <c r="H72" i="156"/>
  <c r="A72" i="156"/>
  <c r="H71" i="156"/>
  <c r="A71" i="156"/>
  <c r="H70" i="156"/>
  <c r="M70" i="156" s="1"/>
  <c r="A70" i="156"/>
  <c r="H69" i="156"/>
  <c r="M69" i="156" s="1"/>
  <c r="A69" i="156"/>
  <c r="H68" i="156"/>
  <c r="A68" i="156"/>
  <c r="H67" i="156"/>
  <c r="I67" i="156" s="1"/>
  <c r="A67" i="156"/>
  <c r="H66" i="156"/>
  <c r="M66" i="156" s="1"/>
  <c r="A66" i="156"/>
  <c r="H65" i="156"/>
  <c r="A65" i="156"/>
  <c r="H64" i="156"/>
  <c r="I64" i="156" s="1"/>
  <c r="A64" i="156"/>
  <c r="H63" i="156"/>
  <c r="A63" i="156"/>
  <c r="H62" i="156"/>
  <c r="M62" i="156" s="1"/>
  <c r="A62" i="156"/>
  <c r="H61" i="156"/>
  <c r="M61" i="156" s="1"/>
  <c r="A61" i="156"/>
  <c r="H60" i="156"/>
  <c r="A60" i="156"/>
  <c r="H59" i="156"/>
  <c r="I59" i="156" s="1"/>
  <c r="A59" i="156"/>
  <c r="H58" i="156"/>
  <c r="A58" i="156"/>
  <c r="H57" i="156"/>
  <c r="M57" i="156" s="1"/>
  <c r="A57" i="156"/>
  <c r="H56" i="156"/>
  <c r="A56" i="156"/>
  <c r="H55" i="156"/>
  <c r="A55" i="156"/>
  <c r="H54" i="156"/>
  <c r="A54" i="156"/>
  <c r="H53" i="156"/>
  <c r="M53" i="156" s="1"/>
  <c r="A53" i="156"/>
  <c r="H52" i="156"/>
  <c r="A52" i="156"/>
  <c r="H51" i="156"/>
  <c r="I51" i="156" s="1"/>
  <c r="I51" i="157" s="1"/>
  <c r="A51" i="156"/>
  <c r="H50" i="156"/>
  <c r="I50" i="156" s="1"/>
  <c r="I50" i="157" s="1"/>
  <c r="I50" i="158" s="1"/>
  <c r="A50" i="156"/>
  <c r="H49" i="156"/>
  <c r="A49" i="156"/>
  <c r="H48" i="156"/>
  <c r="I48" i="156" s="1"/>
  <c r="A48" i="156"/>
  <c r="H47" i="156"/>
  <c r="A47" i="156"/>
  <c r="H46" i="156"/>
  <c r="I46" i="156" s="1"/>
  <c r="A46" i="156"/>
  <c r="H45" i="156"/>
  <c r="A45" i="156"/>
  <c r="L44" i="156"/>
  <c r="K44" i="156"/>
  <c r="J44" i="156"/>
  <c r="A44" i="156"/>
  <c r="N43" i="156"/>
  <c r="A43" i="156"/>
  <c r="A42" i="156"/>
  <c r="A41" i="156"/>
  <c r="A40" i="156"/>
  <c r="A39" i="156"/>
  <c r="A38" i="156"/>
  <c r="A37" i="156"/>
  <c r="A36" i="156"/>
  <c r="H35" i="156"/>
  <c r="I35" i="156" s="1"/>
  <c r="M35" i="156" s="1"/>
  <c r="A35" i="156"/>
  <c r="H34" i="156"/>
  <c r="A34" i="156"/>
  <c r="H33" i="156"/>
  <c r="A33" i="156"/>
  <c r="M32" i="156"/>
  <c r="H32" i="156"/>
  <c r="A32" i="156"/>
  <c r="H31" i="156"/>
  <c r="A31" i="156"/>
  <c r="H30" i="156"/>
  <c r="A30" i="156"/>
  <c r="H29" i="156"/>
  <c r="A29" i="156"/>
  <c r="H28" i="156"/>
  <c r="A28" i="156"/>
  <c r="N27" i="156"/>
  <c r="L27" i="156"/>
  <c r="K27" i="156"/>
  <c r="J27" i="156"/>
  <c r="G27" i="156"/>
  <c r="F27" i="156"/>
  <c r="E27" i="156"/>
  <c r="A27" i="156"/>
  <c r="L26" i="156"/>
  <c r="L36" i="156" s="1"/>
  <c r="L10" i="156" s="1"/>
  <c r="A26" i="156"/>
  <c r="N25" i="156"/>
  <c r="L25" i="156"/>
  <c r="K25" i="156"/>
  <c r="J25" i="156"/>
  <c r="G25" i="156"/>
  <c r="F25" i="156"/>
  <c r="A25" i="156"/>
  <c r="N24" i="156"/>
  <c r="L24" i="156"/>
  <c r="K24" i="156"/>
  <c r="K26" i="156" s="1"/>
  <c r="K36" i="156" s="1"/>
  <c r="K10" i="156" s="1"/>
  <c r="J24" i="156"/>
  <c r="J26" i="156" s="1"/>
  <c r="J36" i="156" s="1"/>
  <c r="J10" i="156" s="1"/>
  <c r="G24" i="156"/>
  <c r="G26" i="156" s="1"/>
  <c r="G36" i="156" s="1"/>
  <c r="F24" i="156"/>
  <c r="F26" i="156" s="1"/>
  <c r="F36" i="156" s="1"/>
  <c r="E24" i="156"/>
  <c r="M23" i="156"/>
  <c r="H23" i="156"/>
  <c r="A23" i="156"/>
  <c r="M22" i="156"/>
  <c r="H22" i="156"/>
  <c r="H21" i="156"/>
  <c r="A21" i="156"/>
  <c r="H20" i="156"/>
  <c r="I20" i="156" s="1"/>
  <c r="A20" i="156"/>
  <c r="H19" i="156"/>
  <c r="M19" i="156" s="1"/>
  <c r="A19" i="156"/>
  <c r="H18" i="156"/>
  <c r="M18" i="156" s="1"/>
  <c r="A18" i="156"/>
  <c r="H17" i="156"/>
  <c r="A17" i="156"/>
  <c r="H16" i="156"/>
  <c r="A16" i="156"/>
  <c r="H15" i="156"/>
  <c r="A15" i="156"/>
  <c r="H14" i="156"/>
  <c r="A14" i="156"/>
  <c r="H13" i="156"/>
  <c r="A13" i="156"/>
  <c r="H12" i="156"/>
  <c r="A12" i="156"/>
  <c r="H11" i="156"/>
  <c r="A11" i="156"/>
  <c r="A10" i="156"/>
  <c r="A9" i="156"/>
  <c r="A8" i="156"/>
  <c r="A7" i="156"/>
  <c r="A6" i="156"/>
  <c r="A5" i="156"/>
  <c r="A4" i="156"/>
  <c r="A3" i="156"/>
  <c r="A2" i="156"/>
  <c r="A1" i="156"/>
  <c r="I73" i="155"/>
  <c r="I71" i="155"/>
  <c r="I69" i="155"/>
  <c r="I67" i="155"/>
  <c r="I65" i="155"/>
  <c r="I65" i="156" s="1"/>
  <c r="I63" i="155"/>
  <c r="I61" i="155"/>
  <c r="I59" i="155"/>
  <c r="I57" i="155"/>
  <c r="I55" i="155"/>
  <c r="I53" i="155"/>
  <c r="I51" i="155"/>
  <c r="I34" i="155"/>
  <c r="M34" i="155" s="1"/>
  <c r="I31" i="155"/>
  <c r="M31" i="155" s="1"/>
  <c r="I22" i="155"/>
  <c r="I21" i="155"/>
  <c r="I18" i="155"/>
  <c r="I13" i="155"/>
  <c r="A89" i="155"/>
  <c r="A88" i="155"/>
  <c r="A87" i="155"/>
  <c r="A86" i="155"/>
  <c r="A85" i="155"/>
  <c r="A84" i="155"/>
  <c r="A83" i="155"/>
  <c r="A82" i="155"/>
  <c r="A81" i="155"/>
  <c r="A80" i="155"/>
  <c r="A79" i="155"/>
  <c r="A78" i="155"/>
  <c r="A77" i="155"/>
  <c r="A76" i="155"/>
  <c r="N75" i="155"/>
  <c r="N25" i="155" s="1"/>
  <c r="L75" i="155"/>
  <c r="K75" i="155"/>
  <c r="J75" i="155"/>
  <c r="J44" i="155" s="1"/>
  <c r="G75" i="155"/>
  <c r="F75" i="155"/>
  <c r="F25" i="155" s="1"/>
  <c r="E75" i="155"/>
  <c r="E25" i="155" s="1"/>
  <c r="A75" i="155"/>
  <c r="H74" i="155"/>
  <c r="A74" i="155"/>
  <c r="H73" i="155"/>
  <c r="A73" i="155"/>
  <c r="H72" i="155"/>
  <c r="I72" i="155" s="1"/>
  <c r="A72" i="155"/>
  <c r="H71" i="155"/>
  <c r="A71" i="155"/>
  <c r="H70" i="155"/>
  <c r="A70" i="155"/>
  <c r="H69" i="155"/>
  <c r="A69" i="155"/>
  <c r="H68" i="155"/>
  <c r="I68" i="155" s="1"/>
  <c r="A68" i="155"/>
  <c r="H67" i="155"/>
  <c r="A67" i="155"/>
  <c r="H66" i="155"/>
  <c r="A66" i="155"/>
  <c r="H65" i="155"/>
  <c r="A65" i="155"/>
  <c r="H64" i="155"/>
  <c r="I64" i="155" s="1"/>
  <c r="A64" i="155"/>
  <c r="H63" i="155"/>
  <c r="A63" i="155"/>
  <c r="H62" i="155"/>
  <c r="A62" i="155"/>
  <c r="H61" i="155"/>
  <c r="A61" i="155"/>
  <c r="H60" i="155"/>
  <c r="I60" i="155" s="1"/>
  <c r="A60" i="155"/>
  <c r="H59" i="155"/>
  <c r="A59" i="155"/>
  <c r="H58" i="155"/>
  <c r="A58" i="155"/>
  <c r="H57" i="155"/>
  <c r="A57" i="155"/>
  <c r="H56" i="155"/>
  <c r="I56" i="155" s="1"/>
  <c r="M56" i="155" s="1"/>
  <c r="A56" i="155"/>
  <c r="H55" i="155"/>
  <c r="A55" i="155"/>
  <c r="H54" i="155"/>
  <c r="A54" i="155"/>
  <c r="H53" i="155"/>
  <c r="A53" i="155"/>
  <c r="H52" i="155"/>
  <c r="I52" i="155" s="1"/>
  <c r="M52" i="155" s="1"/>
  <c r="A52" i="155"/>
  <c r="H51" i="155"/>
  <c r="A51" i="155"/>
  <c r="H50" i="155"/>
  <c r="A50" i="155"/>
  <c r="H49" i="155"/>
  <c r="I49" i="155" s="1"/>
  <c r="I49" i="156" s="1"/>
  <c r="I49" i="157" s="1"/>
  <c r="I49" i="158" s="1"/>
  <c r="I49" i="159" s="1"/>
  <c r="I49" i="160" s="1"/>
  <c r="I49" i="161" s="1"/>
  <c r="A49" i="155"/>
  <c r="H48" i="155"/>
  <c r="I48" i="155" s="1"/>
  <c r="M48" i="155" s="1"/>
  <c r="A48" i="155"/>
  <c r="H47" i="155"/>
  <c r="A47" i="155"/>
  <c r="H46" i="155"/>
  <c r="A46" i="155"/>
  <c r="H45" i="155"/>
  <c r="I45" i="155" s="1"/>
  <c r="A45" i="155"/>
  <c r="L44" i="155"/>
  <c r="K44" i="155"/>
  <c r="A44" i="155"/>
  <c r="A43" i="155"/>
  <c r="A42" i="155"/>
  <c r="A41" i="155"/>
  <c r="A40" i="155"/>
  <c r="A39" i="155"/>
  <c r="A38" i="155"/>
  <c r="A37" i="155"/>
  <c r="A36" i="155"/>
  <c r="H35" i="155"/>
  <c r="I35" i="155" s="1"/>
  <c r="M35" i="155" s="1"/>
  <c r="A35" i="155"/>
  <c r="H34" i="155"/>
  <c r="A34" i="155"/>
  <c r="H33" i="155"/>
  <c r="I33" i="155" s="1"/>
  <c r="M33" i="155" s="1"/>
  <c r="A33" i="155"/>
  <c r="H32" i="155"/>
  <c r="I32" i="155" s="1"/>
  <c r="M32" i="155" s="1"/>
  <c r="A32" i="155"/>
  <c r="H31" i="155"/>
  <c r="A31" i="155"/>
  <c r="H30" i="155"/>
  <c r="A30" i="155"/>
  <c r="H29" i="155"/>
  <c r="I29" i="155" s="1"/>
  <c r="M29" i="155" s="1"/>
  <c r="A29" i="155"/>
  <c r="H28" i="155"/>
  <c r="I28" i="155" s="1"/>
  <c r="A28" i="155"/>
  <c r="N27" i="155"/>
  <c r="L27" i="155"/>
  <c r="K27" i="155"/>
  <c r="J27" i="155"/>
  <c r="G27" i="155"/>
  <c r="F27" i="155"/>
  <c r="E27" i="155"/>
  <c r="A27" i="155"/>
  <c r="L26" i="155"/>
  <c r="L36" i="155" s="1"/>
  <c r="L10" i="155" s="1"/>
  <c r="A26" i="155"/>
  <c r="L25" i="155"/>
  <c r="K25" i="155"/>
  <c r="G25" i="155"/>
  <c r="A25" i="155"/>
  <c r="N24" i="155"/>
  <c r="L24" i="155"/>
  <c r="K24" i="155"/>
  <c r="K26" i="155" s="1"/>
  <c r="K36" i="155" s="1"/>
  <c r="K10" i="155" s="1"/>
  <c r="J24" i="155"/>
  <c r="G24" i="155"/>
  <c r="F24" i="155"/>
  <c r="F26" i="155" s="1"/>
  <c r="E24" i="155"/>
  <c r="M23" i="155"/>
  <c r="H23" i="155"/>
  <c r="A23" i="155"/>
  <c r="H22" i="155"/>
  <c r="H21" i="155"/>
  <c r="A21" i="155"/>
  <c r="H20" i="155"/>
  <c r="I20" i="155" s="1"/>
  <c r="M20" i="155" s="1"/>
  <c r="A20" i="155"/>
  <c r="H19" i="155"/>
  <c r="I19" i="155" s="1"/>
  <c r="A19" i="155"/>
  <c r="H18" i="155"/>
  <c r="A18" i="155"/>
  <c r="H17" i="155"/>
  <c r="A17" i="155"/>
  <c r="H16" i="155"/>
  <c r="I16" i="155" s="1"/>
  <c r="M16" i="155" s="1"/>
  <c r="A16" i="155"/>
  <c r="H15" i="155"/>
  <c r="I15" i="155" s="1"/>
  <c r="I15" i="156" s="1"/>
  <c r="I15" i="157" s="1"/>
  <c r="A15" i="155"/>
  <c r="H14" i="155"/>
  <c r="I14" i="155" s="1"/>
  <c r="I14" i="156" s="1"/>
  <c r="A14" i="155"/>
  <c r="H13" i="155"/>
  <c r="A13" i="155"/>
  <c r="H12" i="155"/>
  <c r="I12" i="155" s="1"/>
  <c r="M12" i="155" s="1"/>
  <c r="A12" i="155"/>
  <c r="H11" i="155"/>
  <c r="A11" i="155"/>
  <c r="A10" i="155"/>
  <c r="A9" i="155"/>
  <c r="A8" i="155"/>
  <c r="A7" i="155"/>
  <c r="A6" i="155"/>
  <c r="A5" i="155"/>
  <c r="A4" i="155"/>
  <c r="A3" i="155"/>
  <c r="A2" i="155"/>
  <c r="A1" i="155"/>
  <c r="I26" i="164" l="1"/>
  <c r="I36" i="164" s="1"/>
  <c r="I10" i="164" s="1"/>
  <c r="M25" i="164"/>
  <c r="M26" i="164" s="1"/>
  <c r="M36" i="164" s="1"/>
  <c r="M10" i="164" s="1"/>
  <c r="Q9" i="164"/>
  <c r="E9" i="164"/>
  <c r="M27" i="163"/>
  <c r="E43" i="163"/>
  <c r="M75" i="163"/>
  <c r="M44" i="163" s="1"/>
  <c r="M24" i="163"/>
  <c r="H26" i="163"/>
  <c r="H36" i="163" s="1"/>
  <c r="E9" i="163" s="1"/>
  <c r="I27" i="163"/>
  <c r="I44" i="163"/>
  <c r="I25" i="163"/>
  <c r="I26" i="163" s="1"/>
  <c r="M25" i="163"/>
  <c r="L36" i="162"/>
  <c r="L10" i="162" s="1"/>
  <c r="K36" i="162"/>
  <c r="K10" i="162" s="1"/>
  <c r="N43" i="162"/>
  <c r="E26" i="162"/>
  <c r="I49" i="162"/>
  <c r="H27" i="161"/>
  <c r="E26" i="161"/>
  <c r="I68" i="161"/>
  <c r="I68" i="162" s="1"/>
  <c r="H75" i="161"/>
  <c r="E43" i="161" s="1"/>
  <c r="N26" i="161"/>
  <c r="N36" i="161" s="1"/>
  <c r="N9" i="161" s="1"/>
  <c r="N43" i="161"/>
  <c r="N26" i="160"/>
  <c r="N36" i="160" s="1"/>
  <c r="N9" i="160" s="1"/>
  <c r="N43" i="160"/>
  <c r="I21" i="160"/>
  <c r="I21" i="161" s="1"/>
  <c r="I21" i="162" s="1"/>
  <c r="M21" i="162" s="1"/>
  <c r="E26" i="160"/>
  <c r="M31" i="159"/>
  <c r="I31" i="160"/>
  <c r="H27" i="159"/>
  <c r="E26" i="159"/>
  <c r="N43" i="159"/>
  <c r="H27" i="158"/>
  <c r="H75" i="158"/>
  <c r="E43" i="158" s="1"/>
  <c r="M56" i="159"/>
  <c r="I56" i="160"/>
  <c r="I56" i="161" s="1"/>
  <c r="I56" i="162" s="1"/>
  <c r="M56" i="162" s="1"/>
  <c r="N26" i="158"/>
  <c r="N36" i="158" s="1"/>
  <c r="N9" i="158" s="1"/>
  <c r="N43" i="158"/>
  <c r="E26" i="158"/>
  <c r="H27" i="157"/>
  <c r="I70" i="157"/>
  <c r="I70" i="158" s="1"/>
  <c r="I70" i="159" s="1"/>
  <c r="I70" i="160" s="1"/>
  <c r="I70" i="161" s="1"/>
  <c r="I70" i="162" s="1"/>
  <c r="M70" i="162" s="1"/>
  <c r="M69" i="160"/>
  <c r="M69" i="159"/>
  <c r="M69" i="162"/>
  <c r="M69" i="158"/>
  <c r="M69" i="161"/>
  <c r="N25" i="157"/>
  <c r="N26" i="157" s="1"/>
  <c r="N36" i="157" s="1"/>
  <c r="N9" i="157" s="1"/>
  <c r="M21" i="159"/>
  <c r="M21" i="158"/>
  <c r="I20" i="157"/>
  <c r="I20" i="158" s="1"/>
  <c r="I20" i="159" s="1"/>
  <c r="I20" i="160" s="1"/>
  <c r="I20" i="161" s="1"/>
  <c r="I20" i="162" s="1"/>
  <c r="M20" i="162" s="1"/>
  <c r="I19" i="158"/>
  <c r="I19" i="159" s="1"/>
  <c r="I19" i="160" s="1"/>
  <c r="I19" i="161" s="1"/>
  <c r="I19" i="162" s="1"/>
  <c r="M19" i="162" s="1"/>
  <c r="M19" i="157"/>
  <c r="M18" i="158"/>
  <c r="I18" i="159"/>
  <c r="I18" i="160" s="1"/>
  <c r="I18" i="161" s="1"/>
  <c r="M18" i="159"/>
  <c r="H27" i="156"/>
  <c r="N26" i="156"/>
  <c r="N36" i="156" s="1"/>
  <c r="N9" i="156" s="1"/>
  <c r="I67" i="157"/>
  <c r="M67" i="157" s="1"/>
  <c r="I63" i="156"/>
  <c r="I63" i="157" s="1"/>
  <c r="M63" i="157" s="1"/>
  <c r="I59" i="157"/>
  <c r="H75" i="156"/>
  <c r="E43" i="156" s="1"/>
  <c r="I16" i="156"/>
  <c r="M16" i="156" s="1"/>
  <c r="I12" i="156"/>
  <c r="M12" i="156" s="1"/>
  <c r="M51" i="157"/>
  <c r="I51" i="158"/>
  <c r="I51" i="159" s="1"/>
  <c r="I51" i="160" s="1"/>
  <c r="I51" i="161" s="1"/>
  <c r="I51" i="162" s="1"/>
  <c r="M51" i="162" s="1"/>
  <c r="M51" i="159"/>
  <c r="M50" i="158"/>
  <c r="I50" i="159"/>
  <c r="I50" i="160" s="1"/>
  <c r="I50" i="161" s="1"/>
  <c r="M50" i="156"/>
  <c r="M50" i="157"/>
  <c r="M50" i="159"/>
  <c r="M46" i="156"/>
  <c r="I45" i="156"/>
  <c r="I45" i="157" s="1"/>
  <c r="I45" i="158" s="1"/>
  <c r="I45" i="159" s="1"/>
  <c r="I45" i="160" s="1"/>
  <c r="I45" i="161" s="1"/>
  <c r="I45" i="162" s="1"/>
  <c r="E26" i="156"/>
  <c r="I67" i="158"/>
  <c r="I67" i="159" s="1"/>
  <c r="I67" i="160" s="1"/>
  <c r="I67" i="161" s="1"/>
  <c r="I67" i="162" s="1"/>
  <c r="M67" i="162" s="1"/>
  <c r="I65" i="157"/>
  <c r="I65" i="158" s="1"/>
  <c r="I65" i="159" s="1"/>
  <c r="I65" i="160" s="1"/>
  <c r="I65" i="161" s="1"/>
  <c r="I65" i="162" s="1"/>
  <c r="M65" i="162" s="1"/>
  <c r="I64" i="157"/>
  <c r="I64" i="158" s="1"/>
  <c r="I64" i="159" s="1"/>
  <c r="I64" i="160" s="1"/>
  <c r="I64" i="161" s="1"/>
  <c r="I64" i="162" s="1"/>
  <c r="M64" i="162" s="1"/>
  <c r="M59" i="157"/>
  <c r="I59" i="158"/>
  <c r="I59" i="159" s="1"/>
  <c r="I59" i="160" s="1"/>
  <c r="I59" i="161" s="1"/>
  <c r="I59" i="162" s="1"/>
  <c r="M59" i="162" s="1"/>
  <c r="M59" i="159"/>
  <c r="I48" i="157"/>
  <c r="I48" i="158" s="1"/>
  <c r="I48" i="159" s="1"/>
  <c r="I46" i="157"/>
  <c r="I46" i="158" s="1"/>
  <c r="H75" i="157"/>
  <c r="I14" i="157"/>
  <c r="I14" i="158" s="1"/>
  <c r="I14" i="159" s="1"/>
  <c r="I14" i="160" s="1"/>
  <c r="I12" i="157"/>
  <c r="I12" i="158" s="1"/>
  <c r="I12" i="159" s="1"/>
  <c r="I12" i="160" s="1"/>
  <c r="I12" i="161" s="1"/>
  <c r="I12" i="162" s="1"/>
  <c r="M12" i="162" s="1"/>
  <c r="I35" i="157"/>
  <c r="I35" i="158" s="1"/>
  <c r="I33" i="156"/>
  <c r="I32" i="159"/>
  <c r="M32" i="158"/>
  <c r="M32" i="157"/>
  <c r="I29" i="156"/>
  <c r="M28" i="155"/>
  <c r="I28" i="156"/>
  <c r="H27" i="155"/>
  <c r="M20" i="157"/>
  <c r="M20" i="156"/>
  <c r="M20" i="158"/>
  <c r="M65" i="156"/>
  <c r="M65" i="157"/>
  <c r="M65" i="160"/>
  <c r="I63" i="158"/>
  <c r="I63" i="159" s="1"/>
  <c r="I63" i="160" s="1"/>
  <c r="I63" i="161" s="1"/>
  <c r="I63" i="162" s="1"/>
  <c r="M63" i="162" s="1"/>
  <c r="N43" i="155"/>
  <c r="M49" i="156"/>
  <c r="M49" i="158"/>
  <c r="M49" i="160"/>
  <c r="M49" i="161"/>
  <c r="M49" i="157"/>
  <c r="E26" i="155"/>
  <c r="M15" i="157"/>
  <c r="I15" i="158"/>
  <c r="I15" i="159" s="1"/>
  <c r="I15" i="160" s="1"/>
  <c r="I15" i="161" s="1"/>
  <c r="I15" i="162" s="1"/>
  <c r="M15" i="162" s="1"/>
  <c r="M15" i="160"/>
  <c r="M15" i="156"/>
  <c r="M14" i="156"/>
  <c r="M12" i="158"/>
  <c r="M71" i="162"/>
  <c r="M13" i="162"/>
  <c r="M47" i="162"/>
  <c r="M49" i="162"/>
  <c r="M60" i="162"/>
  <c r="M68" i="162"/>
  <c r="M72" i="162"/>
  <c r="F36" i="162"/>
  <c r="G26" i="162"/>
  <c r="G36" i="162" s="1"/>
  <c r="N26" i="162"/>
  <c r="N36" i="162" s="1"/>
  <c r="N9" i="162" s="1"/>
  <c r="H75" i="162"/>
  <c r="J26" i="162"/>
  <c r="J36" i="162" s="1"/>
  <c r="J10" i="162" s="1"/>
  <c r="H24" i="162"/>
  <c r="J25" i="162"/>
  <c r="M71" i="161"/>
  <c r="M13" i="161"/>
  <c r="M47" i="161"/>
  <c r="M56" i="161"/>
  <c r="M15" i="161"/>
  <c r="M51" i="161"/>
  <c r="M53" i="161"/>
  <c r="M60" i="161"/>
  <c r="M68" i="161"/>
  <c r="M72" i="161"/>
  <c r="K26" i="161"/>
  <c r="K36" i="161" s="1"/>
  <c r="K10" i="161" s="1"/>
  <c r="F26" i="161"/>
  <c r="F36" i="161" s="1"/>
  <c r="H25" i="161"/>
  <c r="H24" i="161"/>
  <c r="J25" i="161"/>
  <c r="J26" i="161" s="1"/>
  <c r="J36" i="161" s="1"/>
  <c r="J10" i="161" s="1"/>
  <c r="M13" i="160"/>
  <c r="M47" i="160"/>
  <c r="M55" i="160"/>
  <c r="M71" i="160"/>
  <c r="M22" i="160"/>
  <c r="M18" i="160"/>
  <c r="M52" i="160"/>
  <c r="M56" i="160"/>
  <c r="M60" i="160"/>
  <c r="M68" i="160"/>
  <c r="M72" i="160"/>
  <c r="E43" i="160"/>
  <c r="H25" i="160"/>
  <c r="H24" i="160"/>
  <c r="J25" i="160"/>
  <c r="J26" i="160" s="1"/>
  <c r="J36" i="160" s="1"/>
  <c r="J10" i="160" s="1"/>
  <c r="M53" i="159"/>
  <c r="M49" i="159"/>
  <c r="M60" i="159"/>
  <c r="M64" i="159"/>
  <c r="M68" i="159"/>
  <c r="M72" i="159"/>
  <c r="F36" i="159"/>
  <c r="G26" i="159"/>
  <c r="G36" i="159" s="1"/>
  <c r="N26" i="159"/>
  <c r="N36" i="159" s="1"/>
  <c r="N9" i="159" s="1"/>
  <c r="H75" i="159"/>
  <c r="J26" i="159"/>
  <c r="J36" i="159" s="1"/>
  <c r="J10" i="159" s="1"/>
  <c r="H24" i="159"/>
  <c r="J25" i="159"/>
  <c r="M59" i="158"/>
  <c r="M71" i="158"/>
  <c r="M13" i="158"/>
  <c r="M47" i="158"/>
  <c r="M56" i="158"/>
  <c r="M15" i="158"/>
  <c r="M53" i="158"/>
  <c r="M60" i="158"/>
  <c r="M68" i="158"/>
  <c r="M72" i="158"/>
  <c r="K26" i="158"/>
  <c r="K36" i="158" s="1"/>
  <c r="K10" i="158" s="1"/>
  <c r="F26" i="158"/>
  <c r="F36" i="158" s="1"/>
  <c r="H25" i="158"/>
  <c r="H24" i="158"/>
  <c r="J25" i="158"/>
  <c r="J26" i="158" s="1"/>
  <c r="J36" i="158" s="1"/>
  <c r="J10" i="158" s="1"/>
  <c r="M34" i="157"/>
  <c r="M21" i="157"/>
  <c r="M56" i="157"/>
  <c r="M72" i="157"/>
  <c r="M18" i="157"/>
  <c r="M31" i="157"/>
  <c r="M53" i="157"/>
  <c r="M60" i="157"/>
  <c r="M69" i="157"/>
  <c r="H24" i="157"/>
  <c r="K44" i="157"/>
  <c r="K25" i="157"/>
  <c r="K26" i="157" s="1"/>
  <c r="K36" i="157" s="1"/>
  <c r="K10" i="157" s="1"/>
  <c r="E26" i="157"/>
  <c r="M45" i="157"/>
  <c r="L25" i="157"/>
  <c r="L26" i="157" s="1"/>
  <c r="L36" i="157" s="1"/>
  <c r="L10" i="157" s="1"/>
  <c r="M47" i="156"/>
  <c r="M51" i="156"/>
  <c r="M55" i="156"/>
  <c r="M59" i="156"/>
  <c r="M63" i="156"/>
  <c r="M71" i="156"/>
  <c r="M13" i="156"/>
  <c r="M21" i="156"/>
  <c r="M67" i="156"/>
  <c r="M48" i="156"/>
  <c r="M52" i="156"/>
  <c r="M56" i="156"/>
  <c r="M60" i="156"/>
  <c r="M64" i="156"/>
  <c r="M68" i="156"/>
  <c r="M72" i="156"/>
  <c r="H24" i="156"/>
  <c r="M47" i="155"/>
  <c r="I47" i="155"/>
  <c r="M51" i="155"/>
  <c r="M55" i="155"/>
  <c r="M57" i="155"/>
  <c r="M59" i="155"/>
  <c r="M61" i="155"/>
  <c r="M63" i="155"/>
  <c r="M65" i="155"/>
  <c r="M67" i="155"/>
  <c r="M69" i="155"/>
  <c r="M71" i="155"/>
  <c r="M73" i="155"/>
  <c r="I46" i="155"/>
  <c r="M46" i="155" s="1"/>
  <c r="I50" i="155"/>
  <c r="M50" i="155" s="1"/>
  <c r="I54" i="155"/>
  <c r="I58" i="155"/>
  <c r="I62" i="155"/>
  <c r="M62" i="155" s="1"/>
  <c r="I66" i="155"/>
  <c r="M66" i="155" s="1"/>
  <c r="I70" i="155"/>
  <c r="M70" i="155" s="1"/>
  <c r="I74" i="155"/>
  <c r="M74" i="155" s="1"/>
  <c r="I30" i="155"/>
  <c r="I17" i="155"/>
  <c r="M21" i="155"/>
  <c r="M18" i="155"/>
  <c r="M22" i="155"/>
  <c r="M13" i="155"/>
  <c r="M15" i="155"/>
  <c r="I11" i="155"/>
  <c r="M14" i="155"/>
  <c r="I27" i="155"/>
  <c r="M53" i="155"/>
  <c r="M19" i="155"/>
  <c r="M49" i="155"/>
  <c r="M60" i="155"/>
  <c r="M64" i="155"/>
  <c r="M68" i="155"/>
  <c r="M72" i="155"/>
  <c r="F36" i="155"/>
  <c r="G26" i="155"/>
  <c r="G36" i="155" s="1"/>
  <c r="N26" i="155"/>
  <c r="N36" i="155" s="1"/>
  <c r="N9" i="155" s="1"/>
  <c r="H75" i="155"/>
  <c r="J26" i="155"/>
  <c r="J36" i="155" s="1"/>
  <c r="J10" i="155" s="1"/>
  <c r="H24" i="155"/>
  <c r="J25" i="155"/>
  <c r="I71" i="154"/>
  <c r="M71" i="154" s="1"/>
  <c r="I68" i="154"/>
  <c r="I67" i="154"/>
  <c r="M67" i="154" s="1"/>
  <c r="I63" i="154"/>
  <c r="M63" i="154" s="1"/>
  <c r="I59" i="154"/>
  <c r="M59" i="154" s="1"/>
  <c r="I55" i="154"/>
  <c r="M55" i="154" s="1"/>
  <c r="I52" i="154"/>
  <c r="I51" i="154"/>
  <c r="M51" i="154" s="1"/>
  <c r="I47" i="154"/>
  <c r="M47" i="154" s="1"/>
  <c r="I45" i="154"/>
  <c r="I34" i="154"/>
  <c r="I22" i="154"/>
  <c r="I21" i="154"/>
  <c r="I13" i="154"/>
  <c r="A89" i="154"/>
  <c r="A88" i="154"/>
  <c r="A87" i="154"/>
  <c r="A86" i="154"/>
  <c r="A85" i="154"/>
  <c r="A84" i="154"/>
  <c r="A83" i="154"/>
  <c r="A82" i="154"/>
  <c r="A81" i="154"/>
  <c r="A80" i="154"/>
  <c r="A79" i="154"/>
  <c r="A78" i="154"/>
  <c r="A77" i="154"/>
  <c r="A76" i="154"/>
  <c r="N75" i="154"/>
  <c r="L75" i="154"/>
  <c r="K75" i="154"/>
  <c r="K44" i="154" s="1"/>
  <c r="J75" i="154"/>
  <c r="G75" i="154"/>
  <c r="G25" i="154" s="1"/>
  <c r="F75" i="154"/>
  <c r="F25" i="154" s="1"/>
  <c r="E75" i="154"/>
  <c r="E25" i="154" s="1"/>
  <c r="A75" i="154"/>
  <c r="H74" i="154"/>
  <c r="I74" i="154" s="1"/>
  <c r="M74" i="154" s="1"/>
  <c r="A74" i="154"/>
  <c r="H73" i="154"/>
  <c r="I73" i="154" s="1"/>
  <c r="M73" i="154" s="1"/>
  <c r="A73" i="154"/>
  <c r="H72" i="154"/>
  <c r="I72" i="154" s="1"/>
  <c r="M72" i="154" s="1"/>
  <c r="A72" i="154"/>
  <c r="H71" i="154"/>
  <c r="A71" i="154"/>
  <c r="H70" i="154"/>
  <c r="I70" i="154" s="1"/>
  <c r="M70" i="154" s="1"/>
  <c r="A70" i="154"/>
  <c r="H69" i="154"/>
  <c r="I69" i="154" s="1"/>
  <c r="M69" i="154" s="1"/>
  <c r="A69" i="154"/>
  <c r="M68" i="154"/>
  <c r="H68" i="154"/>
  <c r="A68" i="154"/>
  <c r="H67" i="154"/>
  <c r="A67" i="154"/>
  <c r="H66" i="154"/>
  <c r="I66" i="154" s="1"/>
  <c r="M66" i="154" s="1"/>
  <c r="A66" i="154"/>
  <c r="H65" i="154"/>
  <c r="I65" i="154" s="1"/>
  <c r="M65" i="154" s="1"/>
  <c r="A65" i="154"/>
  <c r="H64" i="154"/>
  <c r="I64" i="154" s="1"/>
  <c r="M64" i="154" s="1"/>
  <c r="A64" i="154"/>
  <c r="H63" i="154"/>
  <c r="A63" i="154"/>
  <c r="H62" i="154"/>
  <c r="I62" i="154" s="1"/>
  <c r="M62" i="154" s="1"/>
  <c r="A62" i="154"/>
  <c r="H61" i="154"/>
  <c r="I61" i="154" s="1"/>
  <c r="M61" i="154" s="1"/>
  <c r="A61" i="154"/>
  <c r="H60" i="154"/>
  <c r="I60" i="154" s="1"/>
  <c r="M60" i="154" s="1"/>
  <c r="A60" i="154"/>
  <c r="H59" i="154"/>
  <c r="A59" i="154"/>
  <c r="H58" i="154"/>
  <c r="I58" i="154" s="1"/>
  <c r="M58" i="154" s="1"/>
  <c r="A58" i="154"/>
  <c r="H57" i="154"/>
  <c r="I57" i="154" s="1"/>
  <c r="M57" i="154" s="1"/>
  <c r="A57" i="154"/>
  <c r="H56" i="154"/>
  <c r="I56" i="154" s="1"/>
  <c r="M56" i="154" s="1"/>
  <c r="A56" i="154"/>
  <c r="H55" i="154"/>
  <c r="A55" i="154"/>
  <c r="H54" i="154"/>
  <c r="I54" i="154" s="1"/>
  <c r="M54" i="154" s="1"/>
  <c r="A54" i="154"/>
  <c r="H53" i="154"/>
  <c r="I53" i="154" s="1"/>
  <c r="M53" i="154" s="1"/>
  <c r="A53" i="154"/>
  <c r="M52" i="154"/>
  <c r="H52" i="154"/>
  <c r="A52" i="154"/>
  <c r="H51" i="154"/>
  <c r="A51" i="154"/>
  <c r="H50" i="154"/>
  <c r="I50" i="154" s="1"/>
  <c r="M50" i="154" s="1"/>
  <c r="A50" i="154"/>
  <c r="H49" i="154"/>
  <c r="I49" i="154" s="1"/>
  <c r="M49" i="154" s="1"/>
  <c r="A49" i="154"/>
  <c r="H48" i="154"/>
  <c r="I48" i="154" s="1"/>
  <c r="M48" i="154" s="1"/>
  <c r="A48" i="154"/>
  <c r="H47" i="154"/>
  <c r="A47" i="154"/>
  <c r="H46" i="154"/>
  <c r="I46" i="154" s="1"/>
  <c r="M46" i="154" s="1"/>
  <c r="A46" i="154"/>
  <c r="H45" i="154"/>
  <c r="A45" i="154"/>
  <c r="L44" i="154"/>
  <c r="A44" i="154"/>
  <c r="A43" i="154"/>
  <c r="A42" i="154"/>
  <c r="A41" i="154"/>
  <c r="A40" i="154"/>
  <c r="A39" i="154"/>
  <c r="A38" i="154"/>
  <c r="A37" i="154"/>
  <c r="A36" i="154"/>
  <c r="H35" i="154"/>
  <c r="A35" i="154"/>
  <c r="H34" i="154"/>
  <c r="A34" i="154"/>
  <c r="H33" i="154"/>
  <c r="A33" i="154"/>
  <c r="H32" i="154"/>
  <c r="H27" i="154" s="1"/>
  <c r="A32" i="154"/>
  <c r="H31" i="154"/>
  <c r="A31" i="154"/>
  <c r="H30" i="154"/>
  <c r="I30" i="154" s="1"/>
  <c r="A30" i="154"/>
  <c r="H29" i="154"/>
  <c r="A29" i="154"/>
  <c r="H28" i="154"/>
  <c r="I28" i="154" s="1"/>
  <c r="M28" i="154" s="1"/>
  <c r="A28" i="154"/>
  <c r="N27" i="154"/>
  <c r="L27" i="154"/>
  <c r="K27" i="154"/>
  <c r="J27" i="154"/>
  <c r="G27" i="154"/>
  <c r="F27" i="154"/>
  <c r="E27" i="154"/>
  <c r="A27" i="154"/>
  <c r="F26" i="154"/>
  <c r="F36" i="154" s="1"/>
  <c r="A26" i="154"/>
  <c r="L25" i="154"/>
  <c r="A25" i="154"/>
  <c r="N24" i="154"/>
  <c r="L24" i="154"/>
  <c r="K24" i="154"/>
  <c r="J24" i="154"/>
  <c r="G24" i="154"/>
  <c r="G26" i="154" s="1"/>
  <c r="F24" i="154"/>
  <c r="E24" i="154"/>
  <c r="M23" i="154"/>
  <c r="H23" i="154"/>
  <c r="A23" i="154"/>
  <c r="M22" i="154"/>
  <c r="H22" i="154"/>
  <c r="H21" i="154"/>
  <c r="A21" i="154"/>
  <c r="H20" i="154"/>
  <c r="A20" i="154"/>
  <c r="H19" i="154"/>
  <c r="I19" i="154" s="1"/>
  <c r="A19" i="154"/>
  <c r="H18" i="154"/>
  <c r="A18" i="154"/>
  <c r="H17" i="154"/>
  <c r="I17" i="154" s="1"/>
  <c r="A17" i="154"/>
  <c r="H16" i="154"/>
  <c r="A16" i="154"/>
  <c r="H15" i="154"/>
  <c r="I15" i="154" s="1"/>
  <c r="A15" i="154"/>
  <c r="H14" i="154"/>
  <c r="A14" i="154"/>
  <c r="H13" i="154"/>
  <c r="A13" i="154"/>
  <c r="H12" i="154"/>
  <c r="A12" i="154"/>
  <c r="H11" i="154"/>
  <c r="I11" i="154" s="1"/>
  <c r="A11" i="154"/>
  <c r="A10" i="154"/>
  <c r="A9" i="154"/>
  <c r="A8" i="154"/>
  <c r="A7" i="154"/>
  <c r="A6" i="154"/>
  <c r="A5" i="154"/>
  <c r="A4" i="154"/>
  <c r="A3" i="154"/>
  <c r="A2" i="154"/>
  <c r="A1" i="154"/>
  <c r="Q9" i="163" l="1"/>
  <c r="M26" i="163"/>
  <c r="M36" i="163" s="1"/>
  <c r="M10" i="163" s="1"/>
  <c r="I36" i="163"/>
  <c r="I10" i="163" s="1"/>
  <c r="H26" i="160"/>
  <c r="H36" i="160" s="1"/>
  <c r="E9" i="160" s="1"/>
  <c r="M21" i="160"/>
  <c r="M21" i="161"/>
  <c r="M31" i="160"/>
  <c r="I31" i="161"/>
  <c r="M20" i="159"/>
  <c r="M19" i="159"/>
  <c r="M19" i="161"/>
  <c r="M12" i="159"/>
  <c r="M70" i="159"/>
  <c r="M70" i="161"/>
  <c r="M70" i="160"/>
  <c r="M70" i="158"/>
  <c r="M70" i="157"/>
  <c r="M64" i="161"/>
  <c r="M64" i="158"/>
  <c r="M64" i="160"/>
  <c r="M19" i="160"/>
  <c r="M19" i="158"/>
  <c r="M18" i="161"/>
  <c r="I18" i="162"/>
  <c r="M18" i="162" s="1"/>
  <c r="M15" i="159"/>
  <c r="M14" i="157"/>
  <c r="M67" i="158"/>
  <c r="M67" i="160"/>
  <c r="M67" i="161"/>
  <c r="M67" i="159"/>
  <c r="M65" i="159"/>
  <c r="M65" i="161"/>
  <c r="M65" i="158"/>
  <c r="M51" i="158"/>
  <c r="H25" i="156"/>
  <c r="H26" i="156" s="1"/>
  <c r="H36" i="156" s="1"/>
  <c r="Q9" i="156" s="1"/>
  <c r="M51" i="160"/>
  <c r="M50" i="160"/>
  <c r="I16" i="157"/>
  <c r="I16" i="158" s="1"/>
  <c r="I14" i="161"/>
  <c r="M14" i="161" s="1"/>
  <c r="M14" i="160"/>
  <c r="M14" i="158"/>
  <c r="M50" i="161"/>
  <c r="I50" i="162"/>
  <c r="M50" i="162" s="1"/>
  <c r="M64" i="157"/>
  <c r="M63" i="161"/>
  <c r="M63" i="160"/>
  <c r="M63" i="158"/>
  <c r="M63" i="159"/>
  <c r="M59" i="160"/>
  <c r="M59" i="161"/>
  <c r="M48" i="159"/>
  <c r="I48" i="160"/>
  <c r="M48" i="157"/>
  <c r="M48" i="158"/>
  <c r="H25" i="157"/>
  <c r="H26" i="157" s="1"/>
  <c r="H36" i="157" s="1"/>
  <c r="E43" i="157"/>
  <c r="I46" i="159"/>
  <c r="M46" i="158"/>
  <c r="M46" i="157"/>
  <c r="M20" i="160"/>
  <c r="M20" i="161"/>
  <c r="M16" i="157"/>
  <c r="M14" i="159"/>
  <c r="M12" i="157"/>
  <c r="M35" i="158"/>
  <c r="I35" i="159"/>
  <c r="M35" i="157"/>
  <c r="I33" i="157"/>
  <c r="M33" i="156"/>
  <c r="M32" i="159"/>
  <c r="I32" i="160"/>
  <c r="M30" i="155"/>
  <c r="M27" i="155" s="1"/>
  <c r="I30" i="156"/>
  <c r="M29" i="156"/>
  <c r="I29" i="157"/>
  <c r="M28" i="156"/>
  <c r="I28" i="157"/>
  <c r="M58" i="155"/>
  <c r="I58" i="156"/>
  <c r="M54" i="155"/>
  <c r="I54" i="156"/>
  <c r="I75" i="156" s="1"/>
  <c r="M17" i="155"/>
  <c r="I17" i="156"/>
  <c r="M12" i="161"/>
  <c r="M12" i="160"/>
  <c r="I24" i="155"/>
  <c r="I11" i="156"/>
  <c r="M45" i="162"/>
  <c r="E43" i="162"/>
  <c r="H25" i="162"/>
  <c r="H26" i="162" s="1"/>
  <c r="H36" i="162" s="1"/>
  <c r="M45" i="161"/>
  <c r="H26" i="161"/>
  <c r="H36" i="161" s="1"/>
  <c r="M45" i="160"/>
  <c r="M45" i="159"/>
  <c r="E43" i="159"/>
  <c r="H25" i="159"/>
  <c r="H26" i="159" s="1"/>
  <c r="H36" i="159" s="1"/>
  <c r="M45" i="158"/>
  <c r="H26" i="158"/>
  <c r="H36" i="158" s="1"/>
  <c r="M45" i="156"/>
  <c r="M11" i="155"/>
  <c r="M45" i="155"/>
  <c r="I75" i="155"/>
  <c r="E43" i="155"/>
  <c r="H25" i="155"/>
  <c r="H26" i="155" s="1"/>
  <c r="H36" i="155" s="1"/>
  <c r="I32" i="154"/>
  <c r="M32" i="154" s="1"/>
  <c r="H75" i="154"/>
  <c r="M31" i="154"/>
  <c r="M33" i="154"/>
  <c r="I31" i="154"/>
  <c r="I35" i="154"/>
  <c r="M35" i="154" s="1"/>
  <c r="M34" i="154"/>
  <c r="I29" i="154"/>
  <c r="M29" i="154" s="1"/>
  <c r="I33" i="154"/>
  <c r="M16" i="154"/>
  <c r="I14" i="154"/>
  <c r="M14" i="154" s="1"/>
  <c r="I18" i="154"/>
  <c r="M18" i="154" s="1"/>
  <c r="I12" i="154"/>
  <c r="M12" i="154" s="1"/>
  <c r="I16" i="154"/>
  <c r="I20" i="154"/>
  <c r="M20" i="154" s="1"/>
  <c r="E26" i="154"/>
  <c r="M13" i="154"/>
  <c r="M15" i="154"/>
  <c r="M17" i="154"/>
  <c r="M19" i="154"/>
  <c r="M21" i="154"/>
  <c r="M30" i="154"/>
  <c r="N43" i="154"/>
  <c r="N25" i="154"/>
  <c r="N26" i="154" s="1"/>
  <c r="N36" i="154" s="1"/>
  <c r="N9" i="154" s="1"/>
  <c r="I75" i="154"/>
  <c r="J44" i="154"/>
  <c r="J25" i="154"/>
  <c r="J26" i="154" s="1"/>
  <c r="J36" i="154" s="1"/>
  <c r="J10" i="154" s="1"/>
  <c r="M11" i="154"/>
  <c r="G36" i="154"/>
  <c r="L26" i="154"/>
  <c r="L36" i="154" s="1"/>
  <c r="L10" i="154" s="1"/>
  <c r="M45" i="154"/>
  <c r="M75" i="154" s="1"/>
  <c r="H24" i="154"/>
  <c r="K25" i="154"/>
  <c r="K26" i="154" s="1"/>
  <c r="K36" i="154" s="1"/>
  <c r="K10" i="154" s="1"/>
  <c r="I73" i="153"/>
  <c r="I65" i="153"/>
  <c r="I61" i="153"/>
  <c r="I57" i="153"/>
  <c r="I53" i="153"/>
  <c r="I49" i="153"/>
  <c r="I45" i="153"/>
  <c r="I34" i="153"/>
  <c r="I30" i="153"/>
  <c r="I22" i="153"/>
  <c r="M22" i="153" s="1"/>
  <c r="I21" i="153"/>
  <c r="I15" i="153"/>
  <c r="I13" i="153"/>
  <c r="A89" i="153"/>
  <c r="A88" i="153"/>
  <c r="A87" i="153"/>
  <c r="A86" i="153"/>
  <c r="A85" i="153"/>
  <c r="A84" i="153"/>
  <c r="A83" i="153"/>
  <c r="A82" i="153"/>
  <c r="A81" i="153"/>
  <c r="A80" i="153"/>
  <c r="A79" i="153"/>
  <c r="A78" i="153"/>
  <c r="A77" i="153"/>
  <c r="A76" i="153"/>
  <c r="N75" i="153"/>
  <c r="N43" i="153" s="1"/>
  <c r="L75" i="153"/>
  <c r="L44" i="153" s="1"/>
  <c r="K75" i="153"/>
  <c r="J75" i="153"/>
  <c r="G75" i="153"/>
  <c r="G25" i="153" s="1"/>
  <c r="F75" i="153"/>
  <c r="E75" i="153"/>
  <c r="E25" i="153" s="1"/>
  <c r="A75" i="153"/>
  <c r="H74" i="153"/>
  <c r="A74" i="153"/>
  <c r="H73" i="153"/>
  <c r="A73" i="153"/>
  <c r="H72" i="153"/>
  <c r="I72" i="153" s="1"/>
  <c r="M72" i="153" s="1"/>
  <c r="A72" i="153"/>
  <c r="H71" i="153"/>
  <c r="I71" i="153" s="1"/>
  <c r="A71" i="153"/>
  <c r="H70" i="153"/>
  <c r="A70" i="153"/>
  <c r="H69" i="153"/>
  <c r="I69" i="153" s="1"/>
  <c r="A69" i="153"/>
  <c r="H68" i="153"/>
  <c r="I68" i="153" s="1"/>
  <c r="M68" i="153" s="1"/>
  <c r="A68" i="153"/>
  <c r="H67" i="153"/>
  <c r="A67" i="153"/>
  <c r="H66" i="153"/>
  <c r="A66" i="153"/>
  <c r="H65" i="153"/>
  <c r="A65" i="153"/>
  <c r="H64" i="153"/>
  <c r="I64" i="153" s="1"/>
  <c r="M64" i="153" s="1"/>
  <c r="A64" i="153"/>
  <c r="H63" i="153"/>
  <c r="A63" i="153"/>
  <c r="H62" i="153"/>
  <c r="A62" i="153"/>
  <c r="H61" i="153"/>
  <c r="A61" i="153"/>
  <c r="H60" i="153"/>
  <c r="I60" i="153" s="1"/>
  <c r="M60" i="153" s="1"/>
  <c r="A60" i="153"/>
  <c r="H59" i="153"/>
  <c r="A59" i="153"/>
  <c r="H58" i="153"/>
  <c r="A58" i="153"/>
  <c r="H57" i="153"/>
  <c r="A57" i="153"/>
  <c r="H56" i="153"/>
  <c r="I56" i="153" s="1"/>
  <c r="M56" i="153" s="1"/>
  <c r="A56" i="153"/>
  <c r="H55" i="153"/>
  <c r="A55" i="153"/>
  <c r="H54" i="153"/>
  <c r="A54" i="153"/>
  <c r="H53" i="153"/>
  <c r="A53" i="153"/>
  <c r="H52" i="153"/>
  <c r="I52" i="153" s="1"/>
  <c r="M52" i="153" s="1"/>
  <c r="A52" i="153"/>
  <c r="H51" i="153"/>
  <c r="I51" i="153" s="1"/>
  <c r="A51" i="153"/>
  <c r="H50" i="153"/>
  <c r="A50" i="153"/>
  <c r="H49" i="153"/>
  <c r="A49" i="153"/>
  <c r="H48" i="153"/>
  <c r="I48" i="153" s="1"/>
  <c r="M48" i="153" s="1"/>
  <c r="A48" i="153"/>
  <c r="H47" i="153"/>
  <c r="I47" i="153" s="1"/>
  <c r="A47" i="153"/>
  <c r="H46" i="153"/>
  <c r="A46" i="153"/>
  <c r="H45" i="153"/>
  <c r="A45" i="153"/>
  <c r="J44" i="153"/>
  <c r="A44" i="153"/>
  <c r="A43" i="153"/>
  <c r="A42" i="153"/>
  <c r="A41" i="153"/>
  <c r="A40" i="153"/>
  <c r="A39" i="153"/>
  <c r="A38" i="153"/>
  <c r="A37" i="153"/>
  <c r="A36" i="153"/>
  <c r="H35" i="153"/>
  <c r="I35" i="153" s="1"/>
  <c r="A35" i="153"/>
  <c r="H34" i="153"/>
  <c r="A34" i="153"/>
  <c r="H33" i="153"/>
  <c r="A33" i="153"/>
  <c r="H32" i="153"/>
  <c r="A32" i="153"/>
  <c r="H31" i="153"/>
  <c r="I31" i="153" s="1"/>
  <c r="A31" i="153"/>
  <c r="H30" i="153"/>
  <c r="A30" i="153"/>
  <c r="H29" i="153"/>
  <c r="A29" i="153"/>
  <c r="H28" i="153"/>
  <c r="A28" i="153"/>
  <c r="N27" i="153"/>
  <c r="L27" i="153"/>
  <c r="K27" i="153"/>
  <c r="J27" i="153"/>
  <c r="G27" i="153"/>
  <c r="F27" i="153"/>
  <c r="E27" i="153"/>
  <c r="A27" i="153"/>
  <c r="G26" i="153"/>
  <c r="G36" i="153" s="1"/>
  <c r="F26" i="153"/>
  <c r="F36" i="153" s="1"/>
  <c r="A26" i="153"/>
  <c r="J25" i="153"/>
  <c r="J26" i="153" s="1"/>
  <c r="J36" i="153" s="1"/>
  <c r="J10" i="153" s="1"/>
  <c r="F25" i="153"/>
  <c r="A25" i="153"/>
  <c r="N24" i="153"/>
  <c r="L24" i="153"/>
  <c r="K24" i="153"/>
  <c r="J24" i="153"/>
  <c r="G24" i="153"/>
  <c r="F24" i="153"/>
  <c r="E24" i="153"/>
  <c r="M23" i="153"/>
  <c r="H23" i="153"/>
  <c r="A23" i="153"/>
  <c r="H22" i="153"/>
  <c r="H21" i="153"/>
  <c r="A21" i="153"/>
  <c r="H20" i="153"/>
  <c r="I20" i="153" s="1"/>
  <c r="M20" i="153" s="1"/>
  <c r="A20" i="153"/>
  <c r="H19" i="153"/>
  <c r="A19" i="153"/>
  <c r="H18" i="153"/>
  <c r="I18" i="153" s="1"/>
  <c r="A18" i="153"/>
  <c r="H17" i="153"/>
  <c r="A17" i="153"/>
  <c r="H16" i="153"/>
  <c r="I16" i="153" s="1"/>
  <c r="M16" i="153" s="1"/>
  <c r="A16" i="153"/>
  <c r="H15" i="153"/>
  <c r="A15" i="153"/>
  <c r="H14" i="153"/>
  <c r="I14" i="153" s="1"/>
  <c r="A14" i="153"/>
  <c r="H13" i="153"/>
  <c r="A13" i="153"/>
  <c r="H12" i="153"/>
  <c r="I12" i="153" s="1"/>
  <c r="M12" i="153" s="1"/>
  <c r="A12" i="153"/>
  <c r="H11" i="153"/>
  <c r="A11" i="153"/>
  <c r="A10" i="153"/>
  <c r="A9" i="153"/>
  <c r="A8" i="153"/>
  <c r="A7" i="153"/>
  <c r="A6" i="153"/>
  <c r="A5" i="153"/>
  <c r="A4" i="153"/>
  <c r="A3" i="153"/>
  <c r="A2" i="153"/>
  <c r="A1" i="153"/>
  <c r="Q9" i="160" l="1"/>
  <c r="M31" i="161"/>
  <c r="I31" i="162"/>
  <c r="M31" i="162" s="1"/>
  <c r="I14" i="162"/>
  <c r="M14" i="162" s="1"/>
  <c r="E9" i="156"/>
  <c r="I16" i="159"/>
  <c r="M16" i="158"/>
  <c r="I48" i="161"/>
  <c r="M48" i="160"/>
  <c r="Q9" i="157"/>
  <c r="E9" i="157"/>
  <c r="I46" i="160"/>
  <c r="M46" i="159"/>
  <c r="M35" i="159"/>
  <c r="I35" i="160"/>
  <c r="I33" i="158"/>
  <c r="M33" i="157"/>
  <c r="M32" i="160"/>
  <c r="I32" i="161"/>
  <c r="M30" i="156"/>
  <c r="M27" i="156" s="1"/>
  <c r="I30" i="157"/>
  <c r="I27" i="157" s="1"/>
  <c r="I27" i="156"/>
  <c r="I29" i="158"/>
  <c r="M29" i="157"/>
  <c r="I28" i="158"/>
  <c r="M28" i="157"/>
  <c r="I58" i="157"/>
  <c r="M58" i="156"/>
  <c r="M75" i="155"/>
  <c r="M44" i="155" s="1"/>
  <c r="I54" i="157"/>
  <c r="M54" i="156"/>
  <c r="M75" i="156" s="1"/>
  <c r="M24" i="155"/>
  <c r="I17" i="157"/>
  <c r="M17" i="156"/>
  <c r="I11" i="157"/>
  <c r="I24" i="156"/>
  <c r="M11" i="156"/>
  <c r="Q9" i="162"/>
  <c r="E9" i="162"/>
  <c r="Q9" i="161"/>
  <c r="E9" i="161"/>
  <c r="Q9" i="159"/>
  <c r="E9" i="159"/>
  <c r="Q9" i="158"/>
  <c r="E9" i="158"/>
  <c r="I44" i="156"/>
  <c r="I25" i="156"/>
  <c r="Q9" i="155"/>
  <c r="E9" i="155"/>
  <c r="I44" i="155"/>
  <c r="I25" i="155"/>
  <c r="I26" i="155" s="1"/>
  <c r="I36" i="155" s="1"/>
  <c r="I10" i="155" s="1"/>
  <c r="I24" i="154"/>
  <c r="E43" i="154"/>
  <c r="H25" i="154"/>
  <c r="H26" i="154" s="1"/>
  <c r="H36" i="154" s="1"/>
  <c r="I27" i="154"/>
  <c r="M27" i="154"/>
  <c r="M24" i="154"/>
  <c r="I25" i="154"/>
  <c r="I44" i="154"/>
  <c r="M44" i="154"/>
  <c r="M25" i="154"/>
  <c r="H75" i="153"/>
  <c r="H25" i="153" s="1"/>
  <c r="N25" i="153"/>
  <c r="N26" i="153" s="1"/>
  <c r="N36" i="153" s="1"/>
  <c r="N9" i="153" s="1"/>
  <c r="E43" i="153"/>
  <c r="M61" i="153"/>
  <c r="M65" i="153"/>
  <c r="I55" i="153"/>
  <c r="M55" i="153" s="1"/>
  <c r="I59" i="153"/>
  <c r="M59" i="153" s="1"/>
  <c r="I63" i="153"/>
  <c r="M63" i="153" s="1"/>
  <c r="I67" i="153"/>
  <c r="M67" i="153" s="1"/>
  <c r="M71" i="153"/>
  <c r="M47" i="153"/>
  <c r="M49" i="153"/>
  <c r="M51" i="153"/>
  <c r="I46" i="153"/>
  <c r="M46" i="153" s="1"/>
  <c r="I50" i="153"/>
  <c r="M50" i="153" s="1"/>
  <c r="I54" i="153"/>
  <c r="M54" i="153" s="1"/>
  <c r="I58" i="153"/>
  <c r="M58" i="153" s="1"/>
  <c r="I62" i="153"/>
  <c r="M62" i="153" s="1"/>
  <c r="I66" i="153"/>
  <c r="M66" i="153" s="1"/>
  <c r="I70" i="153"/>
  <c r="M70" i="153" s="1"/>
  <c r="I74" i="153"/>
  <c r="M74" i="153" s="1"/>
  <c r="H27" i="153"/>
  <c r="M30" i="153"/>
  <c r="M34" i="153"/>
  <c r="I32" i="153"/>
  <c r="M32" i="153" s="1"/>
  <c r="I29" i="153"/>
  <c r="M29" i="153" s="1"/>
  <c r="I33" i="153"/>
  <c r="M33" i="153" s="1"/>
  <c r="I28" i="153"/>
  <c r="I17" i="153"/>
  <c r="M17" i="153" s="1"/>
  <c r="M21" i="153"/>
  <c r="H24" i="153"/>
  <c r="I19" i="153"/>
  <c r="M19" i="153" s="1"/>
  <c r="M13" i="153"/>
  <c r="I11" i="153"/>
  <c r="M14" i="153"/>
  <c r="M15" i="153"/>
  <c r="M57" i="153"/>
  <c r="M73" i="153"/>
  <c r="M18" i="153"/>
  <c r="M31" i="153"/>
  <c r="M35" i="153"/>
  <c r="M53" i="153"/>
  <c r="M69" i="153"/>
  <c r="K44" i="153"/>
  <c r="K25" i="153"/>
  <c r="K26" i="153" s="1"/>
  <c r="K36" i="153" s="1"/>
  <c r="K10" i="153" s="1"/>
  <c r="E26" i="153"/>
  <c r="M28" i="153"/>
  <c r="M45" i="153"/>
  <c r="L25" i="153"/>
  <c r="L26" i="153" s="1"/>
  <c r="L36" i="153" s="1"/>
  <c r="L10" i="153" s="1"/>
  <c r="I74" i="152"/>
  <c r="I71" i="152"/>
  <c r="I70" i="152"/>
  <c r="I66" i="152"/>
  <c r="I63" i="152"/>
  <c r="I62" i="152"/>
  <c r="I59" i="152"/>
  <c r="I55" i="152"/>
  <c r="I51" i="152"/>
  <c r="I46" i="152"/>
  <c r="I45" i="152"/>
  <c r="I31" i="152"/>
  <c r="M31" i="152" s="1"/>
  <c r="I20" i="152"/>
  <c r="M20" i="152" s="1"/>
  <c r="I18" i="152"/>
  <c r="I16" i="152"/>
  <c r="M16" i="152" s="1"/>
  <c r="A89" i="152"/>
  <c r="A88" i="152"/>
  <c r="A87" i="152"/>
  <c r="A86" i="152"/>
  <c r="A85" i="152"/>
  <c r="A84" i="152"/>
  <c r="A83" i="152"/>
  <c r="A82" i="152"/>
  <c r="A81" i="152"/>
  <c r="A80" i="152"/>
  <c r="A79" i="152"/>
  <c r="A78" i="152"/>
  <c r="A77" i="152"/>
  <c r="A76" i="152"/>
  <c r="N75" i="152"/>
  <c r="N25" i="152" s="1"/>
  <c r="L75" i="152"/>
  <c r="K75" i="152"/>
  <c r="J75" i="152"/>
  <c r="J44" i="152" s="1"/>
  <c r="G75" i="152"/>
  <c r="F75" i="152"/>
  <c r="F25" i="152" s="1"/>
  <c r="E75" i="152"/>
  <c r="E25" i="152" s="1"/>
  <c r="A75" i="152"/>
  <c r="H74" i="152"/>
  <c r="A74" i="152"/>
  <c r="H73" i="152"/>
  <c r="A73" i="152"/>
  <c r="H72" i="152"/>
  <c r="A72" i="152"/>
  <c r="H71" i="152"/>
  <c r="A71" i="152"/>
  <c r="H70" i="152"/>
  <c r="A70" i="152"/>
  <c r="H69" i="152"/>
  <c r="A69" i="152"/>
  <c r="H68" i="152"/>
  <c r="A68" i="152"/>
  <c r="H67" i="152"/>
  <c r="I67" i="152" s="1"/>
  <c r="A67" i="152"/>
  <c r="H66" i="152"/>
  <c r="A66" i="152"/>
  <c r="H65" i="152"/>
  <c r="A65" i="152"/>
  <c r="H64" i="152"/>
  <c r="A64" i="152"/>
  <c r="H63" i="152"/>
  <c r="A63" i="152"/>
  <c r="H62" i="152"/>
  <c r="A62" i="152"/>
  <c r="H61" i="152"/>
  <c r="A61" i="152"/>
  <c r="H60" i="152"/>
  <c r="A60" i="152"/>
  <c r="H59" i="152"/>
  <c r="A59" i="152"/>
  <c r="H58" i="152"/>
  <c r="I58" i="152" s="1"/>
  <c r="A58" i="152"/>
  <c r="H57" i="152"/>
  <c r="A57" i="152"/>
  <c r="H56" i="152"/>
  <c r="I56" i="152" s="1"/>
  <c r="M56" i="152" s="1"/>
  <c r="A56" i="152"/>
  <c r="H55" i="152"/>
  <c r="A55" i="152"/>
  <c r="H54" i="152"/>
  <c r="I54" i="152" s="1"/>
  <c r="A54" i="152"/>
  <c r="H53" i="152"/>
  <c r="A53" i="152"/>
  <c r="H52" i="152"/>
  <c r="I52" i="152" s="1"/>
  <c r="M52" i="152" s="1"/>
  <c r="A52" i="152"/>
  <c r="H51" i="152"/>
  <c r="A51" i="152"/>
  <c r="H50" i="152"/>
  <c r="I50" i="152" s="1"/>
  <c r="A50" i="152"/>
  <c r="H49" i="152"/>
  <c r="A49" i="152"/>
  <c r="H48" i="152"/>
  <c r="I48" i="152" s="1"/>
  <c r="M48" i="152" s="1"/>
  <c r="A48" i="152"/>
  <c r="H47" i="152"/>
  <c r="I47" i="152" s="1"/>
  <c r="A47" i="152"/>
  <c r="H46" i="152"/>
  <c r="A46" i="152"/>
  <c r="H45" i="152"/>
  <c r="A45" i="152"/>
  <c r="L44" i="152"/>
  <c r="K44" i="152"/>
  <c r="A44" i="152"/>
  <c r="A43" i="152"/>
  <c r="A42" i="152"/>
  <c r="A41" i="152"/>
  <c r="A40" i="152"/>
  <c r="A39" i="152"/>
  <c r="A38" i="152"/>
  <c r="A37" i="152"/>
  <c r="A36" i="152"/>
  <c r="H35" i="152"/>
  <c r="I35" i="152" s="1"/>
  <c r="M35" i="152" s="1"/>
  <c r="A35" i="152"/>
  <c r="H34" i="152"/>
  <c r="I34" i="152" s="1"/>
  <c r="M34" i="152" s="1"/>
  <c r="A34" i="152"/>
  <c r="H33" i="152"/>
  <c r="I33" i="152" s="1"/>
  <c r="M33" i="152" s="1"/>
  <c r="A33" i="152"/>
  <c r="H32" i="152"/>
  <c r="I32" i="152" s="1"/>
  <c r="M32" i="152" s="1"/>
  <c r="A32" i="152"/>
  <c r="H31" i="152"/>
  <c r="A31" i="152"/>
  <c r="H30" i="152"/>
  <c r="A30" i="152"/>
  <c r="H29" i="152"/>
  <c r="I29" i="152" s="1"/>
  <c r="M29" i="152" s="1"/>
  <c r="A29" i="152"/>
  <c r="H28" i="152"/>
  <c r="I28" i="152" s="1"/>
  <c r="M28" i="152" s="1"/>
  <c r="A28" i="152"/>
  <c r="N27" i="152"/>
  <c r="L27" i="152"/>
  <c r="K27" i="152"/>
  <c r="J27" i="152"/>
  <c r="G27" i="152"/>
  <c r="F27" i="152"/>
  <c r="E27" i="152"/>
  <c r="A27" i="152"/>
  <c r="L26" i="152"/>
  <c r="L36" i="152" s="1"/>
  <c r="L10" i="152" s="1"/>
  <c r="A26" i="152"/>
  <c r="L25" i="152"/>
  <c r="K25" i="152"/>
  <c r="G25" i="152"/>
  <c r="A25" i="152"/>
  <c r="N24" i="152"/>
  <c r="L24" i="152"/>
  <c r="K24" i="152"/>
  <c r="K26" i="152" s="1"/>
  <c r="K36" i="152" s="1"/>
  <c r="K10" i="152" s="1"/>
  <c r="J24" i="152"/>
  <c r="G24" i="152"/>
  <c r="F24" i="152"/>
  <c r="F26" i="152" s="1"/>
  <c r="E24" i="152"/>
  <c r="M23" i="152"/>
  <c r="H23" i="152"/>
  <c r="A23" i="152"/>
  <c r="H22" i="152"/>
  <c r="H21" i="152"/>
  <c r="A21" i="152"/>
  <c r="H20" i="152"/>
  <c r="A20" i="152"/>
  <c r="H19" i="152"/>
  <c r="A19" i="152"/>
  <c r="H18" i="152"/>
  <c r="A18" i="152"/>
  <c r="H17" i="152"/>
  <c r="A17" i="152"/>
  <c r="H16" i="152"/>
  <c r="A16" i="152"/>
  <c r="H15" i="152"/>
  <c r="A15" i="152"/>
  <c r="H14" i="152"/>
  <c r="I14" i="152" s="1"/>
  <c r="A14" i="152"/>
  <c r="H13" i="152"/>
  <c r="I13" i="152" s="1"/>
  <c r="A13" i="152"/>
  <c r="H12" i="152"/>
  <c r="I12" i="152" s="1"/>
  <c r="M12" i="152" s="1"/>
  <c r="A12" i="152"/>
  <c r="H11" i="152"/>
  <c r="I11" i="152" s="1"/>
  <c r="A11" i="152"/>
  <c r="A10" i="152"/>
  <c r="A9" i="152"/>
  <c r="A8" i="152"/>
  <c r="A7" i="152"/>
  <c r="A6" i="152"/>
  <c r="A5" i="152"/>
  <c r="A4" i="152"/>
  <c r="A3" i="152"/>
  <c r="A2" i="152"/>
  <c r="A1" i="152"/>
  <c r="I16" i="160" l="1"/>
  <c r="M16" i="159"/>
  <c r="I48" i="162"/>
  <c r="M48" i="162" s="1"/>
  <c r="M48" i="161"/>
  <c r="I46" i="161"/>
  <c r="M46" i="160"/>
  <c r="M35" i="160"/>
  <c r="I35" i="161"/>
  <c r="I33" i="159"/>
  <c r="M33" i="158"/>
  <c r="I32" i="162"/>
  <c r="M32" i="162" s="1"/>
  <c r="M32" i="161"/>
  <c r="I30" i="158"/>
  <c r="I27" i="158" s="1"/>
  <c r="M30" i="157"/>
  <c r="M27" i="157"/>
  <c r="M29" i="158"/>
  <c r="I29" i="159"/>
  <c r="M28" i="158"/>
  <c r="I28" i="159"/>
  <c r="I58" i="158"/>
  <c r="M58" i="157"/>
  <c r="M25" i="155"/>
  <c r="M26" i="155" s="1"/>
  <c r="M36" i="155" s="1"/>
  <c r="M10" i="155" s="1"/>
  <c r="M44" i="156"/>
  <c r="M25" i="156"/>
  <c r="I54" i="158"/>
  <c r="M54" i="157"/>
  <c r="M75" i="157" s="1"/>
  <c r="I75" i="157"/>
  <c r="M24" i="156"/>
  <c r="I17" i="158"/>
  <c r="M17" i="157"/>
  <c r="I26" i="156"/>
  <c r="I36" i="156" s="1"/>
  <c r="I10" i="156" s="1"/>
  <c r="M11" i="157"/>
  <c r="I11" i="158"/>
  <c r="I24" i="157"/>
  <c r="I26" i="154"/>
  <c r="I36" i="154" s="1"/>
  <c r="I10" i="154" s="1"/>
  <c r="M26" i="154"/>
  <c r="M36" i="154" s="1"/>
  <c r="M10" i="154" s="1"/>
  <c r="E9" i="154"/>
  <c r="Q9" i="154"/>
  <c r="H26" i="153"/>
  <c r="I75" i="153"/>
  <c r="I25" i="153" s="1"/>
  <c r="I27" i="153"/>
  <c r="M27" i="153"/>
  <c r="H36" i="153"/>
  <c r="E9" i="153" s="1"/>
  <c r="M75" i="153"/>
  <c r="M25" i="153" s="1"/>
  <c r="M11" i="153"/>
  <c r="M24" i="153" s="1"/>
  <c r="I24" i="153"/>
  <c r="H27" i="152"/>
  <c r="E26" i="152"/>
  <c r="N43" i="152"/>
  <c r="M58" i="152"/>
  <c r="M62" i="152"/>
  <c r="M64" i="152"/>
  <c r="M66" i="152"/>
  <c r="M70" i="152"/>
  <c r="M74" i="152"/>
  <c r="M51" i="152"/>
  <c r="M55" i="152"/>
  <c r="I60" i="152"/>
  <c r="M60" i="152" s="1"/>
  <c r="I64" i="152"/>
  <c r="I68" i="152"/>
  <c r="M68" i="152" s="1"/>
  <c r="I72" i="152"/>
  <c r="M72" i="152" s="1"/>
  <c r="M61" i="152"/>
  <c r="M69" i="152"/>
  <c r="I49" i="152"/>
  <c r="M49" i="152" s="1"/>
  <c r="I53" i="152"/>
  <c r="M53" i="152" s="1"/>
  <c r="I57" i="152"/>
  <c r="M57" i="152" s="1"/>
  <c r="I61" i="152"/>
  <c r="I65" i="152"/>
  <c r="M65" i="152" s="1"/>
  <c r="I69" i="152"/>
  <c r="I73" i="152"/>
  <c r="M73" i="152" s="1"/>
  <c r="I30" i="152"/>
  <c r="M30" i="152" s="1"/>
  <c r="M27" i="152" s="1"/>
  <c r="M15" i="152"/>
  <c r="M21" i="152"/>
  <c r="I17" i="152"/>
  <c r="M17" i="152" s="1"/>
  <c r="I21" i="152"/>
  <c r="I22" i="152"/>
  <c r="M22" i="152" s="1"/>
  <c r="M14" i="152"/>
  <c r="M18" i="152"/>
  <c r="I15" i="152"/>
  <c r="I19" i="152"/>
  <c r="M19" i="152" s="1"/>
  <c r="M46" i="152"/>
  <c r="M50" i="152"/>
  <c r="M59" i="152"/>
  <c r="M63" i="152"/>
  <c r="M67" i="152"/>
  <c r="M71" i="152"/>
  <c r="M13" i="152"/>
  <c r="M47" i="152"/>
  <c r="M54" i="152"/>
  <c r="M11" i="152"/>
  <c r="F36" i="152"/>
  <c r="G26" i="152"/>
  <c r="G36" i="152" s="1"/>
  <c r="N26" i="152"/>
  <c r="N36" i="152" s="1"/>
  <c r="N9" i="152" s="1"/>
  <c r="H75" i="152"/>
  <c r="J26" i="152"/>
  <c r="J36" i="152" s="1"/>
  <c r="J10" i="152" s="1"/>
  <c r="H24" i="152"/>
  <c r="J25" i="152"/>
  <c r="I74" i="151"/>
  <c r="I71" i="151"/>
  <c r="I66" i="151"/>
  <c r="I63" i="151"/>
  <c r="I62" i="151"/>
  <c r="I59" i="151"/>
  <c r="I58" i="151"/>
  <c r="I55" i="151"/>
  <c r="I54" i="151"/>
  <c r="I51" i="151"/>
  <c r="I50" i="151"/>
  <c r="I47" i="151"/>
  <c r="I46" i="151"/>
  <c r="I45" i="151"/>
  <c r="I22" i="151"/>
  <c r="M22" i="151" s="1"/>
  <c r="A89" i="151"/>
  <c r="A88" i="151"/>
  <c r="A87" i="151"/>
  <c r="A86" i="151"/>
  <c r="A85" i="151"/>
  <c r="A84" i="151"/>
  <c r="A83" i="151"/>
  <c r="A82" i="151"/>
  <c r="A81" i="151"/>
  <c r="A80" i="151"/>
  <c r="A79" i="151"/>
  <c r="A78" i="151"/>
  <c r="A77" i="151"/>
  <c r="A76" i="151"/>
  <c r="N75" i="151"/>
  <c r="N43" i="151" s="1"/>
  <c r="L75" i="151"/>
  <c r="L44" i="151" s="1"/>
  <c r="K75" i="151"/>
  <c r="K44" i="151" s="1"/>
  <c r="J75" i="151"/>
  <c r="G75" i="151"/>
  <c r="G25" i="151" s="1"/>
  <c r="F75" i="151"/>
  <c r="E75" i="151"/>
  <c r="E25" i="151" s="1"/>
  <c r="A75" i="151"/>
  <c r="H74" i="151"/>
  <c r="A74" i="151"/>
  <c r="H73" i="151"/>
  <c r="A73" i="151"/>
  <c r="H72" i="151"/>
  <c r="I72" i="151" s="1"/>
  <c r="A72" i="151"/>
  <c r="H71" i="151"/>
  <c r="A71" i="151"/>
  <c r="H70" i="151"/>
  <c r="I70" i="151" s="1"/>
  <c r="A70" i="151"/>
  <c r="H69" i="151"/>
  <c r="A69" i="151"/>
  <c r="H68" i="151"/>
  <c r="I68" i="151" s="1"/>
  <c r="A68" i="151"/>
  <c r="H67" i="151"/>
  <c r="I67" i="151" s="1"/>
  <c r="A67" i="151"/>
  <c r="H66" i="151"/>
  <c r="A66" i="151"/>
  <c r="H65" i="151"/>
  <c r="A65" i="151"/>
  <c r="H64" i="151"/>
  <c r="I64" i="151" s="1"/>
  <c r="A64" i="151"/>
  <c r="H63" i="151"/>
  <c r="A63" i="151"/>
  <c r="H62" i="151"/>
  <c r="A62" i="151"/>
  <c r="H61" i="151"/>
  <c r="A61" i="151"/>
  <c r="H60" i="151"/>
  <c r="I60" i="151" s="1"/>
  <c r="A60" i="151"/>
  <c r="H59" i="151"/>
  <c r="A59" i="151"/>
  <c r="H58" i="151"/>
  <c r="A58" i="151"/>
  <c r="H57" i="151"/>
  <c r="A57" i="151"/>
  <c r="H56" i="151"/>
  <c r="I56" i="151" s="1"/>
  <c r="A56" i="151"/>
  <c r="H55" i="151"/>
  <c r="A55" i="151"/>
  <c r="H54" i="151"/>
  <c r="A54" i="151"/>
  <c r="H53" i="151"/>
  <c r="A53" i="151"/>
  <c r="H52" i="151"/>
  <c r="I52" i="151" s="1"/>
  <c r="A52" i="151"/>
  <c r="H51" i="151"/>
  <c r="A51" i="151"/>
  <c r="H50" i="151"/>
  <c r="A50" i="151"/>
  <c r="H49" i="151"/>
  <c r="A49" i="151"/>
  <c r="H48" i="151"/>
  <c r="I48" i="151" s="1"/>
  <c r="A48" i="151"/>
  <c r="H47" i="151"/>
  <c r="A47" i="151"/>
  <c r="H46" i="151"/>
  <c r="A46" i="151"/>
  <c r="H45" i="151"/>
  <c r="A45" i="151"/>
  <c r="J44" i="151"/>
  <c r="A44" i="151"/>
  <c r="A43" i="151"/>
  <c r="A42" i="151"/>
  <c r="A41" i="151"/>
  <c r="A40" i="151"/>
  <c r="A39" i="151"/>
  <c r="A38" i="151"/>
  <c r="A37" i="151"/>
  <c r="A36" i="151"/>
  <c r="H35" i="151"/>
  <c r="I35" i="151" s="1"/>
  <c r="M35" i="151" s="1"/>
  <c r="A35" i="151"/>
  <c r="H34" i="151"/>
  <c r="I34" i="151" s="1"/>
  <c r="M34" i="151" s="1"/>
  <c r="A34" i="151"/>
  <c r="H33" i="151"/>
  <c r="I33" i="151" s="1"/>
  <c r="M33" i="151" s="1"/>
  <c r="A33" i="151"/>
  <c r="H32" i="151"/>
  <c r="I32" i="151" s="1"/>
  <c r="M32" i="151" s="1"/>
  <c r="A32" i="151"/>
  <c r="H31" i="151"/>
  <c r="I31" i="151" s="1"/>
  <c r="M31" i="151" s="1"/>
  <c r="A31" i="151"/>
  <c r="H30" i="151"/>
  <c r="I30" i="151" s="1"/>
  <c r="M30" i="151" s="1"/>
  <c r="A30" i="151"/>
  <c r="H29" i="151"/>
  <c r="I29" i="151" s="1"/>
  <c r="M29" i="151" s="1"/>
  <c r="A29" i="151"/>
  <c r="H28" i="151"/>
  <c r="I28" i="151" s="1"/>
  <c r="M28" i="151" s="1"/>
  <c r="A28" i="151"/>
  <c r="N27" i="151"/>
  <c r="L27" i="151"/>
  <c r="K27" i="151"/>
  <c r="J27" i="151"/>
  <c r="G27" i="151"/>
  <c r="F27" i="151"/>
  <c r="E27" i="151"/>
  <c r="A27" i="151"/>
  <c r="J26" i="151"/>
  <c r="J36" i="151" s="1"/>
  <c r="J10" i="151" s="1"/>
  <c r="A26" i="151"/>
  <c r="J25" i="151"/>
  <c r="F25" i="151"/>
  <c r="A25" i="151"/>
  <c r="N24" i="151"/>
  <c r="L24" i="151"/>
  <c r="K24" i="151"/>
  <c r="J24" i="151"/>
  <c r="G24" i="151"/>
  <c r="G26" i="151" s="1"/>
  <c r="G36" i="151" s="1"/>
  <c r="F24" i="151"/>
  <c r="F26" i="151" s="1"/>
  <c r="F36" i="151" s="1"/>
  <c r="E24" i="151"/>
  <c r="M23" i="151"/>
  <c r="H23" i="151"/>
  <c r="A23" i="151"/>
  <c r="H22" i="151"/>
  <c r="H21" i="151"/>
  <c r="I21" i="151" s="1"/>
  <c r="A21" i="151"/>
  <c r="H20" i="151"/>
  <c r="A20" i="151"/>
  <c r="H19" i="151"/>
  <c r="A19" i="151"/>
  <c r="H18" i="151"/>
  <c r="I18" i="151" s="1"/>
  <c r="A18" i="151"/>
  <c r="H17" i="151"/>
  <c r="I17" i="151" s="1"/>
  <c r="A17" i="151"/>
  <c r="H16" i="151"/>
  <c r="A16" i="151"/>
  <c r="H15" i="151"/>
  <c r="A15" i="151"/>
  <c r="H14" i="151"/>
  <c r="I14" i="151" s="1"/>
  <c r="A14" i="151"/>
  <c r="H13" i="151"/>
  <c r="I13" i="151" s="1"/>
  <c r="A13" i="151"/>
  <c r="H12" i="151"/>
  <c r="A12" i="151"/>
  <c r="H11" i="151"/>
  <c r="I11" i="151" s="1"/>
  <c r="A11" i="151"/>
  <c r="A10" i="151"/>
  <c r="A9" i="151"/>
  <c r="A8" i="151"/>
  <c r="A7" i="151"/>
  <c r="A6" i="151"/>
  <c r="A5" i="151"/>
  <c r="A4" i="151"/>
  <c r="A3" i="151"/>
  <c r="A2" i="151"/>
  <c r="A1" i="151"/>
  <c r="I16" i="161" l="1"/>
  <c r="M16" i="160"/>
  <c r="M46" i="161"/>
  <c r="I46" i="162"/>
  <c r="M46" i="162" s="1"/>
  <c r="M35" i="161"/>
  <c r="I35" i="162"/>
  <c r="M35" i="162" s="1"/>
  <c r="I33" i="160"/>
  <c r="M33" i="159"/>
  <c r="M30" i="158"/>
  <c r="I30" i="159"/>
  <c r="I27" i="159" s="1"/>
  <c r="M29" i="159"/>
  <c r="I29" i="160"/>
  <c r="M27" i="158"/>
  <c r="M28" i="159"/>
  <c r="I28" i="160"/>
  <c r="I58" i="159"/>
  <c r="M58" i="158"/>
  <c r="M26" i="156"/>
  <c r="M36" i="156" s="1"/>
  <c r="M10" i="156" s="1"/>
  <c r="I25" i="157"/>
  <c r="I26" i="157" s="1"/>
  <c r="I36" i="157" s="1"/>
  <c r="I10" i="157" s="1"/>
  <c r="I44" i="157"/>
  <c r="M25" i="157"/>
  <c r="M44" i="157"/>
  <c r="I54" i="159"/>
  <c r="M54" i="158"/>
  <c r="I75" i="158"/>
  <c r="I17" i="159"/>
  <c r="M17" i="158"/>
  <c r="M24" i="157"/>
  <c r="I11" i="159"/>
  <c r="I24" i="158"/>
  <c r="M11" i="158"/>
  <c r="M24" i="158" s="1"/>
  <c r="M44" i="153"/>
  <c r="I44" i="153"/>
  <c r="I26" i="153"/>
  <c r="I36" i="153" s="1"/>
  <c r="I10" i="153" s="1"/>
  <c r="M26" i="153"/>
  <c r="M36" i="153" s="1"/>
  <c r="M10" i="153" s="1"/>
  <c r="Q9" i="153"/>
  <c r="I27" i="152"/>
  <c r="M24" i="152"/>
  <c r="I24" i="152"/>
  <c r="M45" i="152"/>
  <c r="M75" i="152" s="1"/>
  <c r="I75" i="152"/>
  <c r="E43" i="152"/>
  <c r="H25" i="152"/>
  <c r="H26" i="152" s="1"/>
  <c r="H36" i="152" s="1"/>
  <c r="K25" i="151"/>
  <c r="K26" i="151" s="1"/>
  <c r="K36" i="151" s="1"/>
  <c r="K10" i="151" s="1"/>
  <c r="L25" i="151"/>
  <c r="L26" i="151"/>
  <c r="L36" i="151" s="1"/>
  <c r="L10" i="151" s="1"/>
  <c r="H27" i="151"/>
  <c r="E26" i="151"/>
  <c r="N25" i="151"/>
  <c r="N26" i="151" s="1"/>
  <c r="N36" i="151" s="1"/>
  <c r="N9" i="151" s="1"/>
  <c r="M46" i="151"/>
  <c r="M50" i="151"/>
  <c r="M54" i="151"/>
  <c r="M58" i="151"/>
  <c r="M62" i="151"/>
  <c r="M66" i="151"/>
  <c r="M70" i="151"/>
  <c r="M74" i="151"/>
  <c r="H75" i="151"/>
  <c r="E43" i="151" s="1"/>
  <c r="M47" i="151"/>
  <c r="M51" i="151"/>
  <c r="M55" i="151"/>
  <c r="M57" i="151"/>
  <c r="M59" i="151"/>
  <c r="M61" i="151"/>
  <c r="M63" i="151"/>
  <c r="M67" i="151"/>
  <c r="M71" i="151"/>
  <c r="M73" i="151"/>
  <c r="I49" i="151"/>
  <c r="M49" i="151" s="1"/>
  <c r="I53" i="151"/>
  <c r="M53" i="151" s="1"/>
  <c r="I57" i="151"/>
  <c r="I61" i="151"/>
  <c r="I65" i="151"/>
  <c r="M65" i="151" s="1"/>
  <c r="I69" i="151"/>
  <c r="M69" i="151" s="1"/>
  <c r="I73" i="151"/>
  <c r="M13" i="151"/>
  <c r="M17" i="151"/>
  <c r="M21" i="151"/>
  <c r="I15" i="151"/>
  <c r="M15" i="151" s="1"/>
  <c r="I19" i="151"/>
  <c r="M19" i="151" s="1"/>
  <c r="M14" i="151"/>
  <c r="M18" i="151"/>
  <c r="I12" i="151"/>
  <c r="I16" i="151"/>
  <c r="M16" i="151" s="1"/>
  <c r="I20" i="151"/>
  <c r="M20" i="151" s="1"/>
  <c r="M60" i="151"/>
  <c r="M48" i="151"/>
  <c r="M52" i="151"/>
  <c r="M56" i="151"/>
  <c r="M64" i="151"/>
  <c r="M68" i="151"/>
  <c r="M72" i="151"/>
  <c r="M11" i="151"/>
  <c r="M27" i="151"/>
  <c r="H24" i="151"/>
  <c r="I27" i="151"/>
  <c r="I72" i="150"/>
  <c r="I68" i="150"/>
  <c r="I60" i="150"/>
  <c r="I55" i="150"/>
  <c r="I53" i="150"/>
  <c r="I51" i="150"/>
  <c r="I49" i="150"/>
  <c r="I47" i="150"/>
  <c r="I45" i="150"/>
  <c r="I34" i="150"/>
  <c r="M34" i="150" s="1"/>
  <c r="I18" i="150"/>
  <c r="I14" i="150"/>
  <c r="A89" i="150"/>
  <c r="A88" i="150"/>
  <c r="A87" i="150"/>
  <c r="A86" i="150"/>
  <c r="A85" i="150"/>
  <c r="A84" i="150"/>
  <c r="A83" i="150"/>
  <c r="A82" i="150"/>
  <c r="A81" i="150"/>
  <c r="A80" i="150"/>
  <c r="A79" i="150"/>
  <c r="A78" i="150"/>
  <c r="A77" i="150"/>
  <c r="A76" i="150"/>
  <c r="N75" i="150"/>
  <c r="N25" i="150" s="1"/>
  <c r="L75" i="150"/>
  <c r="K75" i="150"/>
  <c r="J75" i="150"/>
  <c r="J44" i="150" s="1"/>
  <c r="G75" i="150"/>
  <c r="F75" i="150"/>
  <c r="F25" i="150" s="1"/>
  <c r="E75" i="150"/>
  <c r="E25" i="150" s="1"/>
  <c r="A75" i="150"/>
  <c r="H74" i="150"/>
  <c r="A74" i="150"/>
  <c r="H73" i="150"/>
  <c r="A73" i="150"/>
  <c r="H72" i="150"/>
  <c r="A72" i="150"/>
  <c r="H71" i="150"/>
  <c r="I71" i="150" s="1"/>
  <c r="A71" i="150"/>
  <c r="H70" i="150"/>
  <c r="A70" i="150"/>
  <c r="H69" i="150"/>
  <c r="A69" i="150"/>
  <c r="H68" i="150"/>
  <c r="A68" i="150"/>
  <c r="H67" i="150"/>
  <c r="I67" i="150" s="1"/>
  <c r="A67" i="150"/>
  <c r="H66" i="150"/>
  <c r="A66" i="150"/>
  <c r="H65" i="150"/>
  <c r="A65" i="150"/>
  <c r="H64" i="150"/>
  <c r="I64" i="150" s="1"/>
  <c r="A64" i="150"/>
  <c r="H63" i="150"/>
  <c r="I63" i="150" s="1"/>
  <c r="A63" i="150"/>
  <c r="H62" i="150"/>
  <c r="A62" i="150"/>
  <c r="H61" i="150"/>
  <c r="A61" i="150"/>
  <c r="H60" i="150"/>
  <c r="A60" i="150"/>
  <c r="H59" i="150"/>
  <c r="I59" i="150" s="1"/>
  <c r="A59" i="150"/>
  <c r="H58" i="150"/>
  <c r="A58" i="150"/>
  <c r="H57" i="150"/>
  <c r="A57" i="150"/>
  <c r="H56" i="150"/>
  <c r="I56" i="150" s="1"/>
  <c r="M56" i="150" s="1"/>
  <c r="A56" i="150"/>
  <c r="H55" i="150"/>
  <c r="A55" i="150"/>
  <c r="H54" i="150"/>
  <c r="I54" i="150" s="1"/>
  <c r="A54" i="150"/>
  <c r="H53" i="150"/>
  <c r="A53" i="150"/>
  <c r="H52" i="150"/>
  <c r="I52" i="150" s="1"/>
  <c r="M52" i="150" s="1"/>
  <c r="A52" i="150"/>
  <c r="H51" i="150"/>
  <c r="A51" i="150"/>
  <c r="H50" i="150"/>
  <c r="I50" i="150" s="1"/>
  <c r="A50" i="150"/>
  <c r="H49" i="150"/>
  <c r="A49" i="150"/>
  <c r="H48" i="150"/>
  <c r="I48" i="150" s="1"/>
  <c r="M48" i="150" s="1"/>
  <c r="A48" i="150"/>
  <c r="H47" i="150"/>
  <c r="A47" i="150"/>
  <c r="H46" i="150"/>
  <c r="I46" i="150" s="1"/>
  <c r="A46" i="150"/>
  <c r="H45" i="150"/>
  <c r="A45" i="150"/>
  <c r="L44" i="150"/>
  <c r="K44" i="150"/>
  <c r="A44" i="150"/>
  <c r="A43" i="150"/>
  <c r="A42" i="150"/>
  <c r="A41" i="150"/>
  <c r="A40" i="150"/>
  <c r="A39" i="150"/>
  <c r="A38" i="150"/>
  <c r="A37" i="150"/>
  <c r="A36" i="150"/>
  <c r="H35" i="150"/>
  <c r="I35" i="150" s="1"/>
  <c r="M35" i="150" s="1"/>
  <c r="A35" i="150"/>
  <c r="H34" i="150"/>
  <c r="A34" i="150"/>
  <c r="H33" i="150"/>
  <c r="I33" i="150" s="1"/>
  <c r="M33" i="150" s="1"/>
  <c r="A33" i="150"/>
  <c r="H32" i="150"/>
  <c r="I32" i="150" s="1"/>
  <c r="M32" i="150" s="1"/>
  <c r="A32" i="150"/>
  <c r="H31" i="150"/>
  <c r="I31" i="150" s="1"/>
  <c r="M31" i="150" s="1"/>
  <c r="A31" i="150"/>
  <c r="H30" i="150"/>
  <c r="A30" i="150"/>
  <c r="H29" i="150"/>
  <c r="I29" i="150" s="1"/>
  <c r="M29" i="150" s="1"/>
  <c r="A29" i="150"/>
  <c r="H28" i="150"/>
  <c r="I28" i="150" s="1"/>
  <c r="M28" i="150" s="1"/>
  <c r="A28" i="150"/>
  <c r="N27" i="150"/>
  <c r="L27" i="150"/>
  <c r="K27" i="150"/>
  <c r="J27" i="150"/>
  <c r="G27" i="150"/>
  <c r="F27" i="150"/>
  <c r="E27" i="150"/>
  <c r="A27" i="150"/>
  <c r="L26" i="150"/>
  <c r="L36" i="150" s="1"/>
  <c r="L10" i="150" s="1"/>
  <c r="A26" i="150"/>
  <c r="L25" i="150"/>
  <c r="K25" i="150"/>
  <c r="G25" i="150"/>
  <c r="A25" i="150"/>
  <c r="N24" i="150"/>
  <c r="L24" i="150"/>
  <c r="K24" i="150"/>
  <c r="K26" i="150" s="1"/>
  <c r="K36" i="150" s="1"/>
  <c r="K10" i="150" s="1"/>
  <c r="J24" i="150"/>
  <c r="G24" i="150"/>
  <c r="F24" i="150"/>
  <c r="F26" i="150" s="1"/>
  <c r="E24" i="150"/>
  <c r="M23" i="150"/>
  <c r="H23" i="150"/>
  <c r="A23" i="150"/>
  <c r="H22" i="150"/>
  <c r="H21" i="150"/>
  <c r="A21" i="150"/>
  <c r="H20" i="150"/>
  <c r="I20" i="150" s="1"/>
  <c r="M20" i="150" s="1"/>
  <c r="A20" i="150"/>
  <c r="H19" i="150"/>
  <c r="A19" i="150"/>
  <c r="H18" i="150"/>
  <c r="A18" i="150"/>
  <c r="H17" i="150"/>
  <c r="A17" i="150"/>
  <c r="H16" i="150"/>
  <c r="I16" i="150" s="1"/>
  <c r="M16" i="150" s="1"/>
  <c r="A16" i="150"/>
  <c r="H15" i="150"/>
  <c r="A15" i="150"/>
  <c r="H14" i="150"/>
  <c r="A14" i="150"/>
  <c r="H13" i="150"/>
  <c r="I13" i="150" s="1"/>
  <c r="A13" i="150"/>
  <c r="H12" i="150"/>
  <c r="I12" i="150" s="1"/>
  <c r="M12" i="150" s="1"/>
  <c r="A12" i="150"/>
  <c r="H11" i="150"/>
  <c r="I11" i="150" s="1"/>
  <c r="A11" i="150"/>
  <c r="A10" i="150"/>
  <c r="A9" i="150"/>
  <c r="A8" i="150"/>
  <c r="A7" i="150"/>
  <c r="A6" i="150"/>
  <c r="A5" i="150"/>
  <c r="A4" i="150"/>
  <c r="A3" i="150"/>
  <c r="A2" i="150"/>
  <c r="A1" i="150"/>
  <c r="M75" i="158" l="1"/>
  <c r="I16" i="162"/>
  <c r="M16" i="162" s="1"/>
  <c r="M16" i="161"/>
  <c r="M33" i="160"/>
  <c r="I33" i="161"/>
  <c r="M30" i="159"/>
  <c r="M27" i="159" s="1"/>
  <c r="I30" i="160"/>
  <c r="M29" i="160"/>
  <c r="I29" i="161"/>
  <c r="I28" i="161"/>
  <c r="M28" i="160"/>
  <c r="I58" i="160"/>
  <c r="M58" i="159"/>
  <c r="I44" i="158"/>
  <c r="I25" i="158"/>
  <c r="I26" i="158" s="1"/>
  <c r="I36" i="158" s="1"/>
  <c r="I10" i="158" s="1"/>
  <c r="M26" i="157"/>
  <c r="M36" i="157" s="1"/>
  <c r="M10" i="157" s="1"/>
  <c r="M44" i="158"/>
  <c r="M25" i="158"/>
  <c r="M26" i="158" s="1"/>
  <c r="M36" i="158" s="1"/>
  <c r="M10" i="158" s="1"/>
  <c r="I54" i="160"/>
  <c r="M54" i="159"/>
  <c r="M75" i="159" s="1"/>
  <c r="I75" i="159"/>
  <c r="I17" i="160"/>
  <c r="M17" i="159"/>
  <c r="I11" i="160"/>
  <c r="I24" i="159"/>
  <c r="M11" i="159"/>
  <c r="Q9" i="152"/>
  <c r="E9" i="152"/>
  <c r="I44" i="152"/>
  <c r="I25" i="152"/>
  <c r="I26" i="152" s="1"/>
  <c r="I36" i="152" s="1"/>
  <c r="I10" i="152" s="1"/>
  <c r="M44" i="152"/>
  <c r="M25" i="152"/>
  <c r="M26" i="152" s="1"/>
  <c r="M36" i="152" s="1"/>
  <c r="M10" i="152" s="1"/>
  <c r="H25" i="151"/>
  <c r="H26" i="151" s="1"/>
  <c r="H36" i="151" s="1"/>
  <c r="E9" i="151" s="1"/>
  <c r="I24" i="151"/>
  <c r="M12" i="151"/>
  <c r="M24" i="151" s="1"/>
  <c r="I75" i="151"/>
  <c r="M45" i="151"/>
  <c r="M75" i="151" s="1"/>
  <c r="H27" i="150"/>
  <c r="N43" i="150"/>
  <c r="M65" i="150"/>
  <c r="M69" i="150"/>
  <c r="M58" i="150"/>
  <c r="M60" i="150"/>
  <c r="M62" i="150"/>
  <c r="M64" i="150"/>
  <c r="M68" i="150"/>
  <c r="M72" i="150"/>
  <c r="M74" i="150"/>
  <c r="I57" i="150"/>
  <c r="M57" i="150" s="1"/>
  <c r="I61" i="150"/>
  <c r="M61" i="150" s="1"/>
  <c r="I65" i="150"/>
  <c r="I69" i="150"/>
  <c r="I73" i="150"/>
  <c r="M73" i="150" s="1"/>
  <c r="E26" i="150"/>
  <c r="M49" i="150"/>
  <c r="M51" i="150"/>
  <c r="M53" i="150"/>
  <c r="M55" i="150"/>
  <c r="I58" i="150"/>
  <c r="I62" i="150"/>
  <c r="I66" i="150"/>
  <c r="M66" i="150" s="1"/>
  <c r="I70" i="150"/>
  <c r="M70" i="150" s="1"/>
  <c r="I74" i="150"/>
  <c r="I30" i="150"/>
  <c r="M30" i="150" s="1"/>
  <c r="M27" i="150" s="1"/>
  <c r="M15" i="150"/>
  <c r="I17" i="150"/>
  <c r="M17" i="150" s="1"/>
  <c r="I21" i="150"/>
  <c r="M21" i="150" s="1"/>
  <c r="I22" i="150"/>
  <c r="M22" i="150" s="1"/>
  <c r="M14" i="150"/>
  <c r="M18" i="150"/>
  <c r="I15" i="150"/>
  <c r="I19" i="150"/>
  <c r="M19" i="150" s="1"/>
  <c r="M46" i="150"/>
  <c r="M50" i="150"/>
  <c r="M59" i="150"/>
  <c r="M63" i="150"/>
  <c r="M67" i="150"/>
  <c r="M71" i="150"/>
  <c r="M13" i="150"/>
  <c r="M47" i="150"/>
  <c r="M54" i="150"/>
  <c r="M11" i="150"/>
  <c r="F36" i="150"/>
  <c r="G26" i="150"/>
  <c r="G36" i="150" s="1"/>
  <c r="N26" i="150"/>
  <c r="N36" i="150" s="1"/>
  <c r="N9" i="150" s="1"/>
  <c r="H75" i="150"/>
  <c r="J26" i="150"/>
  <c r="J36" i="150" s="1"/>
  <c r="J10" i="150" s="1"/>
  <c r="H24" i="150"/>
  <c r="J25" i="150"/>
  <c r="I72" i="149"/>
  <c r="M72" i="149" s="1"/>
  <c r="I69" i="149"/>
  <c r="M69" i="149" s="1"/>
  <c r="I68" i="149"/>
  <c r="I65" i="149"/>
  <c r="I60" i="149"/>
  <c r="M60" i="149" s="1"/>
  <c r="I56" i="149"/>
  <c r="M56" i="149" s="1"/>
  <c r="I53" i="149"/>
  <c r="M53" i="149" s="1"/>
  <c r="I52" i="149"/>
  <c r="I49" i="149"/>
  <c r="I45" i="149"/>
  <c r="I34" i="149"/>
  <c r="I31" i="149"/>
  <c r="M31" i="149" s="1"/>
  <c r="I21" i="149"/>
  <c r="I17" i="149"/>
  <c r="I16" i="149"/>
  <c r="I13" i="149"/>
  <c r="I12" i="149"/>
  <c r="A89" i="149"/>
  <c r="A88" i="149"/>
  <c r="A87" i="149"/>
  <c r="A86" i="149"/>
  <c r="A85" i="149"/>
  <c r="A84" i="149"/>
  <c r="A83" i="149"/>
  <c r="A82" i="149"/>
  <c r="A81" i="149"/>
  <c r="A80" i="149"/>
  <c r="A79" i="149"/>
  <c r="A78" i="149"/>
  <c r="A77" i="149"/>
  <c r="A76" i="149"/>
  <c r="N75" i="149"/>
  <c r="N25" i="149" s="1"/>
  <c r="L75" i="149"/>
  <c r="K75" i="149"/>
  <c r="K44" i="149" s="1"/>
  <c r="J75" i="149"/>
  <c r="J44" i="149" s="1"/>
  <c r="G75" i="149"/>
  <c r="F75" i="149"/>
  <c r="F25" i="149" s="1"/>
  <c r="F26" i="149" s="1"/>
  <c r="F36" i="149" s="1"/>
  <c r="E75" i="149"/>
  <c r="E25" i="149" s="1"/>
  <c r="A75" i="149"/>
  <c r="H74" i="149"/>
  <c r="I74" i="149" s="1"/>
  <c r="M74" i="149" s="1"/>
  <c r="A74" i="149"/>
  <c r="H73" i="149"/>
  <c r="I73" i="149" s="1"/>
  <c r="M73" i="149" s="1"/>
  <c r="A73" i="149"/>
  <c r="H72" i="149"/>
  <c r="A72" i="149"/>
  <c r="H71" i="149"/>
  <c r="I71" i="149" s="1"/>
  <c r="M71" i="149" s="1"/>
  <c r="A71" i="149"/>
  <c r="H70" i="149"/>
  <c r="I70" i="149" s="1"/>
  <c r="M70" i="149" s="1"/>
  <c r="A70" i="149"/>
  <c r="H69" i="149"/>
  <c r="A69" i="149"/>
  <c r="M68" i="149"/>
  <c r="H68" i="149"/>
  <c r="A68" i="149"/>
  <c r="H67" i="149"/>
  <c r="I67" i="149" s="1"/>
  <c r="M67" i="149" s="1"/>
  <c r="A67" i="149"/>
  <c r="H66" i="149"/>
  <c r="I66" i="149" s="1"/>
  <c r="M66" i="149" s="1"/>
  <c r="A66" i="149"/>
  <c r="M65" i="149"/>
  <c r="H65" i="149"/>
  <c r="A65" i="149"/>
  <c r="H64" i="149"/>
  <c r="I64" i="149" s="1"/>
  <c r="M64" i="149" s="1"/>
  <c r="A64" i="149"/>
  <c r="H63" i="149"/>
  <c r="I63" i="149" s="1"/>
  <c r="M63" i="149" s="1"/>
  <c r="A63" i="149"/>
  <c r="H62" i="149"/>
  <c r="I62" i="149" s="1"/>
  <c r="M62" i="149" s="1"/>
  <c r="A62" i="149"/>
  <c r="H61" i="149"/>
  <c r="I61" i="149" s="1"/>
  <c r="M61" i="149" s="1"/>
  <c r="A61" i="149"/>
  <c r="H60" i="149"/>
  <c r="A60" i="149"/>
  <c r="H59" i="149"/>
  <c r="I59" i="149" s="1"/>
  <c r="M59" i="149" s="1"/>
  <c r="A59" i="149"/>
  <c r="H58" i="149"/>
  <c r="I58" i="149" s="1"/>
  <c r="M58" i="149" s="1"/>
  <c r="A58" i="149"/>
  <c r="H57" i="149"/>
  <c r="I57" i="149" s="1"/>
  <c r="M57" i="149" s="1"/>
  <c r="A57" i="149"/>
  <c r="H56" i="149"/>
  <c r="A56" i="149"/>
  <c r="H55" i="149"/>
  <c r="I55" i="149" s="1"/>
  <c r="M55" i="149" s="1"/>
  <c r="A55" i="149"/>
  <c r="H54" i="149"/>
  <c r="I54" i="149" s="1"/>
  <c r="M54" i="149" s="1"/>
  <c r="A54" i="149"/>
  <c r="H53" i="149"/>
  <c r="A53" i="149"/>
  <c r="M52" i="149"/>
  <c r="H52" i="149"/>
  <c r="A52" i="149"/>
  <c r="H51" i="149"/>
  <c r="I51" i="149" s="1"/>
  <c r="M51" i="149" s="1"/>
  <c r="A51" i="149"/>
  <c r="H50" i="149"/>
  <c r="I50" i="149" s="1"/>
  <c r="M50" i="149" s="1"/>
  <c r="A50" i="149"/>
  <c r="M49" i="149"/>
  <c r="H49" i="149"/>
  <c r="A49" i="149"/>
  <c r="H48" i="149"/>
  <c r="I48" i="149" s="1"/>
  <c r="M48" i="149" s="1"/>
  <c r="A48" i="149"/>
  <c r="H47" i="149"/>
  <c r="I47" i="149" s="1"/>
  <c r="M47" i="149" s="1"/>
  <c r="A47" i="149"/>
  <c r="H46" i="149"/>
  <c r="I46" i="149" s="1"/>
  <c r="M46" i="149" s="1"/>
  <c r="A46" i="149"/>
  <c r="M45" i="149"/>
  <c r="H45" i="149"/>
  <c r="A45" i="149"/>
  <c r="L44" i="149"/>
  <c r="A44" i="149"/>
  <c r="A43" i="149"/>
  <c r="A42" i="149"/>
  <c r="A41" i="149"/>
  <c r="A40" i="149"/>
  <c r="A39" i="149"/>
  <c r="A38" i="149"/>
  <c r="A37" i="149"/>
  <c r="A36" i="149"/>
  <c r="H35" i="149"/>
  <c r="I35" i="149" s="1"/>
  <c r="M35" i="149" s="1"/>
  <c r="A35" i="149"/>
  <c r="M34" i="149"/>
  <c r="H34" i="149"/>
  <c r="A34" i="149"/>
  <c r="H33" i="149"/>
  <c r="I33" i="149" s="1"/>
  <c r="M33" i="149" s="1"/>
  <c r="A33" i="149"/>
  <c r="H32" i="149"/>
  <c r="I32" i="149" s="1"/>
  <c r="M32" i="149" s="1"/>
  <c r="A32" i="149"/>
  <c r="H31" i="149"/>
  <c r="A31" i="149"/>
  <c r="H30" i="149"/>
  <c r="I30" i="149" s="1"/>
  <c r="M30" i="149" s="1"/>
  <c r="A30" i="149"/>
  <c r="H29" i="149"/>
  <c r="I29" i="149" s="1"/>
  <c r="M29" i="149" s="1"/>
  <c r="A29" i="149"/>
  <c r="H28" i="149"/>
  <c r="I28" i="149" s="1"/>
  <c r="M28" i="149" s="1"/>
  <c r="A28" i="149"/>
  <c r="N27" i="149"/>
  <c r="L27" i="149"/>
  <c r="K27" i="149"/>
  <c r="J27" i="149"/>
  <c r="G27" i="149"/>
  <c r="F27" i="149"/>
  <c r="E27" i="149"/>
  <c r="A27" i="149"/>
  <c r="A26" i="149"/>
  <c r="L25" i="149"/>
  <c r="K25" i="149"/>
  <c r="G25" i="149"/>
  <c r="A25" i="149"/>
  <c r="N24" i="149"/>
  <c r="L24" i="149"/>
  <c r="L26" i="149" s="1"/>
  <c r="L36" i="149" s="1"/>
  <c r="L10" i="149" s="1"/>
  <c r="K24" i="149"/>
  <c r="K26" i="149" s="1"/>
  <c r="K36" i="149" s="1"/>
  <c r="K10" i="149" s="1"/>
  <c r="J24" i="149"/>
  <c r="G24" i="149"/>
  <c r="G26" i="149" s="1"/>
  <c r="G36" i="149" s="1"/>
  <c r="F24" i="149"/>
  <c r="E24" i="149"/>
  <c r="M23" i="149"/>
  <c r="H23" i="149"/>
  <c r="A23" i="149"/>
  <c r="H22" i="149"/>
  <c r="H21" i="149"/>
  <c r="A21" i="149"/>
  <c r="H20" i="149"/>
  <c r="I20" i="149" s="1"/>
  <c r="A20" i="149"/>
  <c r="H19" i="149"/>
  <c r="A19" i="149"/>
  <c r="H18" i="149"/>
  <c r="A18" i="149"/>
  <c r="H17" i="149"/>
  <c r="A17" i="149"/>
  <c r="H16" i="149"/>
  <c r="A16" i="149"/>
  <c r="H15" i="149"/>
  <c r="A15" i="149"/>
  <c r="H14" i="149"/>
  <c r="A14" i="149"/>
  <c r="H13" i="149"/>
  <c r="A13" i="149"/>
  <c r="H12" i="149"/>
  <c r="A12" i="149"/>
  <c r="H11" i="149"/>
  <c r="I11" i="149" s="1"/>
  <c r="A11" i="149"/>
  <c r="A10" i="149"/>
  <c r="A9" i="149"/>
  <c r="A8" i="149"/>
  <c r="A7" i="149"/>
  <c r="A6" i="149"/>
  <c r="A5" i="149"/>
  <c r="A4" i="149"/>
  <c r="A3" i="149"/>
  <c r="A2" i="149"/>
  <c r="A1" i="149"/>
  <c r="I33" i="162" l="1"/>
  <c r="M33" i="162" s="1"/>
  <c r="M33" i="161"/>
  <c r="M30" i="160"/>
  <c r="M27" i="160" s="1"/>
  <c r="I30" i="161"/>
  <c r="I27" i="161" s="1"/>
  <c r="I27" i="160"/>
  <c r="I29" i="162"/>
  <c r="M29" i="162" s="1"/>
  <c r="M29" i="161"/>
  <c r="I28" i="162"/>
  <c r="M28" i="161"/>
  <c r="I58" i="161"/>
  <c r="M58" i="160"/>
  <c r="M44" i="159"/>
  <c r="M25" i="159"/>
  <c r="I54" i="161"/>
  <c r="M54" i="160"/>
  <c r="M75" i="160" s="1"/>
  <c r="I75" i="160"/>
  <c r="I44" i="159"/>
  <c r="I25" i="159"/>
  <c r="I26" i="159" s="1"/>
  <c r="I36" i="159" s="1"/>
  <c r="I10" i="159" s="1"/>
  <c r="M24" i="159"/>
  <c r="I17" i="161"/>
  <c r="M17" i="160"/>
  <c r="I11" i="161"/>
  <c r="I24" i="160"/>
  <c r="M11" i="160"/>
  <c r="Q9" i="151"/>
  <c r="M44" i="151"/>
  <c r="M25" i="151"/>
  <c r="M26" i="151" s="1"/>
  <c r="M36" i="151" s="1"/>
  <c r="M10" i="151" s="1"/>
  <c r="I44" i="151"/>
  <c r="I25" i="151"/>
  <c r="I26" i="151" s="1"/>
  <c r="I36" i="151" s="1"/>
  <c r="I10" i="151" s="1"/>
  <c r="I24" i="150"/>
  <c r="I27" i="150"/>
  <c r="M24" i="150"/>
  <c r="M45" i="150"/>
  <c r="M75" i="150" s="1"/>
  <c r="I75" i="150"/>
  <c r="E43" i="150"/>
  <c r="H25" i="150"/>
  <c r="H26" i="150" s="1"/>
  <c r="H36" i="150" s="1"/>
  <c r="E26" i="149"/>
  <c r="H75" i="149"/>
  <c r="N26" i="149"/>
  <c r="N36" i="149" s="1"/>
  <c r="N9" i="149" s="1"/>
  <c r="I27" i="149"/>
  <c r="H27" i="149"/>
  <c r="M12" i="149"/>
  <c r="M16" i="149"/>
  <c r="M18" i="149"/>
  <c r="M20" i="149"/>
  <c r="I14" i="149"/>
  <c r="M14" i="149" s="1"/>
  <c r="I18" i="149"/>
  <c r="I22" i="149"/>
  <c r="M22" i="149" s="1"/>
  <c r="M15" i="149"/>
  <c r="I15" i="149"/>
  <c r="I19" i="149"/>
  <c r="M19" i="149" s="1"/>
  <c r="M27" i="149"/>
  <c r="M13" i="149"/>
  <c r="M17" i="149"/>
  <c r="M21" i="149"/>
  <c r="I24" i="149"/>
  <c r="M11" i="149"/>
  <c r="E43" i="149"/>
  <c r="H25" i="149"/>
  <c r="M75" i="149"/>
  <c r="N43" i="149"/>
  <c r="I75" i="149"/>
  <c r="H24" i="149"/>
  <c r="H26" i="149" s="1"/>
  <c r="J25" i="149"/>
  <c r="J26" i="149" s="1"/>
  <c r="J36" i="149" s="1"/>
  <c r="J10" i="149" s="1"/>
  <c r="I73" i="148"/>
  <c r="I71" i="148"/>
  <c r="I67" i="148"/>
  <c r="I65" i="148"/>
  <c r="I61" i="148"/>
  <c r="I59" i="148"/>
  <c r="I57" i="148"/>
  <c r="I55" i="148"/>
  <c r="I53" i="148"/>
  <c r="I51" i="148"/>
  <c r="I49" i="148"/>
  <c r="I35" i="148"/>
  <c r="M35" i="148" s="1"/>
  <c r="I32" i="148"/>
  <c r="M32" i="148" s="1"/>
  <c r="I21" i="148"/>
  <c r="A89" i="148"/>
  <c r="A88" i="148"/>
  <c r="A87" i="148"/>
  <c r="A86" i="148"/>
  <c r="A85" i="148"/>
  <c r="A84" i="148"/>
  <c r="A83" i="148"/>
  <c r="A82" i="148"/>
  <c r="A81" i="148"/>
  <c r="A80" i="148"/>
  <c r="A79" i="148"/>
  <c r="A78" i="148"/>
  <c r="A77" i="148"/>
  <c r="A76" i="148"/>
  <c r="N75" i="148"/>
  <c r="N25" i="148" s="1"/>
  <c r="L75" i="148"/>
  <c r="K75" i="148"/>
  <c r="J75" i="148"/>
  <c r="J44" i="148" s="1"/>
  <c r="G75" i="148"/>
  <c r="F75" i="148"/>
  <c r="F25" i="148" s="1"/>
  <c r="E75" i="148"/>
  <c r="E25" i="148" s="1"/>
  <c r="A75" i="148"/>
  <c r="H74" i="148"/>
  <c r="A74" i="148"/>
  <c r="H73" i="148"/>
  <c r="A73" i="148"/>
  <c r="H72" i="148"/>
  <c r="I72" i="148" s="1"/>
  <c r="A72" i="148"/>
  <c r="H71" i="148"/>
  <c r="A71" i="148"/>
  <c r="H70" i="148"/>
  <c r="A70" i="148"/>
  <c r="H69" i="148"/>
  <c r="I69" i="148" s="1"/>
  <c r="A69" i="148"/>
  <c r="H68" i="148"/>
  <c r="I68" i="148" s="1"/>
  <c r="A68" i="148"/>
  <c r="H67" i="148"/>
  <c r="A67" i="148"/>
  <c r="H66" i="148"/>
  <c r="A66" i="148"/>
  <c r="H65" i="148"/>
  <c r="A65" i="148"/>
  <c r="H64" i="148"/>
  <c r="I64" i="148" s="1"/>
  <c r="A64" i="148"/>
  <c r="H63" i="148"/>
  <c r="I63" i="148" s="1"/>
  <c r="A63" i="148"/>
  <c r="H62" i="148"/>
  <c r="A62" i="148"/>
  <c r="H61" i="148"/>
  <c r="A61" i="148"/>
  <c r="H60" i="148"/>
  <c r="I60" i="148" s="1"/>
  <c r="A60" i="148"/>
  <c r="H59" i="148"/>
  <c r="A59" i="148"/>
  <c r="H58" i="148"/>
  <c r="A58" i="148"/>
  <c r="H57" i="148"/>
  <c r="A57" i="148"/>
  <c r="H56" i="148"/>
  <c r="I56" i="148" s="1"/>
  <c r="M56" i="148" s="1"/>
  <c r="A56" i="148"/>
  <c r="H55" i="148"/>
  <c r="A55" i="148"/>
  <c r="H54" i="148"/>
  <c r="A54" i="148"/>
  <c r="H53" i="148"/>
  <c r="A53" i="148"/>
  <c r="H52" i="148"/>
  <c r="I52" i="148" s="1"/>
  <c r="M52" i="148" s="1"/>
  <c r="A52" i="148"/>
  <c r="H51" i="148"/>
  <c r="A51" i="148"/>
  <c r="H50" i="148"/>
  <c r="A50" i="148"/>
  <c r="H49" i="148"/>
  <c r="A49" i="148"/>
  <c r="H48" i="148"/>
  <c r="I48" i="148" s="1"/>
  <c r="M48" i="148" s="1"/>
  <c r="A48" i="148"/>
  <c r="H47" i="148"/>
  <c r="I47" i="148" s="1"/>
  <c r="A47" i="148"/>
  <c r="H46" i="148"/>
  <c r="A46" i="148"/>
  <c r="H45" i="148"/>
  <c r="I45" i="148" s="1"/>
  <c r="A45" i="148"/>
  <c r="L44" i="148"/>
  <c r="K44" i="148"/>
  <c r="A44" i="148"/>
  <c r="A43" i="148"/>
  <c r="A42" i="148"/>
  <c r="A41" i="148"/>
  <c r="A40" i="148"/>
  <c r="A39" i="148"/>
  <c r="A38" i="148"/>
  <c r="A37" i="148"/>
  <c r="A36" i="148"/>
  <c r="H35" i="148"/>
  <c r="A35" i="148"/>
  <c r="H34" i="148"/>
  <c r="I34" i="148" s="1"/>
  <c r="M34" i="148" s="1"/>
  <c r="A34" i="148"/>
  <c r="H33" i="148"/>
  <c r="I33" i="148" s="1"/>
  <c r="M33" i="148" s="1"/>
  <c r="A33" i="148"/>
  <c r="H32" i="148"/>
  <c r="A32" i="148"/>
  <c r="H31" i="148"/>
  <c r="I31" i="148" s="1"/>
  <c r="M31" i="148" s="1"/>
  <c r="A31" i="148"/>
  <c r="H30" i="148"/>
  <c r="I30" i="148" s="1"/>
  <c r="M30" i="148" s="1"/>
  <c r="A30" i="148"/>
  <c r="H29" i="148"/>
  <c r="I29" i="148" s="1"/>
  <c r="M29" i="148" s="1"/>
  <c r="A29" i="148"/>
  <c r="H28" i="148"/>
  <c r="I28" i="148" s="1"/>
  <c r="A28" i="148"/>
  <c r="N27" i="148"/>
  <c r="L27" i="148"/>
  <c r="K27" i="148"/>
  <c r="J27" i="148"/>
  <c r="G27" i="148"/>
  <c r="F27" i="148"/>
  <c r="E27" i="148"/>
  <c r="A27" i="148"/>
  <c r="L26" i="148"/>
  <c r="L36" i="148" s="1"/>
  <c r="L10" i="148" s="1"/>
  <c r="A26" i="148"/>
  <c r="L25" i="148"/>
  <c r="K25" i="148"/>
  <c r="G25" i="148"/>
  <c r="A25" i="148"/>
  <c r="N24" i="148"/>
  <c r="L24" i="148"/>
  <c r="K24" i="148"/>
  <c r="K26" i="148" s="1"/>
  <c r="K36" i="148" s="1"/>
  <c r="K10" i="148" s="1"/>
  <c r="J24" i="148"/>
  <c r="G24" i="148"/>
  <c r="F24" i="148"/>
  <c r="F26" i="148" s="1"/>
  <c r="E24" i="148"/>
  <c r="M23" i="148"/>
  <c r="H23" i="148"/>
  <c r="A23" i="148"/>
  <c r="H22" i="148"/>
  <c r="H21" i="148"/>
  <c r="A21" i="148"/>
  <c r="H20" i="148"/>
  <c r="I20" i="148" s="1"/>
  <c r="M20" i="148" s="1"/>
  <c r="A20" i="148"/>
  <c r="H19" i="148"/>
  <c r="I19" i="148" s="1"/>
  <c r="A19" i="148"/>
  <c r="H18" i="148"/>
  <c r="I18" i="148" s="1"/>
  <c r="A18" i="148"/>
  <c r="H17" i="148"/>
  <c r="I17" i="148" s="1"/>
  <c r="A17" i="148"/>
  <c r="H16" i="148"/>
  <c r="I16" i="148" s="1"/>
  <c r="M16" i="148" s="1"/>
  <c r="A16" i="148"/>
  <c r="H15" i="148"/>
  <c r="I15" i="148" s="1"/>
  <c r="A15" i="148"/>
  <c r="H14" i="148"/>
  <c r="I14" i="148" s="1"/>
  <c r="A14" i="148"/>
  <c r="H13" i="148"/>
  <c r="I13" i="148" s="1"/>
  <c r="A13" i="148"/>
  <c r="H12" i="148"/>
  <c r="I12" i="148" s="1"/>
  <c r="M12" i="148" s="1"/>
  <c r="A12" i="148"/>
  <c r="H11" i="148"/>
  <c r="I11" i="148" s="1"/>
  <c r="A11" i="148"/>
  <c r="A10" i="148"/>
  <c r="A9" i="148"/>
  <c r="A8" i="148"/>
  <c r="A7" i="148"/>
  <c r="A6" i="148"/>
  <c r="A5" i="148"/>
  <c r="A4" i="148"/>
  <c r="A3" i="148"/>
  <c r="A2" i="148"/>
  <c r="A1" i="148"/>
  <c r="I30" i="162" l="1"/>
  <c r="M30" i="162" s="1"/>
  <c r="M30" i="161"/>
  <c r="M27" i="161" s="1"/>
  <c r="M28" i="162"/>
  <c r="M58" i="161"/>
  <c r="I58" i="162"/>
  <c r="M58" i="162" s="1"/>
  <c r="M26" i="159"/>
  <c r="M36" i="159" s="1"/>
  <c r="M10" i="159" s="1"/>
  <c r="I44" i="160"/>
  <c r="I25" i="160"/>
  <c r="I26" i="160" s="1"/>
  <c r="I36" i="160" s="1"/>
  <c r="I10" i="160" s="1"/>
  <c r="M44" i="160"/>
  <c r="M25" i="160"/>
  <c r="I54" i="162"/>
  <c r="M54" i="161"/>
  <c r="I75" i="161"/>
  <c r="M24" i="160"/>
  <c r="I17" i="162"/>
  <c r="M17" i="162" s="1"/>
  <c r="M17" i="161"/>
  <c r="I11" i="162"/>
  <c r="I24" i="161"/>
  <c r="M11" i="161"/>
  <c r="Q9" i="150"/>
  <c r="E9" i="150"/>
  <c r="I44" i="150"/>
  <c r="I25" i="150"/>
  <c r="I26" i="150" s="1"/>
  <c r="I36" i="150" s="1"/>
  <c r="I10" i="150" s="1"/>
  <c r="M44" i="150"/>
  <c r="M25" i="150"/>
  <c r="M26" i="150" s="1"/>
  <c r="M36" i="150" s="1"/>
  <c r="M10" i="150" s="1"/>
  <c r="H36" i="149"/>
  <c r="Q9" i="149" s="1"/>
  <c r="M24" i="149"/>
  <c r="I44" i="149"/>
  <c r="I25" i="149"/>
  <c r="I26" i="149" s="1"/>
  <c r="I36" i="149" s="1"/>
  <c r="I10" i="149" s="1"/>
  <c r="M44" i="149"/>
  <c r="M25" i="149"/>
  <c r="H27" i="148"/>
  <c r="N43" i="148"/>
  <c r="M50" i="148"/>
  <c r="M54" i="148"/>
  <c r="M66" i="148"/>
  <c r="M70" i="148"/>
  <c r="M74" i="148"/>
  <c r="M53" i="148"/>
  <c r="M55" i="148"/>
  <c r="M57" i="148"/>
  <c r="M61" i="148"/>
  <c r="M65" i="148"/>
  <c r="M69" i="148"/>
  <c r="M73" i="148"/>
  <c r="I46" i="148"/>
  <c r="M46" i="148" s="1"/>
  <c r="I50" i="148"/>
  <c r="I54" i="148"/>
  <c r="I58" i="148"/>
  <c r="M58" i="148" s="1"/>
  <c r="I62" i="148"/>
  <c r="M62" i="148" s="1"/>
  <c r="I66" i="148"/>
  <c r="I70" i="148"/>
  <c r="I74" i="148"/>
  <c r="E26" i="148"/>
  <c r="M28" i="148"/>
  <c r="M27" i="148" s="1"/>
  <c r="I27" i="148"/>
  <c r="M15" i="148"/>
  <c r="I22" i="148"/>
  <c r="M22" i="148" s="1"/>
  <c r="M18" i="148"/>
  <c r="M14" i="148"/>
  <c r="M21" i="148"/>
  <c r="I24" i="148"/>
  <c r="M59" i="148"/>
  <c r="M63" i="148"/>
  <c r="M67" i="148"/>
  <c r="M71" i="148"/>
  <c r="M13" i="148"/>
  <c r="M47" i="148"/>
  <c r="M17" i="148"/>
  <c r="M19" i="148"/>
  <c r="M49" i="148"/>
  <c r="M51" i="148"/>
  <c r="M60" i="148"/>
  <c r="M64" i="148"/>
  <c r="M68" i="148"/>
  <c r="M72" i="148"/>
  <c r="M11" i="148"/>
  <c r="F36" i="148"/>
  <c r="G26" i="148"/>
  <c r="G36" i="148" s="1"/>
  <c r="N26" i="148"/>
  <c r="N36" i="148" s="1"/>
  <c r="N9" i="148" s="1"/>
  <c r="H75" i="148"/>
  <c r="J26" i="148"/>
  <c r="J36" i="148" s="1"/>
  <c r="J10" i="148" s="1"/>
  <c r="H24" i="148"/>
  <c r="J25" i="148"/>
  <c r="I74" i="147"/>
  <c r="I70" i="147"/>
  <c r="I66" i="147"/>
  <c r="I62" i="147"/>
  <c r="I59" i="147"/>
  <c r="I58" i="147"/>
  <c r="I55" i="147"/>
  <c r="I54" i="147"/>
  <c r="I51" i="147"/>
  <c r="I50" i="147"/>
  <c r="I47" i="147"/>
  <c r="I46" i="147"/>
  <c r="I34" i="147"/>
  <c r="I21" i="147"/>
  <c r="M21" i="147" s="1"/>
  <c r="I16" i="147"/>
  <c r="M16" i="147" s="1"/>
  <c r="A89" i="147"/>
  <c r="A88" i="147"/>
  <c r="A87" i="147"/>
  <c r="A86" i="147"/>
  <c r="A85" i="147"/>
  <c r="A84" i="147"/>
  <c r="A83" i="147"/>
  <c r="A82" i="147"/>
  <c r="A81" i="147"/>
  <c r="A80" i="147"/>
  <c r="A79" i="147"/>
  <c r="A78" i="147"/>
  <c r="A77" i="147"/>
  <c r="A76" i="147"/>
  <c r="N75" i="147"/>
  <c r="N25" i="147" s="1"/>
  <c r="L75" i="147"/>
  <c r="L44" i="147" s="1"/>
  <c r="K75" i="147"/>
  <c r="J75" i="147"/>
  <c r="G75" i="147"/>
  <c r="F75" i="147"/>
  <c r="E75" i="147"/>
  <c r="E25" i="147" s="1"/>
  <c r="A75" i="147"/>
  <c r="H74" i="147"/>
  <c r="A74" i="147"/>
  <c r="H73" i="147"/>
  <c r="A73" i="147"/>
  <c r="H72" i="147"/>
  <c r="I72" i="147" s="1"/>
  <c r="A72" i="147"/>
  <c r="H71" i="147"/>
  <c r="I71" i="147" s="1"/>
  <c r="A71" i="147"/>
  <c r="H70" i="147"/>
  <c r="A70" i="147"/>
  <c r="H69" i="147"/>
  <c r="A69" i="147"/>
  <c r="H68" i="147"/>
  <c r="I68" i="147" s="1"/>
  <c r="A68" i="147"/>
  <c r="H67" i="147"/>
  <c r="I67" i="147" s="1"/>
  <c r="A67" i="147"/>
  <c r="H66" i="147"/>
  <c r="A66" i="147"/>
  <c r="H65" i="147"/>
  <c r="A65" i="147"/>
  <c r="H64" i="147"/>
  <c r="I64" i="147" s="1"/>
  <c r="A64" i="147"/>
  <c r="H63" i="147"/>
  <c r="I63" i="147" s="1"/>
  <c r="A63" i="147"/>
  <c r="H62" i="147"/>
  <c r="A62" i="147"/>
  <c r="H61" i="147"/>
  <c r="A61" i="147"/>
  <c r="H60" i="147"/>
  <c r="I60" i="147" s="1"/>
  <c r="A60" i="147"/>
  <c r="H59" i="147"/>
  <c r="A59" i="147"/>
  <c r="H58" i="147"/>
  <c r="A58" i="147"/>
  <c r="H57" i="147"/>
  <c r="A57" i="147"/>
  <c r="H56" i="147"/>
  <c r="I56" i="147" s="1"/>
  <c r="A56" i="147"/>
  <c r="H55" i="147"/>
  <c r="A55" i="147"/>
  <c r="H54" i="147"/>
  <c r="A54" i="147"/>
  <c r="H53" i="147"/>
  <c r="A53" i="147"/>
  <c r="H52" i="147"/>
  <c r="I52" i="147" s="1"/>
  <c r="A52" i="147"/>
  <c r="H51" i="147"/>
  <c r="A51" i="147"/>
  <c r="H50" i="147"/>
  <c r="A50" i="147"/>
  <c r="H49" i="147"/>
  <c r="A49" i="147"/>
  <c r="H48" i="147"/>
  <c r="I48" i="147" s="1"/>
  <c r="A48" i="147"/>
  <c r="H47" i="147"/>
  <c r="A47" i="147"/>
  <c r="H46" i="147"/>
  <c r="A46" i="147"/>
  <c r="H45" i="147"/>
  <c r="A45" i="147"/>
  <c r="K44" i="147"/>
  <c r="J44" i="147"/>
  <c r="A44" i="147"/>
  <c r="A43" i="147"/>
  <c r="A42" i="147"/>
  <c r="A41" i="147"/>
  <c r="A40" i="147"/>
  <c r="A39" i="147"/>
  <c r="A38" i="147"/>
  <c r="A37" i="147"/>
  <c r="A36" i="147"/>
  <c r="H35" i="147"/>
  <c r="I35" i="147" s="1"/>
  <c r="A35" i="147"/>
  <c r="H34" i="147"/>
  <c r="A34" i="147"/>
  <c r="H33" i="147"/>
  <c r="A33" i="147"/>
  <c r="H32" i="147"/>
  <c r="I32" i="147" s="1"/>
  <c r="M32" i="147" s="1"/>
  <c r="A32" i="147"/>
  <c r="H31" i="147"/>
  <c r="I31" i="147" s="1"/>
  <c r="A31" i="147"/>
  <c r="H30" i="147"/>
  <c r="I30" i="147" s="1"/>
  <c r="A30" i="147"/>
  <c r="H29" i="147"/>
  <c r="I29" i="147" s="1"/>
  <c r="A29" i="147"/>
  <c r="H28" i="147"/>
  <c r="I28" i="147" s="1"/>
  <c r="M28" i="147" s="1"/>
  <c r="A28" i="147"/>
  <c r="N27" i="147"/>
  <c r="L27" i="147"/>
  <c r="K27" i="147"/>
  <c r="J27" i="147"/>
  <c r="J36" i="147" s="1"/>
  <c r="J10" i="147" s="1"/>
  <c r="G27" i="147"/>
  <c r="F27" i="147"/>
  <c r="E27" i="147"/>
  <c r="A27" i="147"/>
  <c r="A26" i="147"/>
  <c r="K25" i="147"/>
  <c r="K26" i="147" s="1"/>
  <c r="K36" i="147" s="1"/>
  <c r="K10" i="147" s="1"/>
  <c r="J25" i="147"/>
  <c r="G25" i="147"/>
  <c r="F25" i="147"/>
  <c r="A25" i="147"/>
  <c r="N24" i="147"/>
  <c r="L24" i="147"/>
  <c r="K24" i="147"/>
  <c r="J24" i="147"/>
  <c r="J26" i="147" s="1"/>
  <c r="G24" i="147"/>
  <c r="G26" i="147" s="1"/>
  <c r="G36" i="147" s="1"/>
  <c r="F24" i="147"/>
  <c r="E24" i="147"/>
  <c r="M23" i="147"/>
  <c r="H23" i="147"/>
  <c r="A23" i="147"/>
  <c r="H22" i="147"/>
  <c r="I22" i="147" s="1"/>
  <c r="H21" i="147"/>
  <c r="A21" i="147"/>
  <c r="H20" i="147"/>
  <c r="I20" i="147" s="1"/>
  <c r="M20" i="147" s="1"/>
  <c r="A20" i="147"/>
  <c r="H19" i="147"/>
  <c r="I19" i="147" s="1"/>
  <c r="M19" i="147" s="1"/>
  <c r="A19" i="147"/>
  <c r="H18" i="147"/>
  <c r="I18" i="147" s="1"/>
  <c r="M18" i="147" s="1"/>
  <c r="A18" i="147"/>
  <c r="H17" i="147"/>
  <c r="I17" i="147" s="1"/>
  <c r="M17" i="147" s="1"/>
  <c r="A17" i="147"/>
  <c r="H16" i="147"/>
  <c r="A16" i="147"/>
  <c r="H15" i="147"/>
  <c r="I15" i="147" s="1"/>
  <c r="M15" i="147" s="1"/>
  <c r="A15" i="147"/>
  <c r="H14" i="147"/>
  <c r="I14" i="147" s="1"/>
  <c r="M14" i="147" s="1"/>
  <c r="A14" i="147"/>
  <c r="H13" i="147"/>
  <c r="I13" i="147" s="1"/>
  <c r="M13" i="147" s="1"/>
  <c r="A13" i="147"/>
  <c r="H12" i="147"/>
  <c r="I12" i="147" s="1"/>
  <c r="M12" i="147" s="1"/>
  <c r="A12" i="147"/>
  <c r="H11" i="147"/>
  <c r="I11" i="147" s="1"/>
  <c r="M11" i="147" s="1"/>
  <c r="A11" i="147"/>
  <c r="A10" i="147"/>
  <c r="A9" i="147"/>
  <c r="A8" i="147"/>
  <c r="A7" i="147"/>
  <c r="A6" i="147"/>
  <c r="A5" i="147"/>
  <c r="A4" i="147"/>
  <c r="A3" i="147"/>
  <c r="A2" i="147"/>
  <c r="A1" i="147"/>
  <c r="I27" i="162" l="1"/>
  <c r="M26" i="160"/>
  <c r="M36" i="160" s="1"/>
  <c r="M10" i="160" s="1"/>
  <c r="M27" i="162"/>
  <c r="M75" i="161"/>
  <c r="M25" i="161" s="1"/>
  <c r="I44" i="161"/>
  <c r="I25" i="161"/>
  <c r="I26" i="161" s="1"/>
  <c r="I36" i="161" s="1"/>
  <c r="I10" i="161" s="1"/>
  <c r="M54" i="162"/>
  <c r="M75" i="162" s="1"/>
  <c r="I75" i="162"/>
  <c r="M24" i="161"/>
  <c r="M11" i="162"/>
  <c r="M24" i="162" s="1"/>
  <c r="I24" i="162"/>
  <c r="E9" i="149"/>
  <c r="M26" i="149"/>
  <c r="M36" i="149" s="1"/>
  <c r="M10" i="149" s="1"/>
  <c r="M24" i="148"/>
  <c r="M45" i="148"/>
  <c r="M75" i="148" s="1"/>
  <c r="I75" i="148"/>
  <c r="E43" i="148"/>
  <c r="H25" i="148"/>
  <c r="H26" i="148" s="1"/>
  <c r="H36" i="148" s="1"/>
  <c r="N26" i="147"/>
  <c r="N36" i="147" s="1"/>
  <c r="N9" i="147" s="1"/>
  <c r="N43" i="147"/>
  <c r="M46" i="147"/>
  <c r="M50" i="147"/>
  <c r="M54" i="147"/>
  <c r="M58" i="147"/>
  <c r="M62" i="147"/>
  <c r="M66" i="147"/>
  <c r="M70" i="147"/>
  <c r="M74" i="147"/>
  <c r="H75" i="147"/>
  <c r="E43" i="147" s="1"/>
  <c r="M47" i="147"/>
  <c r="M51" i="147"/>
  <c r="M55" i="147"/>
  <c r="M57" i="147"/>
  <c r="M59" i="147"/>
  <c r="M63" i="147"/>
  <c r="M67" i="147"/>
  <c r="M71" i="147"/>
  <c r="M73" i="147"/>
  <c r="I49" i="147"/>
  <c r="M49" i="147" s="1"/>
  <c r="I53" i="147"/>
  <c r="I57" i="147"/>
  <c r="I61" i="147"/>
  <c r="M61" i="147" s="1"/>
  <c r="I65" i="147"/>
  <c r="M65" i="147" s="1"/>
  <c r="I69" i="147"/>
  <c r="M69" i="147" s="1"/>
  <c r="I73" i="147"/>
  <c r="E26" i="147"/>
  <c r="I45" i="147"/>
  <c r="M45" i="147" s="1"/>
  <c r="I33" i="147"/>
  <c r="M33" i="147" s="1"/>
  <c r="M34" i="147"/>
  <c r="M31" i="147"/>
  <c r="M52" i="147"/>
  <c r="M56" i="147"/>
  <c r="M60" i="147"/>
  <c r="M64" i="147"/>
  <c r="M68" i="147"/>
  <c r="M72" i="147"/>
  <c r="M22" i="147"/>
  <c r="M35" i="147"/>
  <c r="M48" i="147"/>
  <c r="M30" i="147"/>
  <c r="M24" i="147"/>
  <c r="M29" i="147"/>
  <c r="I24" i="147"/>
  <c r="L25" i="147"/>
  <c r="L26" i="147" s="1"/>
  <c r="L36" i="147" s="1"/>
  <c r="L10" i="147" s="1"/>
  <c r="H24" i="147"/>
  <c r="F26" i="147"/>
  <c r="F36" i="147" s="1"/>
  <c r="H27" i="147"/>
  <c r="I72" i="146"/>
  <c r="I71" i="146"/>
  <c r="I68" i="146"/>
  <c r="I63" i="146"/>
  <c r="I60" i="146"/>
  <c r="I59" i="146"/>
  <c r="I56" i="146"/>
  <c r="M56" i="146" s="1"/>
  <c r="I55" i="146"/>
  <c r="I52" i="146"/>
  <c r="M52" i="146" s="1"/>
  <c r="I51" i="146"/>
  <c r="I48" i="146"/>
  <c r="M48" i="146" s="1"/>
  <c r="I34" i="146"/>
  <c r="M34" i="146" s="1"/>
  <c r="I31" i="146"/>
  <c r="M31" i="146" s="1"/>
  <c r="I22" i="146"/>
  <c r="I21" i="146"/>
  <c r="I18" i="146"/>
  <c r="I13" i="146"/>
  <c r="A89" i="146"/>
  <c r="A88" i="146"/>
  <c r="A87" i="146"/>
  <c r="A86" i="146"/>
  <c r="A85" i="146"/>
  <c r="A84" i="146"/>
  <c r="A83" i="146"/>
  <c r="A82" i="146"/>
  <c r="A81" i="146"/>
  <c r="A80" i="146"/>
  <c r="A79" i="146"/>
  <c r="A78" i="146"/>
  <c r="A77" i="146"/>
  <c r="A76" i="146"/>
  <c r="N75" i="146"/>
  <c r="N25" i="146" s="1"/>
  <c r="L75" i="146"/>
  <c r="K75" i="146"/>
  <c r="J75" i="146"/>
  <c r="J44" i="146" s="1"/>
  <c r="G75" i="146"/>
  <c r="F75" i="146"/>
  <c r="F25" i="146" s="1"/>
  <c r="E75" i="146"/>
  <c r="E25" i="146" s="1"/>
  <c r="A75" i="146"/>
  <c r="H74" i="146"/>
  <c r="A74" i="146"/>
  <c r="H73" i="146"/>
  <c r="A73" i="146"/>
  <c r="H72" i="146"/>
  <c r="A72" i="146"/>
  <c r="H71" i="146"/>
  <c r="A71" i="146"/>
  <c r="H70" i="146"/>
  <c r="A70" i="146"/>
  <c r="H69" i="146"/>
  <c r="A69" i="146"/>
  <c r="H68" i="146"/>
  <c r="A68" i="146"/>
  <c r="H67" i="146"/>
  <c r="I67" i="146" s="1"/>
  <c r="A67" i="146"/>
  <c r="H66" i="146"/>
  <c r="A66" i="146"/>
  <c r="H65" i="146"/>
  <c r="A65" i="146"/>
  <c r="H64" i="146"/>
  <c r="I64" i="146" s="1"/>
  <c r="A64" i="146"/>
  <c r="H63" i="146"/>
  <c r="A63" i="146"/>
  <c r="H62" i="146"/>
  <c r="A62" i="146"/>
  <c r="H61" i="146"/>
  <c r="A61" i="146"/>
  <c r="H60" i="146"/>
  <c r="A60" i="146"/>
  <c r="H59" i="146"/>
  <c r="A59" i="146"/>
  <c r="H58" i="146"/>
  <c r="A58" i="146"/>
  <c r="H57" i="146"/>
  <c r="A57" i="146"/>
  <c r="H56" i="146"/>
  <c r="A56" i="146"/>
  <c r="H55" i="146"/>
  <c r="A55" i="146"/>
  <c r="H54" i="146"/>
  <c r="A54" i="146"/>
  <c r="H53" i="146"/>
  <c r="I53" i="146" s="1"/>
  <c r="A53" i="146"/>
  <c r="H52" i="146"/>
  <c r="A52" i="146"/>
  <c r="H51" i="146"/>
  <c r="A51" i="146"/>
  <c r="H50" i="146"/>
  <c r="A50" i="146"/>
  <c r="H49" i="146"/>
  <c r="I49" i="146" s="1"/>
  <c r="A49" i="146"/>
  <c r="H48" i="146"/>
  <c r="A48" i="146"/>
  <c r="H47" i="146"/>
  <c r="A47" i="146"/>
  <c r="H46" i="146"/>
  <c r="A46" i="146"/>
  <c r="H45" i="146"/>
  <c r="I45" i="146" s="1"/>
  <c r="A45" i="146"/>
  <c r="L44" i="146"/>
  <c r="K44" i="146"/>
  <c r="A44" i="146"/>
  <c r="A43" i="146"/>
  <c r="A42" i="146"/>
  <c r="A41" i="146"/>
  <c r="A40" i="146"/>
  <c r="A39" i="146"/>
  <c r="A38" i="146"/>
  <c r="A37" i="146"/>
  <c r="A36" i="146"/>
  <c r="H35" i="146"/>
  <c r="I35" i="146" s="1"/>
  <c r="M35" i="146" s="1"/>
  <c r="A35" i="146"/>
  <c r="H34" i="146"/>
  <c r="A34" i="146"/>
  <c r="H33" i="146"/>
  <c r="I33" i="146" s="1"/>
  <c r="M33" i="146" s="1"/>
  <c r="A33" i="146"/>
  <c r="H32" i="146"/>
  <c r="I32" i="146" s="1"/>
  <c r="M32" i="146" s="1"/>
  <c r="A32" i="146"/>
  <c r="H31" i="146"/>
  <c r="A31" i="146"/>
  <c r="H30" i="146"/>
  <c r="A30" i="146"/>
  <c r="H29" i="146"/>
  <c r="I29" i="146" s="1"/>
  <c r="M29" i="146" s="1"/>
  <c r="A29" i="146"/>
  <c r="H28" i="146"/>
  <c r="I28" i="146" s="1"/>
  <c r="M28" i="146" s="1"/>
  <c r="A28" i="146"/>
  <c r="N27" i="146"/>
  <c r="L27" i="146"/>
  <c r="K27" i="146"/>
  <c r="J27" i="146"/>
  <c r="G27" i="146"/>
  <c r="F27" i="146"/>
  <c r="E27" i="146"/>
  <c r="A27" i="146"/>
  <c r="L26" i="146"/>
  <c r="L36" i="146" s="1"/>
  <c r="L10" i="146" s="1"/>
  <c r="A26" i="146"/>
  <c r="L25" i="146"/>
  <c r="K25" i="146"/>
  <c r="G25" i="146"/>
  <c r="A25" i="146"/>
  <c r="N24" i="146"/>
  <c r="L24" i="146"/>
  <c r="K24" i="146"/>
  <c r="K26" i="146" s="1"/>
  <c r="K36" i="146" s="1"/>
  <c r="K10" i="146" s="1"/>
  <c r="J24" i="146"/>
  <c r="G24" i="146"/>
  <c r="F24" i="146"/>
  <c r="F26" i="146" s="1"/>
  <c r="E24" i="146"/>
  <c r="M23" i="146"/>
  <c r="H23" i="146"/>
  <c r="A23" i="146"/>
  <c r="H22" i="146"/>
  <c r="H21" i="146"/>
  <c r="A21" i="146"/>
  <c r="H20" i="146"/>
  <c r="I20" i="146" s="1"/>
  <c r="M20" i="146" s="1"/>
  <c r="A20" i="146"/>
  <c r="H19" i="146"/>
  <c r="I19" i="146" s="1"/>
  <c r="A19" i="146"/>
  <c r="H18" i="146"/>
  <c r="A18" i="146"/>
  <c r="H17" i="146"/>
  <c r="A17" i="146"/>
  <c r="H16" i="146"/>
  <c r="I16" i="146" s="1"/>
  <c r="M16" i="146" s="1"/>
  <c r="A16" i="146"/>
  <c r="H15" i="146"/>
  <c r="I15" i="146" s="1"/>
  <c r="A15" i="146"/>
  <c r="H14" i="146"/>
  <c r="I14" i="146" s="1"/>
  <c r="A14" i="146"/>
  <c r="H13" i="146"/>
  <c r="A13" i="146"/>
  <c r="H12" i="146"/>
  <c r="I12" i="146" s="1"/>
  <c r="M12" i="146" s="1"/>
  <c r="A12" i="146"/>
  <c r="H11" i="146"/>
  <c r="A11" i="146"/>
  <c r="A10" i="146"/>
  <c r="A9" i="146"/>
  <c r="A8" i="146"/>
  <c r="A7" i="146"/>
  <c r="A6" i="146"/>
  <c r="A5" i="146"/>
  <c r="A4" i="146"/>
  <c r="A3" i="146"/>
  <c r="A2" i="146"/>
  <c r="A1" i="146"/>
  <c r="M44" i="161" l="1"/>
  <c r="M26" i="161"/>
  <c r="M36" i="161" s="1"/>
  <c r="M10" i="161" s="1"/>
  <c r="I44" i="162"/>
  <c r="I25" i="162"/>
  <c r="I26" i="162" s="1"/>
  <c r="I36" i="162" s="1"/>
  <c r="I10" i="162" s="1"/>
  <c r="M44" i="162"/>
  <c r="M25" i="162"/>
  <c r="M26" i="162" s="1"/>
  <c r="M36" i="162" s="1"/>
  <c r="M10" i="162" s="1"/>
  <c r="Q9" i="148"/>
  <c r="E9" i="148"/>
  <c r="I44" i="148"/>
  <c r="I25" i="148"/>
  <c r="I26" i="148" s="1"/>
  <c r="I36" i="148" s="1"/>
  <c r="I10" i="148" s="1"/>
  <c r="M44" i="148"/>
  <c r="M25" i="148"/>
  <c r="M26" i="148" s="1"/>
  <c r="M36" i="148" s="1"/>
  <c r="M10" i="148" s="1"/>
  <c r="I27" i="147"/>
  <c r="I75" i="147"/>
  <c r="I44" i="147" s="1"/>
  <c r="M53" i="147"/>
  <c r="H25" i="147"/>
  <c r="H26" i="147" s="1"/>
  <c r="H36" i="147" s="1"/>
  <c r="M75" i="147"/>
  <c r="M25" i="147" s="1"/>
  <c r="M26" i="147" s="1"/>
  <c r="M27" i="147"/>
  <c r="H27" i="146"/>
  <c r="N43" i="146"/>
  <c r="I47" i="146"/>
  <c r="M47" i="146" s="1"/>
  <c r="M51" i="146"/>
  <c r="M55" i="146"/>
  <c r="M59" i="146"/>
  <c r="M61" i="146"/>
  <c r="M63" i="146"/>
  <c r="M67" i="146"/>
  <c r="M71" i="146"/>
  <c r="E26" i="146"/>
  <c r="I57" i="146"/>
  <c r="M57" i="146" s="1"/>
  <c r="I61" i="146"/>
  <c r="I65" i="146"/>
  <c r="M65" i="146" s="1"/>
  <c r="I69" i="146"/>
  <c r="M69" i="146" s="1"/>
  <c r="I73" i="146"/>
  <c r="M73" i="146" s="1"/>
  <c r="I46" i="146"/>
  <c r="M46" i="146" s="1"/>
  <c r="I50" i="146"/>
  <c r="M50" i="146" s="1"/>
  <c r="I54" i="146"/>
  <c r="M54" i="146" s="1"/>
  <c r="I58" i="146"/>
  <c r="M58" i="146" s="1"/>
  <c r="I62" i="146"/>
  <c r="M62" i="146" s="1"/>
  <c r="I66" i="146"/>
  <c r="M66" i="146" s="1"/>
  <c r="I70" i="146"/>
  <c r="M70" i="146" s="1"/>
  <c r="I74" i="146"/>
  <c r="M74" i="146" s="1"/>
  <c r="I30" i="146"/>
  <c r="M30" i="146" s="1"/>
  <c r="M27" i="146" s="1"/>
  <c r="I17" i="146"/>
  <c r="M17" i="146" s="1"/>
  <c r="M21" i="146"/>
  <c r="M18" i="146"/>
  <c r="M22" i="146"/>
  <c r="M13" i="146"/>
  <c r="M15" i="146"/>
  <c r="I11" i="146"/>
  <c r="I24" i="146" s="1"/>
  <c r="M14" i="146"/>
  <c r="M53" i="146"/>
  <c r="M19" i="146"/>
  <c r="M49" i="146"/>
  <c r="M60" i="146"/>
  <c r="M64" i="146"/>
  <c r="M68" i="146"/>
  <c r="M72" i="146"/>
  <c r="F36" i="146"/>
  <c r="G26" i="146"/>
  <c r="G36" i="146" s="1"/>
  <c r="N26" i="146"/>
  <c r="N36" i="146" s="1"/>
  <c r="N9" i="146" s="1"/>
  <c r="H75" i="146"/>
  <c r="J26" i="146"/>
  <c r="J36" i="146" s="1"/>
  <c r="J10" i="146" s="1"/>
  <c r="H24" i="146"/>
  <c r="J25" i="146"/>
  <c r="I74" i="145"/>
  <c r="I72" i="145"/>
  <c r="I70" i="145"/>
  <c r="I68" i="145"/>
  <c r="I66" i="145"/>
  <c r="I64" i="145"/>
  <c r="I62" i="145"/>
  <c r="I60" i="145"/>
  <c r="I58" i="145"/>
  <c r="I56" i="145"/>
  <c r="I54" i="145"/>
  <c r="I52" i="145"/>
  <c r="I50" i="145"/>
  <c r="I48" i="145"/>
  <c r="I46" i="145"/>
  <c r="I45" i="145"/>
  <c r="I33" i="145"/>
  <c r="M33" i="145" s="1"/>
  <c r="I22" i="145"/>
  <c r="I21" i="145"/>
  <c r="M21" i="145" s="1"/>
  <c r="I20" i="145"/>
  <c r="M20" i="145" s="1"/>
  <c r="I12" i="145"/>
  <c r="A89" i="145"/>
  <c r="A88" i="145"/>
  <c r="A87" i="145"/>
  <c r="A86" i="145"/>
  <c r="A85" i="145"/>
  <c r="A84" i="145"/>
  <c r="A83" i="145"/>
  <c r="A82" i="145"/>
  <c r="A81" i="145"/>
  <c r="A80" i="145"/>
  <c r="A79" i="145"/>
  <c r="A78" i="145"/>
  <c r="A77" i="145"/>
  <c r="A76" i="145"/>
  <c r="N75" i="145"/>
  <c r="N25" i="145" s="1"/>
  <c r="L75" i="145"/>
  <c r="L44" i="145" s="1"/>
  <c r="K75" i="145"/>
  <c r="J75" i="145"/>
  <c r="G75" i="145"/>
  <c r="F75" i="145"/>
  <c r="E75" i="145"/>
  <c r="E25" i="145" s="1"/>
  <c r="A75" i="145"/>
  <c r="H74" i="145"/>
  <c r="A74" i="145"/>
  <c r="H73" i="145"/>
  <c r="A73" i="145"/>
  <c r="H72" i="145"/>
  <c r="A72" i="145"/>
  <c r="H71" i="145"/>
  <c r="I71" i="145" s="1"/>
  <c r="A71" i="145"/>
  <c r="H70" i="145"/>
  <c r="A70" i="145"/>
  <c r="H69" i="145"/>
  <c r="A69" i="145"/>
  <c r="H68" i="145"/>
  <c r="A68" i="145"/>
  <c r="H67" i="145"/>
  <c r="I67" i="145" s="1"/>
  <c r="A67" i="145"/>
  <c r="H66" i="145"/>
  <c r="A66" i="145"/>
  <c r="H65" i="145"/>
  <c r="A65" i="145"/>
  <c r="H64" i="145"/>
  <c r="A64" i="145"/>
  <c r="H63" i="145"/>
  <c r="I63" i="145" s="1"/>
  <c r="A63" i="145"/>
  <c r="H62" i="145"/>
  <c r="A62" i="145"/>
  <c r="H61" i="145"/>
  <c r="A61" i="145"/>
  <c r="H60" i="145"/>
  <c r="A60" i="145"/>
  <c r="H59" i="145"/>
  <c r="I59" i="145" s="1"/>
  <c r="A59" i="145"/>
  <c r="H58" i="145"/>
  <c r="A58" i="145"/>
  <c r="H57" i="145"/>
  <c r="A57" i="145"/>
  <c r="H56" i="145"/>
  <c r="A56" i="145"/>
  <c r="H55" i="145"/>
  <c r="I55" i="145" s="1"/>
  <c r="A55" i="145"/>
  <c r="H54" i="145"/>
  <c r="A54" i="145"/>
  <c r="H53" i="145"/>
  <c r="A53" i="145"/>
  <c r="H52" i="145"/>
  <c r="A52" i="145"/>
  <c r="H51" i="145"/>
  <c r="I51" i="145" s="1"/>
  <c r="A51" i="145"/>
  <c r="H50" i="145"/>
  <c r="A50" i="145"/>
  <c r="H49" i="145"/>
  <c r="A49" i="145"/>
  <c r="H48" i="145"/>
  <c r="A48" i="145"/>
  <c r="H47" i="145"/>
  <c r="I47" i="145" s="1"/>
  <c r="A47" i="145"/>
  <c r="H46" i="145"/>
  <c r="A46" i="145"/>
  <c r="H45" i="145"/>
  <c r="M45" i="145" s="1"/>
  <c r="A45" i="145"/>
  <c r="K44" i="145"/>
  <c r="J44" i="145"/>
  <c r="A44" i="145"/>
  <c r="A43" i="145"/>
  <c r="A42" i="145"/>
  <c r="A41" i="145"/>
  <c r="A40" i="145"/>
  <c r="A39" i="145"/>
  <c r="A38" i="145"/>
  <c r="A37" i="145"/>
  <c r="A36" i="145"/>
  <c r="H35" i="145"/>
  <c r="I35" i="145" s="1"/>
  <c r="M35" i="145" s="1"/>
  <c r="A35" i="145"/>
  <c r="H34" i="145"/>
  <c r="A34" i="145"/>
  <c r="H33" i="145"/>
  <c r="A33" i="145"/>
  <c r="H32" i="145"/>
  <c r="I32" i="145" s="1"/>
  <c r="A32" i="145"/>
  <c r="H31" i="145"/>
  <c r="I31" i="145" s="1"/>
  <c r="M31" i="145" s="1"/>
  <c r="A31" i="145"/>
  <c r="H30" i="145"/>
  <c r="I30" i="145" s="1"/>
  <c r="A30" i="145"/>
  <c r="H29" i="145"/>
  <c r="I29" i="145" s="1"/>
  <c r="M29" i="145" s="1"/>
  <c r="A29" i="145"/>
  <c r="H28" i="145"/>
  <c r="I28" i="145" s="1"/>
  <c r="A28" i="145"/>
  <c r="N27" i="145"/>
  <c r="L27" i="145"/>
  <c r="K27" i="145"/>
  <c r="J27" i="145"/>
  <c r="G27" i="145"/>
  <c r="F27" i="145"/>
  <c r="E27" i="145"/>
  <c r="A27" i="145"/>
  <c r="A26" i="145"/>
  <c r="L25" i="145"/>
  <c r="L26" i="145" s="1"/>
  <c r="L36" i="145" s="1"/>
  <c r="L10" i="145" s="1"/>
  <c r="K25" i="145"/>
  <c r="J25" i="145"/>
  <c r="G25" i="145"/>
  <c r="G26" i="145" s="1"/>
  <c r="G36" i="145" s="1"/>
  <c r="F25" i="145"/>
  <c r="A25" i="145"/>
  <c r="N24" i="145"/>
  <c r="L24" i="145"/>
  <c r="K24" i="145"/>
  <c r="K26" i="145" s="1"/>
  <c r="K36" i="145" s="1"/>
  <c r="K10" i="145" s="1"/>
  <c r="J24" i="145"/>
  <c r="G24" i="145"/>
  <c r="F24" i="145"/>
  <c r="F26" i="145" s="1"/>
  <c r="F36" i="145" s="1"/>
  <c r="E24" i="145"/>
  <c r="M23" i="145"/>
  <c r="H23" i="145"/>
  <c r="A23" i="145"/>
  <c r="H22" i="145"/>
  <c r="H21" i="145"/>
  <c r="A21" i="145"/>
  <c r="H20" i="145"/>
  <c r="A20" i="145"/>
  <c r="H19" i="145"/>
  <c r="I19" i="145" s="1"/>
  <c r="M19" i="145" s="1"/>
  <c r="A19" i="145"/>
  <c r="H18" i="145"/>
  <c r="I18" i="145" s="1"/>
  <c r="M18" i="145" s="1"/>
  <c r="A18" i="145"/>
  <c r="H17" i="145"/>
  <c r="I17" i="145" s="1"/>
  <c r="M17" i="145" s="1"/>
  <c r="A17" i="145"/>
  <c r="H16" i="145"/>
  <c r="I16" i="145" s="1"/>
  <c r="M16" i="145" s="1"/>
  <c r="A16" i="145"/>
  <c r="H15" i="145"/>
  <c r="I15" i="145" s="1"/>
  <c r="M15" i="145" s="1"/>
  <c r="A15" i="145"/>
  <c r="H14" i="145"/>
  <c r="I14" i="145" s="1"/>
  <c r="M14" i="145" s="1"/>
  <c r="A14" i="145"/>
  <c r="H13" i="145"/>
  <c r="I13" i="145" s="1"/>
  <c r="M13" i="145" s="1"/>
  <c r="A13" i="145"/>
  <c r="M12" i="145"/>
  <c r="H12" i="145"/>
  <c r="A12" i="145"/>
  <c r="H11" i="145"/>
  <c r="I11" i="145" s="1"/>
  <c r="M11" i="145" s="1"/>
  <c r="A11" i="145"/>
  <c r="A10" i="145"/>
  <c r="A9" i="145"/>
  <c r="A8" i="145"/>
  <c r="A7" i="145"/>
  <c r="A6" i="145"/>
  <c r="A5" i="145"/>
  <c r="A4" i="145"/>
  <c r="A3" i="145"/>
  <c r="A2" i="145"/>
  <c r="A1" i="145"/>
  <c r="I25" i="147" l="1"/>
  <c r="I26" i="147" s="1"/>
  <c r="I36" i="147" s="1"/>
  <c r="I10" i="147" s="1"/>
  <c r="M44" i="147"/>
  <c r="E9" i="147"/>
  <c r="Q9" i="147"/>
  <c r="M36" i="147"/>
  <c r="M10" i="147" s="1"/>
  <c r="M11" i="146"/>
  <c r="M24" i="146" s="1"/>
  <c r="I27" i="146"/>
  <c r="M45" i="146"/>
  <c r="M75" i="146" s="1"/>
  <c r="I75" i="146"/>
  <c r="E43" i="146"/>
  <c r="H25" i="146"/>
  <c r="H26" i="146" s="1"/>
  <c r="H36" i="146" s="1"/>
  <c r="N43" i="145"/>
  <c r="N26" i="145"/>
  <c r="N36" i="145" s="1"/>
  <c r="N9" i="145" s="1"/>
  <c r="E26" i="145"/>
  <c r="M49" i="145"/>
  <c r="M57" i="145"/>
  <c r="M61" i="145"/>
  <c r="M65" i="145"/>
  <c r="M73" i="145"/>
  <c r="M46" i="145"/>
  <c r="M50" i="145"/>
  <c r="M54" i="145"/>
  <c r="M58" i="145"/>
  <c r="M62" i="145"/>
  <c r="M66" i="145"/>
  <c r="M70" i="145"/>
  <c r="M74" i="145"/>
  <c r="I49" i="145"/>
  <c r="I53" i="145"/>
  <c r="M53" i="145" s="1"/>
  <c r="I57" i="145"/>
  <c r="I61" i="145"/>
  <c r="I65" i="145"/>
  <c r="I69" i="145"/>
  <c r="M69" i="145" s="1"/>
  <c r="I73" i="145"/>
  <c r="M34" i="145"/>
  <c r="I34" i="145"/>
  <c r="H27" i="145"/>
  <c r="I24" i="145"/>
  <c r="M47" i="145"/>
  <c r="M51" i="145"/>
  <c r="M55" i="145"/>
  <c r="M59" i="145"/>
  <c r="M63" i="145"/>
  <c r="M67" i="145"/>
  <c r="M71" i="145"/>
  <c r="M32" i="145"/>
  <c r="M48" i="145"/>
  <c r="M52" i="145"/>
  <c r="M56" i="145"/>
  <c r="M60" i="145"/>
  <c r="M64" i="145"/>
  <c r="M68" i="145"/>
  <c r="M72" i="145"/>
  <c r="M28" i="145"/>
  <c r="I27" i="145"/>
  <c r="H24" i="145"/>
  <c r="M22" i="145"/>
  <c r="M24" i="145" s="1"/>
  <c r="J26" i="145"/>
  <c r="J36" i="145" s="1"/>
  <c r="J10" i="145" s="1"/>
  <c r="M30" i="145"/>
  <c r="H75" i="145"/>
  <c r="I73" i="144"/>
  <c r="I67" i="144"/>
  <c r="I65" i="144"/>
  <c r="I59" i="144"/>
  <c r="I57" i="144"/>
  <c r="I55" i="144"/>
  <c r="I51" i="144"/>
  <c r="I48" i="144"/>
  <c r="M48" i="144" s="1"/>
  <c r="I45" i="144"/>
  <c r="I34" i="144"/>
  <c r="M34" i="144" s="1"/>
  <c r="I28" i="144"/>
  <c r="I22" i="144"/>
  <c r="I14" i="144"/>
  <c r="A89" i="144"/>
  <c r="A88" i="144"/>
  <c r="A87" i="144"/>
  <c r="A86" i="144"/>
  <c r="A85" i="144"/>
  <c r="A84" i="144"/>
  <c r="A83" i="144"/>
  <c r="A82" i="144"/>
  <c r="A81" i="144"/>
  <c r="A80" i="144"/>
  <c r="A79" i="144"/>
  <c r="A78" i="144"/>
  <c r="A77" i="144"/>
  <c r="A76" i="144"/>
  <c r="N75" i="144"/>
  <c r="N25" i="144" s="1"/>
  <c r="L75" i="144"/>
  <c r="K75" i="144"/>
  <c r="J75" i="144"/>
  <c r="J44" i="144" s="1"/>
  <c r="G75" i="144"/>
  <c r="F75" i="144"/>
  <c r="F25" i="144" s="1"/>
  <c r="E75" i="144"/>
  <c r="E25" i="144" s="1"/>
  <c r="A75" i="144"/>
  <c r="H74" i="144"/>
  <c r="A74" i="144"/>
  <c r="H73" i="144"/>
  <c r="A73" i="144"/>
  <c r="H72" i="144"/>
  <c r="A72" i="144"/>
  <c r="H71" i="144"/>
  <c r="I71" i="144" s="1"/>
  <c r="A71" i="144"/>
  <c r="H70" i="144"/>
  <c r="A70" i="144"/>
  <c r="H69" i="144"/>
  <c r="I69" i="144" s="1"/>
  <c r="A69" i="144"/>
  <c r="H68" i="144"/>
  <c r="A68" i="144"/>
  <c r="H67" i="144"/>
  <c r="A67" i="144"/>
  <c r="H66" i="144"/>
  <c r="A66" i="144"/>
  <c r="H65" i="144"/>
  <c r="A65" i="144"/>
  <c r="H64" i="144"/>
  <c r="A64" i="144"/>
  <c r="H63" i="144"/>
  <c r="I63" i="144" s="1"/>
  <c r="A63" i="144"/>
  <c r="H62" i="144"/>
  <c r="A62" i="144"/>
  <c r="H61" i="144"/>
  <c r="I61" i="144" s="1"/>
  <c r="A61" i="144"/>
  <c r="H60" i="144"/>
  <c r="A60" i="144"/>
  <c r="H59" i="144"/>
  <c r="A59" i="144"/>
  <c r="H58" i="144"/>
  <c r="A58" i="144"/>
  <c r="H57" i="144"/>
  <c r="A57" i="144"/>
  <c r="H56" i="144"/>
  <c r="I56" i="144" s="1"/>
  <c r="M56" i="144" s="1"/>
  <c r="A56" i="144"/>
  <c r="H55" i="144"/>
  <c r="A55" i="144"/>
  <c r="H54" i="144"/>
  <c r="A54" i="144"/>
  <c r="H53" i="144"/>
  <c r="I53" i="144" s="1"/>
  <c r="A53" i="144"/>
  <c r="H52" i="144"/>
  <c r="I52" i="144" s="1"/>
  <c r="M52" i="144" s="1"/>
  <c r="A52" i="144"/>
  <c r="H51" i="144"/>
  <c r="A51" i="144"/>
  <c r="H50" i="144"/>
  <c r="I50" i="144" s="1"/>
  <c r="A50" i="144"/>
  <c r="H49" i="144"/>
  <c r="I49" i="144" s="1"/>
  <c r="A49" i="144"/>
  <c r="H48" i="144"/>
  <c r="A48" i="144"/>
  <c r="H47" i="144"/>
  <c r="A47" i="144"/>
  <c r="H46" i="144"/>
  <c r="I46" i="144" s="1"/>
  <c r="A46" i="144"/>
  <c r="H45" i="144"/>
  <c r="A45" i="144"/>
  <c r="L44" i="144"/>
  <c r="K44" i="144"/>
  <c r="A44" i="144"/>
  <c r="A43" i="144"/>
  <c r="A42" i="144"/>
  <c r="A41" i="144"/>
  <c r="A40" i="144"/>
  <c r="A39" i="144"/>
  <c r="A38" i="144"/>
  <c r="A37" i="144"/>
  <c r="A36" i="144"/>
  <c r="H35" i="144"/>
  <c r="I35" i="144" s="1"/>
  <c r="M35" i="144" s="1"/>
  <c r="A35" i="144"/>
  <c r="H34" i="144"/>
  <c r="A34" i="144"/>
  <c r="H33" i="144"/>
  <c r="I33" i="144" s="1"/>
  <c r="M33" i="144" s="1"/>
  <c r="A33" i="144"/>
  <c r="H32" i="144"/>
  <c r="I32" i="144" s="1"/>
  <c r="M32" i="144" s="1"/>
  <c r="A32" i="144"/>
  <c r="H31" i="144"/>
  <c r="I31" i="144" s="1"/>
  <c r="M31" i="144" s="1"/>
  <c r="A31" i="144"/>
  <c r="H30" i="144"/>
  <c r="A30" i="144"/>
  <c r="H29" i="144"/>
  <c r="I29" i="144" s="1"/>
  <c r="M29" i="144" s="1"/>
  <c r="A29" i="144"/>
  <c r="H28" i="144"/>
  <c r="A28" i="144"/>
  <c r="N27" i="144"/>
  <c r="L27" i="144"/>
  <c r="K27" i="144"/>
  <c r="J27" i="144"/>
  <c r="G27" i="144"/>
  <c r="F27" i="144"/>
  <c r="E27" i="144"/>
  <c r="A27" i="144"/>
  <c r="L26" i="144"/>
  <c r="L36" i="144" s="1"/>
  <c r="L10" i="144" s="1"/>
  <c r="A26" i="144"/>
  <c r="L25" i="144"/>
  <c r="K25" i="144"/>
  <c r="G25" i="144"/>
  <c r="A25" i="144"/>
  <c r="N24" i="144"/>
  <c r="L24" i="144"/>
  <c r="K24" i="144"/>
  <c r="K26" i="144" s="1"/>
  <c r="K36" i="144" s="1"/>
  <c r="K10" i="144" s="1"/>
  <c r="J24" i="144"/>
  <c r="G24" i="144"/>
  <c r="F24" i="144"/>
  <c r="F26" i="144" s="1"/>
  <c r="E24" i="144"/>
  <c r="M23" i="144"/>
  <c r="H23" i="144"/>
  <c r="A23" i="144"/>
  <c r="H22" i="144"/>
  <c r="H21" i="144"/>
  <c r="I21" i="144" s="1"/>
  <c r="A21" i="144"/>
  <c r="H20" i="144"/>
  <c r="I20" i="144" s="1"/>
  <c r="M20" i="144" s="1"/>
  <c r="A20" i="144"/>
  <c r="H19" i="144"/>
  <c r="I19" i="144" s="1"/>
  <c r="A19" i="144"/>
  <c r="H18" i="144"/>
  <c r="I18" i="144" s="1"/>
  <c r="A18" i="144"/>
  <c r="H17" i="144"/>
  <c r="A17" i="144"/>
  <c r="H16" i="144"/>
  <c r="I16" i="144" s="1"/>
  <c r="M16" i="144" s="1"/>
  <c r="A16" i="144"/>
  <c r="H15" i="144"/>
  <c r="A15" i="144"/>
  <c r="H14" i="144"/>
  <c r="A14" i="144"/>
  <c r="H13" i="144"/>
  <c r="A13" i="144"/>
  <c r="H12" i="144"/>
  <c r="I12" i="144" s="1"/>
  <c r="M12" i="144" s="1"/>
  <c r="A12" i="144"/>
  <c r="H11" i="144"/>
  <c r="I11" i="144" s="1"/>
  <c r="A11" i="144"/>
  <c r="A10" i="144"/>
  <c r="A9" i="144"/>
  <c r="A8" i="144"/>
  <c r="A7" i="144"/>
  <c r="A6" i="144"/>
  <c r="A5" i="144"/>
  <c r="A4" i="144"/>
  <c r="A3" i="144"/>
  <c r="A2" i="144"/>
  <c r="A1" i="144"/>
  <c r="Q9" i="146" l="1"/>
  <c r="E9" i="146"/>
  <c r="I44" i="146"/>
  <c r="I25" i="146"/>
  <c r="I26" i="146" s="1"/>
  <c r="I36" i="146" s="1"/>
  <c r="I10" i="146" s="1"/>
  <c r="M44" i="146"/>
  <c r="M25" i="146"/>
  <c r="M26" i="146" s="1"/>
  <c r="M36" i="146" s="1"/>
  <c r="M10" i="146" s="1"/>
  <c r="I75" i="145"/>
  <c r="I44" i="145" s="1"/>
  <c r="M75" i="145"/>
  <c r="M25" i="145" s="1"/>
  <c r="M26" i="145" s="1"/>
  <c r="E43" i="145"/>
  <c r="H25" i="145"/>
  <c r="H26" i="145" s="1"/>
  <c r="H36" i="145" s="1"/>
  <c r="M27" i="145"/>
  <c r="H27" i="144"/>
  <c r="N43" i="144"/>
  <c r="E26" i="144"/>
  <c r="I47" i="144"/>
  <c r="M47" i="144" s="1"/>
  <c r="M51" i="144"/>
  <c r="M62" i="144"/>
  <c r="M64" i="144"/>
  <c r="M72" i="144"/>
  <c r="I60" i="144"/>
  <c r="M60" i="144" s="1"/>
  <c r="I64" i="144"/>
  <c r="I68" i="144"/>
  <c r="M68" i="144" s="1"/>
  <c r="I72" i="144"/>
  <c r="M55" i="144"/>
  <c r="I54" i="144"/>
  <c r="M54" i="144" s="1"/>
  <c r="I58" i="144"/>
  <c r="M58" i="144" s="1"/>
  <c r="I62" i="144"/>
  <c r="I66" i="144"/>
  <c r="M66" i="144" s="1"/>
  <c r="I70" i="144"/>
  <c r="M70" i="144" s="1"/>
  <c r="I74" i="144"/>
  <c r="M74" i="144" s="1"/>
  <c r="I30" i="144"/>
  <c r="M30" i="144" s="1"/>
  <c r="M14" i="144"/>
  <c r="M18" i="144"/>
  <c r="M22" i="144"/>
  <c r="I13" i="144"/>
  <c r="M13" i="144" s="1"/>
  <c r="I17" i="144"/>
  <c r="M17" i="144" s="1"/>
  <c r="M15" i="144"/>
  <c r="I15" i="144"/>
  <c r="M21" i="144"/>
  <c r="M19" i="144"/>
  <c r="M28" i="144"/>
  <c r="M49" i="144"/>
  <c r="M46" i="144"/>
  <c r="M53" i="144"/>
  <c r="M50" i="144"/>
  <c r="M57" i="144"/>
  <c r="M59" i="144"/>
  <c r="M61" i="144"/>
  <c r="M63" i="144"/>
  <c r="M65" i="144"/>
  <c r="M67" i="144"/>
  <c r="M69" i="144"/>
  <c r="M71" i="144"/>
  <c r="M73" i="144"/>
  <c r="M11" i="144"/>
  <c r="F36" i="144"/>
  <c r="G26" i="144"/>
  <c r="G36" i="144" s="1"/>
  <c r="N26" i="144"/>
  <c r="N36" i="144" s="1"/>
  <c r="N9" i="144" s="1"/>
  <c r="H75" i="144"/>
  <c r="J26" i="144"/>
  <c r="J36" i="144" s="1"/>
  <c r="J10" i="144" s="1"/>
  <c r="H24" i="144"/>
  <c r="J25" i="144"/>
  <c r="E24" i="143"/>
  <c r="E27" i="143"/>
  <c r="I74" i="143"/>
  <c r="I70" i="143"/>
  <c r="I66" i="143"/>
  <c r="I62" i="143"/>
  <c r="I55" i="143"/>
  <c r="I53" i="143"/>
  <c r="I50" i="143"/>
  <c r="I49" i="143"/>
  <c r="A89" i="143"/>
  <c r="A88" i="143"/>
  <c r="A87" i="143"/>
  <c r="A86" i="143"/>
  <c r="A85" i="143"/>
  <c r="A84" i="143"/>
  <c r="A83" i="143"/>
  <c r="A82" i="143"/>
  <c r="A81" i="143"/>
  <c r="A80" i="143"/>
  <c r="A79" i="143"/>
  <c r="A78" i="143"/>
  <c r="A77" i="143"/>
  <c r="A76" i="143"/>
  <c r="N75" i="143"/>
  <c r="N25" i="143" s="1"/>
  <c r="L75" i="143"/>
  <c r="K75" i="143"/>
  <c r="J75" i="143"/>
  <c r="J44" i="143" s="1"/>
  <c r="G75" i="143"/>
  <c r="F75" i="143"/>
  <c r="F25" i="143" s="1"/>
  <c r="E75" i="143"/>
  <c r="E25" i="143" s="1"/>
  <c r="A75" i="143"/>
  <c r="H74" i="143"/>
  <c r="M74" i="143" s="1"/>
  <c r="A74" i="143"/>
  <c r="H73" i="143"/>
  <c r="A73" i="143"/>
  <c r="H72" i="143"/>
  <c r="I72" i="143" s="1"/>
  <c r="A72" i="143"/>
  <c r="H71" i="143"/>
  <c r="A71" i="143"/>
  <c r="H70" i="143"/>
  <c r="A70" i="143"/>
  <c r="H69" i="143"/>
  <c r="A69" i="143"/>
  <c r="H68" i="143"/>
  <c r="I68" i="143" s="1"/>
  <c r="A68" i="143"/>
  <c r="H67" i="143"/>
  <c r="A67" i="143"/>
  <c r="H66" i="143"/>
  <c r="A66" i="143"/>
  <c r="H65" i="143"/>
  <c r="A65" i="143"/>
  <c r="H64" i="143"/>
  <c r="I64" i="143" s="1"/>
  <c r="A64" i="143"/>
  <c r="H63" i="143"/>
  <c r="A63" i="143"/>
  <c r="H62" i="143"/>
  <c r="A62" i="143"/>
  <c r="H61" i="143"/>
  <c r="A61" i="143"/>
  <c r="H60" i="143"/>
  <c r="I60" i="143" s="1"/>
  <c r="A60" i="143"/>
  <c r="H59" i="143"/>
  <c r="A59" i="143"/>
  <c r="H58" i="143"/>
  <c r="I58" i="143" s="1"/>
  <c r="M58" i="143" s="1"/>
  <c r="A58" i="143"/>
  <c r="H57" i="143"/>
  <c r="I57" i="143" s="1"/>
  <c r="A57" i="143"/>
  <c r="H56" i="143"/>
  <c r="I56" i="143" s="1"/>
  <c r="A56" i="143"/>
  <c r="H55" i="143"/>
  <c r="A55" i="143"/>
  <c r="H54" i="143"/>
  <c r="I54" i="143" s="1"/>
  <c r="M54" i="143" s="1"/>
  <c r="A54" i="143"/>
  <c r="H53" i="143"/>
  <c r="A53" i="143"/>
  <c r="H52" i="143"/>
  <c r="A52" i="143"/>
  <c r="H51" i="143"/>
  <c r="A51" i="143"/>
  <c r="M50" i="143"/>
  <c r="H50" i="143"/>
  <c r="A50" i="143"/>
  <c r="H49" i="143"/>
  <c r="A49" i="143"/>
  <c r="H48" i="143"/>
  <c r="I48" i="143" s="1"/>
  <c r="A48" i="143"/>
  <c r="H47" i="143"/>
  <c r="A47" i="143"/>
  <c r="H46" i="143"/>
  <c r="I46" i="143" s="1"/>
  <c r="M46" i="143" s="1"/>
  <c r="A46" i="143"/>
  <c r="H45" i="143"/>
  <c r="A45" i="143"/>
  <c r="L44" i="143"/>
  <c r="K44" i="143"/>
  <c r="A44" i="143"/>
  <c r="A43" i="143"/>
  <c r="A42" i="143"/>
  <c r="A41" i="143"/>
  <c r="A40" i="143"/>
  <c r="A39" i="143"/>
  <c r="A38" i="143"/>
  <c r="A37" i="143"/>
  <c r="A36" i="143"/>
  <c r="H35" i="143"/>
  <c r="I35" i="143" s="1"/>
  <c r="M35" i="143" s="1"/>
  <c r="A35" i="143"/>
  <c r="H34" i="143"/>
  <c r="I34" i="143" s="1"/>
  <c r="M34" i="143" s="1"/>
  <c r="A34" i="143"/>
  <c r="H33" i="143"/>
  <c r="I33" i="143" s="1"/>
  <c r="M33" i="143" s="1"/>
  <c r="A33" i="143"/>
  <c r="H32" i="143"/>
  <c r="I32" i="143" s="1"/>
  <c r="M32" i="143" s="1"/>
  <c r="A32" i="143"/>
  <c r="H31" i="143"/>
  <c r="I31" i="143" s="1"/>
  <c r="M31" i="143" s="1"/>
  <c r="A31" i="143"/>
  <c r="H30" i="143"/>
  <c r="I30" i="143" s="1"/>
  <c r="M30" i="143" s="1"/>
  <c r="A30" i="143"/>
  <c r="H29" i="143"/>
  <c r="I29" i="143" s="1"/>
  <c r="M29" i="143" s="1"/>
  <c r="A29" i="143"/>
  <c r="H28" i="143"/>
  <c r="I28" i="143" s="1"/>
  <c r="A28" i="143"/>
  <c r="N27" i="143"/>
  <c r="L27" i="143"/>
  <c r="K27" i="143"/>
  <c r="J27" i="143"/>
  <c r="G27" i="143"/>
  <c r="F27" i="143"/>
  <c r="A27" i="143"/>
  <c r="A26" i="143"/>
  <c r="L25" i="143"/>
  <c r="L26" i="143" s="1"/>
  <c r="L36" i="143" s="1"/>
  <c r="L10" i="143" s="1"/>
  <c r="K25" i="143"/>
  <c r="G25" i="143"/>
  <c r="A25" i="143"/>
  <c r="N24" i="143"/>
  <c r="L24" i="143"/>
  <c r="K24" i="143"/>
  <c r="J24" i="143"/>
  <c r="G24" i="143"/>
  <c r="G26" i="143" s="1"/>
  <c r="G36" i="143" s="1"/>
  <c r="F24" i="143"/>
  <c r="M23" i="143"/>
  <c r="H23" i="143"/>
  <c r="A23" i="143"/>
  <c r="H22" i="143"/>
  <c r="H21" i="143"/>
  <c r="I21" i="143" s="1"/>
  <c r="A21" i="143"/>
  <c r="H20" i="143"/>
  <c r="A20" i="143"/>
  <c r="H19" i="143"/>
  <c r="I19" i="143" s="1"/>
  <c r="A19" i="143"/>
  <c r="H18" i="143"/>
  <c r="I18" i="143" s="1"/>
  <c r="M18" i="143" s="1"/>
  <c r="A18" i="143"/>
  <c r="H17" i="143"/>
  <c r="I17" i="143" s="1"/>
  <c r="A17" i="143"/>
  <c r="H16" i="143"/>
  <c r="A16" i="143"/>
  <c r="H15" i="143"/>
  <c r="I15" i="143" s="1"/>
  <c r="A15" i="143"/>
  <c r="H14" i="143"/>
  <c r="I14" i="143" s="1"/>
  <c r="M14" i="143" s="1"/>
  <c r="A14" i="143"/>
  <c r="H13" i="143"/>
  <c r="I13" i="143" s="1"/>
  <c r="A13" i="143"/>
  <c r="H12" i="143"/>
  <c r="A12" i="143"/>
  <c r="H11" i="143"/>
  <c r="I11" i="143" s="1"/>
  <c r="A11" i="143"/>
  <c r="A10" i="143"/>
  <c r="A9" i="143"/>
  <c r="A8" i="143"/>
  <c r="A7" i="143"/>
  <c r="A6" i="143"/>
  <c r="A5" i="143"/>
  <c r="A4" i="143"/>
  <c r="A3" i="143"/>
  <c r="A2" i="143"/>
  <c r="A1" i="143"/>
  <c r="I25" i="145" l="1"/>
  <c r="I26" i="145" s="1"/>
  <c r="I36" i="145" s="1"/>
  <c r="I10" i="145" s="1"/>
  <c r="M44" i="145"/>
  <c r="M36" i="145"/>
  <c r="M10" i="145" s="1"/>
  <c r="Q9" i="145"/>
  <c r="E9" i="145"/>
  <c r="I27" i="144"/>
  <c r="I24" i="144"/>
  <c r="M27" i="144"/>
  <c r="M24" i="144"/>
  <c r="M45" i="144"/>
  <c r="M75" i="144" s="1"/>
  <c r="I75" i="144"/>
  <c r="E43" i="144"/>
  <c r="H25" i="144"/>
  <c r="H26" i="144" s="1"/>
  <c r="H36" i="144" s="1"/>
  <c r="N43" i="143"/>
  <c r="N26" i="143"/>
  <c r="N36" i="143" s="1"/>
  <c r="N9" i="143" s="1"/>
  <c r="H75" i="143"/>
  <c r="E43" i="143" s="1"/>
  <c r="M52" i="143"/>
  <c r="M61" i="143"/>
  <c r="M63" i="143"/>
  <c r="M65" i="143"/>
  <c r="I61" i="143"/>
  <c r="I65" i="143"/>
  <c r="I69" i="143"/>
  <c r="M69" i="143" s="1"/>
  <c r="I73" i="143"/>
  <c r="M73" i="143" s="1"/>
  <c r="M49" i="143"/>
  <c r="M62" i="143"/>
  <c r="M66" i="143"/>
  <c r="M70" i="143"/>
  <c r="I47" i="143"/>
  <c r="M47" i="143" s="1"/>
  <c r="I51" i="143"/>
  <c r="M51" i="143" s="1"/>
  <c r="I59" i="143"/>
  <c r="M59" i="143" s="1"/>
  <c r="I63" i="143"/>
  <c r="I67" i="143"/>
  <c r="M67" i="143" s="1"/>
  <c r="I71" i="143"/>
  <c r="M71" i="143" s="1"/>
  <c r="M55" i="143"/>
  <c r="I52" i="143"/>
  <c r="I45" i="143"/>
  <c r="E26" i="143"/>
  <c r="I27" i="143"/>
  <c r="M28" i="143"/>
  <c r="M27" i="143" s="1"/>
  <c r="I22" i="143"/>
  <c r="M22" i="143" s="1"/>
  <c r="M13" i="143"/>
  <c r="H27" i="143"/>
  <c r="M17" i="143"/>
  <c r="M21" i="143"/>
  <c r="I12" i="143"/>
  <c r="I16" i="143"/>
  <c r="M16" i="143" s="1"/>
  <c r="I20" i="143"/>
  <c r="M20" i="143" s="1"/>
  <c r="M19" i="143"/>
  <c r="M48" i="143"/>
  <c r="M57" i="143"/>
  <c r="M56" i="143"/>
  <c r="M15" i="143"/>
  <c r="M53" i="143"/>
  <c r="M60" i="143"/>
  <c r="M64" i="143"/>
  <c r="M68" i="143"/>
  <c r="M72" i="143"/>
  <c r="K26" i="143"/>
  <c r="K36" i="143" s="1"/>
  <c r="K10" i="143" s="1"/>
  <c r="M11" i="143"/>
  <c r="F26" i="143"/>
  <c r="F36" i="143" s="1"/>
  <c r="H24" i="143"/>
  <c r="J25" i="143"/>
  <c r="J26" i="143" s="1"/>
  <c r="J36" i="143" s="1"/>
  <c r="J10" i="143" s="1"/>
  <c r="I74" i="142"/>
  <c r="M74" i="142" s="1"/>
  <c r="I69" i="142"/>
  <c r="I62" i="142"/>
  <c r="I61" i="142"/>
  <c r="I58" i="142"/>
  <c r="M58" i="142" s="1"/>
  <c r="I53" i="142"/>
  <c r="I51" i="142"/>
  <c r="I49" i="142"/>
  <c r="I32" i="142"/>
  <c r="I28" i="142"/>
  <c r="I21" i="142"/>
  <c r="I19" i="142"/>
  <c r="I17" i="142"/>
  <c r="I14" i="142"/>
  <c r="M14" i="142" s="1"/>
  <c r="I13" i="142"/>
  <c r="A89" i="142"/>
  <c r="A88" i="142"/>
  <c r="A87" i="142"/>
  <c r="A86" i="142"/>
  <c r="A85" i="142"/>
  <c r="A84" i="142"/>
  <c r="A83" i="142"/>
  <c r="A82" i="142"/>
  <c r="A81" i="142"/>
  <c r="A80" i="142"/>
  <c r="A79" i="142"/>
  <c r="A78" i="142"/>
  <c r="A77" i="142"/>
  <c r="A76" i="142"/>
  <c r="N75" i="142"/>
  <c r="N43" i="142" s="1"/>
  <c r="L75" i="142"/>
  <c r="L44" i="142" s="1"/>
  <c r="K75" i="142"/>
  <c r="J75" i="142"/>
  <c r="G75" i="142"/>
  <c r="G25" i="142" s="1"/>
  <c r="G26" i="142" s="1"/>
  <c r="G36" i="142" s="1"/>
  <c r="F75" i="142"/>
  <c r="E75" i="142"/>
  <c r="E25" i="142" s="1"/>
  <c r="A75" i="142"/>
  <c r="H74" i="142"/>
  <c r="A74" i="142"/>
  <c r="H73" i="142"/>
  <c r="I73" i="142" s="1"/>
  <c r="A73" i="142"/>
  <c r="H72" i="142"/>
  <c r="A72" i="142"/>
  <c r="H71" i="142"/>
  <c r="I71" i="142" s="1"/>
  <c r="A71" i="142"/>
  <c r="H70" i="142"/>
  <c r="I70" i="142" s="1"/>
  <c r="M70" i="142" s="1"/>
  <c r="A70" i="142"/>
  <c r="H69" i="142"/>
  <c r="A69" i="142"/>
  <c r="H68" i="142"/>
  <c r="A68" i="142"/>
  <c r="H67" i="142"/>
  <c r="I67" i="142" s="1"/>
  <c r="A67" i="142"/>
  <c r="H66" i="142"/>
  <c r="I66" i="142" s="1"/>
  <c r="M66" i="142" s="1"/>
  <c r="A66" i="142"/>
  <c r="H65" i="142"/>
  <c r="I65" i="142" s="1"/>
  <c r="A65" i="142"/>
  <c r="H64" i="142"/>
  <c r="A64" i="142"/>
  <c r="H63" i="142"/>
  <c r="I63" i="142" s="1"/>
  <c r="A63" i="142"/>
  <c r="M62" i="142"/>
  <c r="H62" i="142"/>
  <c r="A62" i="142"/>
  <c r="H61" i="142"/>
  <c r="A61" i="142"/>
  <c r="H60" i="142"/>
  <c r="A60" i="142"/>
  <c r="H59" i="142"/>
  <c r="A59" i="142"/>
  <c r="H58" i="142"/>
  <c r="A58" i="142"/>
  <c r="H57" i="142"/>
  <c r="I57" i="142" s="1"/>
  <c r="A57" i="142"/>
  <c r="H56" i="142"/>
  <c r="A56" i="142"/>
  <c r="H55" i="142"/>
  <c r="I55" i="142" s="1"/>
  <c r="A55" i="142"/>
  <c r="H54" i="142"/>
  <c r="I54" i="142" s="1"/>
  <c r="M54" i="142" s="1"/>
  <c r="A54" i="142"/>
  <c r="H53" i="142"/>
  <c r="A53" i="142"/>
  <c r="H52" i="142"/>
  <c r="A52" i="142"/>
  <c r="H51" i="142"/>
  <c r="A51" i="142"/>
  <c r="H50" i="142"/>
  <c r="I50" i="142" s="1"/>
  <c r="M50" i="142" s="1"/>
  <c r="A50" i="142"/>
  <c r="H49" i="142"/>
  <c r="A49" i="142"/>
  <c r="H48" i="142"/>
  <c r="A48" i="142"/>
  <c r="H47" i="142"/>
  <c r="I47" i="142" s="1"/>
  <c r="A47" i="142"/>
  <c r="H46" i="142"/>
  <c r="I46" i="142" s="1"/>
  <c r="M46" i="142" s="1"/>
  <c r="A46" i="142"/>
  <c r="H45" i="142"/>
  <c r="I45" i="142" s="1"/>
  <c r="A45" i="142"/>
  <c r="J44" i="142"/>
  <c r="A44" i="142"/>
  <c r="A43" i="142"/>
  <c r="A42" i="142"/>
  <c r="A41" i="142"/>
  <c r="A40" i="142"/>
  <c r="A39" i="142"/>
  <c r="A38" i="142"/>
  <c r="A37" i="142"/>
  <c r="A36" i="142"/>
  <c r="H35" i="142"/>
  <c r="A35" i="142"/>
  <c r="H34" i="142"/>
  <c r="I34" i="142" s="1"/>
  <c r="A34" i="142"/>
  <c r="H33" i="142"/>
  <c r="A33" i="142"/>
  <c r="H32" i="142"/>
  <c r="A32" i="142"/>
  <c r="H31" i="142"/>
  <c r="A31" i="142"/>
  <c r="H30" i="142"/>
  <c r="I30" i="142" s="1"/>
  <c r="A30" i="142"/>
  <c r="H29" i="142"/>
  <c r="A29" i="142"/>
  <c r="H28" i="142"/>
  <c r="A28" i="142"/>
  <c r="N27" i="142"/>
  <c r="L27" i="142"/>
  <c r="K27" i="142"/>
  <c r="J27" i="142"/>
  <c r="G27" i="142"/>
  <c r="F27" i="142"/>
  <c r="E27" i="142"/>
  <c r="A27" i="142"/>
  <c r="J26" i="142"/>
  <c r="J36" i="142" s="1"/>
  <c r="J10" i="142" s="1"/>
  <c r="A26" i="142"/>
  <c r="J25" i="142"/>
  <c r="F25" i="142"/>
  <c r="F26" i="142" s="1"/>
  <c r="F36" i="142" s="1"/>
  <c r="A25" i="142"/>
  <c r="N24" i="142"/>
  <c r="L24" i="142"/>
  <c r="K24" i="142"/>
  <c r="J24" i="142"/>
  <c r="G24" i="142"/>
  <c r="F24" i="142"/>
  <c r="E24" i="142"/>
  <c r="M23" i="142"/>
  <c r="H23" i="142"/>
  <c r="A23" i="142"/>
  <c r="H22" i="142"/>
  <c r="I22" i="142" s="1"/>
  <c r="M22" i="142" s="1"/>
  <c r="H21" i="142"/>
  <c r="A21" i="142"/>
  <c r="H20" i="142"/>
  <c r="A20" i="142"/>
  <c r="H19" i="142"/>
  <c r="A19" i="142"/>
  <c r="H18" i="142"/>
  <c r="I18" i="142" s="1"/>
  <c r="M18" i="142" s="1"/>
  <c r="A18" i="142"/>
  <c r="H17" i="142"/>
  <c r="A17" i="142"/>
  <c r="H16" i="142"/>
  <c r="A16" i="142"/>
  <c r="H15" i="142"/>
  <c r="A15" i="142"/>
  <c r="H14" i="142"/>
  <c r="A14" i="142"/>
  <c r="H13" i="142"/>
  <c r="A13" i="142"/>
  <c r="H12" i="142"/>
  <c r="A12" i="142"/>
  <c r="H11" i="142"/>
  <c r="A11" i="142"/>
  <c r="A10" i="142"/>
  <c r="A9" i="142"/>
  <c r="A8" i="142"/>
  <c r="A7" i="142"/>
  <c r="A6" i="142"/>
  <c r="A5" i="142"/>
  <c r="A4" i="142"/>
  <c r="A3" i="142"/>
  <c r="A2" i="142"/>
  <c r="A1" i="142"/>
  <c r="Q9" i="144" l="1"/>
  <c r="E9" i="144"/>
  <c r="I44" i="144"/>
  <c r="I25" i="144"/>
  <c r="I26" i="144" s="1"/>
  <c r="I36" i="144" s="1"/>
  <c r="I10" i="144" s="1"/>
  <c r="M44" i="144"/>
  <c r="M25" i="144"/>
  <c r="M26" i="144" s="1"/>
  <c r="M36" i="144" s="1"/>
  <c r="M10" i="144" s="1"/>
  <c r="H25" i="143"/>
  <c r="H26" i="143"/>
  <c r="H36" i="143" s="1"/>
  <c r="Q9" i="143" s="1"/>
  <c r="I24" i="143"/>
  <c r="M12" i="143"/>
  <c r="M24" i="143" s="1"/>
  <c r="M45" i="143"/>
  <c r="M75" i="143" s="1"/>
  <c r="I75" i="143"/>
  <c r="H27" i="142"/>
  <c r="E26" i="142"/>
  <c r="N25" i="142"/>
  <c r="N26" i="142" s="1"/>
  <c r="N36" i="142" s="1"/>
  <c r="N9" i="142" s="1"/>
  <c r="H75" i="142"/>
  <c r="M52" i="142"/>
  <c r="M61" i="142"/>
  <c r="M68" i="142"/>
  <c r="I59" i="142"/>
  <c r="M59" i="142" s="1"/>
  <c r="M51" i="142"/>
  <c r="M53" i="142"/>
  <c r="M67" i="142"/>
  <c r="M69" i="142"/>
  <c r="I48" i="142"/>
  <c r="M48" i="142" s="1"/>
  <c r="I52" i="142"/>
  <c r="I56" i="142"/>
  <c r="M56" i="142" s="1"/>
  <c r="I60" i="142"/>
  <c r="M60" i="142" s="1"/>
  <c r="I64" i="142"/>
  <c r="M64" i="142" s="1"/>
  <c r="I68" i="142"/>
  <c r="I72" i="142"/>
  <c r="M72" i="142" s="1"/>
  <c r="I31" i="142"/>
  <c r="M31" i="142" s="1"/>
  <c r="I35" i="142"/>
  <c r="M35" i="142" s="1"/>
  <c r="I29" i="142"/>
  <c r="M29" i="142" s="1"/>
  <c r="I33" i="142"/>
  <c r="M33" i="142" s="1"/>
  <c r="H24" i="142"/>
  <c r="M20" i="142"/>
  <c r="M17" i="142"/>
  <c r="I15" i="142"/>
  <c r="M15" i="142" s="1"/>
  <c r="I12" i="142"/>
  <c r="M12" i="142" s="1"/>
  <c r="I16" i="142"/>
  <c r="M16" i="142" s="1"/>
  <c r="I20" i="142"/>
  <c r="I11" i="142"/>
  <c r="M19" i="142"/>
  <c r="M21" i="142"/>
  <c r="M47" i="142"/>
  <c r="M49" i="142"/>
  <c r="M63" i="142"/>
  <c r="M65" i="142"/>
  <c r="M13" i="142"/>
  <c r="M30" i="142"/>
  <c r="M32" i="142"/>
  <c r="M34" i="142"/>
  <c r="M55" i="142"/>
  <c r="M57" i="142"/>
  <c r="M71" i="142"/>
  <c r="M73" i="142"/>
  <c r="M28" i="142"/>
  <c r="M45" i="142"/>
  <c r="K44" i="142"/>
  <c r="K25" i="142"/>
  <c r="K26" i="142" s="1"/>
  <c r="K36" i="142" s="1"/>
  <c r="K10" i="142" s="1"/>
  <c r="L25" i="142"/>
  <c r="L26" i="142" s="1"/>
  <c r="L36" i="142" s="1"/>
  <c r="L10" i="142" s="1"/>
  <c r="I73" i="141"/>
  <c r="I71" i="141"/>
  <c r="I63" i="141"/>
  <c r="I61" i="141"/>
  <c r="I59" i="141"/>
  <c r="I55" i="141"/>
  <c r="I52" i="141"/>
  <c r="I51" i="141"/>
  <c r="I48" i="141"/>
  <c r="I35" i="141"/>
  <c r="M35" i="141" s="1"/>
  <c r="I22" i="141"/>
  <c r="I21" i="141"/>
  <c r="I17" i="141"/>
  <c r="A89" i="141"/>
  <c r="A88" i="141"/>
  <c r="A87" i="141"/>
  <c r="A86" i="141"/>
  <c r="A85" i="141"/>
  <c r="A84" i="141"/>
  <c r="A83" i="141"/>
  <c r="A82" i="141"/>
  <c r="A81" i="141"/>
  <c r="A80" i="141"/>
  <c r="A79" i="141"/>
  <c r="A78" i="141"/>
  <c r="A77" i="141"/>
  <c r="A76" i="141"/>
  <c r="N75" i="141"/>
  <c r="N25" i="141" s="1"/>
  <c r="L75" i="141"/>
  <c r="K75" i="141"/>
  <c r="K44" i="141" s="1"/>
  <c r="J75" i="141"/>
  <c r="J44" i="141" s="1"/>
  <c r="G75" i="141"/>
  <c r="F75" i="141"/>
  <c r="F25" i="141" s="1"/>
  <c r="E75" i="141"/>
  <c r="E25" i="141" s="1"/>
  <c r="A75" i="141"/>
  <c r="H74" i="141"/>
  <c r="A74" i="141"/>
  <c r="H73" i="141"/>
  <c r="A73" i="141"/>
  <c r="H72" i="141"/>
  <c r="I72" i="141" s="1"/>
  <c r="A72" i="141"/>
  <c r="H71" i="141"/>
  <c r="A71" i="141"/>
  <c r="H70" i="141"/>
  <c r="A70" i="141"/>
  <c r="H69" i="141"/>
  <c r="I69" i="141" s="1"/>
  <c r="A69" i="141"/>
  <c r="H68" i="141"/>
  <c r="I68" i="141" s="1"/>
  <c r="A68" i="141"/>
  <c r="H67" i="141"/>
  <c r="I67" i="141" s="1"/>
  <c r="A67" i="141"/>
  <c r="H66" i="141"/>
  <c r="A66" i="141"/>
  <c r="H65" i="141"/>
  <c r="I65" i="141" s="1"/>
  <c r="A65" i="141"/>
  <c r="H64" i="141"/>
  <c r="I64" i="141" s="1"/>
  <c r="A64" i="141"/>
  <c r="H63" i="141"/>
  <c r="A63" i="141"/>
  <c r="H62" i="141"/>
  <c r="A62" i="141"/>
  <c r="H61" i="141"/>
  <c r="A61" i="141"/>
  <c r="H60" i="141"/>
  <c r="I60" i="141" s="1"/>
  <c r="A60" i="141"/>
  <c r="H59" i="141"/>
  <c r="A59" i="141"/>
  <c r="H58" i="141"/>
  <c r="I58" i="141" s="1"/>
  <c r="M58" i="141" s="1"/>
  <c r="A58" i="141"/>
  <c r="H57" i="141"/>
  <c r="A57" i="141"/>
  <c r="H56" i="141"/>
  <c r="I56" i="141" s="1"/>
  <c r="A56" i="141"/>
  <c r="H55" i="141"/>
  <c r="A55" i="141"/>
  <c r="H54" i="141"/>
  <c r="I54" i="141" s="1"/>
  <c r="M54" i="141" s="1"/>
  <c r="A54" i="141"/>
  <c r="H53" i="141"/>
  <c r="I53" i="141" s="1"/>
  <c r="A53" i="141"/>
  <c r="H52" i="141"/>
  <c r="A52" i="141"/>
  <c r="H51" i="141"/>
  <c r="A51" i="141"/>
  <c r="H50" i="141"/>
  <c r="I50" i="141" s="1"/>
  <c r="M50" i="141" s="1"/>
  <c r="A50" i="141"/>
  <c r="H49" i="141"/>
  <c r="A49" i="141"/>
  <c r="H48" i="141"/>
  <c r="A48" i="141"/>
  <c r="H47" i="141"/>
  <c r="I47" i="141" s="1"/>
  <c r="A47" i="141"/>
  <c r="H46" i="141"/>
  <c r="I46" i="141" s="1"/>
  <c r="M46" i="141" s="1"/>
  <c r="A46" i="141"/>
  <c r="H45" i="141"/>
  <c r="A45" i="141"/>
  <c r="L44" i="141"/>
  <c r="A44" i="141"/>
  <c r="A43" i="141"/>
  <c r="A42" i="141"/>
  <c r="A41" i="141"/>
  <c r="A40" i="141"/>
  <c r="A39" i="141"/>
  <c r="A38" i="141"/>
  <c r="A37" i="141"/>
  <c r="A36" i="141"/>
  <c r="H35" i="141"/>
  <c r="A35" i="141"/>
  <c r="H34" i="141"/>
  <c r="I34" i="141" s="1"/>
  <c r="M34" i="141" s="1"/>
  <c r="A34" i="141"/>
  <c r="H33" i="141"/>
  <c r="I33" i="141" s="1"/>
  <c r="M33" i="141" s="1"/>
  <c r="A33" i="141"/>
  <c r="H32" i="141"/>
  <c r="I32" i="141" s="1"/>
  <c r="M32" i="141" s="1"/>
  <c r="A32" i="141"/>
  <c r="H31" i="141"/>
  <c r="I31" i="141" s="1"/>
  <c r="M31" i="141" s="1"/>
  <c r="A31" i="141"/>
  <c r="H30" i="141"/>
  <c r="I30" i="141" s="1"/>
  <c r="M30" i="141" s="1"/>
  <c r="A30" i="141"/>
  <c r="H29" i="141"/>
  <c r="I29" i="141" s="1"/>
  <c r="M29" i="141" s="1"/>
  <c r="A29" i="141"/>
  <c r="H28" i="141"/>
  <c r="I28" i="141" s="1"/>
  <c r="A28" i="141"/>
  <c r="N27" i="141"/>
  <c r="L27" i="141"/>
  <c r="K27" i="141"/>
  <c r="J27" i="141"/>
  <c r="G27" i="141"/>
  <c r="F27" i="141"/>
  <c r="E27" i="141"/>
  <c r="A27" i="141"/>
  <c r="A26" i="141"/>
  <c r="L25" i="141"/>
  <c r="G25" i="141"/>
  <c r="A25" i="141"/>
  <c r="N24" i="141"/>
  <c r="L24" i="141"/>
  <c r="K24" i="141"/>
  <c r="J24" i="141"/>
  <c r="G24" i="141"/>
  <c r="G26" i="141" s="1"/>
  <c r="G36" i="141" s="1"/>
  <c r="F24" i="141"/>
  <c r="E24" i="141"/>
  <c r="E26" i="141" s="1"/>
  <c r="M23" i="141"/>
  <c r="H23" i="141"/>
  <c r="A23" i="141"/>
  <c r="H22" i="141"/>
  <c r="H21" i="141"/>
  <c r="A21" i="141"/>
  <c r="H20" i="141"/>
  <c r="A20" i="141"/>
  <c r="H19" i="141"/>
  <c r="A19" i="141"/>
  <c r="H18" i="141"/>
  <c r="I18" i="141" s="1"/>
  <c r="M18" i="141" s="1"/>
  <c r="A18" i="141"/>
  <c r="H17" i="141"/>
  <c r="A17" i="141"/>
  <c r="H16" i="141"/>
  <c r="A16" i="141"/>
  <c r="H15" i="141"/>
  <c r="I15" i="141" s="1"/>
  <c r="A15" i="141"/>
  <c r="H14" i="141"/>
  <c r="I14" i="141" s="1"/>
  <c r="M14" i="141" s="1"/>
  <c r="A14" i="141"/>
  <c r="H13" i="141"/>
  <c r="I13" i="141" s="1"/>
  <c r="A13" i="141"/>
  <c r="H12" i="141"/>
  <c r="A12" i="141"/>
  <c r="H11" i="141"/>
  <c r="I11" i="141" s="1"/>
  <c r="A11" i="141"/>
  <c r="A10" i="141"/>
  <c r="A9" i="141"/>
  <c r="A8" i="141"/>
  <c r="A7" i="141"/>
  <c r="A6" i="141"/>
  <c r="A5" i="141"/>
  <c r="A4" i="141"/>
  <c r="A3" i="141"/>
  <c r="A2" i="141"/>
  <c r="A1" i="141"/>
  <c r="E9" i="143" l="1"/>
  <c r="I44" i="143"/>
  <c r="I25" i="143"/>
  <c r="I26" i="143" s="1"/>
  <c r="I36" i="143" s="1"/>
  <c r="I10" i="143" s="1"/>
  <c r="M44" i="143"/>
  <c r="M25" i="143"/>
  <c r="M26" i="143" s="1"/>
  <c r="M36" i="143" s="1"/>
  <c r="M10" i="143" s="1"/>
  <c r="I27" i="142"/>
  <c r="M75" i="142"/>
  <c r="M25" i="142" s="1"/>
  <c r="I75" i="142"/>
  <c r="I25" i="142" s="1"/>
  <c r="H25" i="142"/>
  <c r="H26" i="142" s="1"/>
  <c r="H36" i="142" s="1"/>
  <c r="E43" i="142"/>
  <c r="M27" i="142"/>
  <c r="M11" i="142"/>
  <c r="M24" i="142" s="1"/>
  <c r="I24" i="142"/>
  <c r="L26" i="141"/>
  <c r="L36" i="141" s="1"/>
  <c r="L10" i="141" s="1"/>
  <c r="K25" i="141"/>
  <c r="H27" i="141"/>
  <c r="N43" i="141"/>
  <c r="N26" i="141"/>
  <c r="N36" i="141" s="1"/>
  <c r="N9" i="141" s="1"/>
  <c r="M62" i="141"/>
  <c r="M66" i="141"/>
  <c r="M48" i="141"/>
  <c r="M55" i="141"/>
  <c r="M57" i="141"/>
  <c r="I49" i="141"/>
  <c r="M49" i="141" s="1"/>
  <c r="I57" i="141"/>
  <c r="H75" i="141"/>
  <c r="E43" i="141" s="1"/>
  <c r="M52" i="141"/>
  <c r="M61" i="141"/>
  <c r="M65" i="141"/>
  <c r="M69" i="141"/>
  <c r="M73" i="141"/>
  <c r="I62" i="141"/>
  <c r="I66" i="141"/>
  <c r="I70" i="141"/>
  <c r="M70" i="141" s="1"/>
  <c r="I74" i="141"/>
  <c r="M74" i="141" s="1"/>
  <c r="I45" i="141"/>
  <c r="I27" i="141"/>
  <c r="M28" i="141"/>
  <c r="M21" i="141"/>
  <c r="M22" i="141"/>
  <c r="I19" i="141"/>
  <c r="M19" i="141" s="1"/>
  <c r="M16" i="141"/>
  <c r="M20" i="141"/>
  <c r="I12" i="141"/>
  <c r="M12" i="141" s="1"/>
  <c r="I16" i="141"/>
  <c r="I20" i="141"/>
  <c r="M59" i="141"/>
  <c r="M63" i="141"/>
  <c r="M67" i="141"/>
  <c r="M71" i="141"/>
  <c r="M13" i="141"/>
  <c r="M47" i="141"/>
  <c r="M56" i="141"/>
  <c r="M15" i="141"/>
  <c r="M17" i="141"/>
  <c r="M51" i="141"/>
  <c r="M53" i="141"/>
  <c r="M60" i="141"/>
  <c r="M64" i="141"/>
  <c r="M68" i="141"/>
  <c r="M72" i="141"/>
  <c r="M27" i="141"/>
  <c r="K26" i="141"/>
  <c r="K36" i="141" s="1"/>
  <c r="K10" i="141" s="1"/>
  <c r="M11" i="141"/>
  <c r="F26" i="141"/>
  <c r="F36" i="141" s="1"/>
  <c r="H24" i="141"/>
  <c r="J25" i="141"/>
  <c r="J26" i="141" s="1"/>
  <c r="J36" i="141" s="1"/>
  <c r="J10" i="141" s="1"/>
  <c r="I73" i="140"/>
  <c r="I71" i="140"/>
  <c r="I69" i="140"/>
  <c r="I67" i="140"/>
  <c r="I65" i="140"/>
  <c r="I63" i="140"/>
  <c r="I61" i="140"/>
  <c r="I59" i="140"/>
  <c r="I55" i="140"/>
  <c r="I52" i="140"/>
  <c r="I51" i="140"/>
  <c r="I48" i="140"/>
  <c r="I22" i="140"/>
  <c r="I21" i="140"/>
  <c r="I18" i="140"/>
  <c r="M18" i="140" s="1"/>
  <c r="A89" i="140"/>
  <c r="A88" i="140"/>
  <c r="A87" i="140"/>
  <c r="A86" i="140"/>
  <c r="A85" i="140"/>
  <c r="A84" i="140"/>
  <c r="A83" i="140"/>
  <c r="A82" i="140"/>
  <c r="A81" i="140"/>
  <c r="A80" i="140"/>
  <c r="A79" i="140"/>
  <c r="A78" i="140"/>
  <c r="A77" i="140"/>
  <c r="A76" i="140"/>
  <c r="N75" i="140"/>
  <c r="N25" i="140" s="1"/>
  <c r="L75" i="140"/>
  <c r="K75" i="140"/>
  <c r="J75" i="140"/>
  <c r="J44" i="140" s="1"/>
  <c r="G75" i="140"/>
  <c r="F75" i="140"/>
  <c r="F25" i="140" s="1"/>
  <c r="E75" i="140"/>
  <c r="E25" i="140" s="1"/>
  <c r="A75" i="140"/>
  <c r="H74" i="140"/>
  <c r="A74" i="140"/>
  <c r="H73" i="140"/>
  <c r="A73" i="140"/>
  <c r="H72" i="140"/>
  <c r="I72" i="140" s="1"/>
  <c r="A72" i="140"/>
  <c r="H71" i="140"/>
  <c r="A71" i="140"/>
  <c r="H70" i="140"/>
  <c r="A70" i="140"/>
  <c r="H69" i="140"/>
  <c r="A69" i="140"/>
  <c r="H68" i="140"/>
  <c r="I68" i="140" s="1"/>
  <c r="A68" i="140"/>
  <c r="H67" i="140"/>
  <c r="A67" i="140"/>
  <c r="H66" i="140"/>
  <c r="A66" i="140"/>
  <c r="H65" i="140"/>
  <c r="A65" i="140"/>
  <c r="H64" i="140"/>
  <c r="I64" i="140" s="1"/>
  <c r="A64" i="140"/>
  <c r="H63" i="140"/>
  <c r="A63" i="140"/>
  <c r="H62" i="140"/>
  <c r="A62" i="140"/>
  <c r="H61" i="140"/>
  <c r="A61" i="140"/>
  <c r="H60" i="140"/>
  <c r="I60" i="140" s="1"/>
  <c r="A60" i="140"/>
  <c r="H59" i="140"/>
  <c r="A59" i="140"/>
  <c r="H58" i="140"/>
  <c r="I58" i="140" s="1"/>
  <c r="M58" i="140" s="1"/>
  <c r="A58" i="140"/>
  <c r="H57" i="140"/>
  <c r="A57" i="140"/>
  <c r="H56" i="140"/>
  <c r="I56" i="140" s="1"/>
  <c r="A56" i="140"/>
  <c r="H55" i="140"/>
  <c r="A55" i="140"/>
  <c r="H54" i="140"/>
  <c r="I54" i="140" s="1"/>
  <c r="M54" i="140" s="1"/>
  <c r="A54" i="140"/>
  <c r="H53" i="140"/>
  <c r="I53" i="140" s="1"/>
  <c r="A53" i="140"/>
  <c r="H52" i="140"/>
  <c r="A52" i="140"/>
  <c r="H51" i="140"/>
  <c r="A51" i="140"/>
  <c r="H50" i="140"/>
  <c r="I50" i="140" s="1"/>
  <c r="M50" i="140" s="1"/>
  <c r="A50" i="140"/>
  <c r="H49" i="140"/>
  <c r="A49" i="140"/>
  <c r="H48" i="140"/>
  <c r="A48" i="140"/>
  <c r="H47" i="140"/>
  <c r="I47" i="140" s="1"/>
  <c r="A47" i="140"/>
  <c r="H46" i="140"/>
  <c r="I46" i="140" s="1"/>
  <c r="M46" i="140" s="1"/>
  <c r="A46" i="140"/>
  <c r="H45" i="140"/>
  <c r="A45" i="140"/>
  <c r="L44" i="140"/>
  <c r="K44" i="140"/>
  <c r="A44" i="140"/>
  <c r="A43" i="140"/>
  <c r="A42" i="140"/>
  <c r="A41" i="140"/>
  <c r="A40" i="140"/>
  <c r="A39" i="140"/>
  <c r="A38" i="140"/>
  <c r="A37" i="140"/>
  <c r="A36" i="140"/>
  <c r="H35" i="140"/>
  <c r="I35" i="140" s="1"/>
  <c r="M35" i="140" s="1"/>
  <c r="A35" i="140"/>
  <c r="H34" i="140"/>
  <c r="I34" i="140" s="1"/>
  <c r="M34" i="140" s="1"/>
  <c r="A34" i="140"/>
  <c r="H33" i="140"/>
  <c r="I33" i="140" s="1"/>
  <c r="M33" i="140" s="1"/>
  <c r="A33" i="140"/>
  <c r="H32" i="140"/>
  <c r="I32" i="140" s="1"/>
  <c r="M32" i="140" s="1"/>
  <c r="A32" i="140"/>
  <c r="H31" i="140"/>
  <c r="I31" i="140" s="1"/>
  <c r="M31" i="140" s="1"/>
  <c r="A31" i="140"/>
  <c r="H30" i="140"/>
  <c r="I30" i="140" s="1"/>
  <c r="M30" i="140" s="1"/>
  <c r="A30" i="140"/>
  <c r="H29" i="140"/>
  <c r="I29" i="140" s="1"/>
  <c r="M29" i="140" s="1"/>
  <c r="A29" i="140"/>
  <c r="H28" i="140"/>
  <c r="I28" i="140" s="1"/>
  <c r="A28" i="140"/>
  <c r="N27" i="140"/>
  <c r="L27" i="140"/>
  <c r="K27" i="140"/>
  <c r="J27" i="140"/>
  <c r="G27" i="140"/>
  <c r="F27" i="140"/>
  <c r="E27" i="140"/>
  <c r="A27" i="140"/>
  <c r="A26" i="140"/>
  <c r="L25" i="140"/>
  <c r="L26" i="140" s="1"/>
  <c r="L36" i="140" s="1"/>
  <c r="L10" i="140" s="1"/>
  <c r="K25" i="140"/>
  <c r="G25" i="140"/>
  <c r="A25" i="140"/>
  <c r="N24" i="140"/>
  <c r="L24" i="140"/>
  <c r="K24" i="140"/>
  <c r="J24" i="140"/>
  <c r="G24" i="140"/>
  <c r="G26" i="140" s="1"/>
  <c r="G36" i="140" s="1"/>
  <c r="F24" i="140"/>
  <c r="E24" i="140"/>
  <c r="M23" i="140"/>
  <c r="H23" i="140"/>
  <c r="A23" i="140"/>
  <c r="H22" i="140"/>
  <c r="H21" i="140"/>
  <c r="A21" i="140"/>
  <c r="H20" i="140"/>
  <c r="A20" i="140"/>
  <c r="H19" i="140"/>
  <c r="A19" i="140"/>
  <c r="H18" i="140"/>
  <c r="A18" i="140"/>
  <c r="H17" i="140"/>
  <c r="I17" i="140" s="1"/>
  <c r="A17" i="140"/>
  <c r="H16" i="140"/>
  <c r="A16" i="140"/>
  <c r="H15" i="140"/>
  <c r="I15" i="140" s="1"/>
  <c r="A15" i="140"/>
  <c r="H14" i="140"/>
  <c r="I14" i="140" s="1"/>
  <c r="M14" i="140" s="1"/>
  <c r="A14" i="140"/>
  <c r="H13" i="140"/>
  <c r="I13" i="140" s="1"/>
  <c r="A13" i="140"/>
  <c r="H12" i="140"/>
  <c r="A12" i="140"/>
  <c r="H11" i="140"/>
  <c r="I11" i="140" s="1"/>
  <c r="A11" i="140"/>
  <c r="A10" i="140"/>
  <c r="A9" i="140"/>
  <c r="A8" i="140"/>
  <c r="A7" i="140"/>
  <c r="A6" i="140"/>
  <c r="A5" i="140"/>
  <c r="A4" i="140"/>
  <c r="A3" i="140"/>
  <c r="A2" i="140"/>
  <c r="A1" i="140"/>
  <c r="M44" i="142" l="1"/>
  <c r="I44" i="142"/>
  <c r="E9" i="142"/>
  <c r="Q9" i="142"/>
  <c r="I26" i="142"/>
  <c r="I36" i="142" s="1"/>
  <c r="I10" i="142" s="1"/>
  <c r="M26" i="142"/>
  <c r="M36" i="142" s="1"/>
  <c r="M10" i="142" s="1"/>
  <c r="H25" i="141"/>
  <c r="H26" i="141" s="1"/>
  <c r="H36" i="141" s="1"/>
  <c r="Q9" i="141" s="1"/>
  <c r="I24" i="141"/>
  <c r="M24" i="141"/>
  <c r="M45" i="141"/>
  <c r="M75" i="141" s="1"/>
  <c r="I75" i="141"/>
  <c r="H27" i="140"/>
  <c r="N26" i="140"/>
  <c r="N36" i="140" s="1"/>
  <c r="N9" i="140" s="1"/>
  <c r="E26" i="140"/>
  <c r="N43" i="140"/>
  <c r="M62" i="140"/>
  <c r="M66" i="140"/>
  <c r="M48" i="140"/>
  <c r="M55" i="140"/>
  <c r="M57" i="140"/>
  <c r="I49" i="140"/>
  <c r="M49" i="140" s="1"/>
  <c r="I57" i="140"/>
  <c r="H75" i="140"/>
  <c r="E43" i="140" s="1"/>
  <c r="M52" i="140"/>
  <c r="M61" i="140"/>
  <c r="M65" i="140"/>
  <c r="M69" i="140"/>
  <c r="M73" i="140"/>
  <c r="I62" i="140"/>
  <c r="I66" i="140"/>
  <c r="I70" i="140"/>
  <c r="M70" i="140" s="1"/>
  <c r="I74" i="140"/>
  <c r="M74" i="140" s="1"/>
  <c r="I45" i="140"/>
  <c r="I27" i="140"/>
  <c r="M28" i="140"/>
  <c r="M27" i="140" s="1"/>
  <c r="M21" i="140"/>
  <c r="M22" i="140"/>
  <c r="I19" i="140"/>
  <c r="M19" i="140" s="1"/>
  <c r="M16" i="140"/>
  <c r="M20" i="140"/>
  <c r="I12" i="140"/>
  <c r="M12" i="140" s="1"/>
  <c r="I16" i="140"/>
  <c r="I20" i="140"/>
  <c r="M59" i="140"/>
  <c r="M63" i="140"/>
  <c r="M67" i="140"/>
  <c r="M71" i="140"/>
  <c r="M13" i="140"/>
  <c r="M47" i="140"/>
  <c r="M56" i="140"/>
  <c r="M15" i="140"/>
  <c r="M17" i="140"/>
  <c r="M51" i="140"/>
  <c r="M53" i="140"/>
  <c r="M60" i="140"/>
  <c r="M64" i="140"/>
  <c r="M68" i="140"/>
  <c r="M72" i="140"/>
  <c r="K26" i="140"/>
  <c r="K36" i="140" s="1"/>
  <c r="K10" i="140" s="1"/>
  <c r="M11" i="140"/>
  <c r="F26" i="140"/>
  <c r="F36" i="140" s="1"/>
  <c r="H24" i="140"/>
  <c r="J25" i="140"/>
  <c r="J26" i="140" s="1"/>
  <c r="J36" i="140" s="1"/>
  <c r="J10" i="140" s="1"/>
  <c r="I74" i="139"/>
  <c r="I72" i="139"/>
  <c r="I70" i="139"/>
  <c r="I68" i="139"/>
  <c r="I66" i="139"/>
  <c r="I64" i="139"/>
  <c r="I62" i="139"/>
  <c r="I60" i="139"/>
  <c r="I50" i="139"/>
  <c r="I34" i="139"/>
  <c r="M34" i="139" s="1"/>
  <c r="I31" i="139"/>
  <c r="I14" i="139"/>
  <c r="A89" i="139"/>
  <c r="A88" i="139"/>
  <c r="A87" i="139"/>
  <c r="A86" i="139"/>
  <c r="A85" i="139"/>
  <c r="A84" i="139"/>
  <c r="A83" i="139"/>
  <c r="A82" i="139"/>
  <c r="A81" i="139"/>
  <c r="A80" i="139"/>
  <c r="A79" i="139"/>
  <c r="A78" i="139"/>
  <c r="A77" i="139"/>
  <c r="A76" i="139"/>
  <c r="N75" i="139"/>
  <c r="N25" i="139" s="1"/>
  <c r="L75" i="139"/>
  <c r="K75" i="139"/>
  <c r="J75" i="139"/>
  <c r="J44" i="139" s="1"/>
  <c r="G75" i="139"/>
  <c r="F75" i="139"/>
  <c r="F25" i="139" s="1"/>
  <c r="E75" i="139"/>
  <c r="E25" i="139" s="1"/>
  <c r="A75" i="139"/>
  <c r="H74" i="139"/>
  <c r="A74" i="139"/>
  <c r="H73" i="139"/>
  <c r="A73" i="139"/>
  <c r="H72" i="139"/>
  <c r="A72" i="139"/>
  <c r="H71" i="139"/>
  <c r="I71" i="139" s="1"/>
  <c r="A71" i="139"/>
  <c r="H70" i="139"/>
  <c r="A70" i="139"/>
  <c r="H69" i="139"/>
  <c r="A69" i="139"/>
  <c r="H68" i="139"/>
  <c r="A68" i="139"/>
  <c r="H67" i="139"/>
  <c r="I67" i="139" s="1"/>
  <c r="A67" i="139"/>
  <c r="H66" i="139"/>
  <c r="A66" i="139"/>
  <c r="H65" i="139"/>
  <c r="A65" i="139"/>
  <c r="H64" i="139"/>
  <c r="A64" i="139"/>
  <c r="H63" i="139"/>
  <c r="I63" i="139" s="1"/>
  <c r="A63" i="139"/>
  <c r="H62" i="139"/>
  <c r="A62" i="139"/>
  <c r="H61" i="139"/>
  <c r="A61" i="139"/>
  <c r="H60" i="139"/>
  <c r="A60" i="139"/>
  <c r="H59" i="139"/>
  <c r="I59" i="139" s="1"/>
  <c r="A59" i="139"/>
  <c r="H58" i="139"/>
  <c r="I58" i="139" s="1"/>
  <c r="A58" i="139"/>
  <c r="H57" i="139"/>
  <c r="A57" i="139"/>
  <c r="H56" i="139"/>
  <c r="I56" i="139" s="1"/>
  <c r="M56" i="139" s="1"/>
  <c r="A56" i="139"/>
  <c r="H55" i="139"/>
  <c r="A55" i="139"/>
  <c r="H54" i="139"/>
  <c r="I54" i="139" s="1"/>
  <c r="A54" i="139"/>
  <c r="H53" i="139"/>
  <c r="A53" i="139"/>
  <c r="H52" i="139"/>
  <c r="I52" i="139" s="1"/>
  <c r="M52" i="139" s="1"/>
  <c r="A52" i="139"/>
  <c r="H51" i="139"/>
  <c r="A51" i="139"/>
  <c r="H50" i="139"/>
  <c r="A50" i="139"/>
  <c r="H49" i="139"/>
  <c r="A49" i="139"/>
  <c r="H48" i="139"/>
  <c r="I48" i="139" s="1"/>
  <c r="M48" i="139" s="1"/>
  <c r="A48" i="139"/>
  <c r="H47" i="139"/>
  <c r="I47" i="139" s="1"/>
  <c r="A47" i="139"/>
  <c r="H46" i="139"/>
  <c r="I46" i="139" s="1"/>
  <c r="A46" i="139"/>
  <c r="H45" i="139"/>
  <c r="I45" i="139" s="1"/>
  <c r="A45" i="139"/>
  <c r="L44" i="139"/>
  <c r="K44" i="139"/>
  <c r="A44" i="139"/>
  <c r="A43" i="139"/>
  <c r="A42" i="139"/>
  <c r="A41" i="139"/>
  <c r="A40" i="139"/>
  <c r="A39" i="139"/>
  <c r="A38" i="139"/>
  <c r="A37" i="139"/>
  <c r="A36" i="139"/>
  <c r="H35" i="139"/>
  <c r="I35" i="139" s="1"/>
  <c r="M35" i="139" s="1"/>
  <c r="A35" i="139"/>
  <c r="H34" i="139"/>
  <c r="A34" i="139"/>
  <c r="H33" i="139"/>
  <c r="I33" i="139" s="1"/>
  <c r="M33" i="139" s="1"/>
  <c r="A33" i="139"/>
  <c r="H32" i="139"/>
  <c r="I32" i="139" s="1"/>
  <c r="M32" i="139" s="1"/>
  <c r="A32" i="139"/>
  <c r="M31" i="139"/>
  <c r="H31" i="139"/>
  <c r="A31" i="139"/>
  <c r="H30" i="139"/>
  <c r="A30" i="139"/>
  <c r="H29" i="139"/>
  <c r="I29" i="139" s="1"/>
  <c r="M29" i="139" s="1"/>
  <c r="A29" i="139"/>
  <c r="H28" i="139"/>
  <c r="I28" i="139" s="1"/>
  <c r="M28" i="139" s="1"/>
  <c r="A28" i="139"/>
  <c r="N27" i="139"/>
  <c r="L27" i="139"/>
  <c r="K27" i="139"/>
  <c r="J27" i="139"/>
  <c r="G27" i="139"/>
  <c r="F27" i="139"/>
  <c r="E27" i="139"/>
  <c r="A27" i="139"/>
  <c r="L26" i="139"/>
  <c r="L36" i="139" s="1"/>
  <c r="L10" i="139" s="1"/>
  <c r="A26" i="139"/>
  <c r="L25" i="139"/>
  <c r="K25" i="139"/>
  <c r="G25" i="139"/>
  <c r="A25" i="139"/>
  <c r="N24" i="139"/>
  <c r="L24" i="139"/>
  <c r="K24" i="139"/>
  <c r="K26" i="139" s="1"/>
  <c r="K36" i="139" s="1"/>
  <c r="K10" i="139" s="1"/>
  <c r="J24" i="139"/>
  <c r="G24" i="139"/>
  <c r="F24" i="139"/>
  <c r="F26" i="139" s="1"/>
  <c r="E24" i="139"/>
  <c r="M23" i="139"/>
  <c r="H23" i="139"/>
  <c r="A23" i="139"/>
  <c r="H22" i="139"/>
  <c r="H21" i="139"/>
  <c r="A21" i="139"/>
  <c r="H20" i="139"/>
  <c r="I20" i="139" s="1"/>
  <c r="M20" i="139" s="1"/>
  <c r="A20" i="139"/>
  <c r="H19" i="139"/>
  <c r="A19" i="139"/>
  <c r="H18" i="139"/>
  <c r="I18" i="139" s="1"/>
  <c r="A18" i="139"/>
  <c r="H17" i="139"/>
  <c r="A17" i="139"/>
  <c r="H16" i="139"/>
  <c r="I16" i="139" s="1"/>
  <c r="M16" i="139" s="1"/>
  <c r="A16" i="139"/>
  <c r="H15" i="139"/>
  <c r="A15" i="139"/>
  <c r="H14" i="139"/>
  <c r="A14" i="139"/>
  <c r="H13" i="139"/>
  <c r="I13" i="139" s="1"/>
  <c r="A13" i="139"/>
  <c r="H12" i="139"/>
  <c r="I12" i="139" s="1"/>
  <c r="M12" i="139" s="1"/>
  <c r="A12" i="139"/>
  <c r="H11" i="139"/>
  <c r="I11" i="139" s="1"/>
  <c r="A11" i="139"/>
  <c r="A10" i="139"/>
  <c r="A9" i="139"/>
  <c r="A8" i="139"/>
  <c r="A7" i="139"/>
  <c r="A6" i="139"/>
  <c r="A5" i="139"/>
  <c r="A4" i="139"/>
  <c r="A3" i="139"/>
  <c r="A2" i="139"/>
  <c r="A1" i="139"/>
  <c r="E9" i="141" l="1"/>
  <c r="I44" i="141"/>
  <c r="I25" i="141"/>
  <c r="I26" i="141" s="1"/>
  <c r="I36" i="141" s="1"/>
  <c r="I10" i="141" s="1"/>
  <c r="M44" i="141"/>
  <c r="M25" i="141"/>
  <c r="M26" i="141" s="1"/>
  <c r="M36" i="141" s="1"/>
  <c r="M10" i="141" s="1"/>
  <c r="H25" i="140"/>
  <c r="H26" i="140" s="1"/>
  <c r="H36" i="140" s="1"/>
  <c r="I24" i="140"/>
  <c r="M24" i="140"/>
  <c r="M45" i="140"/>
  <c r="M75" i="140" s="1"/>
  <c r="I75" i="140"/>
  <c r="H27" i="139"/>
  <c r="N43" i="139"/>
  <c r="E26" i="139"/>
  <c r="M53" i="139"/>
  <c r="M55" i="139"/>
  <c r="I51" i="139"/>
  <c r="M51" i="139" s="1"/>
  <c r="I55" i="139"/>
  <c r="M58" i="139"/>
  <c r="M60" i="139"/>
  <c r="M62" i="139"/>
  <c r="M64" i="139"/>
  <c r="M66" i="139"/>
  <c r="M68" i="139"/>
  <c r="M70" i="139"/>
  <c r="M72" i="139"/>
  <c r="M74" i="139"/>
  <c r="I49" i="139"/>
  <c r="M49" i="139" s="1"/>
  <c r="I53" i="139"/>
  <c r="I57" i="139"/>
  <c r="M57" i="139" s="1"/>
  <c r="I61" i="139"/>
  <c r="M61" i="139" s="1"/>
  <c r="I65" i="139"/>
  <c r="M65" i="139" s="1"/>
  <c r="I69" i="139"/>
  <c r="M69" i="139" s="1"/>
  <c r="I73" i="139"/>
  <c r="M73" i="139" s="1"/>
  <c r="I30" i="139"/>
  <c r="M30" i="139" s="1"/>
  <c r="M27" i="139" s="1"/>
  <c r="M15" i="139"/>
  <c r="M21" i="139"/>
  <c r="I17" i="139"/>
  <c r="M17" i="139" s="1"/>
  <c r="I21" i="139"/>
  <c r="I22" i="139"/>
  <c r="M22" i="139" s="1"/>
  <c r="M14" i="139"/>
  <c r="M18" i="139"/>
  <c r="I15" i="139"/>
  <c r="I19" i="139"/>
  <c r="M19" i="139" s="1"/>
  <c r="M46" i="139"/>
  <c r="M50" i="139"/>
  <c r="M59" i="139"/>
  <c r="M63" i="139"/>
  <c r="M67" i="139"/>
  <c r="M71" i="139"/>
  <c r="M13" i="139"/>
  <c r="M47" i="139"/>
  <c r="M54" i="139"/>
  <c r="M11" i="139"/>
  <c r="F36" i="139"/>
  <c r="G26" i="139"/>
  <c r="G36" i="139" s="1"/>
  <c r="N26" i="139"/>
  <c r="N36" i="139" s="1"/>
  <c r="N9" i="139" s="1"/>
  <c r="H75" i="139"/>
  <c r="J26" i="139"/>
  <c r="J36" i="139" s="1"/>
  <c r="J10" i="139" s="1"/>
  <c r="H24" i="139"/>
  <c r="J25" i="139"/>
  <c r="I71" i="138"/>
  <c r="I67" i="138"/>
  <c r="I63" i="138"/>
  <c r="I59" i="138"/>
  <c r="I55" i="138"/>
  <c r="I51" i="138"/>
  <c r="I48" i="138"/>
  <c r="I47" i="138"/>
  <c r="I22" i="138"/>
  <c r="I15" i="138"/>
  <c r="A89" i="138"/>
  <c r="A88" i="138"/>
  <c r="A87" i="138"/>
  <c r="A86" i="138"/>
  <c r="A85" i="138"/>
  <c r="A84" i="138"/>
  <c r="A83" i="138"/>
  <c r="A82" i="138"/>
  <c r="A81" i="138"/>
  <c r="A80" i="138"/>
  <c r="A79" i="138"/>
  <c r="A78" i="138"/>
  <c r="A77" i="138"/>
  <c r="A76" i="138"/>
  <c r="N75" i="138"/>
  <c r="N25" i="138" s="1"/>
  <c r="L75" i="138"/>
  <c r="K75" i="138"/>
  <c r="J75" i="138"/>
  <c r="J44" i="138" s="1"/>
  <c r="G75" i="138"/>
  <c r="F75" i="138"/>
  <c r="F25" i="138" s="1"/>
  <c r="E75" i="138"/>
  <c r="E25" i="138" s="1"/>
  <c r="A75" i="138"/>
  <c r="H74" i="138"/>
  <c r="A74" i="138"/>
  <c r="H73" i="138"/>
  <c r="A73" i="138"/>
  <c r="H72" i="138"/>
  <c r="I72" i="138" s="1"/>
  <c r="A72" i="138"/>
  <c r="H71" i="138"/>
  <c r="A71" i="138"/>
  <c r="H70" i="138"/>
  <c r="A70" i="138"/>
  <c r="H69" i="138"/>
  <c r="A69" i="138"/>
  <c r="H68" i="138"/>
  <c r="I68" i="138" s="1"/>
  <c r="A68" i="138"/>
  <c r="H67" i="138"/>
  <c r="A67" i="138"/>
  <c r="H66" i="138"/>
  <c r="A66" i="138"/>
  <c r="H65" i="138"/>
  <c r="A65" i="138"/>
  <c r="H64" i="138"/>
  <c r="I64" i="138" s="1"/>
  <c r="A64" i="138"/>
  <c r="H63" i="138"/>
  <c r="A63" i="138"/>
  <c r="H62" i="138"/>
  <c r="A62" i="138"/>
  <c r="H61" i="138"/>
  <c r="A61" i="138"/>
  <c r="H60" i="138"/>
  <c r="I60" i="138" s="1"/>
  <c r="A60" i="138"/>
  <c r="H59" i="138"/>
  <c r="A59" i="138"/>
  <c r="H58" i="138"/>
  <c r="A58" i="138"/>
  <c r="H57" i="138"/>
  <c r="A57" i="138"/>
  <c r="H56" i="138"/>
  <c r="I56" i="138" s="1"/>
  <c r="M56" i="138" s="1"/>
  <c r="A56" i="138"/>
  <c r="H55" i="138"/>
  <c r="A55" i="138"/>
  <c r="H54" i="138"/>
  <c r="A54" i="138"/>
  <c r="H53" i="138"/>
  <c r="A53" i="138"/>
  <c r="H52" i="138"/>
  <c r="I52" i="138" s="1"/>
  <c r="M52" i="138" s="1"/>
  <c r="A52" i="138"/>
  <c r="H51" i="138"/>
  <c r="A51" i="138"/>
  <c r="H50" i="138"/>
  <c r="A50" i="138"/>
  <c r="H49" i="138"/>
  <c r="A49" i="138"/>
  <c r="M48" i="138"/>
  <c r="H48" i="138"/>
  <c r="A48" i="138"/>
  <c r="H47" i="138"/>
  <c r="A47" i="138"/>
  <c r="H46" i="138"/>
  <c r="A46" i="138"/>
  <c r="H45" i="138"/>
  <c r="I45" i="138" s="1"/>
  <c r="A45" i="138"/>
  <c r="L44" i="138"/>
  <c r="K44" i="138"/>
  <c r="A44" i="138"/>
  <c r="A43" i="138"/>
  <c r="A42" i="138"/>
  <c r="A41" i="138"/>
  <c r="A40" i="138"/>
  <c r="A39" i="138"/>
  <c r="A38" i="138"/>
  <c r="A37" i="138"/>
  <c r="A36" i="138"/>
  <c r="H35" i="138"/>
  <c r="I35" i="138" s="1"/>
  <c r="M35" i="138" s="1"/>
  <c r="A35" i="138"/>
  <c r="H34" i="138"/>
  <c r="I34" i="138" s="1"/>
  <c r="M34" i="138" s="1"/>
  <c r="A34" i="138"/>
  <c r="H33" i="138"/>
  <c r="I33" i="138" s="1"/>
  <c r="M33" i="138" s="1"/>
  <c r="A33" i="138"/>
  <c r="H32" i="138"/>
  <c r="I32" i="138" s="1"/>
  <c r="M32" i="138" s="1"/>
  <c r="A32" i="138"/>
  <c r="H31" i="138"/>
  <c r="I31" i="138" s="1"/>
  <c r="M31" i="138" s="1"/>
  <c r="A31" i="138"/>
  <c r="H30" i="138"/>
  <c r="I30" i="138" s="1"/>
  <c r="M30" i="138" s="1"/>
  <c r="A30" i="138"/>
  <c r="H29" i="138"/>
  <c r="I29" i="138" s="1"/>
  <c r="M29" i="138" s="1"/>
  <c r="A29" i="138"/>
  <c r="H28" i="138"/>
  <c r="I28" i="138" s="1"/>
  <c r="A28" i="138"/>
  <c r="N27" i="138"/>
  <c r="L27" i="138"/>
  <c r="K27" i="138"/>
  <c r="J27" i="138"/>
  <c r="G27" i="138"/>
  <c r="F27" i="138"/>
  <c r="E27" i="138"/>
  <c r="A27" i="138"/>
  <c r="L26" i="138"/>
  <c r="L36" i="138" s="1"/>
  <c r="L10" i="138" s="1"/>
  <c r="A26" i="138"/>
  <c r="L25" i="138"/>
  <c r="K25" i="138"/>
  <c r="G25" i="138"/>
  <c r="A25" i="138"/>
  <c r="N24" i="138"/>
  <c r="L24" i="138"/>
  <c r="K24" i="138"/>
  <c r="K26" i="138" s="1"/>
  <c r="K36" i="138" s="1"/>
  <c r="K10" i="138" s="1"/>
  <c r="J24" i="138"/>
  <c r="G24" i="138"/>
  <c r="F24" i="138"/>
  <c r="F26" i="138" s="1"/>
  <c r="E24" i="138"/>
  <c r="M23" i="138"/>
  <c r="H23" i="138"/>
  <c r="A23" i="138"/>
  <c r="H22" i="138"/>
  <c r="H21" i="138"/>
  <c r="I21" i="138" s="1"/>
  <c r="M21" i="138" s="1"/>
  <c r="A21" i="138"/>
  <c r="H20" i="138"/>
  <c r="I20" i="138" s="1"/>
  <c r="M20" i="138" s="1"/>
  <c r="A20" i="138"/>
  <c r="H19" i="138"/>
  <c r="A19" i="138"/>
  <c r="H18" i="138"/>
  <c r="I18" i="138" s="1"/>
  <c r="A18" i="138"/>
  <c r="H17" i="138"/>
  <c r="I17" i="138" s="1"/>
  <c r="M17" i="138" s="1"/>
  <c r="A17" i="138"/>
  <c r="H16" i="138"/>
  <c r="I16" i="138" s="1"/>
  <c r="M16" i="138" s="1"/>
  <c r="A16" i="138"/>
  <c r="H15" i="138"/>
  <c r="A15" i="138"/>
  <c r="H14" i="138"/>
  <c r="I14" i="138" s="1"/>
  <c r="A14" i="138"/>
  <c r="H13" i="138"/>
  <c r="I13" i="138" s="1"/>
  <c r="M13" i="138" s="1"/>
  <c r="A13" i="138"/>
  <c r="H12" i="138"/>
  <c r="I12" i="138" s="1"/>
  <c r="M12" i="138" s="1"/>
  <c r="A12" i="138"/>
  <c r="H11" i="138"/>
  <c r="I11" i="138" s="1"/>
  <c r="A11" i="138"/>
  <c r="A10" i="138"/>
  <c r="A9" i="138"/>
  <c r="A8" i="138"/>
  <c r="A7" i="138"/>
  <c r="A6" i="138"/>
  <c r="A5" i="138"/>
  <c r="A4" i="138"/>
  <c r="A3" i="138"/>
  <c r="A2" i="138"/>
  <c r="A1" i="138"/>
  <c r="E9" i="140" l="1"/>
  <c r="Q9" i="140"/>
  <c r="I44" i="140"/>
  <c r="I25" i="140"/>
  <c r="I26" i="140" s="1"/>
  <c r="I36" i="140" s="1"/>
  <c r="I10" i="140" s="1"/>
  <c r="M44" i="140"/>
  <c r="M25" i="140"/>
  <c r="M26" i="140" s="1"/>
  <c r="M36" i="140" s="1"/>
  <c r="M10" i="140" s="1"/>
  <c r="I27" i="139"/>
  <c r="M24" i="139"/>
  <c r="I24" i="139"/>
  <c r="E43" i="139"/>
  <c r="H25" i="139"/>
  <c r="H26" i="139" s="1"/>
  <c r="H36" i="139" s="1"/>
  <c r="M45" i="139"/>
  <c r="M75" i="139" s="1"/>
  <c r="I75" i="139"/>
  <c r="N43" i="138"/>
  <c r="E26" i="138"/>
  <c r="M55" i="138"/>
  <c r="M57" i="138"/>
  <c r="I49" i="138"/>
  <c r="M49" i="138" s="1"/>
  <c r="I53" i="138"/>
  <c r="M53" i="138" s="1"/>
  <c r="I57" i="138"/>
  <c r="I61" i="138"/>
  <c r="M61" i="138" s="1"/>
  <c r="I65" i="138"/>
  <c r="M65" i="138" s="1"/>
  <c r="I69" i="138"/>
  <c r="M69" i="138" s="1"/>
  <c r="I73" i="138"/>
  <c r="M73" i="138" s="1"/>
  <c r="I46" i="138"/>
  <c r="M46" i="138" s="1"/>
  <c r="I50" i="138"/>
  <c r="M50" i="138" s="1"/>
  <c r="I54" i="138"/>
  <c r="M54" i="138" s="1"/>
  <c r="I58" i="138"/>
  <c r="M58" i="138" s="1"/>
  <c r="I62" i="138"/>
  <c r="M62" i="138" s="1"/>
  <c r="I66" i="138"/>
  <c r="M66" i="138" s="1"/>
  <c r="I70" i="138"/>
  <c r="M70" i="138" s="1"/>
  <c r="I74" i="138"/>
  <c r="M74" i="138" s="1"/>
  <c r="I27" i="138"/>
  <c r="M28" i="138"/>
  <c r="H27" i="138"/>
  <c r="M18" i="138"/>
  <c r="I19" i="138"/>
  <c r="M19" i="138" s="1"/>
  <c r="M15" i="138"/>
  <c r="M22" i="138"/>
  <c r="M59" i="138"/>
  <c r="M63" i="138"/>
  <c r="M67" i="138"/>
  <c r="M14" i="138"/>
  <c r="M47" i="138"/>
  <c r="M71" i="138"/>
  <c r="M27" i="138"/>
  <c r="M51" i="138"/>
  <c r="M60" i="138"/>
  <c r="M64" i="138"/>
  <c r="M68" i="138"/>
  <c r="M72" i="138"/>
  <c r="M11" i="138"/>
  <c r="F36" i="138"/>
  <c r="G26" i="138"/>
  <c r="G36" i="138" s="1"/>
  <c r="N26" i="138"/>
  <c r="N36" i="138" s="1"/>
  <c r="N9" i="138" s="1"/>
  <c r="H75" i="138"/>
  <c r="J26" i="138"/>
  <c r="J36" i="138" s="1"/>
  <c r="J10" i="138" s="1"/>
  <c r="H24" i="138"/>
  <c r="J25" i="138"/>
  <c r="I67" i="137"/>
  <c r="I58" i="137"/>
  <c r="I55" i="137"/>
  <c r="M55" i="137" s="1"/>
  <c r="I50" i="137"/>
  <c r="I47" i="137"/>
  <c r="M47" i="137" s="1"/>
  <c r="I21" i="137"/>
  <c r="M21" i="137" s="1"/>
  <c r="I12" i="137"/>
  <c r="A89" i="137"/>
  <c r="A88" i="137"/>
  <c r="A87" i="137"/>
  <c r="A86" i="137"/>
  <c r="A85" i="137"/>
  <c r="A84" i="137"/>
  <c r="A83" i="137"/>
  <c r="A82" i="137"/>
  <c r="A81" i="137"/>
  <c r="A80" i="137"/>
  <c r="A79" i="137"/>
  <c r="A78" i="137"/>
  <c r="A77" i="137"/>
  <c r="A76" i="137"/>
  <c r="N75" i="137"/>
  <c r="N25" i="137" s="1"/>
  <c r="L75" i="137"/>
  <c r="K75" i="137"/>
  <c r="J75" i="137"/>
  <c r="J44" i="137" s="1"/>
  <c r="G75" i="137"/>
  <c r="F75" i="137"/>
  <c r="F25" i="137" s="1"/>
  <c r="E75" i="137"/>
  <c r="E25" i="137" s="1"/>
  <c r="A75" i="137"/>
  <c r="H74" i="137"/>
  <c r="A74" i="137"/>
  <c r="H73" i="137"/>
  <c r="A73" i="137"/>
  <c r="H72" i="137"/>
  <c r="I72" i="137" s="1"/>
  <c r="A72" i="137"/>
  <c r="H71" i="137"/>
  <c r="I71" i="137" s="1"/>
  <c r="A71" i="137"/>
  <c r="H70" i="137"/>
  <c r="A70" i="137"/>
  <c r="H69" i="137"/>
  <c r="A69" i="137"/>
  <c r="H68" i="137"/>
  <c r="I68" i="137" s="1"/>
  <c r="A68" i="137"/>
  <c r="H67" i="137"/>
  <c r="A67" i="137"/>
  <c r="H66" i="137"/>
  <c r="A66" i="137"/>
  <c r="H65" i="137"/>
  <c r="A65" i="137"/>
  <c r="H64" i="137"/>
  <c r="I64" i="137" s="1"/>
  <c r="A64" i="137"/>
  <c r="H63" i="137"/>
  <c r="I63" i="137" s="1"/>
  <c r="A63" i="137"/>
  <c r="H62" i="137"/>
  <c r="A62" i="137"/>
  <c r="H61" i="137"/>
  <c r="A61" i="137"/>
  <c r="H60" i="137"/>
  <c r="I60" i="137" s="1"/>
  <c r="A60" i="137"/>
  <c r="H59" i="137"/>
  <c r="I59" i="137" s="1"/>
  <c r="M59" i="137" s="1"/>
  <c r="A59" i="137"/>
  <c r="H58" i="137"/>
  <c r="A58" i="137"/>
  <c r="H57" i="137"/>
  <c r="I57" i="137" s="1"/>
  <c r="M57" i="137" s="1"/>
  <c r="A57" i="137"/>
  <c r="H56" i="137"/>
  <c r="I56" i="137" s="1"/>
  <c r="M56" i="137" s="1"/>
  <c r="A56" i="137"/>
  <c r="H55" i="137"/>
  <c r="A55" i="137"/>
  <c r="H54" i="137"/>
  <c r="A54" i="137"/>
  <c r="H53" i="137"/>
  <c r="I53" i="137" s="1"/>
  <c r="M53" i="137" s="1"/>
  <c r="A53" i="137"/>
  <c r="H52" i="137"/>
  <c r="I52" i="137" s="1"/>
  <c r="M52" i="137" s="1"/>
  <c r="A52" i="137"/>
  <c r="H51" i="137"/>
  <c r="I51" i="137" s="1"/>
  <c r="M51" i="137" s="1"/>
  <c r="A51" i="137"/>
  <c r="H50" i="137"/>
  <c r="A50" i="137"/>
  <c r="H49" i="137"/>
  <c r="I49" i="137" s="1"/>
  <c r="M49" i="137" s="1"/>
  <c r="A49" i="137"/>
  <c r="H48" i="137"/>
  <c r="I48" i="137" s="1"/>
  <c r="M48" i="137" s="1"/>
  <c r="A48" i="137"/>
  <c r="H47" i="137"/>
  <c r="A47" i="137"/>
  <c r="H46" i="137"/>
  <c r="I46" i="137" s="1"/>
  <c r="A46" i="137"/>
  <c r="H45" i="137"/>
  <c r="I45" i="137" s="1"/>
  <c r="M45" i="137" s="1"/>
  <c r="A45" i="137"/>
  <c r="L44" i="137"/>
  <c r="K44" i="137"/>
  <c r="A44" i="137"/>
  <c r="A43" i="137"/>
  <c r="A42" i="137"/>
  <c r="A41" i="137"/>
  <c r="A40" i="137"/>
  <c r="A39" i="137"/>
  <c r="A38" i="137"/>
  <c r="A37" i="137"/>
  <c r="A36" i="137"/>
  <c r="H35" i="137"/>
  <c r="I35" i="137" s="1"/>
  <c r="M35" i="137" s="1"/>
  <c r="A35" i="137"/>
  <c r="H34" i="137"/>
  <c r="I34" i="137" s="1"/>
  <c r="M34" i="137" s="1"/>
  <c r="A34" i="137"/>
  <c r="H33" i="137"/>
  <c r="I33" i="137" s="1"/>
  <c r="M33" i="137" s="1"/>
  <c r="A33" i="137"/>
  <c r="H32" i="137"/>
  <c r="I32" i="137" s="1"/>
  <c r="M32" i="137" s="1"/>
  <c r="A32" i="137"/>
  <c r="H31" i="137"/>
  <c r="I31" i="137" s="1"/>
  <c r="M31" i="137" s="1"/>
  <c r="A31" i="137"/>
  <c r="H30" i="137"/>
  <c r="I30" i="137" s="1"/>
  <c r="M30" i="137" s="1"/>
  <c r="A30" i="137"/>
  <c r="H29" i="137"/>
  <c r="I29" i="137" s="1"/>
  <c r="M29" i="137" s="1"/>
  <c r="A29" i="137"/>
  <c r="H28" i="137"/>
  <c r="A28" i="137"/>
  <c r="N27" i="137"/>
  <c r="L27" i="137"/>
  <c r="K27" i="137"/>
  <c r="J27" i="137"/>
  <c r="G27" i="137"/>
  <c r="F27" i="137"/>
  <c r="E27" i="137"/>
  <c r="A27" i="137"/>
  <c r="A26" i="137"/>
  <c r="L25" i="137"/>
  <c r="L26" i="137" s="1"/>
  <c r="L36" i="137" s="1"/>
  <c r="L10" i="137" s="1"/>
  <c r="K25" i="137"/>
  <c r="G25" i="137"/>
  <c r="A25" i="137"/>
  <c r="N24" i="137"/>
  <c r="L24" i="137"/>
  <c r="K24" i="137"/>
  <c r="K26" i="137" s="1"/>
  <c r="K36" i="137" s="1"/>
  <c r="K10" i="137" s="1"/>
  <c r="J24" i="137"/>
  <c r="G24" i="137"/>
  <c r="F24" i="137"/>
  <c r="F26" i="137" s="1"/>
  <c r="E24" i="137"/>
  <c r="M23" i="137"/>
  <c r="H23" i="137"/>
  <c r="A23" i="137"/>
  <c r="H22" i="137"/>
  <c r="I22" i="137" s="1"/>
  <c r="H21" i="137"/>
  <c r="A21" i="137"/>
  <c r="H20" i="137"/>
  <c r="I20" i="137" s="1"/>
  <c r="A20" i="137"/>
  <c r="H19" i="137"/>
  <c r="A19" i="137"/>
  <c r="H18" i="137"/>
  <c r="I18" i="137" s="1"/>
  <c r="A18" i="137"/>
  <c r="H17" i="137"/>
  <c r="I17" i="137" s="1"/>
  <c r="M17" i="137" s="1"/>
  <c r="A17" i="137"/>
  <c r="H16" i="137"/>
  <c r="A16" i="137"/>
  <c r="H15" i="137"/>
  <c r="A15" i="137"/>
  <c r="H14" i="137"/>
  <c r="A14" i="137"/>
  <c r="H13" i="137"/>
  <c r="I13" i="137" s="1"/>
  <c r="M13" i="137" s="1"/>
  <c r="A13" i="137"/>
  <c r="H12" i="137"/>
  <c r="A12" i="137"/>
  <c r="H11" i="137"/>
  <c r="I11" i="137" s="1"/>
  <c r="A11" i="137"/>
  <c r="A10" i="137"/>
  <c r="A9" i="137"/>
  <c r="A8" i="137"/>
  <c r="A7" i="137"/>
  <c r="A6" i="137"/>
  <c r="A5" i="137"/>
  <c r="A4" i="137"/>
  <c r="A3" i="137"/>
  <c r="A2" i="137"/>
  <c r="A1" i="137"/>
  <c r="Q9" i="139" l="1"/>
  <c r="E9" i="139"/>
  <c r="I44" i="139"/>
  <c r="I25" i="139"/>
  <c r="I26" i="139" s="1"/>
  <c r="I36" i="139" s="1"/>
  <c r="I10" i="139" s="1"/>
  <c r="M44" i="139"/>
  <c r="M25" i="139"/>
  <c r="M26" i="139" s="1"/>
  <c r="M36" i="139" s="1"/>
  <c r="M10" i="139" s="1"/>
  <c r="M24" i="138"/>
  <c r="I24" i="138"/>
  <c r="M45" i="138"/>
  <c r="M75" i="138" s="1"/>
  <c r="I75" i="138"/>
  <c r="E43" i="138"/>
  <c r="H25" i="138"/>
  <c r="H26" i="138" s="1"/>
  <c r="H36" i="138" s="1"/>
  <c r="H27" i="137"/>
  <c r="N43" i="137"/>
  <c r="E26" i="137"/>
  <c r="M62" i="137"/>
  <c r="I54" i="137"/>
  <c r="I62" i="137"/>
  <c r="I66" i="137"/>
  <c r="M66" i="137" s="1"/>
  <c r="I70" i="137"/>
  <c r="M70" i="137" s="1"/>
  <c r="I74" i="137"/>
  <c r="M74" i="137" s="1"/>
  <c r="M50" i="137"/>
  <c r="M63" i="137"/>
  <c r="M65" i="137"/>
  <c r="M67" i="137"/>
  <c r="M71" i="137"/>
  <c r="M73" i="137"/>
  <c r="M58" i="137"/>
  <c r="I61" i="137"/>
  <c r="M61" i="137" s="1"/>
  <c r="I65" i="137"/>
  <c r="I69" i="137"/>
  <c r="M69" i="137" s="1"/>
  <c r="I73" i="137"/>
  <c r="I28" i="137"/>
  <c r="M28" i="137" s="1"/>
  <c r="M27" i="137" s="1"/>
  <c r="M14" i="137"/>
  <c r="I16" i="137"/>
  <c r="M16" i="137" s="1"/>
  <c r="M20" i="137"/>
  <c r="I14" i="137"/>
  <c r="M12" i="137"/>
  <c r="I15" i="137"/>
  <c r="M15" i="137" s="1"/>
  <c r="I19" i="137"/>
  <c r="I24" i="137" s="1"/>
  <c r="M18" i="137"/>
  <c r="M22" i="137"/>
  <c r="M60" i="137"/>
  <c r="M64" i="137"/>
  <c r="M68" i="137"/>
  <c r="M72" i="137"/>
  <c r="M46" i="137"/>
  <c r="M11" i="137"/>
  <c r="F36" i="137"/>
  <c r="G26" i="137"/>
  <c r="G36" i="137" s="1"/>
  <c r="N26" i="137"/>
  <c r="N36" i="137" s="1"/>
  <c r="N9" i="137" s="1"/>
  <c r="H75" i="137"/>
  <c r="H24" i="137"/>
  <c r="J25" i="137"/>
  <c r="J26" i="137" s="1"/>
  <c r="J36" i="137" s="1"/>
  <c r="J10" i="137" s="1"/>
  <c r="I71" i="136"/>
  <c r="I68" i="136"/>
  <c r="M68" i="136" s="1"/>
  <c r="I59" i="136"/>
  <c r="I56" i="136"/>
  <c r="I55" i="136"/>
  <c r="I52" i="136"/>
  <c r="M52" i="136" s="1"/>
  <c r="I45" i="136"/>
  <c r="I34" i="136"/>
  <c r="I30" i="136"/>
  <c r="I21" i="136"/>
  <c r="I19" i="136"/>
  <c r="I13" i="136"/>
  <c r="A89" i="136"/>
  <c r="A88" i="136"/>
  <c r="A87" i="136"/>
  <c r="A86" i="136"/>
  <c r="A85" i="136"/>
  <c r="A84" i="136"/>
  <c r="A83" i="136"/>
  <c r="A82" i="136"/>
  <c r="A81" i="136"/>
  <c r="A80" i="136"/>
  <c r="A79" i="136"/>
  <c r="A78" i="136"/>
  <c r="A77" i="136"/>
  <c r="A76" i="136"/>
  <c r="N75" i="136"/>
  <c r="N43" i="136" s="1"/>
  <c r="L75" i="136"/>
  <c r="L44" i="136" s="1"/>
  <c r="K75" i="136"/>
  <c r="J75" i="136"/>
  <c r="G75" i="136"/>
  <c r="G25" i="136" s="1"/>
  <c r="F75" i="136"/>
  <c r="E75" i="136"/>
  <c r="E25" i="136" s="1"/>
  <c r="A75" i="136"/>
  <c r="H74" i="136"/>
  <c r="A74" i="136"/>
  <c r="H73" i="136"/>
  <c r="I73" i="136" s="1"/>
  <c r="A73" i="136"/>
  <c r="H72" i="136"/>
  <c r="I72" i="136" s="1"/>
  <c r="M72" i="136" s="1"/>
  <c r="A72" i="136"/>
  <c r="H71" i="136"/>
  <c r="A71" i="136"/>
  <c r="H70" i="136"/>
  <c r="I70" i="136" s="1"/>
  <c r="A70" i="136"/>
  <c r="H69" i="136"/>
  <c r="I69" i="136" s="1"/>
  <c r="A69" i="136"/>
  <c r="H68" i="136"/>
  <c r="A68" i="136"/>
  <c r="H67" i="136"/>
  <c r="A67" i="136"/>
  <c r="H66" i="136"/>
  <c r="I66" i="136" s="1"/>
  <c r="A66" i="136"/>
  <c r="H65" i="136"/>
  <c r="A65" i="136"/>
  <c r="H64" i="136"/>
  <c r="I64" i="136" s="1"/>
  <c r="M64" i="136" s="1"/>
  <c r="A64" i="136"/>
  <c r="H63" i="136"/>
  <c r="I63" i="136" s="1"/>
  <c r="A63" i="136"/>
  <c r="H62" i="136"/>
  <c r="A62" i="136"/>
  <c r="H61" i="136"/>
  <c r="I61" i="136" s="1"/>
  <c r="A61" i="136"/>
  <c r="H60" i="136"/>
  <c r="I60" i="136" s="1"/>
  <c r="M60" i="136" s="1"/>
  <c r="A60" i="136"/>
  <c r="H59" i="136"/>
  <c r="A59" i="136"/>
  <c r="H58" i="136"/>
  <c r="A58" i="136"/>
  <c r="H57" i="136"/>
  <c r="I57" i="136" s="1"/>
  <c r="A57" i="136"/>
  <c r="M56" i="136"/>
  <c r="H56" i="136"/>
  <c r="A56" i="136"/>
  <c r="H55" i="136"/>
  <c r="A55" i="136"/>
  <c r="H54" i="136"/>
  <c r="I54" i="136" s="1"/>
  <c r="A54" i="136"/>
  <c r="H53" i="136"/>
  <c r="I53" i="136" s="1"/>
  <c r="A53" i="136"/>
  <c r="H52" i="136"/>
  <c r="A52" i="136"/>
  <c r="H51" i="136"/>
  <c r="A51" i="136"/>
  <c r="H50" i="136"/>
  <c r="I50" i="136" s="1"/>
  <c r="A50" i="136"/>
  <c r="H49" i="136"/>
  <c r="A49" i="136"/>
  <c r="H48" i="136"/>
  <c r="I48" i="136" s="1"/>
  <c r="M48" i="136" s="1"/>
  <c r="A48" i="136"/>
  <c r="H47" i="136"/>
  <c r="I47" i="136" s="1"/>
  <c r="A47" i="136"/>
  <c r="H46" i="136"/>
  <c r="A46" i="136"/>
  <c r="H45" i="136"/>
  <c r="A45" i="136"/>
  <c r="J44" i="136"/>
  <c r="A44" i="136"/>
  <c r="A43" i="136"/>
  <c r="A42" i="136"/>
  <c r="A41" i="136"/>
  <c r="A40" i="136"/>
  <c r="A39" i="136"/>
  <c r="A38" i="136"/>
  <c r="A37" i="136"/>
  <c r="A36" i="136"/>
  <c r="H35" i="136"/>
  <c r="A35" i="136"/>
  <c r="H34" i="136"/>
  <c r="A34" i="136"/>
  <c r="H33" i="136"/>
  <c r="A33" i="136"/>
  <c r="H32" i="136"/>
  <c r="I32" i="136" s="1"/>
  <c r="A32" i="136"/>
  <c r="H31" i="136"/>
  <c r="A31" i="136"/>
  <c r="H30" i="136"/>
  <c r="A30" i="136"/>
  <c r="H29" i="136"/>
  <c r="A29" i="136"/>
  <c r="H28" i="136"/>
  <c r="A28" i="136"/>
  <c r="N27" i="136"/>
  <c r="L27" i="136"/>
  <c r="K27" i="136"/>
  <c r="J27" i="136"/>
  <c r="G27" i="136"/>
  <c r="F27" i="136"/>
  <c r="E27" i="136"/>
  <c r="A27" i="136"/>
  <c r="G26" i="136"/>
  <c r="G36" i="136" s="1"/>
  <c r="F26" i="136"/>
  <c r="F36" i="136" s="1"/>
  <c r="A26" i="136"/>
  <c r="J25" i="136"/>
  <c r="J26" i="136" s="1"/>
  <c r="J36" i="136" s="1"/>
  <c r="J10" i="136" s="1"/>
  <c r="F25" i="136"/>
  <c r="A25" i="136"/>
  <c r="N24" i="136"/>
  <c r="L24" i="136"/>
  <c r="K24" i="136"/>
  <c r="J24" i="136"/>
  <c r="G24" i="136"/>
  <c r="F24" i="136"/>
  <c r="E24" i="136"/>
  <c r="M23" i="136"/>
  <c r="H23" i="136"/>
  <c r="A23" i="136"/>
  <c r="H22" i="136"/>
  <c r="I22" i="136" s="1"/>
  <c r="M22" i="136" s="1"/>
  <c r="H21" i="136"/>
  <c r="A21" i="136"/>
  <c r="H20" i="136"/>
  <c r="I20" i="136" s="1"/>
  <c r="M20" i="136" s="1"/>
  <c r="A20" i="136"/>
  <c r="H19" i="136"/>
  <c r="A19" i="136"/>
  <c r="H18" i="136"/>
  <c r="A18" i="136"/>
  <c r="H17" i="136"/>
  <c r="I17" i="136" s="1"/>
  <c r="A17" i="136"/>
  <c r="H16" i="136"/>
  <c r="I16" i="136" s="1"/>
  <c r="M16" i="136" s="1"/>
  <c r="A16" i="136"/>
  <c r="H15" i="136"/>
  <c r="I15" i="136" s="1"/>
  <c r="A15" i="136"/>
  <c r="H14" i="136"/>
  <c r="A14" i="136"/>
  <c r="H13" i="136"/>
  <c r="A13" i="136"/>
  <c r="H12" i="136"/>
  <c r="I12" i="136" s="1"/>
  <c r="M12" i="136" s="1"/>
  <c r="A12" i="136"/>
  <c r="H11" i="136"/>
  <c r="A11" i="136"/>
  <c r="A10" i="136"/>
  <c r="A9" i="136"/>
  <c r="A8" i="136"/>
  <c r="A7" i="136"/>
  <c r="A6" i="136"/>
  <c r="A5" i="136"/>
  <c r="A4" i="136"/>
  <c r="A3" i="136"/>
  <c r="A2" i="136"/>
  <c r="A1" i="136"/>
  <c r="Q9" i="138" l="1"/>
  <c r="E9" i="138"/>
  <c r="M44" i="138"/>
  <c r="M25" i="138"/>
  <c r="M26" i="138" s="1"/>
  <c r="M36" i="138" s="1"/>
  <c r="M10" i="138" s="1"/>
  <c r="I44" i="138"/>
  <c r="I25" i="138"/>
  <c r="I26" i="138" s="1"/>
  <c r="I36" i="138" s="1"/>
  <c r="I10" i="138" s="1"/>
  <c r="I75" i="137"/>
  <c r="I44" i="137" s="1"/>
  <c r="M19" i="137"/>
  <c r="M24" i="137" s="1"/>
  <c r="M54" i="137"/>
  <c r="M75" i="137" s="1"/>
  <c r="I27" i="137"/>
  <c r="E43" i="137"/>
  <c r="H25" i="137"/>
  <c r="H26" i="137" s="1"/>
  <c r="H36" i="137" s="1"/>
  <c r="N25" i="136"/>
  <c r="N26" i="136"/>
  <c r="N36" i="136" s="1"/>
  <c r="N9" i="136" s="1"/>
  <c r="M58" i="136"/>
  <c r="I51" i="136"/>
  <c r="M51" i="136" s="1"/>
  <c r="I67" i="136"/>
  <c r="M67" i="136" s="1"/>
  <c r="M55" i="136"/>
  <c r="M71" i="136"/>
  <c r="H75" i="136"/>
  <c r="M59" i="136"/>
  <c r="I49" i="136"/>
  <c r="M49" i="136" s="1"/>
  <c r="I65" i="136"/>
  <c r="M65" i="136" s="1"/>
  <c r="I46" i="136"/>
  <c r="M46" i="136" s="1"/>
  <c r="I58" i="136"/>
  <c r="I62" i="136"/>
  <c r="M62" i="136" s="1"/>
  <c r="I74" i="136"/>
  <c r="M74" i="136" s="1"/>
  <c r="I31" i="136"/>
  <c r="M31" i="136" s="1"/>
  <c r="I35" i="136"/>
  <c r="M35" i="136" s="1"/>
  <c r="H27" i="136"/>
  <c r="I29" i="136"/>
  <c r="M29" i="136" s="1"/>
  <c r="I33" i="136"/>
  <c r="M33" i="136" s="1"/>
  <c r="I28" i="136"/>
  <c r="M28" i="136" s="1"/>
  <c r="H24" i="136"/>
  <c r="M18" i="136"/>
  <c r="I14" i="136"/>
  <c r="M14" i="136" s="1"/>
  <c r="I18" i="136"/>
  <c r="M13" i="136"/>
  <c r="M21" i="136"/>
  <c r="I11" i="136"/>
  <c r="M53" i="136"/>
  <c r="M69" i="136"/>
  <c r="M15" i="136"/>
  <c r="M50" i="136"/>
  <c r="M57" i="136"/>
  <c r="M66" i="136"/>
  <c r="M73" i="136"/>
  <c r="M17" i="136"/>
  <c r="M19" i="136"/>
  <c r="M30" i="136"/>
  <c r="M32" i="136"/>
  <c r="M34" i="136"/>
  <c r="M47" i="136"/>
  <c r="M54" i="136"/>
  <c r="M61" i="136"/>
  <c r="M63" i="136"/>
  <c r="M70" i="136"/>
  <c r="K44" i="136"/>
  <c r="K25" i="136"/>
  <c r="K26" i="136" s="1"/>
  <c r="K36" i="136" s="1"/>
  <c r="K10" i="136" s="1"/>
  <c r="E26" i="136"/>
  <c r="M45" i="136"/>
  <c r="L25" i="136"/>
  <c r="L26" i="136" s="1"/>
  <c r="L36" i="136" s="1"/>
  <c r="L10" i="136" s="1"/>
  <c r="I73" i="135"/>
  <c r="I71" i="135"/>
  <c r="I65" i="135"/>
  <c r="I63" i="135"/>
  <c r="I61" i="135"/>
  <c r="I55" i="135"/>
  <c r="I52" i="135"/>
  <c r="I51" i="135"/>
  <c r="I48" i="135"/>
  <c r="M48" i="135" s="1"/>
  <c r="I45" i="135"/>
  <c r="I34" i="135"/>
  <c r="M34" i="135" s="1"/>
  <c r="I16" i="135"/>
  <c r="M16" i="135" s="1"/>
  <c r="A89" i="135"/>
  <c r="A88" i="135"/>
  <c r="A87" i="135"/>
  <c r="A86" i="135"/>
  <c r="A85" i="135"/>
  <c r="A84" i="135"/>
  <c r="A83" i="135"/>
  <c r="A82" i="135"/>
  <c r="A81" i="135"/>
  <c r="A80" i="135"/>
  <c r="A79" i="135"/>
  <c r="A78" i="135"/>
  <c r="A77" i="135"/>
  <c r="A76" i="135"/>
  <c r="N75" i="135"/>
  <c r="N25" i="135" s="1"/>
  <c r="L75" i="135"/>
  <c r="K75" i="135"/>
  <c r="J75" i="135"/>
  <c r="J44" i="135" s="1"/>
  <c r="G75" i="135"/>
  <c r="F75" i="135"/>
  <c r="F25" i="135" s="1"/>
  <c r="E75" i="135"/>
  <c r="E25" i="135" s="1"/>
  <c r="A75" i="135"/>
  <c r="H74" i="135"/>
  <c r="A74" i="135"/>
  <c r="H73" i="135"/>
  <c r="A73" i="135"/>
  <c r="H72" i="135"/>
  <c r="A72" i="135"/>
  <c r="H71" i="135"/>
  <c r="A71" i="135"/>
  <c r="H70" i="135"/>
  <c r="A70" i="135"/>
  <c r="H69" i="135"/>
  <c r="I69" i="135" s="1"/>
  <c r="A69" i="135"/>
  <c r="H68" i="135"/>
  <c r="A68" i="135"/>
  <c r="H67" i="135"/>
  <c r="I67" i="135" s="1"/>
  <c r="A67" i="135"/>
  <c r="H66" i="135"/>
  <c r="A66" i="135"/>
  <c r="H65" i="135"/>
  <c r="A65" i="135"/>
  <c r="H64" i="135"/>
  <c r="A64" i="135"/>
  <c r="H63" i="135"/>
  <c r="A63" i="135"/>
  <c r="H62" i="135"/>
  <c r="A62" i="135"/>
  <c r="H61" i="135"/>
  <c r="A61" i="135"/>
  <c r="H60" i="135"/>
  <c r="A60" i="135"/>
  <c r="H59" i="135"/>
  <c r="I59" i="135" s="1"/>
  <c r="A59" i="135"/>
  <c r="H58" i="135"/>
  <c r="A58" i="135"/>
  <c r="H57" i="135"/>
  <c r="I57" i="135" s="1"/>
  <c r="A57" i="135"/>
  <c r="H56" i="135"/>
  <c r="I56" i="135" s="1"/>
  <c r="M56" i="135" s="1"/>
  <c r="A56" i="135"/>
  <c r="H55" i="135"/>
  <c r="A55" i="135"/>
  <c r="H54" i="135"/>
  <c r="A54" i="135"/>
  <c r="H53" i="135"/>
  <c r="I53" i="135" s="1"/>
  <c r="A53" i="135"/>
  <c r="M52" i="135"/>
  <c r="H52" i="135"/>
  <c r="A52" i="135"/>
  <c r="H51" i="135"/>
  <c r="A51" i="135"/>
  <c r="H50" i="135"/>
  <c r="I50" i="135" s="1"/>
  <c r="A50" i="135"/>
  <c r="H49" i="135"/>
  <c r="I49" i="135" s="1"/>
  <c r="A49" i="135"/>
  <c r="H48" i="135"/>
  <c r="A48" i="135"/>
  <c r="H47" i="135"/>
  <c r="A47" i="135"/>
  <c r="H46" i="135"/>
  <c r="I46" i="135" s="1"/>
  <c r="A46" i="135"/>
  <c r="H45" i="135"/>
  <c r="A45" i="135"/>
  <c r="L44" i="135"/>
  <c r="K44" i="135"/>
  <c r="A44" i="135"/>
  <c r="A43" i="135"/>
  <c r="A42" i="135"/>
  <c r="A41" i="135"/>
  <c r="A40" i="135"/>
  <c r="A39" i="135"/>
  <c r="A38" i="135"/>
  <c r="A37" i="135"/>
  <c r="A36" i="135"/>
  <c r="H35" i="135"/>
  <c r="I35" i="135" s="1"/>
  <c r="M35" i="135" s="1"/>
  <c r="A35" i="135"/>
  <c r="H34" i="135"/>
  <c r="A34" i="135"/>
  <c r="H33" i="135"/>
  <c r="I33" i="135" s="1"/>
  <c r="M33" i="135" s="1"/>
  <c r="A33" i="135"/>
  <c r="H32" i="135"/>
  <c r="I32" i="135" s="1"/>
  <c r="M32" i="135" s="1"/>
  <c r="A32" i="135"/>
  <c r="H31" i="135"/>
  <c r="I31" i="135" s="1"/>
  <c r="M31" i="135" s="1"/>
  <c r="A31" i="135"/>
  <c r="H30" i="135"/>
  <c r="A30" i="135"/>
  <c r="H29" i="135"/>
  <c r="I29" i="135" s="1"/>
  <c r="M29" i="135" s="1"/>
  <c r="A29" i="135"/>
  <c r="H28" i="135"/>
  <c r="I28" i="135" s="1"/>
  <c r="A28" i="135"/>
  <c r="N27" i="135"/>
  <c r="L27" i="135"/>
  <c r="K27" i="135"/>
  <c r="J27" i="135"/>
  <c r="G27" i="135"/>
  <c r="F27" i="135"/>
  <c r="E27" i="135"/>
  <c r="A27" i="135"/>
  <c r="L26" i="135"/>
  <c r="L36" i="135" s="1"/>
  <c r="L10" i="135" s="1"/>
  <c r="A26" i="135"/>
  <c r="L25" i="135"/>
  <c r="K25" i="135"/>
  <c r="G25" i="135"/>
  <c r="A25" i="135"/>
  <c r="N24" i="135"/>
  <c r="L24" i="135"/>
  <c r="K24" i="135"/>
  <c r="K26" i="135" s="1"/>
  <c r="K36" i="135" s="1"/>
  <c r="K10" i="135" s="1"/>
  <c r="J24" i="135"/>
  <c r="G24" i="135"/>
  <c r="F24" i="135"/>
  <c r="F26" i="135" s="1"/>
  <c r="E24" i="135"/>
  <c r="M23" i="135"/>
  <c r="H23" i="135"/>
  <c r="A23" i="135"/>
  <c r="H22" i="135"/>
  <c r="H21" i="135"/>
  <c r="A21" i="135"/>
  <c r="H20" i="135"/>
  <c r="I20" i="135" s="1"/>
  <c r="M20" i="135" s="1"/>
  <c r="A20" i="135"/>
  <c r="H19" i="135"/>
  <c r="I19" i="135" s="1"/>
  <c r="A19" i="135"/>
  <c r="H18" i="135"/>
  <c r="A18" i="135"/>
  <c r="H17" i="135"/>
  <c r="A17" i="135"/>
  <c r="H16" i="135"/>
  <c r="A16" i="135"/>
  <c r="H15" i="135"/>
  <c r="A15" i="135"/>
  <c r="H14" i="135"/>
  <c r="A14" i="135"/>
  <c r="H13" i="135"/>
  <c r="A13" i="135"/>
  <c r="H12" i="135"/>
  <c r="I12" i="135" s="1"/>
  <c r="M12" i="135" s="1"/>
  <c r="A12" i="135"/>
  <c r="H11" i="135"/>
  <c r="I11" i="135" s="1"/>
  <c r="A11" i="135"/>
  <c r="A10" i="135"/>
  <c r="A9" i="135"/>
  <c r="A8" i="135"/>
  <c r="A7" i="135"/>
  <c r="A6" i="135"/>
  <c r="A5" i="135"/>
  <c r="A4" i="135"/>
  <c r="A3" i="135"/>
  <c r="A2" i="135"/>
  <c r="A1" i="135"/>
  <c r="I25" i="137" l="1"/>
  <c r="I26" i="137" s="1"/>
  <c r="I36" i="137" s="1"/>
  <c r="I10" i="137" s="1"/>
  <c r="M25" i="137"/>
  <c r="M26" i="137" s="1"/>
  <c r="M36" i="137" s="1"/>
  <c r="M10" i="137" s="1"/>
  <c r="M44" i="137"/>
  <c r="Q9" i="137"/>
  <c r="E9" i="137"/>
  <c r="M75" i="136"/>
  <c r="M25" i="136" s="1"/>
  <c r="I75" i="136"/>
  <c r="I44" i="136" s="1"/>
  <c r="H25" i="136"/>
  <c r="H26" i="136" s="1"/>
  <c r="H36" i="136" s="1"/>
  <c r="E43" i="136"/>
  <c r="I27" i="136"/>
  <c r="M27" i="136"/>
  <c r="M11" i="136"/>
  <c r="M24" i="136" s="1"/>
  <c r="I24" i="136"/>
  <c r="H27" i="135"/>
  <c r="N43" i="135"/>
  <c r="E26" i="135"/>
  <c r="I47" i="135"/>
  <c r="M47" i="135" s="1"/>
  <c r="M51" i="135"/>
  <c r="M62" i="135"/>
  <c r="M64" i="135"/>
  <c r="M72" i="135"/>
  <c r="I60" i="135"/>
  <c r="M60" i="135" s="1"/>
  <c r="I64" i="135"/>
  <c r="I68" i="135"/>
  <c r="M68" i="135" s="1"/>
  <c r="I72" i="135"/>
  <c r="M55" i="135"/>
  <c r="I54" i="135"/>
  <c r="M54" i="135" s="1"/>
  <c r="I58" i="135"/>
  <c r="M58" i="135" s="1"/>
  <c r="I62" i="135"/>
  <c r="I66" i="135"/>
  <c r="M66" i="135" s="1"/>
  <c r="I70" i="135"/>
  <c r="M70" i="135" s="1"/>
  <c r="I74" i="135"/>
  <c r="M74" i="135" s="1"/>
  <c r="I30" i="135"/>
  <c r="M30" i="135" s="1"/>
  <c r="I15" i="135"/>
  <c r="M15" i="135" s="1"/>
  <c r="I13" i="135"/>
  <c r="M13" i="135" s="1"/>
  <c r="I17" i="135"/>
  <c r="M17" i="135" s="1"/>
  <c r="I21" i="135"/>
  <c r="M21" i="135" s="1"/>
  <c r="I14" i="135"/>
  <c r="M14" i="135" s="1"/>
  <c r="I18" i="135"/>
  <c r="M18" i="135" s="1"/>
  <c r="I22" i="135"/>
  <c r="M22" i="135" s="1"/>
  <c r="M19" i="135"/>
  <c r="M28" i="135"/>
  <c r="M49" i="135"/>
  <c r="M46" i="135"/>
  <c r="M53" i="135"/>
  <c r="M50" i="135"/>
  <c r="M57" i="135"/>
  <c r="M59" i="135"/>
  <c r="M61" i="135"/>
  <c r="M63" i="135"/>
  <c r="M65" i="135"/>
  <c r="M67" i="135"/>
  <c r="M69" i="135"/>
  <c r="M71" i="135"/>
  <c r="M73" i="135"/>
  <c r="M11" i="135"/>
  <c r="F36" i="135"/>
  <c r="G26" i="135"/>
  <c r="G36" i="135" s="1"/>
  <c r="N26" i="135"/>
  <c r="N36" i="135" s="1"/>
  <c r="N9" i="135" s="1"/>
  <c r="H75" i="135"/>
  <c r="J26" i="135"/>
  <c r="J36" i="135" s="1"/>
  <c r="J10" i="135" s="1"/>
  <c r="H24" i="135"/>
  <c r="J25" i="135"/>
  <c r="I73" i="134"/>
  <c r="I71" i="134"/>
  <c r="I65" i="134"/>
  <c r="I61" i="134"/>
  <c r="I59" i="134"/>
  <c r="I57" i="134"/>
  <c r="I55" i="134"/>
  <c r="I51" i="134"/>
  <c r="I48" i="134"/>
  <c r="M48" i="134" s="1"/>
  <c r="I34" i="134"/>
  <c r="M34" i="134" s="1"/>
  <c r="I22" i="134"/>
  <c r="I21" i="134"/>
  <c r="I18" i="134"/>
  <c r="I13" i="134"/>
  <c r="A89" i="134"/>
  <c r="A88" i="134"/>
  <c r="A87" i="134"/>
  <c r="A86" i="134"/>
  <c r="A85" i="134"/>
  <c r="A84" i="134"/>
  <c r="A83" i="134"/>
  <c r="A82" i="134"/>
  <c r="A81" i="134"/>
  <c r="A80" i="134"/>
  <c r="A79" i="134"/>
  <c r="A78" i="134"/>
  <c r="A77" i="134"/>
  <c r="A76" i="134"/>
  <c r="N75" i="134"/>
  <c r="N25" i="134" s="1"/>
  <c r="L75" i="134"/>
  <c r="K75" i="134"/>
  <c r="J75" i="134"/>
  <c r="J44" i="134" s="1"/>
  <c r="G75" i="134"/>
  <c r="F75" i="134"/>
  <c r="F25" i="134" s="1"/>
  <c r="E75" i="134"/>
  <c r="E25" i="134" s="1"/>
  <c r="A75" i="134"/>
  <c r="H74" i="134"/>
  <c r="A74" i="134"/>
  <c r="H73" i="134"/>
  <c r="A73" i="134"/>
  <c r="H72" i="134"/>
  <c r="A72" i="134"/>
  <c r="H71" i="134"/>
  <c r="A71" i="134"/>
  <c r="H70" i="134"/>
  <c r="A70" i="134"/>
  <c r="H69" i="134"/>
  <c r="I69" i="134" s="1"/>
  <c r="A69" i="134"/>
  <c r="H68" i="134"/>
  <c r="A68" i="134"/>
  <c r="H67" i="134"/>
  <c r="I67" i="134" s="1"/>
  <c r="A67" i="134"/>
  <c r="H66" i="134"/>
  <c r="A66" i="134"/>
  <c r="H65" i="134"/>
  <c r="A65" i="134"/>
  <c r="H64" i="134"/>
  <c r="A64" i="134"/>
  <c r="H63" i="134"/>
  <c r="I63" i="134" s="1"/>
  <c r="A63" i="134"/>
  <c r="H62" i="134"/>
  <c r="A62" i="134"/>
  <c r="H61" i="134"/>
  <c r="A61" i="134"/>
  <c r="H60" i="134"/>
  <c r="A60" i="134"/>
  <c r="H59" i="134"/>
  <c r="A59" i="134"/>
  <c r="H58" i="134"/>
  <c r="A58" i="134"/>
  <c r="H57" i="134"/>
  <c r="A57" i="134"/>
  <c r="H56" i="134"/>
  <c r="I56" i="134" s="1"/>
  <c r="M56" i="134" s="1"/>
  <c r="A56" i="134"/>
  <c r="H55" i="134"/>
  <c r="A55" i="134"/>
  <c r="H54" i="134"/>
  <c r="A54" i="134"/>
  <c r="H53" i="134"/>
  <c r="I53" i="134" s="1"/>
  <c r="A53" i="134"/>
  <c r="H52" i="134"/>
  <c r="I52" i="134" s="1"/>
  <c r="M52" i="134" s="1"/>
  <c r="A52" i="134"/>
  <c r="H51" i="134"/>
  <c r="A51" i="134"/>
  <c r="H50" i="134"/>
  <c r="A50" i="134"/>
  <c r="H49" i="134"/>
  <c r="I49" i="134" s="1"/>
  <c r="A49" i="134"/>
  <c r="H48" i="134"/>
  <c r="A48" i="134"/>
  <c r="H47" i="134"/>
  <c r="A47" i="134"/>
  <c r="H46" i="134"/>
  <c r="A46" i="134"/>
  <c r="H45" i="134"/>
  <c r="I45" i="134" s="1"/>
  <c r="A45" i="134"/>
  <c r="L44" i="134"/>
  <c r="K44" i="134"/>
  <c r="A44" i="134"/>
  <c r="A43" i="134"/>
  <c r="A42" i="134"/>
  <c r="A41" i="134"/>
  <c r="A40" i="134"/>
  <c r="A39" i="134"/>
  <c r="A38" i="134"/>
  <c r="A37" i="134"/>
  <c r="A36" i="134"/>
  <c r="H35" i="134"/>
  <c r="I35" i="134" s="1"/>
  <c r="M35" i="134" s="1"/>
  <c r="A35" i="134"/>
  <c r="H34" i="134"/>
  <c r="A34" i="134"/>
  <c r="H33" i="134"/>
  <c r="I33" i="134" s="1"/>
  <c r="M33" i="134" s="1"/>
  <c r="A33" i="134"/>
  <c r="H32" i="134"/>
  <c r="I32" i="134" s="1"/>
  <c r="M32" i="134" s="1"/>
  <c r="A32" i="134"/>
  <c r="H31" i="134"/>
  <c r="I31" i="134" s="1"/>
  <c r="M31" i="134" s="1"/>
  <c r="A31" i="134"/>
  <c r="H30" i="134"/>
  <c r="I30" i="134" s="1"/>
  <c r="M30" i="134" s="1"/>
  <c r="A30" i="134"/>
  <c r="H29" i="134"/>
  <c r="I29" i="134" s="1"/>
  <c r="M29" i="134" s="1"/>
  <c r="A29" i="134"/>
  <c r="H28" i="134"/>
  <c r="I28" i="134" s="1"/>
  <c r="M28" i="134" s="1"/>
  <c r="A28" i="134"/>
  <c r="N27" i="134"/>
  <c r="L27" i="134"/>
  <c r="K27" i="134"/>
  <c r="J27" i="134"/>
  <c r="G27" i="134"/>
  <c r="F27" i="134"/>
  <c r="E27" i="134"/>
  <c r="A27" i="134"/>
  <c r="L26" i="134"/>
  <c r="L36" i="134" s="1"/>
  <c r="L10" i="134" s="1"/>
  <c r="A26" i="134"/>
  <c r="L25" i="134"/>
  <c r="K25" i="134"/>
  <c r="G25" i="134"/>
  <c r="A25" i="134"/>
  <c r="N24" i="134"/>
  <c r="L24" i="134"/>
  <c r="K24" i="134"/>
  <c r="K26" i="134" s="1"/>
  <c r="K36" i="134" s="1"/>
  <c r="K10" i="134" s="1"/>
  <c r="J24" i="134"/>
  <c r="G24" i="134"/>
  <c r="F24" i="134"/>
  <c r="F26" i="134" s="1"/>
  <c r="E24" i="134"/>
  <c r="M23" i="134"/>
  <c r="H23" i="134"/>
  <c r="A23" i="134"/>
  <c r="H22" i="134"/>
  <c r="H21" i="134"/>
  <c r="A21" i="134"/>
  <c r="H20" i="134"/>
  <c r="I20" i="134" s="1"/>
  <c r="M20" i="134" s="1"/>
  <c r="A20" i="134"/>
  <c r="H19" i="134"/>
  <c r="I19" i="134" s="1"/>
  <c r="A19" i="134"/>
  <c r="H18" i="134"/>
  <c r="A18" i="134"/>
  <c r="H17" i="134"/>
  <c r="A17" i="134"/>
  <c r="H16" i="134"/>
  <c r="I16" i="134" s="1"/>
  <c r="M16" i="134" s="1"/>
  <c r="A16" i="134"/>
  <c r="H15" i="134"/>
  <c r="I15" i="134" s="1"/>
  <c r="A15" i="134"/>
  <c r="H14" i="134"/>
  <c r="I14" i="134" s="1"/>
  <c r="A14" i="134"/>
  <c r="H13" i="134"/>
  <c r="A13" i="134"/>
  <c r="H12" i="134"/>
  <c r="I12" i="134" s="1"/>
  <c r="M12" i="134" s="1"/>
  <c r="A12" i="134"/>
  <c r="H11" i="134"/>
  <c r="I11" i="134" s="1"/>
  <c r="A11" i="134"/>
  <c r="A10" i="134"/>
  <c r="A9" i="134"/>
  <c r="A8" i="134"/>
  <c r="A7" i="134"/>
  <c r="A6" i="134"/>
  <c r="A5" i="134"/>
  <c r="A4" i="134"/>
  <c r="A3" i="134"/>
  <c r="A2" i="134"/>
  <c r="A1" i="134"/>
  <c r="M44" i="136" l="1"/>
  <c r="I25" i="136"/>
  <c r="M26" i="136"/>
  <c r="M36" i="136" s="1"/>
  <c r="M10" i="136" s="1"/>
  <c r="Q9" i="136"/>
  <c r="E9" i="136"/>
  <c r="I26" i="136"/>
  <c r="I36" i="136" s="1"/>
  <c r="I10" i="136" s="1"/>
  <c r="M27" i="135"/>
  <c r="I27" i="135"/>
  <c r="I24" i="135"/>
  <c r="M24" i="135"/>
  <c r="M45" i="135"/>
  <c r="M75" i="135" s="1"/>
  <c r="I75" i="135"/>
  <c r="E43" i="135"/>
  <c r="H25" i="135"/>
  <c r="H26" i="135" s="1"/>
  <c r="H36" i="135" s="1"/>
  <c r="N43" i="134"/>
  <c r="E26" i="134"/>
  <c r="M47" i="134"/>
  <c r="I47" i="134"/>
  <c r="M51" i="134"/>
  <c r="M64" i="134"/>
  <c r="M66" i="134"/>
  <c r="M74" i="134"/>
  <c r="I60" i="134"/>
  <c r="M60" i="134" s="1"/>
  <c r="I64" i="134"/>
  <c r="I68" i="134"/>
  <c r="M68" i="134" s="1"/>
  <c r="I72" i="134"/>
  <c r="M72" i="134" s="1"/>
  <c r="M55" i="134"/>
  <c r="M50" i="134"/>
  <c r="M59" i="134"/>
  <c r="M63" i="134"/>
  <c r="M67" i="134"/>
  <c r="M71" i="134"/>
  <c r="I46" i="134"/>
  <c r="M46" i="134" s="1"/>
  <c r="I50" i="134"/>
  <c r="I54" i="134"/>
  <c r="M54" i="134" s="1"/>
  <c r="I58" i="134"/>
  <c r="M58" i="134" s="1"/>
  <c r="I62" i="134"/>
  <c r="M62" i="134" s="1"/>
  <c r="I66" i="134"/>
  <c r="I70" i="134"/>
  <c r="M70" i="134" s="1"/>
  <c r="I74" i="134"/>
  <c r="M27" i="134"/>
  <c r="H27" i="134"/>
  <c r="M18" i="134"/>
  <c r="M22" i="134"/>
  <c r="I17" i="134"/>
  <c r="I24" i="134" s="1"/>
  <c r="M14" i="134"/>
  <c r="M21" i="134"/>
  <c r="M13" i="134"/>
  <c r="M15" i="134"/>
  <c r="I27" i="134"/>
  <c r="M53" i="134"/>
  <c r="M57" i="134"/>
  <c r="M61" i="134"/>
  <c r="M65" i="134"/>
  <c r="M69" i="134"/>
  <c r="M73" i="134"/>
  <c r="M19" i="134"/>
  <c r="M49" i="134"/>
  <c r="M11" i="134"/>
  <c r="F36" i="134"/>
  <c r="G26" i="134"/>
  <c r="G36" i="134" s="1"/>
  <c r="N26" i="134"/>
  <c r="N36" i="134" s="1"/>
  <c r="N9" i="134" s="1"/>
  <c r="H75" i="134"/>
  <c r="J26" i="134"/>
  <c r="J36" i="134" s="1"/>
  <c r="J10" i="134" s="1"/>
  <c r="H24" i="134"/>
  <c r="J25" i="134"/>
  <c r="I73" i="133"/>
  <c r="I71" i="133"/>
  <c r="I65" i="133"/>
  <c r="I63" i="133"/>
  <c r="I59" i="133"/>
  <c r="M59" i="133" s="1"/>
  <c r="I55" i="133"/>
  <c r="M55" i="133" s="1"/>
  <c r="I52" i="133"/>
  <c r="I51" i="133"/>
  <c r="M51" i="133" s="1"/>
  <c r="I48" i="133"/>
  <c r="A89" i="133"/>
  <c r="A88" i="133"/>
  <c r="A87" i="133"/>
  <c r="A86" i="133"/>
  <c r="A85" i="133"/>
  <c r="A84" i="133"/>
  <c r="A83" i="133"/>
  <c r="A82" i="133"/>
  <c r="A81" i="133"/>
  <c r="A80" i="133"/>
  <c r="A79" i="133"/>
  <c r="A78" i="133"/>
  <c r="A77" i="133"/>
  <c r="A76" i="133"/>
  <c r="N75" i="133"/>
  <c r="N25" i="133" s="1"/>
  <c r="L75" i="133"/>
  <c r="L25" i="133" s="1"/>
  <c r="K75" i="133"/>
  <c r="K44" i="133" s="1"/>
  <c r="J75" i="133"/>
  <c r="J44" i="133" s="1"/>
  <c r="G75" i="133"/>
  <c r="F75" i="133"/>
  <c r="F25" i="133" s="1"/>
  <c r="E75" i="133"/>
  <c r="E25" i="133" s="1"/>
  <c r="A75" i="133"/>
  <c r="H74" i="133"/>
  <c r="A74" i="133"/>
  <c r="H73" i="133"/>
  <c r="A73" i="133"/>
  <c r="H72" i="133"/>
  <c r="I72" i="133" s="1"/>
  <c r="A72" i="133"/>
  <c r="H71" i="133"/>
  <c r="A71" i="133"/>
  <c r="H70" i="133"/>
  <c r="A70" i="133"/>
  <c r="H69" i="133"/>
  <c r="I69" i="133" s="1"/>
  <c r="A69" i="133"/>
  <c r="H68" i="133"/>
  <c r="I68" i="133" s="1"/>
  <c r="A68" i="133"/>
  <c r="H67" i="133"/>
  <c r="I67" i="133" s="1"/>
  <c r="A67" i="133"/>
  <c r="H66" i="133"/>
  <c r="A66" i="133"/>
  <c r="H65" i="133"/>
  <c r="A65" i="133"/>
  <c r="H64" i="133"/>
  <c r="I64" i="133" s="1"/>
  <c r="A64" i="133"/>
  <c r="H63" i="133"/>
  <c r="A63" i="133"/>
  <c r="H62" i="133"/>
  <c r="A62" i="133"/>
  <c r="H61" i="133"/>
  <c r="I61" i="133" s="1"/>
  <c r="A61" i="133"/>
  <c r="H60" i="133"/>
  <c r="I60" i="133" s="1"/>
  <c r="A60" i="133"/>
  <c r="H59" i="133"/>
  <c r="A59" i="133"/>
  <c r="H58" i="133"/>
  <c r="A58" i="133"/>
  <c r="H57" i="133"/>
  <c r="I57" i="133" s="1"/>
  <c r="M57" i="133" s="1"/>
  <c r="A57" i="133"/>
  <c r="H56" i="133"/>
  <c r="A56" i="133"/>
  <c r="H55" i="133"/>
  <c r="A55" i="133"/>
  <c r="H54" i="133"/>
  <c r="A54" i="133"/>
  <c r="H53" i="133"/>
  <c r="I53" i="133" s="1"/>
  <c r="M53" i="133" s="1"/>
  <c r="A53" i="133"/>
  <c r="H52" i="133"/>
  <c r="A52" i="133"/>
  <c r="H51" i="133"/>
  <c r="A51" i="133"/>
  <c r="H50" i="133"/>
  <c r="A50" i="133"/>
  <c r="H49" i="133"/>
  <c r="I49" i="133" s="1"/>
  <c r="M49" i="133" s="1"/>
  <c r="A49" i="133"/>
  <c r="H48" i="133"/>
  <c r="A48" i="133"/>
  <c r="H47" i="133"/>
  <c r="I47" i="133" s="1"/>
  <c r="M47" i="133" s="1"/>
  <c r="A47" i="133"/>
  <c r="H46" i="133"/>
  <c r="A46" i="133"/>
  <c r="H45" i="133"/>
  <c r="I45" i="133" s="1"/>
  <c r="M45" i="133" s="1"/>
  <c r="A45" i="133"/>
  <c r="L44" i="133"/>
  <c r="A44" i="133"/>
  <c r="A43" i="133"/>
  <c r="A42" i="133"/>
  <c r="A41" i="133"/>
  <c r="A40" i="133"/>
  <c r="A39" i="133"/>
  <c r="A38" i="133"/>
  <c r="A37" i="133"/>
  <c r="A36" i="133"/>
  <c r="H35" i="133"/>
  <c r="I35" i="133" s="1"/>
  <c r="M35" i="133" s="1"/>
  <c r="A35" i="133"/>
  <c r="H34" i="133"/>
  <c r="I34" i="133" s="1"/>
  <c r="M34" i="133" s="1"/>
  <c r="A34" i="133"/>
  <c r="H33" i="133"/>
  <c r="I33" i="133" s="1"/>
  <c r="M33" i="133" s="1"/>
  <c r="A33" i="133"/>
  <c r="H32" i="133"/>
  <c r="I32" i="133" s="1"/>
  <c r="M32" i="133" s="1"/>
  <c r="A32" i="133"/>
  <c r="H31" i="133"/>
  <c r="A31" i="133"/>
  <c r="H30" i="133"/>
  <c r="I30" i="133" s="1"/>
  <c r="M30" i="133" s="1"/>
  <c r="A30" i="133"/>
  <c r="H29" i="133"/>
  <c r="I29" i="133" s="1"/>
  <c r="M29" i="133" s="1"/>
  <c r="A29" i="133"/>
  <c r="H28" i="133"/>
  <c r="I28" i="133" s="1"/>
  <c r="A28" i="133"/>
  <c r="N27" i="133"/>
  <c r="L27" i="133"/>
  <c r="K27" i="133"/>
  <c r="J27" i="133"/>
  <c r="G27" i="133"/>
  <c r="F27" i="133"/>
  <c r="E27" i="133"/>
  <c r="A27" i="133"/>
  <c r="A26" i="133"/>
  <c r="G25" i="133"/>
  <c r="A25" i="133"/>
  <c r="N24" i="133"/>
  <c r="L24" i="133"/>
  <c r="K24" i="133"/>
  <c r="J24" i="133"/>
  <c r="G24" i="133"/>
  <c r="F24" i="133"/>
  <c r="F26" i="133" s="1"/>
  <c r="E24" i="133"/>
  <c r="M23" i="133"/>
  <c r="H23" i="133"/>
  <c r="A23" i="133"/>
  <c r="H22" i="133"/>
  <c r="H21" i="133"/>
  <c r="I21" i="133" s="1"/>
  <c r="M21" i="133" s="1"/>
  <c r="A21" i="133"/>
  <c r="H20" i="133"/>
  <c r="A20" i="133"/>
  <c r="H19" i="133"/>
  <c r="I19" i="133" s="1"/>
  <c r="A19" i="133"/>
  <c r="H18" i="133"/>
  <c r="A18" i="133"/>
  <c r="H17" i="133"/>
  <c r="I17" i="133" s="1"/>
  <c r="M17" i="133" s="1"/>
  <c r="A17" i="133"/>
  <c r="H16" i="133"/>
  <c r="A16" i="133"/>
  <c r="H15" i="133"/>
  <c r="A15" i="133"/>
  <c r="H14" i="133"/>
  <c r="A14" i="133"/>
  <c r="H13" i="133"/>
  <c r="I13" i="133" s="1"/>
  <c r="M13" i="133" s="1"/>
  <c r="A13" i="133"/>
  <c r="H12" i="133"/>
  <c r="A12" i="133"/>
  <c r="H11" i="133"/>
  <c r="I11" i="133" s="1"/>
  <c r="A11" i="133"/>
  <c r="A10" i="133"/>
  <c r="A9" i="133"/>
  <c r="A8" i="133"/>
  <c r="A7" i="133"/>
  <c r="A6" i="133"/>
  <c r="A5" i="133"/>
  <c r="A4" i="133"/>
  <c r="A3" i="133"/>
  <c r="A2" i="133"/>
  <c r="A1" i="133"/>
  <c r="Q9" i="135" l="1"/>
  <c r="E9" i="135"/>
  <c r="I44" i="135"/>
  <c r="I25" i="135"/>
  <c r="I26" i="135" s="1"/>
  <c r="I36" i="135" s="1"/>
  <c r="I10" i="135" s="1"/>
  <c r="M44" i="135"/>
  <c r="M25" i="135"/>
  <c r="M26" i="135" s="1"/>
  <c r="M36" i="135" s="1"/>
  <c r="M10" i="135" s="1"/>
  <c r="M17" i="134"/>
  <c r="M24" i="134" s="1"/>
  <c r="M45" i="134"/>
  <c r="M75" i="134" s="1"/>
  <c r="I75" i="134"/>
  <c r="E43" i="134"/>
  <c r="H25" i="134"/>
  <c r="H26" i="134" s="1"/>
  <c r="H36" i="134" s="1"/>
  <c r="H27" i="133"/>
  <c r="K25" i="133"/>
  <c r="K26" i="133" s="1"/>
  <c r="K36" i="133" s="1"/>
  <c r="K10" i="133" s="1"/>
  <c r="L26" i="133"/>
  <c r="L36" i="133" s="1"/>
  <c r="L10" i="133" s="1"/>
  <c r="N26" i="133"/>
  <c r="N36" i="133" s="1"/>
  <c r="N9" i="133" s="1"/>
  <c r="N43" i="133"/>
  <c r="E26" i="133"/>
  <c r="I56" i="133"/>
  <c r="M56" i="133" s="1"/>
  <c r="M48" i="133"/>
  <c r="M50" i="133"/>
  <c r="M61" i="133"/>
  <c r="M65" i="133"/>
  <c r="M69" i="133"/>
  <c r="M73" i="133"/>
  <c r="I46" i="133"/>
  <c r="M46" i="133" s="1"/>
  <c r="I50" i="133"/>
  <c r="I54" i="133"/>
  <c r="M54" i="133" s="1"/>
  <c r="I58" i="133"/>
  <c r="M58" i="133" s="1"/>
  <c r="I62" i="133"/>
  <c r="M62" i="133" s="1"/>
  <c r="I66" i="133"/>
  <c r="M66" i="133" s="1"/>
  <c r="I70" i="133"/>
  <c r="M70" i="133" s="1"/>
  <c r="I74" i="133"/>
  <c r="M74" i="133" s="1"/>
  <c r="I31" i="133"/>
  <c r="M31" i="133" s="1"/>
  <c r="I27" i="133"/>
  <c r="M28" i="133"/>
  <c r="M27" i="133" s="1"/>
  <c r="M18" i="133"/>
  <c r="I14" i="133"/>
  <c r="M14" i="133" s="1"/>
  <c r="I18" i="133"/>
  <c r="I22" i="133"/>
  <c r="M22" i="133" s="1"/>
  <c r="I15" i="133"/>
  <c r="M15" i="133" s="1"/>
  <c r="I12" i="133"/>
  <c r="M12" i="133" s="1"/>
  <c r="I16" i="133"/>
  <c r="M16" i="133" s="1"/>
  <c r="I20" i="133"/>
  <c r="M20" i="133" s="1"/>
  <c r="M63" i="133"/>
  <c r="M67" i="133"/>
  <c r="M71" i="133"/>
  <c r="M19" i="133"/>
  <c r="M52" i="133"/>
  <c r="M60" i="133"/>
  <c r="M64" i="133"/>
  <c r="M68" i="133"/>
  <c r="M72" i="133"/>
  <c r="M11" i="133"/>
  <c r="F36" i="133"/>
  <c r="G26" i="133"/>
  <c r="G36" i="133" s="1"/>
  <c r="H75" i="133"/>
  <c r="H24" i="133"/>
  <c r="J25" i="133"/>
  <c r="J26" i="133" s="1"/>
  <c r="J36" i="133" s="1"/>
  <c r="J10" i="133" s="1"/>
  <c r="I54" i="132"/>
  <c r="I49" i="132"/>
  <c r="I22" i="132"/>
  <c r="I17" i="132"/>
  <c r="I13" i="132"/>
  <c r="A89" i="132"/>
  <c r="A88" i="132"/>
  <c r="A87" i="132"/>
  <c r="A86" i="132"/>
  <c r="A85" i="132"/>
  <c r="A84" i="132"/>
  <c r="A83" i="132"/>
  <c r="A82" i="132"/>
  <c r="A81" i="132"/>
  <c r="A80" i="132"/>
  <c r="A79" i="132"/>
  <c r="A78" i="132"/>
  <c r="A77" i="132"/>
  <c r="A76" i="132"/>
  <c r="N75" i="132"/>
  <c r="N43" i="132" s="1"/>
  <c r="L75" i="132"/>
  <c r="L44" i="132" s="1"/>
  <c r="K75" i="132"/>
  <c r="J75" i="132"/>
  <c r="G75" i="132"/>
  <c r="G25" i="132" s="1"/>
  <c r="G26" i="132" s="1"/>
  <c r="G36" i="132" s="1"/>
  <c r="F75" i="132"/>
  <c r="E75" i="132"/>
  <c r="E25" i="132" s="1"/>
  <c r="A75" i="132"/>
  <c r="H74" i="132"/>
  <c r="A74" i="132"/>
  <c r="H73" i="132"/>
  <c r="I73" i="132" s="1"/>
  <c r="A73" i="132"/>
  <c r="H72" i="132"/>
  <c r="A72" i="132"/>
  <c r="H71" i="132"/>
  <c r="I71" i="132" s="1"/>
  <c r="M71" i="132" s="1"/>
  <c r="A71" i="132"/>
  <c r="H70" i="132"/>
  <c r="A70" i="132"/>
  <c r="H69" i="132"/>
  <c r="I69" i="132" s="1"/>
  <c r="A69" i="132"/>
  <c r="H68" i="132"/>
  <c r="A68" i="132"/>
  <c r="H67" i="132"/>
  <c r="I67" i="132" s="1"/>
  <c r="M67" i="132" s="1"/>
  <c r="A67" i="132"/>
  <c r="H66" i="132"/>
  <c r="I66" i="132" s="1"/>
  <c r="A66" i="132"/>
  <c r="H65" i="132"/>
  <c r="I65" i="132" s="1"/>
  <c r="A65" i="132"/>
  <c r="H64" i="132"/>
  <c r="A64" i="132"/>
  <c r="H63" i="132"/>
  <c r="I63" i="132" s="1"/>
  <c r="M63" i="132" s="1"/>
  <c r="A63" i="132"/>
  <c r="H62" i="132"/>
  <c r="I62" i="132" s="1"/>
  <c r="A62" i="132"/>
  <c r="H61" i="132"/>
  <c r="I61" i="132" s="1"/>
  <c r="A61" i="132"/>
  <c r="H60" i="132"/>
  <c r="A60" i="132"/>
  <c r="H59" i="132"/>
  <c r="I59" i="132" s="1"/>
  <c r="M59" i="132" s="1"/>
  <c r="A59" i="132"/>
  <c r="H58" i="132"/>
  <c r="I58" i="132" s="1"/>
  <c r="A58" i="132"/>
  <c r="H57" i="132"/>
  <c r="I57" i="132" s="1"/>
  <c r="A57" i="132"/>
  <c r="H56" i="132"/>
  <c r="A56" i="132"/>
  <c r="H55" i="132"/>
  <c r="I55" i="132" s="1"/>
  <c r="M55" i="132" s="1"/>
  <c r="A55" i="132"/>
  <c r="H54" i="132"/>
  <c r="A54" i="132"/>
  <c r="H53" i="132"/>
  <c r="I53" i="132" s="1"/>
  <c r="A53" i="132"/>
  <c r="H52" i="132"/>
  <c r="A52" i="132"/>
  <c r="H51" i="132"/>
  <c r="I51" i="132" s="1"/>
  <c r="M51" i="132" s="1"/>
  <c r="A51" i="132"/>
  <c r="H50" i="132"/>
  <c r="I50" i="132" s="1"/>
  <c r="A50" i="132"/>
  <c r="H49" i="132"/>
  <c r="A49" i="132"/>
  <c r="H48" i="132"/>
  <c r="A48" i="132"/>
  <c r="H47" i="132"/>
  <c r="I47" i="132" s="1"/>
  <c r="M47" i="132" s="1"/>
  <c r="A47" i="132"/>
  <c r="H46" i="132"/>
  <c r="I46" i="132" s="1"/>
  <c r="A46" i="132"/>
  <c r="H45" i="132"/>
  <c r="I45" i="132" s="1"/>
  <c r="A45" i="132"/>
  <c r="J44" i="132"/>
  <c r="A44" i="132"/>
  <c r="A43" i="132"/>
  <c r="A42" i="132"/>
  <c r="A41" i="132"/>
  <c r="A40" i="132"/>
  <c r="A39" i="132"/>
  <c r="A38" i="132"/>
  <c r="A37" i="132"/>
  <c r="A36" i="132"/>
  <c r="H35" i="132"/>
  <c r="A35" i="132"/>
  <c r="H34" i="132"/>
  <c r="I34" i="132" s="1"/>
  <c r="A34" i="132"/>
  <c r="H33" i="132"/>
  <c r="I33" i="132" s="1"/>
  <c r="A33" i="132"/>
  <c r="H32" i="132"/>
  <c r="I32" i="132" s="1"/>
  <c r="A32" i="132"/>
  <c r="H31" i="132"/>
  <c r="A31" i="132"/>
  <c r="H30" i="132"/>
  <c r="I30" i="132" s="1"/>
  <c r="A30" i="132"/>
  <c r="H29" i="132"/>
  <c r="I29" i="132" s="1"/>
  <c r="A29" i="132"/>
  <c r="H28" i="132"/>
  <c r="A28" i="132"/>
  <c r="N27" i="132"/>
  <c r="L27" i="132"/>
  <c r="K27" i="132"/>
  <c r="J27" i="132"/>
  <c r="G27" i="132"/>
  <c r="F27" i="132"/>
  <c r="E27" i="132"/>
  <c r="A27" i="132"/>
  <c r="J26" i="132"/>
  <c r="J36" i="132" s="1"/>
  <c r="J10" i="132" s="1"/>
  <c r="F26" i="132"/>
  <c r="F36" i="132" s="1"/>
  <c r="A26" i="132"/>
  <c r="J25" i="132"/>
  <c r="F25" i="132"/>
  <c r="A25" i="132"/>
  <c r="N24" i="132"/>
  <c r="L24" i="132"/>
  <c r="K24" i="132"/>
  <c r="J24" i="132"/>
  <c r="G24" i="132"/>
  <c r="F24" i="132"/>
  <c r="E24" i="132"/>
  <c r="M23" i="132"/>
  <c r="H23" i="132"/>
  <c r="A23" i="132"/>
  <c r="M22" i="132"/>
  <c r="H22" i="132"/>
  <c r="H21" i="132"/>
  <c r="I21" i="132" s="1"/>
  <c r="A21" i="132"/>
  <c r="H20" i="132"/>
  <c r="I20" i="132" s="1"/>
  <c r="A20" i="132"/>
  <c r="H19" i="132"/>
  <c r="A19" i="132"/>
  <c r="H18" i="132"/>
  <c r="A18" i="132"/>
  <c r="H17" i="132"/>
  <c r="A17" i="132"/>
  <c r="H16" i="132"/>
  <c r="I16" i="132" s="1"/>
  <c r="A16" i="132"/>
  <c r="H15" i="132"/>
  <c r="A15" i="132"/>
  <c r="H14" i="132"/>
  <c r="A14" i="132"/>
  <c r="H13" i="132"/>
  <c r="A13" i="132"/>
  <c r="H12" i="132"/>
  <c r="I12" i="132" s="1"/>
  <c r="A12" i="132"/>
  <c r="H11" i="132"/>
  <c r="I11" i="132" s="1"/>
  <c r="A11" i="132"/>
  <c r="A10" i="132"/>
  <c r="A9" i="132"/>
  <c r="A8" i="132"/>
  <c r="A7" i="132"/>
  <c r="A6" i="132"/>
  <c r="A5" i="132"/>
  <c r="A4" i="132"/>
  <c r="A3" i="132"/>
  <c r="A2" i="132"/>
  <c r="A1" i="132"/>
  <c r="Q9" i="134" l="1"/>
  <c r="E9" i="134"/>
  <c r="I44" i="134"/>
  <c r="I25" i="134"/>
  <c r="I26" i="134" s="1"/>
  <c r="I36" i="134" s="1"/>
  <c r="I10" i="134" s="1"/>
  <c r="M44" i="134"/>
  <c r="M25" i="134"/>
  <c r="M26" i="134" s="1"/>
  <c r="M36" i="134" s="1"/>
  <c r="M10" i="134" s="1"/>
  <c r="I24" i="133"/>
  <c r="M75" i="133"/>
  <c r="M25" i="133" s="1"/>
  <c r="I75" i="133"/>
  <c r="I25" i="133" s="1"/>
  <c r="I26" i="133" s="1"/>
  <c r="I36" i="133" s="1"/>
  <c r="I10" i="133" s="1"/>
  <c r="M24" i="133"/>
  <c r="E43" i="133"/>
  <c r="H25" i="133"/>
  <c r="H26" i="133" s="1"/>
  <c r="H36" i="133" s="1"/>
  <c r="H27" i="132"/>
  <c r="N25" i="132"/>
  <c r="N26" i="132" s="1"/>
  <c r="N36" i="132" s="1"/>
  <c r="N9" i="132" s="1"/>
  <c r="E26" i="132"/>
  <c r="M61" i="132"/>
  <c r="I70" i="132"/>
  <c r="M70" i="132" s="1"/>
  <c r="I74" i="132"/>
  <c r="M74" i="132" s="1"/>
  <c r="H75" i="132"/>
  <c r="E43" i="132" s="1"/>
  <c r="M54" i="132"/>
  <c r="M58" i="132"/>
  <c r="I48" i="132"/>
  <c r="M48" i="132" s="1"/>
  <c r="I52" i="132"/>
  <c r="M52" i="132" s="1"/>
  <c r="I56" i="132"/>
  <c r="M56" i="132" s="1"/>
  <c r="I60" i="132"/>
  <c r="M60" i="132" s="1"/>
  <c r="I64" i="132"/>
  <c r="M64" i="132" s="1"/>
  <c r="I68" i="132"/>
  <c r="M68" i="132" s="1"/>
  <c r="I72" i="132"/>
  <c r="M72" i="132" s="1"/>
  <c r="I31" i="132"/>
  <c r="M31" i="132" s="1"/>
  <c r="I35" i="132"/>
  <c r="M35" i="132" s="1"/>
  <c r="M30" i="132"/>
  <c r="M34" i="132"/>
  <c r="I28" i="132"/>
  <c r="M28" i="132" s="1"/>
  <c r="M18" i="132"/>
  <c r="I14" i="132"/>
  <c r="M14" i="132" s="1"/>
  <c r="I18" i="132"/>
  <c r="M13" i="132"/>
  <c r="M17" i="132"/>
  <c r="M19" i="132"/>
  <c r="M21" i="132"/>
  <c r="I15" i="132"/>
  <c r="I19" i="132"/>
  <c r="H24" i="132"/>
  <c r="M32" i="132"/>
  <c r="M49" i="132"/>
  <c r="M65" i="132"/>
  <c r="M12" i="132"/>
  <c r="M16" i="132"/>
  <c r="M20" i="132"/>
  <c r="M46" i="132"/>
  <c r="M53" i="132"/>
  <c r="M62" i="132"/>
  <c r="M69" i="132"/>
  <c r="M29" i="132"/>
  <c r="M33" i="132"/>
  <c r="M50" i="132"/>
  <c r="M57" i="132"/>
  <c r="M66" i="132"/>
  <c r="M73" i="132"/>
  <c r="M11" i="132"/>
  <c r="L26" i="132"/>
  <c r="L36" i="132" s="1"/>
  <c r="L10" i="132" s="1"/>
  <c r="K44" i="132"/>
  <c r="K25" i="132"/>
  <c r="K26" i="132" s="1"/>
  <c r="K36" i="132" s="1"/>
  <c r="K10" i="132" s="1"/>
  <c r="L25" i="132"/>
  <c r="I72" i="131"/>
  <c r="I71" i="131"/>
  <c r="I68" i="131"/>
  <c r="I67" i="131"/>
  <c r="I64" i="131"/>
  <c r="I63" i="131"/>
  <c r="I60" i="131"/>
  <c r="I59" i="131"/>
  <c r="I56" i="131"/>
  <c r="M56" i="131" s="1"/>
  <c r="I51" i="131"/>
  <c r="I49" i="131"/>
  <c r="I47" i="131"/>
  <c r="I45" i="131"/>
  <c r="I22" i="131"/>
  <c r="A89" i="131"/>
  <c r="A88" i="131"/>
  <c r="A87" i="131"/>
  <c r="A86" i="131"/>
  <c r="A85" i="131"/>
  <c r="A84" i="131"/>
  <c r="A83" i="131"/>
  <c r="A82" i="131"/>
  <c r="A81" i="131"/>
  <c r="A80" i="131"/>
  <c r="A79" i="131"/>
  <c r="A78" i="131"/>
  <c r="A77" i="131"/>
  <c r="A76" i="131"/>
  <c r="N75" i="131"/>
  <c r="N25" i="131" s="1"/>
  <c r="L75" i="131"/>
  <c r="K75" i="131"/>
  <c r="J75" i="131"/>
  <c r="J44" i="131" s="1"/>
  <c r="G75" i="131"/>
  <c r="F75" i="131"/>
  <c r="F25" i="131" s="1"/>
  <c r="E75" i="131"/>
  <c r="E25" i="131" s="1"/>
  <c r="A75" i="131"/>
  <c r="H74" i="131"/>
  <c r="A74" i="131"/>
  <c r="H73" i="131"/>
  <c r="I73" i="131" s="1"/>
  <c r="A73" i="131"/>
  <c r="H72" i="131"/>
  <c r="A72" i="131"/>
  <c r="H71" i="131"/>
  <c r="A71" i="131"/>
  <c r="H70" i="131"/>
  <c r="A70" i="131"/>
  <c r="H69" i="131"/>
  <c r="I69" i="131" s="1"/>
  <c r="A69" i="131"/>
  <c r="H68" i="131"/>
  <c r="A68" i="131"/>
  <c r="H67" i="131"/>
  <c r="A67" i="131"/>
  <c r="H66" i="131"/>
  <c r="A66" i="131"/>
  <c r="H65" i="131"/>
  <c r="I65" i="131" s="1"/>
  <c r="A65" i="131"/>
  <c r="H64" i="131"/>
  <c r="A64" i="131"/>
  <c r="H63" i="131"/>
  <c r="A63" i="131"/>
  <c r="H62" i="131"/>
  <c r="A62" i="131"/>
  <c r="H61" i="131"/>
  <c r="I61" i="131" s="1"/>
  <c r="A61" i="131"/>
  <c r="H60" i="131"/>
  <c r="A60" i="131"/>
  <c r="H59" i="131"/>
  <c r="A59" i="131"/>
  <c r="H58" i="131"/>
  <c r="A58" i="131"/>
  <c r="H57" i="131"/>
  <c r="I57" i="131" s="1"/>
  <c r="A57" i="131"/>
  <c r="H56" i="131"/>
  <c r="A56" i="131"/>
  <c r="H55" i="131"/>
  <c r="A55" i="131"/>
  <c r="H54" i="131"/>
  <c r="A54" i="131"/>
  <c r="H53" i="131"/>
  <c r="I53" i="131" s="1"/>
  <c r="A53" i="131"/>
  <c r="H52" i="131"/>
  <c r="I52" i="131" s="1"/>
  <c r="M52" i="131" s="1"/>
  <c r="A52" i="131"/>
  <c r="H51" i="131"/>
  <c r="A51" i="131"/>
  <c r="H50" i="131"/>
  <c r="I50" i="131" s="1"/>
  <c r="A50" i="131"/>
  <c r="H49" i="131"/>
  <c r="A49" i="131"/>
  <c r="H48" i="131"/>
  <c r="I48" i="131" s="1"/>
  <c r="M48" i="131" s="1"/>
  <c r="A48" i="131"/>
  <c r="H47" i="131"/>
  <c r="A47" i="131"/>
  <c r="H46" i="131"/>
  <c r="I46" i="131" s="1"/>
  <c r="A46" i="131"/>
  <c r="H45" i="131"/>
  <c r="A45" i="131"/>
  <c r="L44" i="131"/>
  <c r="K44" i="131"/>
  <c r="A44" i="131"/>
  <c r="A43" i="131"/>
  <c r="A42" i="131"/>
  <c r="A41" i="131"/>
  <c r="A40" i="131"/>
  <c r="A39" i="131"/>
  <c r="A38" i="131"/>
  <c r="A37" i="131"/>
  <c r="A36" i="131"/>
  <c r="H35" i="131"/>
  <c r="I35" i="131" s="1"/>
  <c r="M35" i="131" s="1"/>
  <c r="A35" i="131"/>
  <c r="H34" i="131"/>
  <c r="I34" i="131" s="1"/>
  <c r="M34" i="131" s="1"/>
  <c r="A34" i="131"/>
  <c r="H33" i="131"/>
  <c r="I33" i="131" s="1"/>
  <c r="M33" i="131" s="1"/>
  <c r="A33" i="131"/>
  <c r="H32" i="131"/>
  <c r="I32" i="131" s="1"/>
  <c r="M32" i="131" s="1"/>
  <c r="A32" i="131"/>
  <c r="H31" i="131"/>
  <c r="I31" i="131" s="1"/>
  <c r="M31" i="131" s="1"/>
  <c r="A31" i="131"/>
  <c r="H30" i="131"/>
  <c r="I30" i="131" s="1"/>
  <c r="M30" i="131" s="1"/>
  <c r="A30" i="131"/>
  <c r="H29" i="131"/>
  <c r="I29" i="131" s="1"/>
  <c r="M29" i="131" s="1"/>
  <c r="A29" i="131"/>
  <c r="H28" i="131"/>
  <c r="I28" i="131" s="1"/>
  <c r="A28" i="131"/>
  <c r="N27" i="131"/>
  <c r="L27" i="131"/>
  <c r="K27" i="131"/>
  <c r="J27" i="131"/>
  <c r="G27" i="131"/>
  <c r="F27" i="131"/>
  <c r="E27" i="131"/>
  <c r="A27" i="131"/>
  <c r="L26" i="131"/>
  <c r="L36" i="131" s="1"/>
  <c r="L10" i="131" s="1"/>
  <c r="A26" i="131"/>
  <c r="L25" i="131"/>
  <c r="K25" i="131"/>
  <c r="G25" i="131"/>
  <c r="A25" i="131"/>
  <c r="N24" i="131"/>
  <c r="L24" i="131"/>
  <c r="K24" i="131"/>
  <c r="K26" i="131" s="1"/>
  <c r="K36" i="131" s="1"/>
  <c r="K10" i="131" s="1"/>
  <c r="J24" i="131"/>
  <c r="G24" i="131"/>
  <c r="F24" i="131"/>
  <c r="F26" i="131" s="1"/>
  <c r="E24" i="131"/>
  <c r="M23" i="131"/>
  <c r="H23" i="131"/>
  <c r="A23" i="131"/>
  <c r="H22" i="131"/>
  <c r="H21" i="131"/>
  <c r="I21" i="131" s="1"/>
  <c r="A21" i="131"/>
  <c r="H20" i="131"/>
  <c r="I20" i="131" s="1"/>
  <c r="M20" i="131" s="1"/>
  <c r="A20" i="131"/>
  <c r="H19" i="131"/>
  <c r="I19" i="131" s="1"/>
  <c r="A19" i="131"/>
  <c r="H18" i="131"/>
  <c r="I18" i="131" s="1"/>
  <c r="A18" i="131"/>
  <c r="H17" i="131"/>
  <c r="A17" i="131"/>
  <c r="H16" i="131"/>
  <c r="I16" i="131" s="1"/>
  <c r="M16" i="131" s="1"/>
  <c r="A16" i="131"/>
  <c r="H15" i="131"/>
  <c r="A15" i="131"/>
  <c r="H14" i="131"/>
  <c r="I14" i="131" s="1"/>
  <c r="A14" i="131"/>
  <c r="H13" i="131"/>
  <c r="A13" i="131"/>
  <c r="H12" i="131"/>
  <c r="I12" i="131" s="1"/>
  <c r="M12" i="131" s="1"/>
  <c r="A12" i="131"/>
  <c r="H11" i="131"/>
  <c r="I11" i="131" s="1"/>
  <c r="A11" i="131"/>
  <c r="A10" i="131"/>
  <c r="A9" i="131"/>
  <c r="A8" i="131"/>
  <c r="A7" i="131"/>
  <c r="A6" i="131"/>
  <c r="A5" i="131"/>
  <c r="A4" i="131"/>
  <c r="A3" i="131"/>
  <c r="A2" i="131"/>
  <c r="A1" i="131"/>
  <c r="M44" i="133" l="1"/>
  <c r="I44" i="133"/>
  <c r="M26" i="133"/>
  <c r="M36" i="133" s="1"/>
  <c r="M10" i="133" s="1"/>
  <c r="Q9" i="133"/>
  <c r="E9" i="133"/>
  <c r="I27" i="132"/>
  <c r="I24" i="132"/>
  <c r="H25" i="132"/>
  <c r="H26" i="132" s="1"/>
  <c r="H36" i="132" s="1"/>
  <c r="M15" i="132"/>
  <c r="M24" i="132" s="1"/>
  <c r="M27" i="132"/>
  <c r="I75" i="132"/>
  <c r="M45" i="132"/>
  <c r="M75" i="132" s="1"/>
  <c r="H27" i="131"/>
  <c r="N43" i="131"/>
  <c r="I55" i="131"/>
  <c r="M55" i="131" s="1"/>
  <c r="M59" i="131"/>
  <c r="M63" i="131"/>
  <c r="M67" i="131"/>
  <c r="M71" i="131"/>
  <c r="M47" i="131"/>
  <c r="E26" i="131"/>
  <c r="M51" i="131"/>
  <c r="M60" i="131"/>
  <c r="M64" i="131"/>
  <c r="M68" i="131"/>
  <c r="M72" i="131"/>
  <c r="M74" i="131"/>
  <c r="I54" i="131"/>
  <c r="M54" i="131" s="1"/>
  <c r="I58" i="131"/>
  <c r="M58" i="131" s="1"/>
  <c r="I62" i="131"/>
  <c r="M62" i="131" s="1"/>
  <c r="I66" i="131"/>
  <c r="M66" i="131" s="1"/>
  <c r="I70" i="131"/>
  <c r="M70" i="131" s="1"/>
  <c r="I74" i="131"/>
  <c r="I27" i="131"/>
  <c r="I13" i="131"/>
  <c r="M13" i="131" s="1"/>
  <c r="I17" i="131"/>
  <c r="M17" i="131" s="1"/>
  <c r="M21" i="131"/>
  <c r="M14" i="131"/>
  <c r="M18" i="131"/>
  <c r="M22" i="131"/>
  <c r="I15" i="131"/>
  <c r="M28" i="131"/>
  <c r="M27" i="131" s="1"/>
  <c r="M49" i="131"/>
  <c r="M46" i="131"/>
  <c r="M53" i="131"/>
  <c r="M19" i="131"/>
  <c r="M50" i="131"/>
  <c r="M57" i="131"/>
  <c r="M61" i="131"/>
  <c r="M65" i="131"/>
  <c r="M69" i="131"/>
  <c r="M73" i="131"/>
  <c r="M11" i="131"/>
  <c r="F36" i="131"/>
  <c r="G26" i="131"/>
  <c r="G36" i="131" s="1"/>
  <c r="N26" i="131"/>
  <c r="N36" i="131" s="1"/>
  <c r="N9" i="131" s="1"/>
  <c r="H75" i="131"/>
  <c r="H24" i="131"/>
  <c r="J25" i="131"/>
  <c r="J26" i="131" s="1"/>
  <c r="J36" i="131" s="1"/>
  <c r="J10" i="131" s="1"/>
  <c r="I72" i="130"/>
  <c r="I71" i="130"/>
  <c r="I68" i="130"/>
  <c r="I67" i="130"/>
  <c r="I64" i="130"/>
  <c r="I59" i="130"/>
  <c r="I56" i="130"/>
  <c r="I55" i="130"/>
  <c r="I51" i="130"/>
  <c r="I48" i="130"/>
  <c r="I47" i="130"/>
  <c r="I45" i="130"/>
  <c r="I30" i="130"/>
  <c r="M30" i="130" s="1"/>
  <c r="I22" i="130"/>
  <c r="M22" i="130" s="1"/>
  <c r="I21" i="130"/>
  <c r="M21" i="130" s="1"/>
  <c r="A89" i="130"/>
  <c r="A88" i="130"/>
  <c r="A87" i="130"/>
  <c r="A86" i="130"/>
  <c r="A85" i="130"/>
  <c r="A84" i="130"/>
  <c r="A83" i="130"/>
  <c r="A82" i="130"/>
  <c r="A81" i="130"/>
  <c r="A80" i="130"/>
  <c r="A79" i="130"/>
  <c r="A78" i="130"/>
  <c r="A77" i="130"/>
  <c r="A76" i="130"/>
  <c r="N75" i="130"/>
  <c r="N43" i="130" s="1"/>
  <c r="L75" i="130"/>
  <c r="L44" i="130" s="1"/>
  <c r="K75" i="130"/>
  <c r="J75" i="130"/>
  <c r="G75" i="130"/>
  <c r="F75" i="130"/>
  <c r="E75" i="130"/>
  <c r="E25" i="130" s="1"/>
  <c r="A75" i="130"/>
  <c r="H74" i="130"/>
  <c r="A74" i="130"/>
  <c r="H73" i="130"/>
  <c r="A73" i="130"/>
  <c r="H72" i="130"/>
  <c r="A72" i="130"/>
  <c r="H71" i="130"/>
  <c r="A71" i="130"/>
  <c r="H70" i="130"/>
  <c r="A70" i="130"/>
  <c r="H69" i="130"/>
  <c r="A69" i="130"/>
  <c r="H68" i="130"/>
  <c r="A68" i="130"/>
  <c r="H67" i="130"/>
  <c r="A67" i="130"/>
  <c r="H66" i="130"/>
  <c r="A66" i="130"/>
  <c r="H65" i="130"/>
  <c r="A65" i="130"/>
  <c r="H64" i="130"/>
  <c r="A64" i="130"/>
  <c r="H63" i="130"/>
  <c r="I63" i="130" s="1"/>
  <c r="A63" i="130"/>
  <c r="H62" i="130"/>
  <c r="A62" i="130"/>
  <c r="H61" i="130"/>
  <c r="A61" i="130"/>
  <c r="H60" i="130"/>
  <c r="I60" i="130" s="1"/>
  <c r="A60" i="130"/>
  <c r="H59" i="130"/>
  <c r="A59" i="130"/>
  <c r="H58" i="130"/>
  <c r="A58" i="130"/>
  <c r="H57" i="130"/>
  <c r="A57" i="130"/>
  <c r="H56" i="130"/>
  <c r="A56" i="130"/>
  <c r="H55" i="130"/>
  <c r="A55" i="130"/>
  <c r="H54" i="130"/>
  <c r="A54" i="130"/>
  <c r="H53" i="130"/>
  <c r="A53" i="130"/>
  <c r="H52" i="130"/>
  <c r="I52" i="130" s="1"/>
  <c r="A52" i="130"/>
  <c r="H51" i="130"/>
  <c r="A51" i="130"/>
  <c r="H50" i="130"/>
  <c r="A50" i="130"/>
  <c r="H49" i="130"/>
  <c r="A49" i="130"/>
  <c r="H48" i="130"/>
  <c r="A48" i="130"/>
  <c r="H47" i="130"/>
  <c r="A47" i="130"/>
  <c r="H46" i="130"/>
  <c r="A46" i="130"/>
  <c r="H45" i="130"/>
  <c r="A45" i="130"/>
  <c r="K44" i="130"/>
  <c r="J44" i="130"/>
  <c r="A44" i="130"/>
  <c r="A43" i="130"/>
  <c r="A42" i="130"/>
  <c r="A41" i="130"/>
  <c r="A40" i="130"/>
  <c r="A39" i="130"/>
  <c r="A38" i="130"/>
  <c r="A37" i="130"/>
  <c r="A36" i="130"/>
  <c r="H35" i="130"/>
  <c r="I35" i="130" s="1"/>
  <c r="A35" i="130"/>
  <c r="H34" i="130"/>
  <c r="I34" i="130" s="1"/>
  <c r="M34" i="130" s="1"/>
  <c r="A34" i="130"/>
  <c r="H33" i="130"/>
  <c r="I33" i="130" s="1"/>
  <c r="M33" i="130" s="1"/>
  <c r="A33" i="130"/>
  <c r="H32" i="130"/>
  <c r="A32" i="130"/>
  <c r="H31" i="130"/>
  <c r="A31" i="130"/>
  <c r="H30" i="130"/>
  <c r="A30" i="130"/>
  <c r="H29" i="130"/>
  <c r="I29" i="130" s="1"/>
  <c r="M29" i="130" s="1"/>
  <c r="A29" i="130"/>
  <c r="H28" i="130"/>
  <c r="I28" i="130" s="1"/>
  <c r="A28" i="130"/>
  <c r="N27" i="130"/>
  <c r="L27" i="130"/>
  <c r="K27" i="130"/>
  <c r="J27" i="130"/>
  <c r="G27" i="130"/>
  <c r="F27" i="130"/>
  <c r="E27" i="130"/>
  <c r="A27" i="130"/>
  <c r="A26" i="130"/>
  <c r="K25" i="130"/>
  <c r="J25" i="130"/>
  <c r="G25" i="130"/>
  <c r="F25" i="130"/>
  <c r="A25" i="130"/>
  <c r="N24" i="130"/>
  <c r="L24" i="130"/>
  <c r="K24" i="130"/>
  <c r="K26" i="130" s="1"/>
  <c r="K36" i="130" s="1"/>
  <c r="K10" i="130" s="1"/>
  <c r="J24" i="130"/>
  <c r="G24" i="130"/>
  <c r="G26" i="130" s="1"/>
  <c r="G36" i="130" s="1"/>
  <c r="F24" i="130"/>
  <c r="F26" i="130" s="1"/>
  <c r="F36" i="130" s="1"/>
  <c r="E24" i="130"/>
  <c r="M23" i="130"/>
  <c r="H23" i="130"/>
  <c r="A23" i="130"/>
  <c r="H22" i="130"/>
  <c r="H21" i="130"/>
  <c r="A21" i="130"/>
  <c r="H20" i="130"/>
  <c r="I20" i="130" s="1"/>
  <c r="M20" i="130" s="1"/>
  <c r="A20" i="130"/>
  <c r="H19" i="130"/>
  <c r="I19" i="130" s="1"/>
  <c r="M19" i="130" s="1"/>
  <c r="A19" i="130"/>
  <c r="H18" i="130"/>
  <c r="I18" i="130" s="1"/>
  <c r="M18" i="130" s="1"/>
  <c r="A18" i="130"/>
  <c r="H17" i="130"/>
  <c r="I17" i="130" s="1"/>
  <c r="M17" i="130" s="1"/>
  <c r="A17" i="130"/>
  <c r="H16" i="130"/>
  <c r="I16" i="130" s="1"/>
  <c r="M16" i="130" s="1"/>
  <c r="A16" i="130"/>
  <c r="H15" i="130"/>
  <c r="I15" i="130" s="1"/>
  <c r="M15" i="130" s="1"/>
  <c r="A15" i="130"/>
  <c r="H14" i="130"/>
  <c r="I14" i="130" s="1"/>
  <c r="M14" i="130" s="1"/>
  <c r="A14" i="130"/>
  <c r="H13" i="130"/>
  <c r="I13" i="130" s="1"/>
  <c r="M13" i="130" s="1"/>
  <c r="A13" i="130"/>
  <c r="H12" i="130"/>
  <c r="I12" i="130" s="1"/>
  <c r="M12" i="130" s="1"/>
  <c r="A12" i="130"/>
  <c r="H11" i="130"/>
  <c r="I11" i="130" s="1"/>
  <c r="M11" i="130" s="1"/>
  <c r="A11" i="130"/>
  <c r="A10" i="130"/>
  <c r="A9" i="130"/>
  <c r="A8" i="130"/>
  <c r="A7" i="130"/>
  <c r="A6" i="130"/>
  <c r="A5" i="130"/>
  <c r="A4" i="130"/>
  <c r="A3" i="130"/>
  <c r="A2" i="130"/>
  <c r="A1" i="130"/>
  <c r="E9" i="132" l="1"/>
  <c r="Q9" i="132"/>
  <c r="I25" i="132"/>
  <c r="I26" i="132" s="1"/>
  <c r="I36" i="132" s="1"/>
  <c r="I10" i="132" s="1"/>
  <c r="I44" i="132"/>
  <c r="M44" i="132"/>
  <c r="M25" i="132"/>
  <c r="M26" i="132" s="1"/>
  <c r="M36" i="132" s="1"/>
  <c r="M10" i="132" s="1"/>
  <c r="I24" i="131"/>
  <c r="M15" i="131"/>
  <c r="M24" i="131"/>
  <c r="E43" i="131"/>
  <c r="H25" i="131"/>
  <c r="H26" i="131" s="1"/>
  <c r="H36" i="131" s="1"/>
  <c r="M45" i="131"/>
  <c r="M75" i="131" s="1"/>
  <c r="I75" i="131"/>
  <c r="N25" i="130"/>
  <c r="N26" i="130" s="1"/>
  <c r="N36" i="130" s="1"/>
  <c r="N9" i="130" s="1"/>
  <c r="E26" i="130"/>
  <c r="M53" i="130"/>
  <c r="M61" i="130"/>
  <c r="M69" i="130"/>
  <c r="M73" i="130"/>
  <c r="I49" i="130"/>
  <c r="M49" i="130" s="1"/>
  <c r="I53" i="130"/>
  <c r="I57" i="130"/>
  <c r="M57" i="130" s="1"/>
  <c r="I61" i="130"/>
  <c r="I65" i="130"/>
  <c r="M65" i="130" s="1"/>
  <c r="I69" i="130"/>
  <c r="I73" i="130"/>
  <c r="I46" i="130"/>
  <c r="M46" i="130" s="1"/>
  <c r="I50" i="130"/>
  <c r="M50" i="130" s="1"/>
  <c r="I54" i="130"/>
  <c r="M54" i="130" s="1"/>
  <c r="I58" i="130"/>
  <c r="M58" i="130" s="1"/>
  <c r="I62" i="130"/>
  <c r="M62" i="130" s="1"/>
  <c r="I66" i="130"/>
  <c r="M66" i="130" s="1"/>
  <c r="I70" i="130"/>
  <c r="M70" i="130" s="1"/>
  <c r="I74" i="130"/>
  <c r="M74" i="130" s="1"/>
  <c r="I31" i="130"/>
  <c r="M31" i="130" s="1"/>
  <c r="I32" i="130"/>
  <c r="H27" i="130"/>
  <c r="M51" i="130"/>
  <c r="M59" i="130"/>
  <c r="M63" i="130"/>
  <c r="M67" i="130"/>
  <c r="M35" i="130"/>
  <c r="M47" i="130"/>
  <c r="M55" i="130"/>
  <c r="M71" i="130"/>
  <c r="M48" i="130"/>
  <c r="M52" i="130"/>
  <c r="M56" i="130"/>
  <c r="M60" i="130"/>
  <c r="M64" i="130"/>
  <c r="M68" i="130"/>
  <c r="M72" i="130"/>
  <c r="M28" i="130"/>
  <c r="M24" i="130"/>
  <c r="H75" i="130"/>
  <c r="I24" i="130"/>
  <c r="L25" i="130"/>
  <c r="L26" i="130" s="1"/>
  <c r="L36" i="130" s="1"/>
  <c r="L10" i="130" s="1"/>
  <c r="M45" i="130"/>
  <c r="H24" i="130"/>
  <c r="J26" i="130"/>
  <c r="J36" i="130" s="1"/>
  <c r="J10" i="130" s="1"/>
  <c r="I74" i="129"/>
  <c r="I73" i="129"/>
  <c r="I72" i="129"/>
  <c r="I71" i="129"/>
  <c r="I70" i="129"/>
  <c r="I69" i="129"/>
  <c r="I68" i="129"/>
  <c r="I67" i="129"/>
  <c r="I66" i="129"/>
  <c r="I65" i="129"/>
  <c r="I62" i="129"/>
  <c r="I61" i="129"/>
  <c r="I60" i="129"/>
  <c r="I57" i="129"/>
  <c r="I56" i="129"/>
  <c r="I55" i="129"/>
  <c r="I53" i="129"/>
  <c r="I52" i="129"/>
  <c r="M52" i="129" s="1"/>
  <c r="I51" i="129"/>
  <c r="I50" i="129"/>
  <c r="I49" i="129"/>
  <c r="I48" i="129"/>
  <c r="I47" i="129"/>
  <c r="I46" i="129"/>
  <c r="I45" i="129"/>
  <c r="I34" i="129"/>
  <c r="I30" i="129"/>
  <c r="M30" i="129" s="1"/>
  <c r="I28" i="129"/>
  <c r="I22" i="129"/>
  <c r="I21" i="129"/>
  <c r="I18" i="129"/>
  <c r="I16" i="129"/>
  <c r="I15" i="129"/>
  <c r="I13" i="129"/>
  <c r="A89" i="129"/>
  <c r="A88" i="129"/>
  <c r="A87" i="129"/>
  <c r="A86" i="129"/>
  <c r="A85" i="129"/>
  <c r="A84" i="129"/>
  <c r="A83" i="129"/>
  <c r="A82" i="129"/>
  <c r="A81" i="129"/>
  <c r="A80" i="129"/>
  <c r="A79" i="129"/>
  <c r="A78" i="129"/>
  <c r="A77" i="129"/>
  <c r="A76" i="129"/>
  <c r="N75" i="129"/>
  <c r="N25" i="129" s="1"/>
  <c r="L75" i="129"/>
  <c r="K75" i="129"/>
  <c r="J75" i="129"/>
  <c r="J44" i="129" s="1"/>
  <c r="G75" i="129"/>
  <c r="F75" i="129"/>
  <c r="F25" i="129" s="1"/>
  <c r="E75" i="129"/>
  <c r="E25" i="129" s="1"/>
  <c r="A75" i="129"/>
  <c r="H74" i="129"/>
  <c r="M74" i="129" s="1"/>
  <c r="A74" i="129"/>
  <c r="H73" i="129"/>
  <c r="M73" i="129" s="1"/>
  <c r="A73" i="129"/>
  <c r="H72" i="129"/>
  <c r="A72" i="129"/>
  <c r="H71" i="129"/>
  <c r="M71" i="129" s="1"/>
  <c r="A71" i="129"/>
  <c r="H70" i="129"/>
  <c r="M70" i="129" s="1"/>
  <c r="A70" i="129"/>
  <c r="H69" i="129"/>
  <c r="M69" i="129" s="1"/>
  <c r="A69" i="129"/>
  <c r="H68" i="129"/>
  <c r="A68" i="129"/>
  <c r="H67" i="129"/>
  <c r="M67" i="129" s="1"/>
  <c r="A67" i="129"/>
  <c r="H66" i="129"/>
  <c r="M66" i="129" s="1"/>
  <c r="A66" i="129"/>
  <c r="H65" i="129"/>
  <c r="A65" i="129"/>
  <c r="H64" i="129"/>
  <c r="I64" i="129" s="1"/>
  <c r="A64" i="129"/>
  <c r="H63" i="129"/>
  <c r="I63" i="129" s="1"/>
  <c r="A63" i="129"/>
  <c r="H62" i="129"/>
  <c r="M62" i="129" s="1"/>
  <c r="A62" i="129"/>
  <c r="H61" i="129"/>
  <c r="M61" i="129" s="1"/>
  <c r="A61" i="129"/>
  <c r="H60" i="129"/>
  <c r="A60" i="129"/>
  <c r="H59" i="129"/>
  <c r="A59" i="129"/>
  <c r="H58" i="129"/>
  <c r="A58" i="129"/>
  <c r="H57" i="129"/>
  <c r="A57" i="129"/>
  <c r="H56" i="129"/>
  <c r="A56" i="129"/>
  <c r="H55" i="129"/>
  <c r="M55" i="129" s="1"/>
  <c r="A55" i="129"/>
  <c r="H54" i="129"/>
  <c r="A54" i="129"/>
  <c r="H53" i="129"/>
  <c r="M53" i="129" s="1"/>
  <c r="A53" i="129"/>
  <c r="H52" i="129"/>
  <c r="A52" i="129"/>
  <c r="H51" i="129"/>
  <c r="M51" i="129" s="1"/>
  <c r="A51" i="129"/>
  <c r="H50" i="129"/>
  <c r="M50" i="129" s="1"/>
  <c r="A50" i="129"/>
  <c r="H49" i="129"/>
  <c r="A49" i="129"/>
  <c r="H48" i="129"/>
  <c r="A48" i="129"/>
  <c r="H47" i="129"/>
  <c r="M47" i="129" s="1"/>
  <c r="A47" i="129"/>
  <c r="H46" i="129"/>
  <c r="M46" i="129" s="1"/>
  <c r="A46" i="129"/>
  <c r="H45" i="129"/>
  <c r="A45" i="129"/>
  <c r="L44" i="129"/>
  <c r="K44" i="129"/>
  <c r="A44" i="129"/>
  <c r="A43" i="129"/>
  <c r="A42" i="129"/>
  <c r="A41" i="129"/>
  <c r="A40" i="129"/>
  <c r="A39" i="129"/>
  <c r="A38" i="129"/>
  <c r="A37" i="129"/>
  <c r="A36" i="129"/>
  <c r="H35" i="129"/>
  <c r="I35" i="129" s="1"/>
  <c r="M35" i="129" s="1"/>
  <c r="A35" i="129"/>
  <c r="M34" i="129"/>
  <c r="H34" i="129"/>
  <c r="A34" i="129"/>
  <c r="H33" i="129"/>
  <c r="I33" i="129" s="1"/>
  <c r="M33" i="129" s="1"/>
  <c r="A33" i="129"/>
  <c r="H32" i="129"/>
  <c r="I32" i="129" s="1"/>
  <c r="M32" i="129" s="1"/>
  <c r="A32" i="129"/>
  <c r="H31" i="129"/>
  <c r="I31" i="129" s="1"/>
  <c r="M31" i="129" s="1"/>
  <c r="A31" i="129"/>
  <c r="H30" i="129"/>
  <c r="A30" i="129"/>
  <c r="H29" i="129"/>
  <c r="I29" i="129" s="1"/>
  <c r="M29" i="129" s="1"/>
  <c r="A29" i="129"/>
  <c r="H28" i="129"/>
  <c r="A28" i="129"/>
  <c r="N27" i="129"/>
  <c r="L27" i="129"/>
  <c r="K27" i="129"/>
  <c r="J27" i="129"/>
  <c r="G27" i="129"/>
  <c r="F27" i="129"/>
  <c r="E27" i="129"/>
  <c r="A27" i="129"/>
  <c r="L26" i="129"/>
  <c r="L36" i="129" s="1"/>
  <c r="L10" i="129" s="1"/>
  <c r="A26" i="129"/>
  <c r="L25" i="129"/>
  <c r="K25" i="129"/>
  <c r="G25" i="129"/>
  <c r="A25" i="129"/>
  <c r="N24" i="129"/>
  <c r="L24" i="129"/>
  <c r="K24" i="129"/>
  <c r="K26" i="129" s="1"/>
  <c r="K36" i="129" s="1"/>
  <c r="K10" i="129" s="1"/>
  <c r="J24" i="129"/>
  <c r="G24" i="129"/>
  <c r="F24" i="129"/>
  <c r="F26" i="129" s="1"/>
  <c r="E24" i="129"/>
  <c r="M23" i="129"/>
  <c r="H23" i="129"/>
  <c r="A23" i="129"/>
  <c r="H22" i="129"/>
  <c r="H21" i="129"/>
  <c r="M21" i="129" s="1"/>
  <c r="A21" i="129"/>
  <c r="H20" i="129"/>
  <c r="A20" i="129"/>
  <c r="H19" i="129"/>
  <c r="A19" i="129"/>
  <c r="H18" i="129"/>
  <c r="A18" i="129"/>
  <c r="H17" i="129"/>
  <c r="A17" i="129"/>
  <c r="M16" i="129"/>
  <c r="H16" i="129"/>
  <c r="A16" i="129"/>
  <c r="H15" i="129"/>
  <c r="A15" i="129"/>
  <c r="H14" i="129"/>
  <c r="I14" i="129" s="1"/>
  <c r="A14" i="129"/>
  <c r="H13" i="129"/>
  <c r="M13" i="129" s="1"/>
  <c r="A13" i="129"/>
  <c r="H12" i="129"/>
  <c r="I12" i="129" s="1"/>
  <c r="M12" i="129" s="1"/>
  <c r="A12" i="129"/>
  <c r="H11" i="129"/>
  <c r="I11" i="129" s="1"/>
  <c r="A11" i="129"/>
  <c r="A10" i="129"/>
  <c r="A9" i="129"/>
  <c r="A8" i="129"/>
  <c r="A7" i="129"/>
  <c r="A6" i="129"/>
  <c r="A5" i="129"/>
  <c r="A4" i="129"/>
  <c r="A3" i="129"/>
  <c r="A2" i="129"/>
  <c r="A1" i="129"/>
  <c r="Q9" i="131" l="1"/>
  <c r="E9" i="131"/>
  <c r="I44" i="131"/>
  <c r="I25" i="131"/>
  <c r="I26" i="131" s="1"/>
  <c r="I36" i="131" s="1"/>
  <c r="I10" i="131" s="1"/>
  <c r="M44" i="131"/>
  <c r="M25" i="131"/>
  <c r="M26" i="131" s="1"/>
  <c r="M36" i="131" s="1"/>
  <c r="M10" i="131" s="1"/>
  <c r="I27" i="130"/>
  <c r="I75" i="130"/>
  <c r="I44" i="130" s="1"/>
  <c r="M32" i="130"/>
  <c r="M27" i="130" s="1"/>
  <c r="M75" i="130"/>
  <c r="M25" i="130" s="1"/>
  <c r="M26" i="130" s="1"/>
  <c r="I25" i="130"/>
  <c r="I26" i="130" s="1"/>
  <c r="I36" i="130" s="1"/>
  <c r="I10" i="130" s="1"/>
  <c r="H25" i="130"/>
  <c r="H26" i="130" s="1"/>
  <c r="H36" i="130" s="1"/>
  <c r="E43" i="130"/>
  <c r="M65" i="129"/>
  <c r="M63" i="129"/>
  <c r="M59" i="129"/>
  <c r="E26" i="129"/>
  <c r="I59" i="129"/>
  <c r="M58" i="129"/>
  <c r="I58" i="129"/>
  <c r="M57" i="129"/>
  <c r="M54" i="129"/>
  <c r="I54" i="129"/>
  <c r="M20" i="129"/>
  <c r="I20" i="129"/>
  <c r="M19" i="129"/>
  <c r="I19" i="129"/>
  <c r="M17" i="129"/>
  <c r="I17" i="129"/>
  <c r="M15" i="129"/>
  <c r="N43" i="129"/>
  <c r="M48" i="129"/>
  <c r="M14" i="129"/>
  <c r="M18" i="129"/>
  <c r="M49" i="129"/>
  <c r="M22" i="129"/>
  <c r="M56" i="129"/>
  <c r="M60" i="129"/>
  <c r="M64" i="129"/>
  <c r="M68" i="129"/>
  <c r="M72" i="129"/>
  <c r="I24" i="129"/>
  <c r="M28" i="129"/>
  <c r="M27" i="129" s="1"/>
  <c r="I27" i="129"/>
  <c r="H27" i="129"/>
  <c r="M11" i="129"/>
  <c r="F36" i="129"/>
  <c r="G26" i="129"/>
  <c r="G36" i="129" s="1"/>
  <c r="N26" i="129"/>
  <c r="N36" i="129" s="1"/>
  <c r="N9" i="129" s="1"/>
  <c r="H75" i="129"/>
  <c r="J26" i="129"/>
  <c r="J36" i="129" s="1"/>
  <c r="J10" i="129" s="1"/>
  <c r="H24" i="129"/>
  <c r="J25" i="129"/>
  <c r="J27" i="128"/>
  <c r="F27" i="128"/>
  <c r="G27" i="128"/>
  <c r="E27" i="128"/>
  <c r="I25" i="128"/>
  <c r="J25" i="128"/>
  <c r="K25" i="128"/>
  <c r="L25" i="128"/>
  <c r="M25" i="128"/>
  <c r="N25" i="128"/>
  <c r="F25" i="128"/>
  <c r="G25" i="128"/>
  <c r="H25" i="128"/>
  <c r="E25" i="128"/>
  <c r="E25" i="127"/>
  <c r="I74" i="128"/>
  <c r="I73" i="128"/>
  <c r="I72" i="128"/>
  <c r="I71" i="128"/>
  <c r="I70" i="128"/>
  <c r="I69" i="128"/>
  <c r="I68" i="128"/>
  <c r="I67" i="128"/>
  <c r="I66" i="128"/>
  <c r="I65" i="128"/>
  <c r="I64" i="128"/>
  <c r="I63" i="128"/>
  <c r="I62" i="128"/>
  <c r="I61" i="128"/>
  <c r="I60" i="128"/>
  <c r="I59" i="128"/>
  <c r="I58" i="128"/>
  <c r="I57" i="128"/>
  <c r="I56" i="128"/>
  <c r="I55" i="128"/>
  <c r="I54" i="128"/>
  <c r="I53" i="128"/>
  <c r="I52" i="128"/>
  <c r="I51" i="128"/>
  <c r="I50" i="128"/>
  <c r="I49" i="128"/>
  <c r="I48" i="128"/>
  <c r="I47" i="128"/>
  <c r="I46" i="128"/>
  <c r="I45" i="128"/>
  <c r="I22" i="128"/>
  <c r="I21" i="128"/>
  <c r="I20" i="128"/>
  <c r="I19" i="128"/>
  <c r="I18" i="128"/>
  <c r="I17" i="128"/>
  <c r="I16" i="128"/>
  <c r="I15" i="128"/>
  <c r="I14" i="128"/>
  <c r="I13" i="128"/>
  <c r="I12" i="128"/>
  <c r="I11" i="128"/>
  <c r="M44" i="130" l="1"/>
  <c r="M36" i="130"/>
  <c r="M10" i="130" s="1"/>
  <c r="Q9" i="130"/>
  <c r="E9" i="130"/>
  <c r="M24" i="129"/>
  <c r="M45" i="129"/>
  <c r="M75" i="129" s="1"/>
  <c r="I75" i="129"/>
  <c r="E43" i="129"/>
  <c r="H25" i="129"/>
  <c r="H26" i="129" s="1"/>
  <c r="H36" i="129" s="1"/>
  <c r="A89" i="128"/>
  <c r="A88" i="128"/>
  <c r="A87" i="128"/>
  <c r="A86" i="128"/>
  <c r="A85" i="128"/>
  <c r="A84" i="128"/>
  <c r="A83" i="128"/>
  <c r="A82" i="128"/>
  <c r="A81" i="128"/>
  <c r="A80" i="128"/>
  <c r="A79" i="128"/>
  <c r="A78" i="128"/>
  <c r="A77" i="128"/>
  <c r="A76" i="128"/>
  <c r="N75" i="128"/>
  <c r="L75" i="128"/>
  <c r="K75" i="128"/>
  <c r="J75" i="128"/>
  <c r="J44" i="128" s="1"/>
  <c r="G75" i="128"/>
  <c r="F75" i="128"/>
  <c r="F26" i="128" s="1"/>
  <c r="F36" i="128" s="1"/>
  <c r="E75" i="128"/>
  <c r="A75" i="128"/>
  <c r="H74" i="128"/>
  <c r="M74" i="128" s="1"/>
  <c r="A74" i="128"/>
  <c r="H73" i="128"/>
  <c r="M73" i="128" s="1"/>
  <c r="A73" i="128"/>
  <c r="H72" i="128"/>
  <c r="M72" i="128" s="1"/>
  <c r="A72" i="128"/>
  <c r="H71" i="128"/>
  <c r="M71" i="128" s="1"/>
  <c r="A71" i="128"/>
  <c r="H70" i="128"/>
  <c r="M70" i="128" s="1"/>
  <c r="A70" i="128"/>
  <c r="H69" i="128"/>
  <c r="M69" i="128" s="1"/>
  <c r="A69" i="128"/>
  <c r="H68" i="128"/>
  <c r="M68" i="128" s="1"/>
  <c r="A68" i="128"/>
  <c r="H67" i="128"/>
  <c r="M67" i="128" s="1"/>
  <c r="A67" i="128"/>
  <c r="H66" i="128"/>
  <c r="M66" i="128" s="1"/>
  <c r="A66" i="128"/>
  <c r="H65" i="128"/>
  <c r="M65" i="128" s="1"/>
  <c r="A65" i="128"/>
  <c r="H64" i="128"/>
  <c r="M64" i="128" s="1"/>
  <c r="A64" i="128"/>
  <c r="H63" i="128"/>
  <c r="M63" i="128" s="1"/>
  <c r="A63" i="128"/>
  <c r="H62" i="128"/>
  <c r="M62" i="128" s="1"/>
  <c r="A62" i="128"/>
  <c r="H61" i="128"/>
  <c r="M61" i="128" s="1"/>
  <c r="A61" i="128"/>
  <c r="H60" i="128"/>
  <c r="M60" i="128" s="1"/>
  <c r="A60" i="128"/>
  <c r="H59" i="128"/>
  <c r="M59" i="128" s="1"/>
  <c r="A59" i="128"/>
  <c r="H58" i="128"/>
  <c r="M58" i="128" s="1"/>
  <c r="A58" i="128"/>
  <c r="H57" i="128"/>
  <c r="M57" i="128" s="1"/>
  <c r="A57" i="128"/>
  <c r="H56" i="128"/>
  <c r="M56" i="128" s="1"/>
  <c r="A56" i="128"/>
  <c r="H55" i="128"/>
  <c r="M55" i="128" s="1"/>
  <c r="A55" i="128"/>
  <c r="H54" i="128"/>
  <c r="M54" i="128" s="1"/>
  <c r="A54" i="128"/>
  <c r="H53" i="128"/>
  <c r="M53" i="128" s="1"/>
  <c r="A53" i="128"/>
  <c r="H52" i="128"/>
  <c r="M52" i="128" s="1"/>
  <c r="A52" i="128"/>
  <c r="H51" i="128"/>
  <c r="M51" i="128" s="1"/>
  <c r="A51" i="128"/>
  <c r="H50" i="128"/>
  <c r="M50" i="128" s="1"/>
  <c r="A50" i="128"/>
  <c r="H49" i="128"/>
  <c r="M49" i="128" s="1"/>
  <c r="A49" i="128"/>
  <c r="H48" i="128"/>
  <c r="M48" i="128" s="1"/>
  <c r="A48" i="128"/>
  <c r="H47" i="128"/>
  <c r="M47" i="128" s="1"/>
  <c r="A47" i="128"/>
  <c r="H46" i="128"/>
  <c r="M46" i="128" s="1"/>
  <c r="A46" i="128"/>
  <c r="H45" i="128"/>
  <c r="A45" i="128"/>
  <c r="L44" i="128"/>
  <c r="K44" i="128"/>
  <c r="A44" i="128"/>
  <c r="A43" i="128"/>
  <c r="A42" i="128"/>
  <c r="A41" i="128"/>
  <c r="A40" i="128"/>
  <c r="A39" i="128"/>
  <c r="A38" i="128"/>
  <c r="A37" i="128"/>
  <c r="A36" i="128"/>
  <c r="H35" i="128"/>
  <c r="A35" i="128"/>
  <c r="H34" i="128"/>
  <c r="A34" i="128"/>
  <c r="H33" i="128"/>
  <c r="A33" i="128"/>
  <c r="H32" i="128"/>
  <c r="A32" i="128"/>
  <c r="H31" i="128"/>
  <c r="A31" i="128"/>
  <c r="H30" i="128"/>
  <c r="A30" i="128"/>
  <c r="H29" i="128"/>
  <c r="A29" i="128"/>
  <c r="H28" i="128"/>
  <c r="I28" i="128" s="1"/>
  <c r="A28" i="128"/>
  <c r="N27" i="128"/>
  <c r="L27" i="128"/>
  <c r="K27" i="128"/>
  <c r="A27" i="128"/>
  <c r="A26" i="128"/>
  <c r="A25" i="128"/>
  <c r="N24" i="128"/>
  <c r="L24" i="128"/>
  <c r="L26" i="128" s="1"/>
  <c r="L36" i="128" s="1"/>
  <c r="L10" i="128" s="1"/>
  <c r="K24" i="128"/>
  <c r="K26" i="128" s="1"/>
  <c r="K36" i="128" s="1"/>
  <c r="K10" i="128" s="1"/>
  <c r="J24" i="128"/>
  <c r="G24" i="128"/>
  <c r="G26" i="128" s="1"/>
  <c r="G36" i="128" s="1"/>
  <c r="F24" i="128"/>
  <c r="E24" i="128"/>
  <c r="M23" i="128"/>
  <c r="H23" i="128"/>
  <c r="A23" i="128"/>
  <c r="H22" i="128"/>
  <c r="M22" i="128" s="1"/>
  <c r="H21" i="128"/>
  <c r="M21" i="128" s="1"/>
  <c r="A21" i="128"/>
  <c r="H20" i="128"/>
  <c r="M20" i="128" s="1"/>
  <c r="A20" i="128"/>
  <c r="H19" i="128"/>
  <c r="M19" i="128" s="1"/>
  <c r="A19" i="128"/>
  <c r="H18" i="128"/>
  <c r="M18" i="128" s="1"/>
  <c r="A18" i="128"/>
  <c r="H17" i="128"/>
  <c r="M17" i="128" s="1"/>
  <c r="A17" i="128"/>
  <c r="H16" i="128"/>
  <c r="M16" i="128" s="1"/>
  <c r="A16" i="128"/>
  <c r="H15" i="128"/>
  <c r="M15" i="128" s="1"/>
  <c r="A15" i="128"/>
  <c r="H14" i="128"/>
  <c r="M14" i="128" s="1"/>
  <c r="A14" i="128"/>
  <c r="H13" i="128"/>
  <c r="M13" i="128" s="1"/>
  <c r="A13" i="128"/>
  <c r="H12" i="128"/>
  <c r="M12" i="128" s="1"/>
  <c r="A12" i="128"/>
  <c r="H11" i="128"/>
  <c r="A11" i="128"/>
  <c r="A10" i="128"/>
  <c r="A9" i="128"/>
  <c r="A8" i="128"/>
  <c r="A7" i="128"/>
  <c r="A6" i="128"/>
  <c r="A5" i="128"/>
  <c r="A4" i="128"/>
  <c r="A3" i="128"/>
  <c r="A2" i="128"/>
  <c r="A1" i="128"/>
  <c r="Q9" i="129" l="1"/>
  <c r="E9" i="129"/>
  <c r="I44" i="129"/>
  <c r="I25" i="129"/>
  <c r="I26" i="129" s="1"/>
  <c r="I36" i="129" s="1"/>
  <c r="I10" i="129" s="1"/>
  <c r="M44" i="129"/>
  <c r="M25" i="129"/>
  <c r="M26" i="129" s="1"/>
  <c r="M36" i="129" s="1"/>
  <c r="M10" i="129" s="1"/>
  <c r="M34" i="128"/>
  <c r="I34" i="128"/>
  <c r="I33" i="128"/>
  <c r="M33" i="128" s="1"/>
  <c r="M31" i="128"/>
  <c r="I31" i="128"/>
  <c r="M32" i="128"/>
  <c r="I32" i="128"/>
  <c r="M30" i="128"/>
  <c r="I30" i="128"/>
  <c r="M29" i="128"/>
  <c r="I29" i="128"/>
  <c r="M35" i="128"/>
  <c r="I35" i="128"/>
  <c r="H27" i="128"/>
  <c r="N43" i="128"/>
  <c r="H24" i="128"/>
  <c r="H26" i="128" s="1"/>
  <c r="N26" i="128"/>
  <c r="N36" i="128" s="1"/>
  <c r="N9" i="128" s="1"/>
  <c r="H75" i="128"/>
  <c r="E43" i="128" s="1"/>
  <c r="E26" i="128"/>
  <c r="I27" i="128"/>
  <c r="M28" i="128"/>
  <c r="J26" i="128"/>
  <c r="J36" i="128" s="1"/>
  <c r="J10" i="128" s="1"/>
  <c r="I74" i="127"/>
  <c r="I73" i="127"/>
  <c r="I71" i="127"/>
  <c r="I68" i="127"/>
  <c r="I66" i="127"/>
  <c r="I65" i="127"/>
  <c r="I64" i="127"/>
  <c r="I62" i="127"/>
  <c r="I60" i="127"/>
  <c r="I57" i="127"/>
  <c r="M57" i="127" s="1"/>
  <c r="I56" i="127"/>
  <c r="I55" i="127"/>
  <c r="I53" i="127"/>
  <c r="I51" i="127"/>
  <c r="I50" i="127"/>
  <c r="I49" i="127"/>
  <c r="I48" i="127"/>
  <c r="I47" i="127"/>
  <c r="I30" i="127"/>
  <c r="I22" i="127"/>
  <c r="I21" i="127"/>
  <c r="I18" i="127"/>
  <c r="I15" i="127"/>
  <c r="I11" i="127"/>
  <c r="A89" i="127"/>
  <c r="A88" i="127"/>
  <c r="A87" i="127"/>
  <c r="A86" i="127"/>
  <c r="A85" i="127"/>
  <c r="A84" i="127"/>
  <c r="A83" i="127"/>
  <c r="A82" i="127"/>
  <c r="A81" i="127"/>
  <c r="A80" i="127"/>
  <c r="A79" i="127"/>
  <c r="A78" i="127"/>
  <c r="A77" i="127"/>
  <c r="A76" i="127"/>
  <c r="N75" i="127"/>
  <c r="N25" i="127" s="1"/>
  <c r="L75" i="127"/>
  <c r="K75" i="127"/>
  <c r="K25" i="127" s="1"/>
  <c r="J75" i="127"/>
  <c r="G75" i="127"/>
  <c r="G25" i="127" s="1"/>
  <c r="F75" i="127"/>
  <c r="F25" i="127" s="1"/>
  <c r="E75" i="127"/>
  <c r="A75" i="127"/>
  <c r="H74" i="127"/>
  <c r="M74" i="127" s="1"/>
  <c r="A74" i="127"/>
  <c r="M73" i="127"/>
  <c r="H73" i="127"/>
  <c r="A73" i="127"/>
  <c r="H72" i="127"/>
  <c r="I72" i="127" s="1"/>
  <c r="A72" i="127"/>
  <c r="H71" i="127"/>
  <c r="M71" i="127" s="1"/>
  <c r="A71" i="127"/>
  <c r="H70" i="127"/>
  <c r="A70" i="127"/>
  <c r="H69" i="127"/>
  <c r="A69" i="127"/>
  <c r="H68" i="127"/>
  <c r="M68" i="127" s="1"/>
  <c r="A68" i="127"/>
  <c r="H67" i="127"/>
  <c r="A67" i="127"/>
  <c r="H66" i="127"/>
  <c r="A66" i="127"/>
  <c r="M65" i="127"/>
  <c r="H65" i="127"/>
  <c r="A65" i="127"/>
  <c r="H64" i="127"/>
  <c r="M64" i="127" s="1"/>
  <c r="A64" i="127"/>
  <c r="H63" i="127"/>
  <c r="A63" i="127"/>
  <c r="H62" i="127"/>
  <c r="A62" i="127"/>
  <c r="H61" i="127"/>
  <c r="A61" i="127"/>
  <c r="H60" i="127"/>
  <c r="M60" i="127" s="1"/>
  <c r="A60" i="127"/>
  <c r="H59" i="127"/>
  <c r="A59" i="127"/>
  <c r="H58" i="127"/>
  <c r="A58" i="127"/>
  <c r="H57" i="127"/>
  <c r="A57" i="127"/>
  <c r="H56" i="127"/>
  <c r="A56" i="127"/>
  <c r="H55" i="127"/>
  <c r="M55" i="127" s="1"/>
  <c r="A55" i="127"/>
  <c r="H54" i="127"/>
  <c r="A54" i="127"/>
  <c r="M53" i="127"/>
  <c r="H53" i="127"/>
  <c r="A53" i="127"/>
  <c r="H52" i="127"/>
  <c r="A52" i="127"/>
  <c r="H51" i="127"/>
  <c r="M51" i="127" s="1"/>
  <c r="A51" i="127"/>
  <c r="H50" i="127"/>
  <c r="A50" i="127"/>
  <c r="M49" i="127"/>
  <c r="H49" i="127"/>
  <c r="A49" i="127"/>
  <c r="H48" i="127"/>
  <c r="M48" i="127" s="1"/>
  <c r="A48" i="127"/>
  <c r="H47" i="127"/>
  <c r="A47" i="127"/>
  <c r="H46" i="127"/>
  <c r="A46" i="127"/>
  <c r="H45" i="127"/>
  <c r="A45" i="127"/>
  <c r="L44" i="127"/>
  <c r="K44" i="127"/>
  <c r="A44" i="127"/>
  <c r="A43" i="127"/>
  <c r="A42" i="127"/>
  <c r="A41" i="127"/>
  <c r="A40" i="127"/>
  <c r="A39" i="127"/>
  <c r="A38" i="127"/>
  <c r="A37" i="127"/>
  <c r="A36" i="127"/>
  <c r="H35" i="127"/>
  <c r="A35" i="127"/>
  <c r="H34" i="127"/>
  <c r="I34" i="127" s="1"/>
  <c r="A34" i="127"/>
  <c r="H33" i="127"/>
  <c r="A33" i="127"/>
  <c r="H32" i="127"/>
  <c r="A32" i="127"/>
  <c r="H31" i="127"/>
  <c r="I31" i="127" s="1"/>
  <c r="A31" i="127"/>
  <c r="H30" i="127"/>
  <c r="A30" i="127"/>
  <c r="H29" i="127"/>
  <c r="A29" i="127"/>
  <c r="H28" i="127"/>
  <c r="I28" i="127" s="1"/>
  <c r="M28" i="127" s="1"/>
  <c r="A28" i="127"/>
  <c r="N27" i="127"/>
  <c r="L27" i="127"/>
  <c r="K27" i="127"/>
  <c r="J27" i="127"/>
  <c r="G27" i="127"/>
  <c r="F27" i="127"/>
  <c r="E27" i="127"/>
  <c r="A27" i="127"/>
  <c r="F26" i="127"/>
  <c r="F36" i="127" s="1"/>
  <c r="A26" i="127"/>
  <c r="L25" i="127"/>
  <c r="A25" i="127"/>
  <c r="N24" i="127"/>
  <c r="L24" i="127"/>
  <c r="K24" i="127"/>
  <c r="K26" i="127" s="1"/>
  <c r="K36" i="127" s="1"/>
  <c r="K10" i="127" s="1"/>
  <c r="J24" i="127"/>
  <c r="G24" i="127"/>
  <c r="G26" i="127" s="1"/>
  <c r="G36" i="127" s="1"/>
  <c r="F24" i="127"/>
  <c r="E24" i="127"/>
  <c r="M23" i="127"/>
  <c r="H23" i="127"/>
  <c r="A23" i="127"/>
  <c r="M22" i="127"/>
  <c r="H22" i="127"/>
  <c r="H21" i="127"/>
  <c r="M21" i="127" s="1"/>
  <c r="A21" i="127"/>
  <c r="H20" i="127"/>
  <c r="A20" i="127"/>
  <c r="H19" i="127"/>
  <c r="I19" i="127" s="1"/>
  <c r="A19" i="127"/>
  <c r="H18" i="127"/>
  <c r="M18" i="127" s="1"/>
  <c r="A18" i="127"/>
  <c r="H17" i="127"/>
  <c r="A17" i="127"/>
  <c r="H16" i="127"/>
  <c r="A16" i="127"/>
  <c r="H15" i="127"/>
  <c r="A15" i="127"/>
  <c r="H14" i="127"/>
  <c r="A14" i="127"/>
  <c r="H13" i="127"/>
  <c r="A13" i="127"/>
  <c r="H12" i="127"/>
  <c r="A12" i="127"/>
  <c r="H11" i="127"/>
  <c r="A11" i="127"/>
  <c r="A10" i="127"/>
  <c r="A9" i="127"/>
  <c r="A8" i="127"/>
  <c r="A7" i="127"/>
  <c r="A6" i="127"/>
  <c r="A5" i="127"/>
  <c r="A4" i="127"/>
  <c r="A3" i="127"/>
  <c r="A2" i="127"/>
  <c r="A1" i="127"/>
  <c r="I71" i="126"/>
  <c r="I55" i="126"/>
  <c r="I51" i="126"/>
  <c r="I47" i="126"/>
  <c r="I34" i="126"/>
  <c r="M34" i="126" s="1"/>
  <c r="A89" i="126"/>
  <c r="A88" i="126"/>
  <c r="A87" i="126"/>
  <c r="A86" i="126"/>
  <c r="A85" i="126"/>
  <c r="A84" i="126"/>
  <c r="A83" i="126"/>
  <c r="A82" i="126"/>
  <c r="A81" i="126"/>
  <c r="A80" i="126"/>
  <c r="A79" i="126"/>
  <c r="A78" i="126"/>
  <c r="A77" i="126"/>
  <c r="A76" i="126"/>
  <c r="N75" i="126"/>
  <c r="N25" i="126" s="1"/>
  <c r="L75" i="126"/>
  <c r="K75" i="126"/>
  <c r="J75" i="126"/>
  <c r="J25" i="126" s="1"/>
  <c r="G75" i="126"/>
  <c r="F75" i="126"/>
  <c r="F25" i="126" s="1"/>
  <c r="E75" i="126"/>
  <c r="E25" i="126" s="1"/>
  <c r="A75" i="126"/>
  <c r="H74" i="126"/>
  <c r="A74" i="126"/>
  <c r="H73" i="126"/>
  <c r="A73" i="126"/>
  <c r="H72" i="126"/>
  <c r="I72" i="126" s="1"/>
  <c r="A72" i="126"/>
  <c r="H71" i="126"/>
  <c r="A71" i="126"/>
  <c r="H70" i="126"/>
  <c r="A70" i="126"/>
  <c r="H69" i="126"/>
  <c r="A69" i="126"/>
  <c r="H68" i="126"/>
  <c r="I68" i="126" s="1"/>
  <c r="A68" i="126"/>
  <c r="H67" i="126"/>
  <c r="I67" i="126" s="1"/>
  <c r="I67" i="127" s="1"/>
  <c r="A67" i="126"/>
  <c r="H66" i="126"/>
  <c r="A66" i="126"/>
  <c r="H65" i="126"/>
  <c r="A65" i="126"/>
  <c r="H64" i="126"/>
  <c r="I64" i="126" s="1"/>
  <c r="A64" i="126"/>
  <c r="H63" i="126"/>
  <c r="I63" i="126" s="1"/>
  <c r="I63" i="127" s="1"/>
  <c r="A63" i="126"/>
  <c r="H62" i="126"/>
  <c r="A62" i="126"/>
  <c r="H61" i="126"/>
  <c r="A61" i="126"/>
  <c r="H60" i="126"/>
  <c r="I60" i="126" s="1"/>
  <c r="A60" i="126"/>
  <c r="H59" i="126"/>
  <c r="I59" i="126" s="1"/>
  <c r="I59" i="127" s="1"/>
  <c r="A59" i="126"/>
  <c r="H58" i="126"/>
  <c r="A58" i="126"/>
  <c r="H57" i="126"/>
  <c r="A57" i="126"/>
  <c r="H56" i="126"/>
  <c r="I56" i="126" s="1"/>
  <c r="A56" i="126"/>
  <c r="H55" i="126"/>
  <c r="A55" i="126"/>
  <c r="H54" i="126"/>
  <c r="A54" i="126"/>
  <c r="H53" i="126"/>
  <c r="A53" i="126"/>
  <c r="H52" i="126"/>
  <c r="I52" i="126" s="1"/>
  <c r="I52" i="127" s="1"/>
  <c r="A52" i="126"/>
  <c r="H51" i="126"/>
  <c r="A51" i="126"/>
  <c r="H50" i="126"/>
  <c r="A50" i="126"/>
  <c r="H49" i="126"/>
  <c r="I49" i="126" s="1"/>
  <c r="A49" i="126"/>
  <c r="H48" i="126"/>
  <c r="I48" i="126" s="1"/>
  <c r="A48" i="126"/>
  <c r="H47" i="126"/>
  <c r="A47" i="126"/>
  <c r="H46" i="126"/>
  <c r="A46" i="126"/>
  <c r="H45" i="126"/>
  <c r="I45" i="126" s="1"/>
  <c r="I45" i="127" s="1"/>
  <c r="M45" i="127" s="1"/>
  <c r="A45" i="126"/>
  <c r="L44" i="126"/>
  <c r="K44" i="126"/>
  <c r="J44" i="126"/>
  <c r="A44" i="126"/>
  <c r="A43" i="126"/>
  <c r="A42" i="126"/>
  <c r="A41" i="126"/>
  <c r="A40" i="126"/>
  <c r="A39" i="126"/>
  <c r="A38" i="126"/>
  <c r="A37" i="126"/>
  <c r="A36" i="126"/>
  <c r="H35" i="126"/>
  <c r="I35" i="126" s="1"/>
  <c r="M35" i="126" s="1"/>
  <c r="A35" i="126"/>
  <c r="H34" i="126"/>
  <c r="A34" i="126"/>
  <c r="H33" i="126"/>
  <c r="I33" i="126" s="1"/>
  <c r="A33" i="126"/>
  <c r="H32" i="126"/>
  <c r="I32" i="126" s="1"/>
  <c r="M32" i="126" s="1"/>
  <c r="A32" i="126"/>
  <c r="H31" i="126"/>
  <c r="I31" i="126" s="1"/>
  <c r="M31" i="126" s="1"/>
  <c r="A31" i="126"/>
  <c r="H30" i="126"/>
  <c r="I30" i="126" s="1"/>
  <c r="M30" i="126" s="1"/>
  <c r="A30" i="126"/>
  <c r="H29" i="126"/>
  <c r="I29" i="126" s="1"/>
  <c r="A29" i="126"/>
  <c r="H28" i="126"/>
  <c r="I28" i="126" s="1"/>
  <c r="M28" i="126" s="1"/>
  <c r="A28" i="126"/>
  <c r="N27" i="126"/>
  <c r="L27" i="126"/>
  <c r="K27" i="126"/>
  <c r="J27" i="126"/>
  <c r="G27" i="126"/>
  <c r="F27" i="126"/>
  <c r="E27" i="126"/>
  <c r="A27" i="126"/>
  <c r="A26" i="126"/>
  <c r="L25" i="126"/>
  <c r="K25" i="126"/>
  <c r="G25" i="126"/>
  <c r="A25" i="126"/>
  <c r="N24" i="126"/>
  <c r="L24" i="126"/>
  <c r="L26" i="126" s="1"/>
  <c r="L36" i="126" s="1"/>
  <c r="L10" i="126" s="1"/>
  <c r="K24" i="126"/>
  <c r="K26" i="126" s="1"/>
  <c r="K36" i="126" s="1"/>
  <c r="K10" i="126" s="1"/>
  <c r="J24" i="126"/>
  <c r="J26" i="126" s="1"/>
  <c r="J36" i="126" s="1"/>
  <c r="J10" i="126" s="1"/>
  <c r="G24" i="126"/>
  <c r="G26" i="126" s="1"/>
  <c r="G36" i="126" s="1"/>
  <c r="F24" i="126"/>
  <c r="F26" i="126" s="1"/>
  <c r="F36" i="126" s="1"/>
  <c r="E24" i="126"/>
  <c r="M23" i="126"/>
  <c r="H23" i="126"/>
  <c r="A23" i="126"/>
  <c r="H22" i="126"/>
  <c r="I22" i="126" s="1"/>
  <c r="M22" i="126" s="1"/>
  <c r="H21" i="126"/>
  <c r="I21" i="126" s="1"/>
  <c r="A21" i="126"/>
  <c r="H20" i="126"/>
  <c r="I20" i="126" s="1"/>
  <c r="A20" i="126"/>
  <c r="H19" i="126"/>
  <c r="I19" i="126" s="1"/>
  <c r="M19" i="126" s="1"/>
  <c r="A19" i="126"/>
  <c r="H18" i="126"/>
  <c r="I18" i="126" s="1"/>
  <c r="A18" i="126"/>
  <c r="H17" i="126"/>
  <c r="A17" i="126"/>
  <c r="H16" i="126"/>
  <c r="I16" i="126" s="1"/>
  <c r="I16" i="127" s="1"/>
  <c r="A16" i="126"/>
  <c r="H15" i="126"/>
  <c r="I15" i="126" s="1"/>
  <c r="M15" i="126" s="1"/>
  <c r="A15" i="126"/>
  <c r="H14" i="126"/>
  <c r="A14" i="126"/>
  <c r="H13" i="126"/>
  <c r="I13" i="126" s="1"/>
  <c r="A13" i="126"/>
  <c r="H12" i="126"/>
  <c r="I12" i="126" s="1"/>
  <c r="I12" i="127" s="1"/>
  <c r="A12" i="126"/>
  <c r="H11" i="126"/>
  <c r="I11" i="126" s="1"/>
  <c r="M11" i="126" s="1"/>
  <c r="A11" i="126"/>
  <c r="A10" i="126"/>
  <c r="A9" i="126"/>
  <c r="A8" i="126"/>
  <c r="A7" i="126"/>
  <c r="A6" i="126"/>
  <c r="A5" i="126"/>
  <c r="A4" i="126"/>
  <c r="A3" i="126"/>
  <c r="A2" i="126"/>
  <c r="A1" i="126"/>
  <c r="H36" i="128" l="1"/>
  <c r="E9" i="128" s="1"/>
  <c r="M27" i="128"/>
  <c r="M11" i="128"/>
  <c r="M24" i="128" s="1"/>
  <c r="I24" i="128"/>
  <c r="M45" i="128"/>
  <c r="M75" i="128" s="1"/>
  <c r="I75" i="128"/>
  <c r="H27" i="127"/>
  <c r="N26" i="127"/>
  <c r="N36" i="127" s="1"/>
  <c r="N9" i="127" s="1"/>
  <c r="I20" i="127"/>
  <c r="M20" i="127" s="1"/>
  <c r="H24" i="127"/>
  <c r="I13" i="127"/>
  <c r="M13" i="127" s="1"/>
  <c r="E26" i="127"/>
  <c r="E36" i="127" s="1"/>
  <c r="I33" i="127"/>
  <c r="M33" i="127" s="1"/>
  <c r="M33" i="126"/>
  <c r="M31" i="127"/>
  <c r="I32" i="127"/>
  <c r="M32" i="127" s="1"/>
  <c r="M29" i="126"/>
  <c r="I29" i="127"/>
  <c r="M29" i="127" s="1"/>
  <c r="I35" i="127"/>
  <c r="M35" i="127" s="1"/>
  <c r="N26" i="126"/>
  <c r="N36" i="126" s="1"/>
  <c r="N9" i="126" s="1"/>
  <c r="N43" i="126"/>
  <c r="M67" i="127"/>
  <c r="M52" i="127"/>
  <c r="M19" i="127"/>
  <c r="M15" i="127"/>
  <c r="M62" i="127"/>
  <c r="M12" i="127"/>
  <c r="M16" i="127"/>
  <c r="M30" i="127"/>
  <c r="M50" i="127"/>
  <c r="M59" i="127"/>
  <c r="M66" i="127"/>
  <c r="M34" i="127"/>
  <c r="M47" i="127"/>
  <c r="M56" i="127"/>
  <c r="M63" i="127"/>
  <c r="M72" i="127"/>
  <c r="M11" i="127"/>
  <c r="J44" i="127"/>
  <c r="J25" i="127"/>
  <c r="J26" i="127" s="1"/>
  <c r="J36" i="127" s="1"/>
  <c r="J10" i="127" s="1"/>
  <c r="L26" i="127"/>
  <c r="L36" i="127" s="1"/>
  <c r="L10" i="127" s="1"/>
  <c r="N43" i="127"/>
  <c r="H75" i="127"/>
  <c r="M58" i="126"/>
  <c r="M62" i="126"/>
  <c r="M65" i="126"/>
  <c r="I53" i="126"/>
  <c r="M53" i="126" s="1"/>
  <c r="I57" i="126"/>
  <c r="M57" i="126" s="1"/>
  <c r="I61" i="126"/>
  <c r="I61" i="127" s="1"/>
  <c r="M61" i="127" s="1"/>
  <c r="I65" i="126"/>
  <c r="I69" i="126"/>
  <c r="I73" i="126"/>
  <c r="M73" i="126" s="1"/>
  <c r="M74" i="126"/>
  <c r="M49" i="126"/>
  <c r="I46" i="126"/>
  <c r="I50" i="126"/>
  <c r="M50" i="126" s="1"/>
  <c r="I54" i="126"/>
  <c r="I58" i="126"/>
  <c r="I58" i="127" s="1"/>
  <c r="M58" i="127" s="1"/>
  <c r="I62" i="126"/>
  <c r="I66" i="126"/>
  <c r="M66" i="126" s="1"/>
  <c r="I70" i="126"/>
  <c r="I74" i="126"/>
  <c r="H27" i="126"/>
  <c r="M12" i="126"/>
  <c r="M14" i="126"/>
  <c r="I17" i="126"/>
  <c r="M16" i="126"/>
  <c r="I14" i="126"/>
  <c r="I14" i="127" s="1"/>
  <c r="M14" i="127" s="1"/>
  <c r="M20" i="126"/>
  <c r="E26" i="126"/>
  <c r="E36" i="126" s="1"/>
  <c r="M21" i="126"/>
  <c r="M55" i="126"/>
  <c r="M59" i="126"/>
  <c r="M18" i="126"/>
  <c r="I27" i="126"/>
  <c r="M47" i="126"/>
  <c r="M51" i="126"/>
  <c r="M63" i="126"/>
  <c r="M67" i="126"/>
  <c r="M71" i="126"/>
  <c r="M13" i="126"/>
  <c r="M48" i="126"/>
  <c r="M52" i="126"/>
  <c r="M56" i="126"/>
  <c r="M60" i="126"/>
  <c r="M64" i="126"/>
  <c r="M68" i="126"/>
  <c r="M72" i="126"/>
  <c r="M27" i="126"/>
  <c r="H75" i="126"/>
  <c r="H24" i="126"/>
  <c r="I73" i="125"/>
  <c r="I67" i="125"/>
  <c r="I65" i="125"/>
  <c r="I55" i="125"/>
  <c r="I53" i="125"/>
  <c r="I47" i="125"/>
  <c r="I45" i="125"/>
  <c r="I17" i="125"/>
  <c r="M17" i="125" s="1"/>
  <c r="I15" i="125"/>
  <c r="M15" i="125" s="1"/>
  <c r="A89" i="125"/>
  <c r="A88" i="125"/>
  <c r="A87" i="125"/>
  <c r="A86" i="125"/>
  <c r="A85" i="125"/>
  <c r="A84" i="125"/>
  <c r="A83" i="125"/>
  <c r="A82" i="125"/>
  <c r="A81" i="125"/>
  <c r="A80" i="125"/>
  <c r="A79" i="125"/>
  <c r="A78" i="125"/>
  <c r="A77" i="125"/>
  <c r="A76" i="125"/>
  <c r="N75" i="125"/>
  <c r="N25" i="125" s="1"/>
  <c r="L75" i="125"/>
  <c r="L44" i="125" s="1"/>
  <c r="K75" i="125"/>
  <c r="J75" i="125"/>
  <c r="G75" i="125"/>
  <c r="G25" i="125" s="1"/>
  <c r="F75" i="125"/>
  <c r="E75" i="125"/>
  <c r="E25" i="125" s="1"/>
  <c r="A75" i="125"/>
  <c r="H74" i="125"/>
  <c r="A74" i="125"/>
  <c r="H73" i="125"/>
  <c r="A73" i="125"/>
  <c r="H72" i="125"/>
  <c r="I72" i="125" s="1"/>
  <c r="A72" i="125"/>
  <c r="H71" i="125"/>
  <c r="I71" i="125" s="1"/>
  <c r="M71" i="125" s="1"/>
  <c r="A71" i="125"/>
  <c r="H70" i="125"/>
  <c r="I70" i="125" s="1"/>
  <c r="A70" i="125"/>
  <c r="H69" i="125"/>
  <c r="I69" i="125" s="1"/>
  <c r="A69" i="125"/>
  <c r="H68" i="125"/>
  <c r="I68" i="125" s="1"/>
  <c r="A68" i="125"/>
  <c r="M67" i="125"/>
  <c r="H67" i="125"/>
  <c r="A67" i="125"/>
  <c r="H66" i="125"/>
  <c r="I66" i="125" s="1"/>
  <c r="A66" i="125"/>
  <c r="H65" i="125"/>
  <c r="A65" i="125"/>
  <c r="H64" i="125"/>
  <c r="A64" i="125"/>
  <c r="H63" i="125"/>
  <c r="I63" i="125" s="1"/>
  <c r="M63" i="125" s="1"/>
  <c r="A63" i="125"/>
  <c r="H62" i="125"/>
  <c r="A62" i="125"/>
  <c r="H61" i="125"/>
  <c r="I61" i="125" s="1"/>
  <c r="A61" i="125"/>
  <c r="H60" i="125"/>
  <c r="A60" i="125"/>
  <c r="H59" i="125"/>
  <c r="I59" i="125" s="1"/>
  <c r="M59" i="125" s="1"/>
  <c r="A59" i="125"/>
  <c r="H58" i="125"/>
  <c r="A58" i="125"/>
  <c r="H57" i="125"/>
  <c r="I57" i="125" s="1"/>
  <c r="A57" i="125"/>
  <c r="H56" i="125"/>
  <c r="A56" i="125"/>
  <c r="M55" i="125"/>
  <c r="H55" i="125"/>
  <c r="A55" i="125"/>
  <c r="H54" i="125"/>
  <c r="I54" i="125" s="1"/>
  <c r="A54" i="125"/>
  <c r="H53" i="125"/>
  <c r="A53" i="125"/>
  <c r="H52" i="125"/>
  <c r="I52" i="125" s="1"/>
  <c r="A52" i="125"/>
  <c r="H51" i="125"/>
  <c r="I51" i="125" s="1"/>
  <c r="M51" i="125" s="1"/>
  <c r="A51" i="125"/>
  <c r="H50" i="125"/>
  <c r="I50" i="125" s="1"/>
  <c r="A50" i="125"/>
  <c r="H49" i="125"/>
  <c r="A49" i="125"/>
  <c r="H48" i="125"/>
  <c r="I48" i="125" s="1"/>
  <c r="A48" i="125"/>
  <c r="M47" i="125"/>
  <c r="H47" i="125"/>
  <c r="A47" i="125"/>
  <c r="H46" i="125"/>
  <c r="A46" i="125"/>
  <c r="H45" i="125"/>
  <c r="A45" i="125"/>
  <c r="J44" i="125"/>
  <c r="A44" i="125"/>
  <c r="A43" i="125"/>
  <c r="A42" i="125"/>
  <c r="A41" i="125"/>
  <c r="A40" i="125"/>
  <c r="A39" i="125"/>
  <c r="A38" i="125"/>
  <c r="A37" i="125"/>
  <c r="A36" i="125"/>
  <c r="H35" i="125"/>
  <c r="I35" i="125" s="1"/>
  <c r="A35" i="125"/>
  <c r="H34" i="125"/>
  <c r="A34" i="125"/>
  <c r="H33" i="125"/>
  <c r="A33" i="125"/>
  <c r="H32" i="125"/>
  <c r="I32" i="125" s="1"/>
  <c r="A32" i="125"/>
  <c r="H31" i="125"/>
  <c r="I31" i="125" s="1"/>
  <c r="A31" i="125"/>
  <c r="H30" i="125"/>
  <c r="I30" i="125" s="1"/>
  <c r="A30" i="125"/>
  <c r="H29" i="125"/>
  <c r="A29" i="125"/>
  <c r="H28" i="125"/>
  <c r="I28" i="125" s="1"/>
  <c r="A28" i="125"/>
  <c r="N27" i="125"/>
  <c r="L27" i="125"/>
  <c r="K27" i="125"/>
  <c r="J27" i="125"/>
  <c r="G27" i="125"/>
  <c r="F27" i="125"/>
  <c r="E27" i="125"/>
  <c r="A27" i="125"/>
  <c r="G26" i="125"/>
  <c r="G36" i="125" s="1"/>
  <c r="A26" i="125"/>
  <c r="J25" i="125"/>
  <c r="F25" i="125"/>
  <c r="A25" i="125"/>
  <c r="N24" i="125"/>
  <c r="L24" i="125"/>
  <c r="K24" i="125"/>
  <c r="J24" i="125"/>
  <c r="G24" i="125"/>
  <c r="F24" i="125"/>
  <c r="E24" i="125"/>
  <c r="M23" i="125"/>
  <c r="H23" i="125"/>
  <c r="A23" i="125"/>
  <c r="H22" i="125"/>
  <c r="H21" i="125"/>
  <c r="I21" i="125" s="1"/>
  <c r="M21" i="125" s="1"/>
  <c r="A21" i="125"/>
  <c r="H20" i="125"/>
  <c r="I20" i="125" s="1"/>
  <c r="M20" i="125" s="1"/>
  <c r="A20" i="125"/>
  <c r="H19" i="125"/>
  <c r="I19" i="125" s="1"/>
  <c r="M19" i="125" s="1"/>
  <c r="A19" i="125"/>
  <c r="H18" i="125"/>
  <c r="I18" i="125" s="1"/>
  <c r="M18" i="125" s="1"/>
  <c r="A18" i="125"/>
  <c r="H17" i="125"/>
  <c r="A17" i="125"/>
  <c r="H16" i="125"/>
  <c r="I16" i="125" s="1"/>
  <c r="M16" i="125" s="1"/>
  <c r="A16" i="125"/>
  <c r="H15" i="125"/>
  <c r="A15" i="125"/>
  <c r="H14" i="125"/>
  <c r="I14" i="125" s="1"/>
  <c r="M14" i="125" s="1"/>
  <c r="A14" i="125"/>
  <c r="H13" i="125"/>
  <c r="I13" i="125" s="1"/>
  <c r="M13" i="125" s="1"/>
  <c r="A13" i="125"/>
  <c r="H12" i="125"/>
  <c r="I12" i="125" s="1"/>
  <c r="M12" i="125" s="1"/>
  <c r="A12" i="125"/>
  <c r="H11" i="125"/>
  <c r="A11" i="125"/>
  <c r="A10" i="125"/>
  <c r="A9" i="125"/>
  <c r="A8" i="125"/>
  <c r="A7" i="125"/>
  <c r="A6" i="125"/>
  <c r="A5" i="125"/>
  <c r="A4" i="125"/>
  <c r="A3" i="125"/>
  <c r="A2" i="125"/>
  <c r="A1" i="125"/>
  <c r="Q9" i="128" l="1"/>
  <c r="I26" i="128"/>
  <c r="I36" i="128" s="1"/>
  <c r="I10" i="128" s="1"/>
  <c r="I44" i="128"/>
  <c r="M26" i="128"/>
  <c r="M36" i="128" s="1"/>
  <c r="M10" i="128" s="1"/>
  <c r="M44" i="128"/>
  <c r="I27" i="127"/>
  <c r="M27" i="127"/>
  <c r="M70" i="126"/>
  <c r="I70" i="127"/>
  <c r="M70" i="127" s="1"/>
  <c r="M69" i="126"/>
  <c r="I69" i="127"/>
  <c r="M69" i="127" s="1"/>
  <c r="M61" i="126"/>
  <c r="M54" i="126"/>
  <c r="I54" i="127"/>
  <c r="M54" i="127" s="1"/>
  <c r="M46" i="126"/>
  <c r="I46" i="127"/>
  <c r="I24" i="126"/>
  <c r="I17" i="127"/>
  <c r="M17" i="126"/>
  <c r="M24" i="126"/>
  <c r="E43" i="127"/>
  <c r="H25" i="127"/>
  <c r="H26" i="127" s="1"/>
  <c r="H36" i="127" s="1"/>
  <c r="M45" i="126"/>
  <c r="I75" i="126"/>
  <c r="E43" i="126"/>
  <c r="H25" i="126"/>
  <c r="H26" i="126" s="1"/>
  <c r="H36" i="126" s="1"/>
  <c r="N43" i="125"/>
  <c r="E26" i="125"/>
  <c r="E36" i="125" s="1"/>
  <c r="N26" i="125"/>
  <c r="N36" i="125" s="1"/>
  <c r="N9" i="125" s="1"/>
  <c r="H24" i="125"/>
  <c r="I11" i="125"/>
  <c r="M56" i="125"/>
  <c r="H75" i="125"/>
  <c r="M64" i="125"/>
  <c r="I56" i="125"/>
  <c r="I60" i="125"/>
  <c r="M60" i="125" s="1"/>
  <c r="I64" i="125"/>
  <c r="M48" i="125"/>
  <c r="M68" i="125"/>
  <c r="I49" i="125"/>
  <c r="M49" i="125" s="1"/>
  <c r="M52" i="125"/>
  <c r="M65" i="125"/>
  <c r="M72" i="125"/>
  <c r="I46" i="125"/>
  <c r="M46" i="125" s="1"/>
  <c r="I58" i="125"/>
  <c r="M58" i="125" s="1"/>
  <c r="I62" i="125"/>
  <c r="M62" i="125" s="1"/>
  <c r="I74" i="125"/>
  <c r="M74" i="125" s="1"/>
  <c r="I34" i="125"/>
  <c r="M34" i="125" s="1"/>
  <c r="M30" i="125"/>
  <c r="M31" i="125"/>
  <c r="M35" i="125"/>
  <c r="I29" i="125"/>
  <c r="M29" i="125" s="1"/>
  <c r="I33" i="125"/>
  <c r="M33" i="125" s="1"/>
  <c r="I22" i="125"/>
  <c r="M53" i="125"/>
  <c r="M69" i="125"/>
  <c r="M32" i="125"/>
  <c r="M50" i="125"/>
  <c r="M57" i="125"/>
  <c r="M66" i="125"/>
  <c r="M73" i="125"/>
  <c r="M54" i="125"/>
  <c r="M61" i="125"/>
  <c r="M70" i="125"/>
  <c r="M28" i="125"/>
  <c r="M11" i="125"/>
  <c r="J26" i="125"/>
  <c r="J36" i="125" s="1"/>
  <c r="J10" i="125" s="1"/>
  <c r="H27" i="125"/>
  <c r="M45" i="125"/>
  <c r="F26" i="125"/>
  <c r="F36" i="125" s="1"/>
  <c r="K44" i="125"/>
  <c r="K25" i="125"/>
  <c r="K26" i="125" s="1"/>
  <c r="K36" i="125" s="1"/>
  <c r="K10" i="125" s="1"/>
  <c r="L25" i="125"/>
  <c r="L26" i="125" s="1"/>
  <c r="L36" i="125" s="1"/>
  <c r="L10" i="125" s="1"/>
  <c r="I74" i="124"/>
  <c r="I62" i="124"/>
  <c r="I58" i="124"/>
  <c r="I54" i="124"/>
  <c r="I50" i="124"/>
  <c r="I31" i="124"/>
  <c r="M31" i="124" s="1"/>
  <c r="I21" i="124"/>
  <c r="I13" i="124"/>
  <c r="A89" i="124"/>
  <c r="A88" i="124"/>
  <c r="A87" i="124"/>
  <c r="A86" i="124"/>
  <c r="A85" i="124"/>
  <c r="A84" i="124"/>
  <c r="A83" i="124"/>
  <c r="A82" i="124"/>
  <c r="A81" i="124"/>
  <c r="A80" i="124"/>
  <c r="A79" i="124"/>
  <c r="A78" i="124"/>
  <c r="A77" i="124"/>
  <c r="A76" i="124"/>
  <c r="N75" i="124"/>
  <c r="N25" i="124" s="1"/>
  <c r="L75" i="124"/>
  <c r="L44" i="124" s="1"/>
  <c r="K75" i="124"/>
  <c r="J75" i="124"/>
  <c r="J25" i="124" s="1"/>
  <c r="G75" i="124"/>
  <c r="F75" i="124"/>
  <c r="F25" i="124" s="1"/>
  <c r="E75" i="124"/>
  <c r="E25" i="124" s="1"/>
  <c r="A75" i="124"/>
  <c r="H74" i="124"/>
  <c r="M74" i="124" s="1"/>
  <c r="A74" i="124"/>
  <c r="H73" i="124"/>
  <c r="A73" i="124"/>
  <c r="H72" i="124"/>
  <c r="I72" i="124" s="1"/>
  <c r="A72" i="124"/>
  <c r="H71" i="124"/>
  <c r="A71" i="124"/>
  <c r="H70" i="124"/>
  <c r="I70" i="124" s="1"/>
  <c r="A70" i="124"/>
  <c r="H69" i="124"/>
  <c r="A69" i="124"/>
  <c r="H68" i="124"/>
  <c r="I68" i="124" s="1"/>
  <c r="A68" i="124"/>
  <c r="H67" i="124"/>
  <c r="A67" i="124"/>
  <c r="H66" i="124"/>
  <c r="I66" i="124" s="1"/>
  <c r="A66" i="124"/>
  <c r="H65" i="124"/>
  <c r="A65" i="124"/>
  <c r="H64" i="124"/>
  <c r="I64" i="124" s="1"/>
  <c r="A64" i="124"/>
  <c r="H63" i="124"/>
  <c r="A63" i="124"/>
  <c r="H62" i="124"/>
  <c r="A62" i="124"/>
  <c r="H61" i="124"/>
  <c r="A61" i="124"/>
  <c r="H60" i="124"/>
  <c r="I60" i="124" s="1"/>
  <c r="A60" i="124"/>
  <c r="H59" i="124"/>
  <c r="A59" i="124"/>
  <c r="H58" i="124"/>
  <c r="A58" i="124"/>
  <c r="H57" i="124"/>
  <c r="A57" i="124"/>
  <c r="H56" i="124"/>
  <c r="I56" i="124" s="1"/>
  <c r="A56" i="124"/>
  <c r="H55" i="124"/>
  <c r="A55" i="124"/>
  <c r="H54" i="124"/>
  <c r="A54" i="124"/>
  <c r="H53" i="124"/>
  <c r="A53" i="124"/>
  <c r="H52" i="124"/>
  <c r="I52" i="124" s="1"/>
  <c r="A52" i="124"/>
  <c r="H51" i="124"/>
  <c r="A51" i="124"/>
  <c r="H50" i="124"/>
  <c r="A50" i="124"/>
  <c r="H49" i="124"/>
  <c r="A49" i="124"/>
  <c r="H48" i="124"/>
  <c r="I48" i="124" s="1"/>
  <c r="A48" i="124"/>
  <c r="H47" i="124"/>
  <c r="A47" i="124"/>
  <c r="H46" i="124"/>
  <c r="I46" i="124" s="1"/>
  <c r="A46" i="124"/>
  <c r="H45" i="124"/>
  <c r="A45" i="124"/>
  <c r="K44" i="124"/>
  <c r="J44" i="124"/>
  <c r="A44" i="124"/>
  <c r="A43" i="124"/>
  <c r="A42" i="124"/>
  <c r="A41" i="124"/>
  <c r="A40" i="124"/>
  <c r="A39" i="124"/>
  <c r="A38" i="124"/>
  <c r="A37" i="124"/>
  <c r="A36" i="124"/>
  <c r="H35" i="124"/>
  <c r="I35" i="124" s="1"/>
  <c r="M35" i="124" s="1"/>
  <c r="A35" i="124"/>
  <c r="H34" i="124"/>
  <c r="I34" i="124" s="1"/>
  <c r="M34" i="124" s="1"/>
  <c r="A34" i="124"/>
  <c r="H33" i="124"/>
  <c r="I33" i="124" s="1"/>
  <c r="M33" i="124" s="1"/>
  <c r="A33" i="124"/>
  <c r="H32" i="124"/>
  <c r="I32" i="124" s="1"/>
  <c r="M32" i="124" s="1"/>
  <c r="A32" i="124"/>
  <c r="H31" i="124"/>
  <c r="A31" i="124"/>
  <c r="H30" i="124"/>
  <c r="A30" i="124"/>
  <c r="H29" i="124"/>
  <c r="I29" i="124" s="1"/>
  <c r="M29" i="124" s="1"/>
  <c r="A29" i="124"/>
  <c r="H28" i="124"/>
  <c r="I28" i="124" s="1"/>
  <c r="M28" i="124" s="1"/>
  <c r="A28" i="124"/>
  <c r="N27" i="124"/>
  <c r="L27" i="124"/>
  <c r="K27" i="124"/>
  <c r="J27" i="124"/>
  <c r="G27" i="124"/>
  <c r="F27" i="124"/>
  <c r="E27" i="124"/>
  <c r="A27" i="124"/>
  <c r="J26" i="124"/>
  <c r="J36" i="124" s="1"/>
  <c r="J10" i="124" s="1"/>
  <c r="A26" i="124"/>
  <c r="K25" i="124"/>
  <c r="G25" i="124"/>
  <c r="A25" i="124"/>
  <c r="N24" i="124"/>
  <c r="L24" i="124"/>
  <c r="K24" i="124"/>
  <c r="K26" i="124" s="1"/>
  <c r="K36" i="124" s="1"/>
  <c r="K10" i="124" s="1"/>
  <c r="J24" i="124"/>
  <c r="G24" i="124"/>
  <c r="G26" i="124" s="1"/>
  <c r="G36" i="124" s="1"/>
  <c r="F24" i="124"/>
  <c r="F26" i="124" s="1"/>
  <c r="F36" i="124" s="1"/>
  <c r="E24" i="124"/>
  <c r="M23" i="124"/>
  <c r="H23" i="124"/>
  <c r="A23" i="124"/>
  <c r="H22" i="124"/>
  <c r="I22" i="124" s="1"/>
  <c r="H21" i="124"/>
  <c r="A21" i="124"/>
  <c r="H20" i="124"/>
  <c r="A20" i="124"/>
  <c r="H19" i="124"/>
  <c r="I19" i="124" s="1"/>
  <c r="A19" i="124"/>
  <c r="H18" i="124"/>
  <c r="I18" i="124" s="1"/>
  <c r="M18" i="124" s="1"/>
  <c r="A18" i="124"/>
  <c r="H17" i="124"/>
  <c r="I17" i="124" s="1"/>
  <c r="A17" i="124"/>
  <c r="H16" i="124"/>
  <c r="A16" i="124"/>
  <c r="H15" i="124"/>
  <c r="A15" i="124"/>
  <c r="H14" i="124"/>
  <c r="I14" i="124" s="1"/>
  <c r="M14" i="124" s="1"/>
  <c r="A14" i="124"/>
  <c r="H13" i="124"/>
  <c r="A13" i="124"/>
  <c r="H12" i="124"/>
  <c r="A12" i="124"/>
  <c r="H11" i="124"/>
  <c r="I11" i="124" s="1"/>
  <c r="A11" i="124"/>
  <c r="A10" i="124"/>
  <c r="A9" i="124"/>
  <c r="A8" i="124"/>
  <c r="A7" i="124"/>
  <c r="A6" i="124"/>
  <c r="A5" i="124"/>
  <c r="A4" i="124"/>
  <c r="A3" i="124"/>
  <c r="A2" i="124"/>
  <c r="A1" i="124"/>
  <c r="M75" i="126" l="1"/>
  <c r="M44" i="126" s="1"/>
  <c r="I75" i="127"/>
  <c r="M46" i="127"/>
  <c r="M75" i="127" s="1"/>
  <c r="M17" i="127"/>
  <c r="M24" i="127" s="1"/>
  <c r="I24" i="127"/>
  <c r="E9" i="127"/>
  <c r="Q9" i="127"/>
  <c r="E9" i="126"/>
  <c r="Q9" i="126"/>
  <c r="I44" i="126"/>
  <c r="I25" i="126"/>
  <c r="I26" i="126" s="1"/>
  <c r="I36" i="126" s="1"/>
  <c r="I10" i="126" s="1"/>
  <c r="I27" i="125"/>
  <c r="I24" i="125"/>
  <c r="M75" i="125"/>
  <c r="M25" i="125" s="1"/>
  <c r="H25" i="125"/>
  <c r="H26" i="125" s="1"/>
  <c r="H36" i="125" s="1"/>
  <c r="Q9" i="125" s="1"/>
  <c r="E43" i="125"/>
  <c r="I75" i="125"/>
  <c r="I44" i="125" s="1"/>
  <c r="M27" i="125"/>
  <c r="M22" i="125"/>
  <c r="M24" i="125"/>
  <c r="I25" i="125"/>
  <c r="H27" i="124"/>
  <c r="N43" i="124"/>
  <c r="N26" i="124"/>
  <c r="N36" i="124" s="1"/>
  <c r="N9" i="124" s="1"/>
  <c r="M53" i="124"/>
  <c r="M57" i="124"/>
  <c r="M63" i="124"/>
  <c r="M69" i="124"/>
  <c r="M73" i="124"/>
  <c r="I47" i="124"/>
  <c r="M47" i="124" s="1"/>
  <c r="I51" i="124"/>
  <c r="M51" i="124" s="1"/>
  <c r="I55" i="124"/>
  <c r="M55" i="124" s="1"/>
  <c r="I59" i="124"/>
  <c r="M59" i="124" s="1"/>
  <c r="I63" i="124"/>
  <c r="I67" i="124"/>
  <c r="M67" i="124" s="1"/>
  <c r="I71" i="124"/>
  <c r="M71" i="124" s="1"/>
  <c r="M46" i="124"/>
  <c r="M50" i="124"/>
  <c r="M54" i="124"/>
  <c r="M58" i="124"/>
  <c r="M62" i="124"/>
  <c r="M66" i="124"/>
  <c r="M70" i="124"/>
  <c r="H75" i="124"/>
  <c r="E43" i="124" s="1"/>
  <c r="I49" i="124"/>
  <c r="I53" i="124"/>
  <c r="I57" i="124"/>
  <c r="I61" i="124"/>
  <c r="M61" i="124" s="1"/>
  <c r="I65" i="124"/>
  <c r="M65" i="124" s="1"/>
  <c r="I69" i="124"/>
  <c r="I73" i="124"/>
  <c r="I45" i="124"/>
  <c r="M45" i="124" s="1"/>
  <c r="I30" i="124"/>
  <c r="M30" i="124" s="1"/>
  <c r="M27" i="124" s="1"/>
  <c r="M15" i="124"/>
  <c r="M22" i="124"/>
  <c r="I15" i="124"/>
  <c r="M20" i="124"/>
  <c r="I12" i="124"/>
  <c r="M12" i="124" s="1"/>
  <c r="I16" i="124"/>
  <c r="M16" i="124" s="1"/>
  <c r="I20" i="124"/>
  <c r="E26" i="124"/>
  <c r="E36" i="124" s="1"/>
  <c r="M13" i="124"/>
  <c r="M17" i="124"/>
  <c r="M48" i="124"/>
  <c r="M52" i="124"/>
  <c r="M56" i="124"/>
  <c r="M60" i="124"/>
  <c r="M64" i="124"/>
  <c r="M68" i="124"/>
  <c r="M72" i="124"/>
  <c r="M19" i="124"/>
  <c r="M21" i="124"/>
  <c r="L26" i="124"/>
  <c r="L36" i="124" s="1"/>
  <c r="L10" i="124" s="1"/>
  <c r="L25" i="124"/>
  <c r="H24" i="124"/>
  <c r="M11" i="124"/>
  <c r="I71" i="123"/>
  <c r="I67" i="123"/>
  <c r="I63" i="123"/>
  <c r="I30" i="123"/>
  <c r="I21" i="123"/>
  <c r="I19" i="123"/>
  <c r="A89" i="123"/>
  <c r="A88" i="123"/>
  <c r="A87" i="123"/>
  <c r="A86" i="123"/>
  <c r="A85" i="123"/>
  <c r="A84" i="123"/>
  <c r="A83" i="123"/>
  <c r="A82" i="123"/>
  <c r="A81" i="123"/>
  <c r="A80" i="123"/>
  <c r="A79" i="123"/>
  <c r="A78" i="123"/>
  <c r="A77" i="123"/>
  <c r="A76" i="123"/>
  <c r="N75" i="123"/>
  <c r="N25" i="123" s="1"/>
  <c r="L75" i="123"/>
  <c r="K75" i="123"/>
  <c r="K25" i="123" s="1"/>
  <c r="J75" i="123"/>
  <c r="G75" i="123"/>
  <c r="G25" i="123" s="1"/>
  <c r="F75" i="123"/>
  <c r="F25" i="123" s="1"/>
  <c r="F26" i="123" s="1"/>
  <c r="F36" i="123" s="1"/>
  <c r="E75" i="123"/>
  <c r="E25" i="123" s="1"/>
  <c r="A75" i="123"/>
  <c r="H74" i="123"/>
  <c r="A74" i="123"/>
  <c r="H73" i="123"/>
  <c r="I73" i="123" s="1"/>
  <c r="M73" i="123" s="1"/>
  <c r="A73" i="123"/>
  <c r="H72" i="123"/>
  <c r="I72" i="123" s="1"/>
  <c r="A72" i="123"/>
  <c r="H71" i="123"/>
  <c r="A71" i="123"/>
  <c r="H70" i="123"/>
  <c r="A70" i="123"/>
  <c r="H69" i="123"/>
  <c r="I69" i="123" s="1"/>
  <c r="M69" i="123" s="1"/>
  <c r="A69" i="123"/>
  <c r="H68" i="123"/>
  <c r="I68" i="123" s="1"/>
  <c r="A68" i="123"/>
  <c r="H67" i="123"/>
  <c r="A67" i="123"/>
  <c r="H66" i="123"/>
  <c r="I66" i="123" s="1"/>
  <c r="A66" i="123"/>
  <c r="H65" i="123"/>
  <c r="I65" i="123" s="1"/>
  <c r="M65" i="123" s="1"/>
  <c r="A65" i="123"/>
  <c r="H64" i="123"/>
  <c r="I64" i="123" s="1"/>
  <c r="A64" i="123"/>
  <c r="H63" i="123"/>
  <c r="A63" i="123"/>
  <c r="H62" i="123"/>
  <c r="I62" i="123" s="1"/>
  <c r="A62" i="123"/>
  <c r="H61" i="123"/>
  <c r="I61" i="123" s="1"/>
  <c r="M61" i="123" s="1"/>
  <c r="A61" i="123"/>
  <c r="H60" i="123"/>
  <c r="I60" i="123" s="1"/>
  <c r="A60" i="123"/>
  <c r="H59" i="123"/>
  <c r="I59" i="123" s="1"/>
  <c r="A59" i="123"/>
  <c r="H58" i="123"/>
  <c r="A58" i="123"/>
  <c r="H57" i="123"/>
  <c r="I57" i="123" s="1"/>
  <c r="M57" i="123" s="1"/>
  <c r="A57" i="123"/>
  <c r="H56" i="123"/>
  <c r="I56" i="123" s="1"/>
  <c r="A56" i="123"/>
  <c r="H55" i="123"/>
  <c r="A55" i="123"/>
  <c r="H54" i="123"/>
  <c r="A54" i="123"/>
  <c r="H53" i="123"/>
  <c r="I53" i="123" s="1"/>
  <c r="M53" i="123" s="1"/>
  <c r="A53" i="123"/>
  <c r="H52" i="123"/>
  <c r="I52" i="123" s="1"/>
  <c r="A52" i="123"/>
  <c r="H51" i="123"/>
  <c r="A51" i="123"/>
  <c r="H50" i="123"/>
  <c r="I50" i="123" s="1"/>
  <c r="A50" i="123"/>
  <c r="H49" i="123"/>
  <c r="I49" i="123" s="1"/>
  <c r="M49" i="123" s="1"/>
  <c r="A49" i="123"/>
  <c r="H48" i="123"/>
  <c r="I48" i="123" s="1"/>
  <c r="A48" i="123"/>
  <c r="H47" i="123"/>
  <c r="A47" i="123"/>
  <c r="H46" i="123"/>
  <c r="I46" i="123" s="1"/>
  <c r="A46" i="123"/>
  <c r="H45" i="123"/>
  <c r="I45" i="123" s="1"/>
  <c r="M45" i="123" s="1"/>
  <c r="A45" i="123"/>
  <c r="L44" i="123"/>
  <c r="K44" i="123"/>
  <c r="A44" i="123"/>
  <c r="A43" i="123"/>
  <c r="A42" i="123"/>
  <c r="A41" i="123"/>
  <c r="A40" i="123"/>
  <c r="A39" i="123"/>
  <c r="A38" i="123"/>
  <c r="A37" i="123"/>
  <c r="A36" i="123"/>
  <c r="H35" i="123"/>
  <c r="I35" i="123" s="1"/>
  <c r="A35" i="123"/>
  <c r="H34" i="123"/>
  <c r="A34" i="123"/>
  <c r="H33" i="123"/>
  <c r="I33" i="123" s="1"/>
  <c r="A33" i="123"/>
  <c r="H32" i="123"/>
  <c r="I32" i="123" s="1"/>
  <c r="M32" i="123" s="1"/>
  <c r="A32" i="123"/>
  <c r="H31" i="123"/>
  <c r="A31" i="123"/>
  <c r="H30" i="123"/>
  <c r="A30" i="123"/>
  <c r="H29" i="123"/>
  <c r="A29" i="123"/>
  <c r="H28" i="123"/>
  <c r="I28" i="123" s="1"/>
  <c r="M28" i="123" s="1"/>
  <c r="A28" i="123"/>
  <c r="N27" i="123"/>
  <c r="L27" i="123"/>
  <c r="K27" i="123"/>
  <c r="J27" i="123"/>
  <c r="G27" i="123"/>
  <c r="F27" i="123"/>
  <c r="E27" i="123"/>
  <c r="A27" i="123"/>
  <c r="A26" i="123"/>
  <c r="L25" i="123"/>
  <c r="A25" i="123"/>
  <c r="N24" i="123"/>
  <c r="L24" i="123"/>
  <c r="K24" i="123"/>
  <c r="K26" i="123" s="1"/>
  <c r="K36" i="123" s="1"/>
  <c r="K10" i="123" s="1"/>
  <c r="J24" i="123"/>
  <c r="G24" i="123"/>
  <c r="G26" i="123" s="1"/>
  <c r="G36" i="123" s="1"/>
  <c r="F24" i="123"/>
  <c r="E24" i="123"/>
  <c r="M23" i="123"/>
  <c r="H23" i="123"/>
  <c r="A23" i="123"/>
  <c r="H22" i="123"/>
  <c r="I22" i="123" s="1"/>
  <c r="M22" i="123" s="1"/>
  <c r="H21" i="123"/>
  <c r="A21" i="123"/>
  <c r="H20" i="123"/>
  <c r="I20" i="123" s="1"/>
  <c r="A20" i="123"/>
  <c r="H19" i="123"/>
  <c r="A19" i="123"/>
  <c r="H18" i="123"/>
  <c r="A18" i="123"/>
  <c r="H17" i="123"/>
  <c r="I17" i="123" s="1"/>
  <c r="A17" i="123"/>
  <c r="H16" i="123"/>
  <c r="I16" i="123" s="1"/>
  <c r="A16" i="123"/>
  <c r="H15" i="123"/>
  <c r="I15" i="123" s="1"/>
  <c r="A15" i="123"/>
  <c r="H14" i="123"/>
  <c r="A14" i="123"/>
  <c r="H13" i="123"/>
  <c r="I13" i="123" s="1"/>
  <c r="A13" i="123"/>
  <c r="H12" i="123"/>
  <c r="I12" i="123" s="1"/>
  <c r="A12" i="123"/>
  <c r="H11" i="123"/>
  <c r="A11" i="123"/>
  <c r="A10" i="123"/>
  <c r="A9" i="123"/>
  <c r="A8" i="123"/>
  <c r="A7" i="123"/>
  <c r="A6" i="123"/>
  <c r="A5" i="123"/>
  <c r="A4" i="123"/>
  <c r="A3" i="123"/>
  <c r="A2" i="123"/>
  <c r="A1" i="123"/>
  <c r="M25" i="126" l="1"/>
  <c r="M26" i="126" s="1"/>
  <c r="M36" i="126" s="1"/>
  <c r="M10" i="126" s="1"/>
  <c r="M25" i="127"/>
  <c r="M26" i="127" s="1"/>
  <c r="M36" i="127" s="1"/>
  <c r="M10" i="127" s="1"/>
  <c r="M44" i="127"/>
  <c r="I44" i="127"/>
  <c r="I25" i="127"/>
  <c r="I26" i="127" s="1"/>
  <c r="I36" i="127" s="1"/>
  <c r="I10" i="127" s="1"/>
  <c r="M44" i="125"/>
  <c r="I26" i="125"/>
  <c r="I36" i="125" s="1"/>
  <c r="I10" i="125" s="1"/>
  <c r="E9" i="125"/>
  <c r="M26" i="125"/>
  <c r="M36" i="125" s="1"/>
  <c r="M10" i="125" s="1"/>
  <c r="I27" i="124"/>
  <c r="I75" i="124"/>
  <c r="I44" i="124" s="1"/>
  <c r="I24" i="124"/>
  <c r="M49" i="124"/>
  <c r="M75" i="124" s="1"/>
  <c r="H25" i="124"/>
  <c r="H26" i="124" s="1"/>
  <c r="H36" i="124" s="1"/>
  <c r="M24" i="124"/>
  <c r="N26" i="123"/>
  <c r="N36" i="123" s="1"/>
  <c r="N9" i="123" s="1"/>
  <c r="M51" i="123"/>
  <c r="I47" i="123"/>
  <c r="M47" i="123" s="1"/>
  <c r="I51" i="123"/>
  <c r="I55" i="123"/>
  <c r="M55" i="123" s="1"/>
  <c r="M63" i="123"/>
  <c r="M67" i="123"/>
  <c r="M71" i="123"/>
  <c r="M48" i="123"/>
  <c r="M52" i="123"/>
  <c r="M54" i="123"/>
  <c r="M56" i="123"/>
  <c r="M60" i="123"/>
  <c r="M64" i="123"/>
  <c r="M68" i="123"/>
  <c r="M72" i="123"/>
  <c r="I54" i="123"/>
  <c r="I58" i="123"/>
  <c r="M58" i="123" s="1"/>
  <c r="I70" i="123"/>
  <c r="M70" i="123" s="1"/>
  <c r="I74" i="123"/>
  <c r="M74" i="123" s="1"/>
  <c r="I34" i="123"/>
  <c r="M34" i="123" s="1"/>
  <c r="M31" i="123"/>
  <c r="I31" i="123"/>
  <c r="I27" i="123" s="1"/>
  <c r="M35" i="123"/>
  <c r="I29" i="123"/>
  <c r="M29" i="123" s="1"/>
  <c r="H27" i="123"/>
  <c r="I14" i="123"/>
  <c r="M14" i="123" s="1"/>
  <c r="I18" i="123"/>
  <c r="M18" i="123" s="1"/>
  <c r="H24" i="123"/>
  <c r="M13" i="123"/>
  <c r="M17" i="123"/>
  <c r="M21" i="123"/>
  <c r="E26" i="123"/>
  <c r="E36" i="123" s="1"/>
  <c r="I11" i="123"/>
  <c r="M15" i="123"/>
  <c r="M19" i="123"/>
  <c r="M33" i="123"/>
  <c r="M46" i="123"/>
  <c r="M62" i="123"/>
  <c r="M12" i="123"/>
  <c r="M16" i="123"/>
  <c r="M20" i="123"/>
  <c r="M30" i="123"/>
  <c r="M50" i="123"/>
  <c r="M59" i="123"/>
  <c r="M66" i="123"/>
  <c r="M11" i="123"/>
  <c r="I24" i="123"/>
  <c r="J44" i="123"/>
  <c r="J25" i="123"/>
  <c r="J26" i="123" s="1"/>
  <c r="J36" i="123" s="1"/>
  <c r="J10" i="123" s="1"/>
  <c r="L26" i="123"/>
  <c r="L36" i="123" s="1"/>
  <c r="L10" i="123" s="1"/>
  <c r="N43" i="123"/>
  <c r="H75" i="123"/>
  <c r="I71" i="122"/>
  <c r="I60" i="122"/>
  <c r="I57" i="122"/>
  <c r="I55" i="122"/>
  <c r="I51" i="122"/>
  <c r="I47" i="122"/>
  <c r="I45" i="122"/>
  <c r="I34" i="122"/>
  <c r="I30" i="122"/>
  <c r="I22" i="122"/>
  <c r="I21" i="122"/>
  <c r="I16" i="122"/>
  <c r="I13" i="122"/>
  <c r="A89" i="122"/>
  <c r="A88" i="122"/>
  <c r="A87" i="122"/>
  <c r="A86" i="122"/>
  <c r="A85" i="122"/>
  <c r="A84" i="122"/>
  <c r="A83" i="122"/>
  <c r="A82" i="122"/>
  <c r="A81" i="122"/>
  <c r="A80" i="122"/>
  <c r="A79" i="122"/>
  <c r="A78" i="122"/>
  <c r="A77" i="122"/>
  <c r="A76" i="122"/>
  <c r="N75" i="122"/>
  <c r="N25" i="122" s="1"/>
  <c r="L75" i="122"/>
  <c r="K75" i="122"/>
  <c r="K25" i="122" s="1"/>
  <c r="J75" i="122"/>
  <c r="G75" i="122"/>
  <c r="G25" i="122" s="1"/>
  <c r="F75" i="122"/>
  <c r="F25" i="122" s="1"/>
  <c r="E75" i="122"/>
  <c r="E25" i="122" s="1"/>
  <c r="A75" i="122"/>
  <c r="H74" i="122"/>
  <c r="A74" i="122"/>
  <c r="H73" i="122"/>
  <c r="I73" i="122" s="1"/>
  <c r="M73" i="122" s="1"/>
  <c r="A73" i="122"/>
  <c r="H72" i="122"/>
  <c r="I72" i="122" s="1"/>
  <c r="A72" i="122"/>
  <c r="H71" i="122"/>
  <c r="A71" i="122"/>
  <c r="H70" i="122"/>
  <c r="A70" i="122"/>
  <c r="H69" i="122"/>
  <c r="I69" i="122" s="1"/>
  <c r="M69" i="122" s="1"/>
  <c r="A69" i="122"/>
  <c r="H68" i="122"/>
  <c r="I68" i="122" s="1"/>
  <c r="A68" i="122"/>
  <c r="H67" i="122"/>
  <c r="I67" i="122" s="1"/>
  <c r="A67" i="122"/>
  <c r="H66" i="122"/>
  <c r="A66" i="122"/>
  <c r="H65" i="122"/>
  <c r="I65" i="122" s="1"/>
  <c r="M65" i="122" s="1"/>
  <c r="A65" i="122"/>
  <c r="H64" i="122"/>
  <c r="I64" i="122" s="1"/>
  <c r="A64" i="122"/>
  <c r="H63" i="122"/>
  <c r="I63" i="122" s="1"/>
  <c r="A63" i="122"/>
  <c r="H62" i="122"/>
  <c r="A62" i="122"/>
  <c r="H61" i="122"/>
  <c r="I61" i="122" s="1"/>
  <c r="M61" i="122" s="1"/>
  <c r="A61" i="122"/>
  <c r="H60" i="122"/>
  <c r="A60" i="122"/>
  <c r="H59" i="122"/>
  <c r="I59" i="122" s="1"/>
  <c r="A59" i="122"/>
  <c r="H58" i="122"/>
  <c r="A58" i="122"/>
  <c r="M57" i="122"/>
  <c r="H57" i="122"/>
  <c r="A57" i="122"/>
  <c r="H56" i="122"/>
  <c r="I56" i="122" s="1"/>
  <c r="A56" i="122"/>
  <c r="H55" i="122"/>
  <c r="A55" i="122"/>
  <c r="H54" i="122"/>
  <c r="A54" i="122"/>
  <c r="H53" i="122"/>
  <c r="I53" i="122" s="1"/>
  <c r="M53" i="122" s="1"/>
  <c r="A53" i="122"/>
  <c r="H52" i="122"/>
  <c r="A52" i="122"/>
  <c r="H51" i="122"/>
  <c r="A51" i="122"/>
  <c r="H50" i="122"/>
  <c r="A50" i="122"/>
  <c r="H49" i="122"/>
  <c r="I49" i="122" s="1"/>
  <c r="M49" i="122" s="1"/>
  <c r="A49" i="122"/>
  <c r="H48" i="122"/>
  <c r="A48" i="122"/>
  <c r="H47" i="122"/>
  <c r="A47" i="122"/>
  <c r="H46" i="122"/>
  <c r="A46" i="122"/>
  <c r="M45" i="122"/>
  <c r="H45" i="122"/>
  <c r="A45" i="122"/>
  <c r="L44" i="122"/>
  <c r="K44" i="122"/>
  <c r="A44" i="122"/>
  <c r="A43" i="122"/>
  <c r="A42" i="122"/>
  <c r="A41" i="122"/>
  <c r="A40" i="122"/>
  <c r="A39" i="122"/>
  <c r="A38" i="122"/>
  <c r="A37" i="122"/>
  <c r="A36" i="122"/>
  <c r="H35" i="122"/>
  <c r="I35" i="122" s="1"/>
  <c r="A35" i="122"/>
  <c r="H34" i="122"/>
  <c r="A34" i="122"/>
  <c r="H33" i="122"/>
  <c r="A33" i="122"/>
  <c r="H32" i="122"/>
  <c r="I32" i="122" s="1"/>
  <c r="M32" i="122" s="1"/>
  <c r="A32" i="122"/>
  <c r="H31" i="122"/>
  <c r="I31" i="122" s="1"/>
  <c r="A31" i="122"/>
  <c r="H30" i="122"/>
  <c r="A30" i="122"/>
  <c r="H29" i="122"/>
  <c r="A29" i="122"/>
  <c r="H28" i="122"/>
  <c r="I28" i="122" s="1"/>
  <c r="M28" i="122" s="1"/>
  <c r="A28" i="122"/>
  <c r="N27" i="122"/>
  <c r="L27" i="122"/>
  <c r="K27" i="122"/>
  <c r="J27" i="122"/>
  <c r="G27" i="122"/>
  <c r="F27" i="122"/>
  <c r="E27" i="122"/>
  <c r="A27" i="122"/>
  <c r="F26" i="122"/>
  <c r="F36" i="122" s="1"/>
  <c r="A26" i="122"/>
  <c r="L25" i="122"/>
  <c r="A25" i="122"/>
  <c r="N24" i="122"/>
  <c r="L24" i="122"/>
  <c r="K24" i="122"/>
  <c r="K26" i="122" s="1"/>
  <c r="K36" i="122" s="1"/>
  <c r="K10" i="122" s="1"/>
  <c r="J24" i="122"/>
  <c r="G24" i="122"/>
  <c r="G26" i="122" s="1"/>
  <c r="G36" i="122" s="1"/>
  <c r="F24" i="122"/>
  <c r="E24" i="122"/>
  <c r="M23" i="122"/>
  <c r="H23" i="122"/>
  <c r="A23" i="122"/>
  <c r="M22" i="122"/>
  <c r="H22" i="122"/>
  <c r="H21" i="122"/>
  <c r="A21" i="122"/>
  <c r="H20" i="122"/>
  <c r="I20" i="122" s="1"/>
  <c r="A20" i="122"/>
  <c r="H19" i="122"/>
  <c r="I19" i="122" s="1"/>
  <c r="A19" i="122"/>
  <c r="H18" i="122"/>
  <c r="A18" i="122"/>
  <c r="H17" i="122"/>
  <c r="I17" i="122" s="1"/>
  <c r="A17" i="122"/>
  <c r="H16" i="122"/>
  <c r="A16" i="122"/>
  <c r="H15" i="122"/>
  <c r="I15" i="122" s="1"/>
  <c r="A15" i="122"/>
  <c r="H14" i="122"/>
  <c r="A14" i="122"/>
  <c r="H13" i="122"/>
  <c r="A13" i="122"/>
  <c r="H12" i="122"/>
  <c r="I12" i="122" s="1"/>
  <c r="A12" i="122"/>
  <c r="H11" i="122"/>
  <c r="A11" i="122"/>
  <c r="A10" i="122"/>
  <c r="A9" i="122"/>
  <c r="A8" i="122"/>
  <c r="A7" i="122"/>
  <c r="A6" i="122"/>
  <c r="A5" i="122"/>
  <c r="A4" i="122"/>
  <c r="A3" i="122"/>
  <c r="A2" i="122"/>
  <c r="A1" i="122"/>
  <c r="I25" i="124" l="1"/>
  <c r="I26" i="124" s="1"/>
  <c r="I36" i="124" s="1"/>
  <c r="I10" i="124" s="1"/>
  <c r="M25" i="124"/>
  <c r="M26" i="124" s="1"/>
  <c r="M36" i="124" s="1"/>
  <c r="M10" i="124" s="1"/>
  <c r="M44" i="124"/>
  <c r="Q9" i="124"/>
  <c r="E9" i="124"/>
  <c r="M75" i="123"/>
  <c r="M25" i="123" s="1"/>
  <c r="I75" i="123"/>
  <c r="I44" i="123" s="1"/>
  <c r="M27" i="123"/>
  <c r="M24" i="123"/>
  <c r="M44" i="123"/>
  <c r="E43" i="123"/>
  <c r="H25" i="123"/>
  <c r="H26" i="123" s="1"/>
  <c r="H36" i="123" s="1"/>
  <c r="H27" i="122"/>
  <c r="N26" i="122"/>
  <c r="N36" i="122" s="1"/>
  <c r="N9" i="122" s="1"/>
  <c r="M50" i="122"/>
  <c r="M52" i="122"/>
  <c r="I48" i="122"/>
  <c r="M48" i="122" s="1"/>
  <c r="I52" i="122"/>
  <c r="M71" i="122"/>
  <c r="M55" i="122"/>
  <c r="M64" i="122"/>
  <c r="M68" i="122"/>
  <c r="I46" i="122"/>
  <c r="M46" i="122" s="1"/>
  <c r="I50" i="122"/>
  <c r="I54" i="122"/>
  <c r="M54" i="122" s="1"/>
  <c r="I58" i="122"/>
  <c r="M58" i="122" s="1"/>
  <c r="I62" i="122"/>
  <c r="M62" i="122" s="1"/>
  <c r="I66" i="122"/>
  <c r="M66" i="122" s="1"/>
  <c r="I70" i="122"/>
  <c r="M70" i="122" s="1"/>
  <c r="I74" i="122"/>
  <c r="M74" i="122" s="1"/>
  <c r="M35" i="122"/>
  <c r="I29" i="122"/>
  <c r="M29" i="122" s="1"/>
  <c r="I33" i="122"/>
  <c r="M33" i="122" s="1"/>
  <c r="M12" i="122"/>
  <c r="M16" i="122"/>
  <c r="M18" i="122"/>
  <c r="M20" i="122"/>
  <c r="I14" i="122"/>
  <c r="I18" i="122"/>
  <c r="H24" i="122"/>
  <c r="E26" i="122"/>
  <c r="E36" i="122" s="1"/>
  <c r="I11" i="122"/>
  <c r="M30" i="122"/>
  <c r="M59" i="122"/>
  <c r="M34" i="122"/>
  <c r="M47" i="122"/>
  <c r="M56" i="122"/>
  <c r="M63" i="122"/>
  <c r="M72" i="122"/>
  <c r="M13" i="122"/>
  <c r="M15" i="122"/>
  <c r="M17" i="122"/>
  <c r="M19" i="122"/>
  <c r="M21" i="122"/>
  <c r="M31" i="122"/>
  <c r="M51" i="122"/>
  <c r="M60" i="122"/>
  <c r="M67" i="122"/>
  <c r="M11" i="122"/>
  <c r="J44" i="122"/>
  <c r="J25" i="122"/>
  <c r="J26" i="122" s="1"/>
  <c r="J36" i="122" s="1"/>
  <c r="J10" i="122" s="1"/>
  <c r="L26" i="122"/>
  <c r="L36" i="122" s="1"/>
  <c r="L10" i="122" s="1"/>
  <c r="N43" i="122"/>
  <c r="H75" i="122"/>
  <c r="I73" i="121"/>
  <c r="I69" i="121"/>
  <c r="I66" i="121"/>
  <c r="I65" i="121"/>
  <c r="I62" i="121"/>
  <c r="I55" i="121"/>
  <c r="I53" i="121"/>
  <c r="I49" i="121"/>
  <c r="I46" i="121"/>
  <c r="I45" i="121"/>
  <c r="I22" i="121"/>
  <c r="I21" i="121"/>
  <c r="M21" i="121" s="1"/>
  <c r="I18" i="121"/>
  <c r="I13" i="121"/>
  <c r="M13" i="121" s="1"/>
  <c r="A89" i="121"/>
  <c r="A88" i="121"/>
  <c r="A87" i="121"/>
  <c r="A86" i="121"/>
  <c r="A85" i="121"/>
  <c r="A84" i="121"/>
  <c r="A83" i="121"/>
  <c r="A82" i="121"/>
  <c r="A81" i="121"/>
  <c r="A80" i="121"/>
  <c r="A79" i="121"/>
  <c r="A78" i="121"/>
  <c r="A77" i="121"/>
  <c r="A76" i="121"/>
  <c r="N75" i="121"/>
  <c r="N25" i="121" s="1"/>
  <c r="L75" i="121"/>
  <c r="L44" i="121" s="1"/>
  <c r="K75" i="121"/>
  <c r="J75" i="121"/>
  <c r="G75" i="121"/>
  <c r="G25" i="121" s="1"/>
  <c r="F75" i="121"/>
  <c r="E75" i="121"/>
  <c r="E25" i="121" s="1"/>
  <c r="A75" i="121"/>
  <c r="H74" i="121"/>
  <c r="A74" i="121"/>
  <c r="H73" i="121"/>
  <c r="A73" i="121"/>
  <c r="H72" i="121"/>
  <c r="A72" i="121"/>
  <c r="H71" i="121"/>
  <c r="I71" i="121" s="1"/>
  <c r="M71" i="121" s="1"/>
  <c r="A71" i="121"/>
  <c r="H70" i="121"/>
  <c r="I70" i="121" s="1"/>
  <c r="A70" i="121"/>
  <c r="H69" i="121"/>
  <c r="A69" i="121"/>
  <c r="H68" i="121"/>
  <c r="A68" i="121"/>
  <c r="H67" i="121"/>
  <c r="I67" i="121" s="1"/>
  <c r="M67" i="121" s="1"/>
  <c r="A67" i="121"/>
  <c r="H66" i="121"/>
  <c r="A66" i="121"/>
  <c r="H65" i="121"/>
  <c r="A65" i="121"/>
  <c r="H64" i="121"/>
  <c r="A64" i="121"/>
  <c r="H63" i="121"/>
  <c r="I63" i="121" s="1"/>
  <c r="M63" i="121" s="1"/>
  <c r="A63" i="121"/>
  <c r="H62" i="121"/>
  <c r="A62" i="121"/>
  <c r="H61" i="121"/>
  <c r="I61" i="121" s="1"/>
  <c r="A61" i="121"/>
  <c r="H60" i="121"/>
  <c r="A60" i="121"/>
  <c r="H59" i="121"/>
  <c r="I59" i="121" s="1"/>
  <c r="M59" i="121" s="1"/>
  <c r="A59" i="121"/>
  <c r="H58" i="121"/>
  <c r="I58" i="121" s="1"/>
  <c r="A58" i="121"/>
  <c r="H57" i="121"/>
  <c r="I57" i="121" s="1"/>
  <c r="A57" i="121"/>
  <c r="H56" i="121"/>
  <c r="A56" i="121"/>
  <c r="M55" i="121"/>
  <c r="H55" i="121"/>
  <c r="A55" i="121"/>
  <c r="H54" i="121"/>
  <c r="I54" i="121" s="1"/>
  <c r="A54" i="121"/>
  <c r="H53" i="121"/>
  <c r="A53" i="121"/>
  <c r="H52" i="121"/>
  <c r="A52" i="121"/>
  <c r="H51" i="121"/>
  <c r="I51" i="121" s="1"/>
  <c r="M51" i="121" s="1"/>
  <c r="A51" i="121"/>
  <c r="H50" i="121"/>
  <c r="I50" i="121" s="1"/>
  <c r="A50" i="121"/>
  <c r="H49" i="121"/>
  <c r="A49" i="121"/>
  <c r="H48" i="121"/>
  <c r="A48" i="121"/>
  <c r="H47" i="121"/>
  <c r="I47" i="121" s="1"/>
  <c r="M47" i="121" s="1"/>
  <c r="A47" i="121"/>
  <c r="H46" i="121"/>
  <c r="A46" i="121"/>
  <c r="H45" i="121"/>
  <c r="A45" i="121"/>
  <c r="J44" i="121"/>
  <c r="A44" i="121"/>
  <c r="A43" i="121"/>
  <c r="A42" i="121"/>
  <c r="A41" i="121"/>
  <c r="A40" i="121"/>
  <c r="A39" i="121"/>
  <c r="A38" i="121"/>
  <c r="A37" i="121"/>
  <c r="A36" i="121"/>
  <c r="H35" i="121"/>
  <c r="A35" i="121"/>
  <c r="H34" i="121"/>
  <c r="I34" i="121" s="1"/>
  <c r="A34" i="121"/>
  <c r="H33" i="121"/>
  <c r="A33" i="121"/>
  <c r="H32" i="121"/>
  <c r="I32" i="121" s="1"/>
  <c r="A32" i="121"/>
  <c r="H31" i="121"/>
  <c r="A31" i="121"/>
  <c r="H30" i="121"/>
  <c r="I30" i="121" s="1"/>
  <c r="A30" i="121"/>
  <c r="H29" i="121"/>
  <c r="A29" i="121"/>
  <c r="H28" i="121"/>
  <c r="I28" i="121" s="1"/>
  <c r="A28" i="121"/>
  <c r="N27" i="121"/>
  <c r="L27" i="121"/>
  <c r="K27" i="121"/>
  <c r="J27" i="121"/>
  <c r="G27" i="121"/>
  <c r="F27" i="121"/>
  <c r="E27" i="121"/>
  <c r="A27" i="121"/>
  <c r="G26" i="121"/>
  <c r="G36" i="121" s="1"/>
  <c r="A26" i="121"/>
  <c r="J25" i="121"/>
  <c r="F25" i="121"/>
  <c r="A25" i="121"/>
  <c r="N24" i="121"/>
  <c r="L24" i="121"/>
  <c r="K24" i="121"/>
  <c r="J24" i="121"/>
  <c r="G24" i="121"/>
  <c r="F24" i="121"/>
  <c r="E24" i="121"/>
  <c r="E26" i="121" s="1"/>
  <c r="M23" i="121"/>
  <c r="H23" i="121"/>
  <c r="A23" i="121"/>
  <c r="H22" i="121"/>
  <c r="M22" i="121" s="1"/>
  <c r="H21" i="121"/>
  <c r="A21" i="121"/>
  <c r="H20" i="121"/>
  <c r="I20" i="121" s="1"/>
  <c r="M20" i="121" s="1"/>
  <c r="A20" i="121"/>
  <c r="H19" i="121"/>
  <c r="I19" i="121" s="1"/>
  <c r="M19" i="121" s="1"/>
  <c r="A19" i="121"/>
  <c r="M18" i="121"/>
  <c r="H18" i="121"/>
  <c r="A18" i="121"/>
  <c r="H17" i="121"/>
  <c r="I17" i="121" s="1"/>
  <c r="M17" i="121" s="1"/>
  <c r="A17" i="121"/>
  <c r="H16" i="121"/>
  <c r="I16" i="121" s="1"/>
  <c r="M16" i="121" s="1"/>
  <c r="A16" i="121"/>
  <c r="H15" i="121"/>
  <c r="I15" i="121" s="1"/>
  <c r="M15" i="121" s="1"/>
  <c r="A15" i="121"/>
  <c r="H14" i="121"/>
  <c r="I14" i="121" s="1"/>
  <c r="M14" i="121" s="1"/>
  <c r="A14" i="121"/>
  <c r="H13" i="121"/>
  <c r="A13" i="121"/>
  <c r="H12" i="121"/>
  <c r="I12" i="121" s="1"/>
  <c r="M12" i="121" s="1"/>
  <c r="A12" i="121"/>
  <c r="H11" i="121"/>
  <c r="A11" i="121"/>
  <c r="A10" i="121"/>
  <c r="A9" i="121"/>
  <c r="A8" i="121"/>
  <c r="A7" i="121"/>
  <c r="A6" i="121"/>
  <c r="A5" i="121"/>
  <c r="A4" i="121"/>
  <c r="A3" i="121"/>
  <c r="A2" i="121"/>
  <c r="A1" i="121"/>
  <c r="I25" i="123" l="1"/>
  <c r="I26" i="123" s="1"/>
  <c r="I36" i="123" s="1"/>
  <c r="I10" i="123" s="1"/>
  <c r="M26" i="123"/>
  <c r="M36" i="123" s="1"/>
  <c r="M10" i="123" s="1"/>
  <c r="E9" i="123"/>
  <c r="Q9" i="123"/>
  <c r="I24" i="122"/>
  <c r="M75" i="122"/>
  <c r="M44" i="122" s="1"/>
  <c r="I75" i="122"/>
  <c r="I44" i="122" s="1"/>
  <c r="M27" i="122"/>
  <c r="I27" i="122"/>
  <c r="M14" i="122"/>
  <c r="M24" i="122" s="1"/>
  <c r="E43" i="122"/>
  <c r="H25" i="122"/>
  <c r="H26" i="122" s="1"/>
  <c r="H36" i="122" s="1"/>
  <c r="N43" i="121"/>
  <c r="N26" i="121"/>
  <c r="N36" i="121" s="1"/>
  <c r="N9" i="121" s="1"/>
  <c r="M65" i="121"/>
  <c r="M49" i="121"/>
  <c r="M58" i="121"/>
  <c r="M62" i="121"/>
  <c r="H75" i="121"/>
  <c r="M46" i="121"/>
  <c r="I48" i="121"/>
  <c r="M48" i="121" s="1"/>
  <c r="I52" i="121"/>
  <c r="M52" i="121" s="1"/>
  <c r="I56" i="121"/>
  <c r="M56" i="121" s="1"/>
  <c r="I60" i="121"/>
  <c r="M60" i="121" s="1"/>
  <c r="I64" i="121"/>
  <c r="M64" i="121" s="1"/>
  <c r="I68" i="121"/>
  <c r="M68" i="121" s="1"/>
  <c r="I72" i="121"/>
  <c r="M72" i="121" s="1"/>
  <c r="I74" i="121"/>
  <c r="M74" i="121" s="1"/>
  <c r="I31" i="121"/>
  <c r="M31" i="121" s="1"/>
  <c r="I35" i="121"/>
  <c r="M35" i="121" s="1"/>
  <c r="M30" i="121"/>
  <c r="M34" i="121"/>
  <c r="I29" i="121"/>
  <c r="M29" i="121" s="1"/>
  <c r="I33" i="121"/>
  <c r="M33" i="121" s="1"/>
  <c r="E36" i="121"/>
  <c r="H24" i="121"/>
  <c r="I11" i="121"/>
  <c r="I24" i="121" s="1"/>
  <c r="M53" i="121"/>
  <c r="M69" i="121"/>
  <c r="M32" i="121"/>
  <c r="M50" i="121"/>
  <c r="M57" i="121"/>
  <c r="M66" i="121"/>
  <c r="M73" i="121"/>
  <c r="M54" i="121"/>
  <c r="M61" i="121"/>
  <c r="M70" i="121"/>
  <c r="M28" i="121"/>
  <c r="K44" i="121"/>
  <c r="K25" i="121"/>
  <c r="K26" i="121" s="1"/>
  <c r="K36" i="121" s="1"/>
  <c r="K10" i="121" s="1"/>
  <c r="I75" i="121"/>
  <c r="J26" i="121"/>
  <c r="J36" i="121" s="1"/>
  <c r="J10" i="121" s="1"/>
  <c r="H27" i="121"/>
  <c r="M45" i="121"/>
  <c r="F26" i="121"/>
  <c r="F36" i="121" s="1"/>
  <c r="L25" i="121"/>
  <c r="L26" i="121" s="1"/>
  <c r="L36" i="121" s="1"/>
  <c r="L10" i="121" s="1"/>
  <c r="I71" i="119"/>
  <c r="I68" i="119"/>
  <c r="I59" i="119"/>
  <c r="I56" i="119"/>
  <c r="I55" i="119"/>
  <c r="I47" i="119"/>
  <c r="I45" i="119"/>
  <c r="I29" i="119"/>
  <c r="I22" i="119"/>
  <c r="I11" i="119"/>
  <c r="A89" i="119"/>
  <c r="A88" i="119"/>
  <c r="A87" i="119"/>
  <c r="A86" i="119"/>
  <c r="A85" i="119"/>
  <c r="A84" i="119"/>
  <c r="A83" i="119"/>
  <c r="A82" i="119"/>
  <c r="A81" i="119"/>
  <c r="A80" i="119"/>
  <c r="A79" i="119"/>
  <c r="A78" i="119"/>
  <c r="A77" i="119"/>
  <c r="A76" i="119"/>
  <c r="N75" i="119"/>
  <c r="N25" i="119" s="1"/>
  <c r="L75" i="119"/>
  <c r="K75" i="119"/>
  <c r="K25" i="119" s="1"/>
  <c r="J75" i="119"/>
  <c r="G75" i="119"/>
  <c r="G25" i="119" s="1"/>
  <c r="F75" i="119"/>
  <c r="F25" i="119" s="1"/>
  <c r="E75" i="119"/>
  <c r="E25" i="119" s="1"/>
  <c r="A75" i="119"/>
  <c r="H74" i="119"/>
  <c r="A74" i="119"/>
  <c r="H73" i="119"/>
  <c r="I73" i="119" s="1"/>
  <c r="M73" i="119" s="1"/>
  <c r="A73" i="119"/>
  <c r="H72" i="119"/>
  <c r="I72" i="119" s="1"/>
  <c r="A72" i="119"/>
  <c r="H71" i="119"/>
  <c r="A71" i="119"/>
  <c r="H70" i="119"/>
  <c r="A70" i="119"/>
  <c r="H69" i="119"/>
  <c r="I69" i="119" s="1"/>
  <c r="M69" i="119" s="1"/>
  <c r="A69" i="119"/>
  <c r="H68" i="119"/>
  <c r="A68" i="119"/>
  <c r="H67" i="119"/>
  <c r="I67" i="119" s="1"/>
  <c r="A67" i="119"/>
  <c r="H66" i="119"/>
  <c r="A66" i="119"/>
  <c r="H65" i="119"/>
  <c r="I65" i="119" s="1"/>
  <c r="M65" i="119" s="1"/>
  <c r="A65" i="119"/>
  <c r="H64" i="119"/>
  <c r="A64" i="119"/>
  <c r="H63" i="119"/>
  <c r="I63" i="119" s="1"/>
  <c r="A63" i="119"/>
  <c r="H62" i="119"/>
  <c r="A62" i="119"/>
  <c r="H61" i="119"/>
  <c r="I61" i="119" s="1"/>
  <c r="M61" i="119" s="1"/>
  <c r="A61" i="119"/>
  <c r="H60" i="119"/>
  <c r="I60" i="119" s="1"/>
  <c r="A60" i="119"/>
  <c r="H59" i="119"/>
  <c r="A59" i="119"/>
  <c r="H58" i="119"/>
  <c r="A58" i="119"/>
  <c r="H57" i="119"/>
  <c r="I57" i="119" s="1"/>
  <c r="M57" i="119" s="1"/>
  <c r="A57" i="119"/>
  <c r="H56" i="119"/>
  <c r="A56" i="119"/>
  <c r="H55" i="119"/>
  <c r="A55" i="119"/>
  <c r="H54" i="119"/>
  <c r="A54" i="119"/>
  <c r="H53" i="119"/>
  <c r="I53" i="119" s="1"/>
  <c r="M53" i="119" s="1"/>
  <c r="A53" i="119"/>
  <c r="H52" i="119"/>
  <c r="I52" i="119" s="1"/>
  <c r="A52" i="119"/>
  <c r="H51" i="119"/>
  <c r="I51" i="119" s="1"/>
  <c r="A51" i="119"/>
  <c r="H50" i="119"/>
  <c r="A50" i="119"/>
  <c r="H49" i="119"/>
  <c r="I49" i="119" s="1"/>
  <c r="M49" i="119" s="1"/>
  <c r="A49" i="119"/>
  <c r="H48" i="119"/>
  <c r="A48" i="119"/>
  <c r="H47" i="119"/>
  <c r="A47" i="119"/>
  <c r="H46" i="119"/>
  <c r="A46" i="119"/>
  <c r="M45" i="119"/>
  <c r="H45" i="119"/>
  <c r="A45" i="119"/>
  <c r="L44" i="119"/>
  <c r="K44" i="119"/>
  <c r="A44" i="119"/>
  <c r="A43" i="119"/>
  <c r="A42" i="119"/>
  <c r="A41" i="119"/>
  <c r="A40" i="119"/>
  <c r="A39" i="119"/>
  <c r="A38" i="119"/>
  <c r="A37" i="119"/>
  <c r="A36" i="119"/>
  <c r="H35" i="119"/>
  <c r="A35" i="119"/>
  <c r="H34" i="119"/>
  <c r="I34" i="119" s="1"/>
  <c r="A34" i="119"/>
  <c r="H33" i="119"/>
  <c r="I33" i="119" s="1"/>
  <c r="A33" i="119"/>
  <c r="H32" i="119"/>
  <c r="I32" i="119" s="1"/>
  <c r="M32" i="119" s="1"/>
  <c r="A32" i="119"/>
  <c r="H31" i="119"/>
  <c r="I31" i="119" s="1"/>
  <c r="A31" i="119"/>
  <c r="H30" i="119"/>
  <c r="I30" i="119" s="1"/>
  <c r="A30" i="119"/>
  <c r="H29" i="119"/>
  <c r="A29" i="119"/>
  <c r="H28" i="119"/>
  <c r="I28" i="119" s="1"/>
  <c r="M28" i="119" s="1"/>
  <c r="A28" i="119"/>
  <c r="N27" i="119"/>
  <c r="L27" i="119"/>
  <c r="K27" i="119"/>
  <c r="J27" i="119"/>
  <c r="G27" i="119"/>
  <c r="F27" i="119"/>
  <c r="E27" i="119"/>
  <c r="A27" i="119"/>
  <c r="F26" i="119"/>
  <c r="F36" i="119" s="1"/>
  <c r="A26" i="119"/>
  <c r="L25" i="119"/>
  <c r="A25" i="119"/>
  <c r="N24" i="119"/>
  <c r="L24" i="119"/>
  <c r="K24" i="119"/>
  <c r="K26" i="119" s="1"/>
  <c r="K36" i="119" s="1"/>
  <c r="K10" i="119" s="1"/>
  <c r="J24" i="119"/>
  <c r="G24" i="119"/>
  <c r="G26" i="119" s="1"/>
  <c r="G36" i="119" s="1"/>
  <c r="F24" i="119"/>
  <c r="E24" i="119"/>
  <c r="M23" i="119"/>
  <c r="H23" i="119"/>
  <c r="A23" i="119"/>
  <c r="M22" i="119"/>
  <c r="H22" i="119"/>
  <c r="H21" i="119"/>
  <c r="I21" i="119" s="1"/>
  <c r="A21" i="119"/>
  <c r="H20" i="119"/>
  <c r="A20" i="119"/>
  <c r="H19" i="119"/>
  <c r="I19" i="119" s="1"/>
  <c r="A19" i="119"/>
  <c r="H18" i="119"/>
  <c r="I18" i="119" s="1"/>
  <c r="A18" i="119"/>
  <c r="H17" i="119"/>
  <c r="I17" i="119" s="1"/>
  <c r="A17" i="119"/>
  <c r="H16" i="119"/>
  <c r="A16" i="119"/>
  <c r="H15" i="119"/>
  <c r="I15" i="119" s="1"/>
  <c r="A15" i="119"/>
  <c r="H14" i="119"/>
  <c r="A14" i="119"/>
  <c r="H13" i="119"/>
  <c r="I13" i="119" s="1"/>
  <c r="A13" i="119"/>
  <c r="H12" i="119"/>
  <c r="A12" i="119"/>
  <c r="H11" i="119"/>
  <c r="A11" i="119"/>
  <c r="A10" i="119"/>
  <c r="A9" i="119"/>
  <c r="A8" i="119"/>
  <c r="A7" i="119"/>
  <c r="A6" i="119"/>
  <c r="A5" i="119"/>
  <c r="A4" i="119"/>
  <c r="A3" i="119"/>
  <c r="A2" i="119"/>
  <c r="A1" i="119"/>
  <c r="M25" i="122" l="1"/>
  <c r="M26" i="122" s="1"/>
  <c r="M36" i="122" s="1"/>
  <c r="M10" i="122" s="1"/>
  <c r="I25" i="122"/>
  <c r="I26" i="122" s="1"/>
  <c r="I36" i="122" s="1"/>
  <c r="I10" i="122" s="1"/>
  <c r="E9" i="122"/>
  <c r="Q9" i="122"/>
  <c r="I27" i="121"/>
  <c r="H25" i="121"/>
  <c r="H26" i="121" s="1"/>
  <c r="H36" i="121" s="1"/>
  <c r="E43" i="121"/>
  <c r="M27" i="121"/>
  <c r="M11" i="121"/>
  <c r="M24" i="121" s="1"/>
  <c r="M75" i="121"/>
  <c r="M25" i="121" s="1"/>
  <c r="I25" i="121"/>
  <c r="I26" i="121" s="1"/>
  <c r="I36" i="121" s="1"/>
  <c r="I10" i="121" s="1"/>
  <c r="I44" i="121"/>
  <c r="N26" i="119"/>
  <c r="N36" i="119" s="1"/>
  <c r="N9" i="119" s="1"/>
  <c r="M55" i="119"/>
  <c r="M64" i="119"/>
  <c r="M71" i="119"/>
  <c r="M52" i="119"/>
  <c r="M66" i="119"/>
  <c r="M68" i="119"/>
  <c r="M62" i="119"/>
  <c r="I48" i="119"/>
  <c r="M48" i="119" s="1"/>
  <c r="I64" i="119"/>
  <c r="M70" i="119"/>
  <c r="I46" i="119"/>
  <c r="M46" i="119" s="1"/>
  <c r="I50" i="119"/>
  <c r="M50" i="119" s="1"/>
  <c r="I54" i="119"/>
  <c r="M54" i="119" s="1"/>
  <c r="I58" i="119"/>
  <c r="M58" i="119" s="1"/>
  <c r="I62" i="119"/>
  <c r="I66" i="119"/>
  <c r="I70" i="119"/>
  <c r="I74" i="119"/>
  <c r="M74" i="119" s="1"/>
  <c r="M29" i="119"/>
  <c r="M33" i="119"/>
  <c r="I35" i="119"/>
  <c r="M35" i="119" s="1"/>
  <c r="H27" i="119"/>
  <c r="I14" i="119"/>
  <c r="M14" i="119" s="1"/>
  <c r="H24" i="119"/>
  <c r="M18" i="119"/>
  <c r="M15" i="119"/>
  <c r="M19" i="119"/>
  <c r="I12" i="119"/>
  <c r="I24" i="119" s="1"/>
  <c r="I16" i="119"/>
  <c r="M16" i="119" s="1"/>
  <c r="I20" i="119"/>
  <c r="M20" i="119" s="1"/>
  <c r="E26" i="119"/>
  <c r="E36" i="119" s="1"/>
  <c r="M34" i="119"/>
  <c r="M47" i="119"/>
  <c r="M56" i="119"/>
  <c r="M63" i="119"/>
  <c r="M72" i="119"/>
  <c r="M30" i="119"/>
  <c r="M59" i="119"/>
  <c r="M13" i="119"/>
  <c r="M17" i="119"/>
  <c r="M21" i="119"/>
  <c r="M31" i="119"/>
  <c r="M51" i="119"/>
  <c r="M60" i="119"/>
  <c r="M67" i="119"/>
  <c r="M11" i="119"/>
  <c r="J44" i="119"/>
  <c r="J25" i="119"/>
  <c r="J26" i="119" s="1"/>
  <c r="J36" i="119" s="1"/>
  <c r="J10" i="119" s="1"/>
  <c r="L26" i="119"/>
  <c r="L36" i="119" s="1"/>
  <c r="L10" i="119" s="1"/>
  <c r="N43" i="119"/>
  <c r="I27" i="119"/>
  <c r="H75" i="119"/>
  <c r="I72" i="118"/>
  <c r="I71" i="118"/>
  <c r="I68" i="118"/>
  <c r="I67" i="118"/>
  <c r="I64" i="118"/>
  <c r="I63" i="118"/>
  <c r="I60" i="118"/>
  <c r="I56" i="118"/>
  <c r="I55" i="118"/>
  <c r="I51" i="118"/>
  <c r="I48" i="118"/>
  <c r="I45" i="118"/>
  <c r="I35" i="118"/>
  <c r="M35" i="118" s="1"/>
  <c r="I34" i="118"/>
  <c r="M34" i="118" s="1"/>
  <c r="I30" i="118"/>
  <c r="M30" i="118" s="1"/>
  <c r="I13" i="118"/>
  <c r="A89" i="118"/>
  <c r="A88" i="118"/>
  <c r="A87" i="118"/>
  <c r="A86" i="118"/>
  <c r="A85" i="118"/>
  <c r="A84" i="118"/>
  <c r="A83" i="118"/>
  <c r="A82" i="118"/>
  <c r="A81" i="118"/>
  <c r="A80" i="118"/>
  <c r="A79" i="118"/>
  <c r="A78" i="118"/>
  <c r="A77" i="118"/>
  <c r="A76" i="118"/>
  <c r="N75" i="118"/>
  <c r="N25" i="118" s="1"/>
  <c r="L75" i="118"/>
  <c r="L25" i="118" s="1"/>
  <c r="K75" i="118"/>
  <c r="J75" i="118"/>
  <c r="J25" i="118" s="1"/>
  <c r="G75" i="118"/>
  <c r="F75" i="118"/>
  <c r="F25" i="118" s="1"/>
  <c r="E75" i="118"/>
  <c r="E25" i="118" s="1"/>
  <c r="A75" i="118"/>
  <c r="H74" i="118"/>
  <c r="A74" i="118"/>
  <c r="H73" i="118"/>
  <c r="A73" i="118"/>
  <c r="H72" i="118"/>
  <c r="A72" i="118"/>
  <c r="H71" i="118"/>
  <c r="A71" i="118"/>
  <c r="H70" i="118"/>
  <c r="A70" i="118"/>
  <c r="H69" i="118"/>
  <c r="A69" i="118"/>
  <c r="H68" i="118"/>
  <c r="A68" i="118"/>
  <c r="H67" i="118"/>
  <c r="A67" i="118"/>
  <c r="H66" i="118"/>
  <c r="A66" i="118"/>
  <c r="H65" i="118"/>
  <c r="A65" i="118"/>
  <c r="H64" i="118"/>
  <c r="A64" i="118"/>
  <c r="H63" i="118"/>
  <c r="A63" i="118"/>
  <c r="H62" i="118"/>
  <c r="A62" i="118"/>
  <c r="H61" i="118"/>
  <c r="A61" i="118"/>
  <c r="H60" i="118"/>
  <c r="A60" i="118"/>
  <c r="H59" i="118"/>
  <c r="I59" i="118" s="1"/>
  <c r="A59" i="118"/>
  <c r="H58" i="118"/>
  <c r="A58" i="118"/>
  <c r="H57" i="118"/>
  <c r="A57" i="118"/>
  <c r="H56" i="118"/>
  <c r="A56" i="118"/>
  <c r="H55" i="118"/>
  <c r="A55" i="118"/>
  <c r="H54" i="118"/>
  <c r="A54" i="118"/>
  <c r="H53" i="118"/>
  <c r="A53" i="118"/>
  <c r="H52" i="118"/>
  <c r="I52" i="118" s="1"/>
  <c r="A52" i="118"/>
  <c r="H51" i="118"/>
  <c r="A51" i="118"/>
  <c r="H50" i="118"/>
  <c r="A50" i="118"/>
  <c r="H49" i="118"/>
  <c r="A49" i="118"/>
  <c r="H48" i="118"/>
  <c r="A48" i="118"/>
  <c r="H47" i="118"/>
  <c r="I47" i="118" s="1"/>
  <c r="A47" i="118"/>
  <c r="H46" i="118"/>
  <c r="A46" i="118"/>
  <c r="H45" i="118"/>
  <c r="M45" i="118" s="1"/>
  <c r="A45" i="118"/>
  <c r="L44" i="118"/>
  <c r="K44" i="118"/>
  <c r="J44" i="118"/>
  <c r="A44" i="118"/>
  <c r="A43" i="118"/>
  <c r="A42" i="118"/>
  <c r="A41" i="118"/>
  <c r="A40" i="118"/>
  <c r="A39" i="118"/>
  <c r="A38" i="118"/>
  <c r="A37" i="118"/>
  <c r="A36" i="118"/>
  <c r="H35" i="118"/>
  <c r="A35" i="118"/>
  <c r="H34" i="118"/>
  <c r="A34" i="118"/>
  <c r="H33" i="118"/>
  <c r="I33" i="118" s="1"/>
  <c r="M33" i="118" s="1"/>
  <c r="A33" i="118"/>
  <c r="H32" i="118"/>
  <c r="I32" i="118" s="1"/>
  <c r="M32" i="118" s="1"/>
  <c r="A32" i="118"/>
  <c r="H31" i="118"/>
  <c r="I31" i="118" s="1"/>
  <c r="M31" i="118" s="1"/>
  <c r="A31" i="118"/>
  <c r="H30" i="118"/>
  <c r="A30" i="118"/>
  <c r="H29" i="118"/>
  <c r="I29" i="118" s="1"/>
  <c r="M29" i="118" s="1"/>
  <c r="A29" i="118"/>
  <c r="H28" i="118"/>
  <c r="I28" i="118" s="1"/>
  <c r="M28" i="118" s="1"/>
  <c r="A28" i="118"/>
  <c r="N27" i="118"/>
  <c r="L27" i="118"/>
  <c r="K27" i="118"/>
  <c r="J27" i="118"/>
  <c r="G27" i="118"/>
  <c r="F27" i="118"/>
  <c r="E27" i="118"/>
  <c r="A27" i="118"/>
  <c r="A26" i="118"/>
  <c r="K25" i="118"/>
  <c r="G25" i="118"/>
  <c r="A25" i="118"/>
  <c r="N24" i="118"/>
  <c r="L24" i="118"/>
  <c r="L26" i="118" s="1"/>
  <c r="L36" i="118" s="1"/>
  <c r="L10" i="118" s="1"/>
  <c r="K24" i="118"/>
  <c r="K26" i="118" s="1"/>
  <c r="K36" i="118" s="1"/>
  <c r="K10" i="118" s="1"/>
  <c r="J24" i="118"/>
  <c r="J26" i="118" s="1"/>
  <c r="J36" i="118" s="1"/>
  <c r="J10" i="118" s="1"/>
  <c r="G24" i="118"/>
  <c r="G26" i="118" s="1"/>
  <c r="G36" i="118" s="1"/>
  <c r="F24" i="118"/>
  <c r="F26" i="118" s="1"/>
  <c r="F36" i="118" s="1"/>
  <c r="E24" i="118"/>
  <c r="M23" i="118"/>
  <c r="H23" i="118"/>
  <c r="A23" i="118"/>
  <c r="H22" i="118"/>
  <c r="I22" i="118" s="1"/>
  <c r="M22" i="118" s="1"/>
  <c r="H21" i="118"/>
  <c r="I21" i="118" s="1"/>
  <c r="A21" i="118"/>
  <c r="H20" i="118"/>
  <c r="A20" i="118"/>
  <c r="H19" i="118"/>
  <c r="I19" i="118" s="1"/>
  <c r="M19" i="118" s="1"/>
  <c r="A19" i="118"/>
  <c r="H18" i="118"/>
  <c r="I18" i="118" s="1"/>
  <c r="A18" i="118"/>
  <c r="H17" i="118"/>
  <c r="I17" i="118" s="1"/>
  <c r="A17" i="118"/>
  <c r="H16" i="118"/>
  <c r="A16" i="118"/>
  <c r="H15" i="118"/>
  <c r="I15" i="118" s="1"/>
  <c r="M15" i="118" s="1"/>
  <c r="A15" i="118"/>
  <c r="H14" i="118"/>
  <c r="I14" i="118" s="1"/>
  <c r="A14" i="118"/>
  <c r="H13" i="118"/>
  <c r="A13" i="118"/>
  <c r="H12" i="118"/>
  <c r="A12" i="118"/>
  <c r="H11" i="118"/>
  <c r="I11" i="118" s="1"/>
  <c r="M11" i="118" s="1"/>
  <c r="A11" i="118"/>
  <c r="A10" i="118"/>
  <c r="A9" i="118"/>
  <c r="A8" i="118"/>
  <c r="A7" i="118"/>
  <c r="A6" i="118"/>
  <c r="A5" i="118"/>
  <c r="A4" i="118"/>
  <c r="A3" i="118"/>
  <c r="A2" i="118"/>
  <c r="A1" i="118"/>
  <c r="M44" i="121" l="1"/>
  <c r="M26" i="121"/>
  <c r="M36" i="121" s="1"/>
  <c r="M10" i="121" s="1"/>
  <c r="Q9" i="121"/>
  <c r="E9" i="121"/>
  <c r="M27" i="119"/>
  <c r="I75" i="119"/>
  <c r="I44" i="119" s="1"/>
  <c r="M75" i="119"/>
  <c r="M44" i="119" s="1"/>
  <c r="M12" i="119"/>
  <c r="M24" i="119" s="1"/>
  <c r="E43" i="119"/>
  <c r="H25" i="119"/>
  <c r="H26" i="119" s="1"/>
  <c r="H36" i="119" s="1"/>
  <c r="N26" i="118"/>
  <c r="N36" i="118" s="1"/>
  <c r="N9" i="118" s="1"/>
  <c r="N43" i="118"/>
  <c r="M53" i="118"/>
  <c r="M57" i="118"/>
  <c r="M61" i="118"/>
  <c r="M69" i="118"/>
  <c r="M73" i="118"/>
  <c r="I49" i="118"/>
  <c r="M49" i="118" s="1"/>
  <c r="I53" i="118"/>
  <c r="I57" i="118"/>
  <c r="I61" i="118"/>
  <c r="I65" i="118"/>
  <c r="M65" i="118" s="1"/>
  <c r="I69" i="118"/>
  <c r="I73" i="118"/>
  <c r="I46" i="118"/>
  <c r="M46" i="118" s="1"/>
  <c r="I50" i="118"/>
  <c r="M50" i="118" s="1"/>
  <c r="I54" i="118"/>
  <c r="M54" i="118" s="1"/>
  <c r="I58" i="118"/>
  <c r="M58" i="118" s="1"/>
  <c r="I62" i="118"/>
  <c r="M62" i="118" s="1"/>
  <c r="I66" i="118"/>
  <c r="M66" i="118" s="1"/>
  <c r="I70" i="118"/>
  <c r="M70" i="118" s="1"/>
  <c r="I74" i="118"/>
  <c r="M74" i="118" s="1"/>
  <c r="H27" i="118"/>
  <c r="M13" i="118"/>
  <c r="I12" i="118"/>
  <c r="I16" i="118"/>
  <c r="M16" i="118" s="1"/>
  <c r="I20" i="118"/>
  <c r="M20" i="118" s="1"/>
  <c r="E26" i="118"/>
  <c r="E36" i="118" s="1"/>
  <c r="M21" i="118"/>
  <c r="I27" i="118"/>
  <c r="M17" i="118"/>
  <c r="M27" i="118"/>
  <c r="M47" i="118"/>
  <c r="M51" i="118"/>
  <c r="M55" i="118"/>
  <c r="M59" i="118"/>
  <c r="M63" i="118"/>
  <c r="M67" i="118"/>
  <c r="M71" i="118"/>
  <c r="M14" i="118"/>
  <c r="M18" i="118"/>
  <c r="M48" i="118"/>
  <c r="M52" i="118"/>
  <c r="M56" i="118"/>
  <c r="M60" i="118"/>
  <c r="M64" i="118"/>
  <c r="M68" i="118"/>
  <c r="M72" i="118"/>
  <c r="H75" i="118"/>
  <c r="H24" i="118"/>
  <c r="I73" i="117"/>
  <c r="I71" i="117"/>
  <c r="I69" i="117"/>
  <c r="I67" i="117"/>
  <c r="I61" i="117"/>
  <c r="I59" i="117"/>
  <c r="I57" i="117"/>
  <c r="I55" i="117"/>
  <c r="I53" i="117"/>
  <c r="I51" i="117"/>
  <c r="I47" i="117"/>
  <c r="I30" i="117"/>
  <c r="I22" i="117"/>
  <c r="A89" i="117"/>
  <c r="A88" i="117"/>
  <c r="A87" i="117"/>
  <c r="A86" i="117"/>
  <c r="A85" i="117"/>
  <c r="A84" i="117"/>
  <c r="A83" i="117"/>
  <c r="A82" i="117"/>
  <c r="A81" i="117"/>
  <c r="A80" i="117"/>
  <c r="A79" i="117"/>
  <c r="A78" i="117"/>
  <c r="A77" i="117"/>
  <c r="A76" i="117"/>
  <c r="N75" i="117"/>
  <c r="N25" i="117" s="1"/>
  <c r="L75" i="117"/>
  <c r="K75" i="117"/>
  <c r="J75" i="117"/>
  <c r="J44" i="117" s="1"/>
  <c r="G75" i="117"/>
  <c r="F75" i="117"/>
  <c r="F25" i="117" s="1"/>
  <c r="F26" i="117" s="1"/>
  <c r="F36" i="117" s="1"/>
  <c r="E75" i="117"/>
  <c r="E25" i="117" s="1"/>
  <c r="A75" i="117"/>
  <c r="H74" i="117"/>
  <c r="A74" i="117"/>
  <c r="H73" i="117"/>
  <c r="A73" i="117"/>
  <c r="H72" i="117"/>
  <c r="A72" i="117"/>
  <c r="H71" i="117"/>
  <c r="A71" i="117"/>
  <c r="H70" i="117"/>
  <c r="A70" i="117"/>
  <c r="H69" i="117"/>
  <c r="A69" i="117"/>
  <c r="H68" i="117"/>
  <c r="A68" i="117"/>
  <c r="H67" i="117"/>
  <c r="A67" i="117"/>
  <c r="H66" i="117"/>
  <c r="A66" i="117"/>
  <c r="H65" i="117"/>
  <c r="I65" i="117" s="1"/>
  <c r="A65" i="117"/>
  <c r="H64" i="117"/>
  <c r="A64" i="117"/>
  <c r="H63" i="117"/>
  <c r="I63" i="117" s="1"/>
  <c r="A63" i="117"/>
  <c r="H62" i="117"/>
  <c r="A62" i="117"/>
  <c r="H61" i="117"/>
  <c r="A61" i="117"/>
  <c r="H60" i="117"/>
  <c r="A60" i="117"/>
  <c r="H59" i="117"/>
  <c r="A59" i="117"/>
  <c r="H58" i="117"/>
  <c r="A58" i="117"/>
  <c r="H57" i="117"/>
  <c r="A57" i="117"/>
  <c r="H56" i="117"/>
  <c r="A56" i="117"/>
  <c r="H55" i="117"/>
  <c r="A55" i="117"/>
  <c r="H54" i="117"/>
  <c r="A54" i="117"/>
  <c r="H53" i="117"/>
  <c r="A53" i="117"/>
  <c r="H52" i="117"/>
  <c r="A52" i="117"/>
  <c r="H51" i="117"/>
  <c r="A51" i="117"/>
  <c r="H50" i="117"/>
  <c r="A50" i="117"/>
  <c r="H49" i="117"/>
  <c r="I49" i="117" s="1"/>
  <c r="A49" i="117"/>
  <c r="H48" i="117"/>
  <c r="A48" i="117"/>
  <c r="H47" i="117"/>
  <c r="A47" i="117"/>
  <c r="H46" i="117"/>
  <c r="A46" i="117"/>
  <c r="H45" i="117"/>
  <c r="I45" i="117" s="1"/>
  <c r="A45" i="117"/>
  <c r="L44" i="117"/>
  <c r="K44" i="117"/>
  <c r="A44" i="117"/>
  <c r="A43" i="117"/>
  <c r="A42" i="117"/>
  <c r="A41" i="117"/>
  <c r="A40" i="117"/>
  <c r="A39" i="117"/>
  <c r="A38" i="117"/>
  <c r="A37" i="117"/>
  <c r="A36" i="117"/>
  <c r="H35" i="117"/>
  <c r="A35" i="117"/>
  <c r="H34" i="117"/>
  <c r="I34" i="117" s="1"/>
  <c r="A34" i="117"/>
  <c r="H33" i="117"/>
  <c r="A33" i="117"/>
  <c r="H32" i="117"/>
  <c r="I32" i="117" s="1"/>
  <c r="A32" i="117"/>
  <c r="H31" i="117"/>
  <c r="A31" i="117"/>
  <c r="H30" i="117"/>
  <c r="A30" i="117"/>
  <c r="H29" i="117"/>
  <c r="A29" i="117"/>
  <c r="H28" i="117"/>
  <c r="I28" i="117" s="1"/>
  <c r="A28" i="117"/>
  <c r="N27" i="117"/>
  <c r="L27" i="117"/>
  <c r="K27" i="117"/>
  <c r="J27" i="117"/>
  <c r="G27" i="117"/>
  <c r="F27" i="117"/>
  <c r="E27" i="117"/>
  <c r="A27" i="117"/>
  <c r="A26" i="117"/>
  <c r="L25" i="117"/>
  <c r="K25" i="117"/>
  <c r="G25" i="117"/>
  <c r="A25" i="117"/>
  <c r="N24" i="117"/>
  <c r="L24" i="117"/>
  <c r="L26" i="117" s="1"/>
  <c r="L36" i="117" s="1"/>
  <c r="L10" i="117" s="1"/>
  <c r="K24" i="117"/>
  <c r="K26" i="117" s="1"/>
  <c r="K36" i="117" s="1"/>
  <c r="K10" i="117" s="1"/>
  <c r="J24" i="117"/>
  <c r="G24" i="117"/>
  <c r="G26" i="117" s="1"/>
  <c r="G36" i="117" s="1"/>
  <c r="F24" i="117"/>
  <c r="E24" i="117"/>
  <c r="M23" i="117"/>
  <c r="H23" i="117"/>
  <c r="A23" i="117"/>
  <c r="H22" i="117"/>
  <c r="M22" i="117" s="1"/>
  <c r="H21" i="117"/>
  <c r="I21" i="117" s="1"/>
  <c r="A21" i="117"/>
  <c r="H20" i="117"/>
  <c r="I20" i="117" s="1"/>
  <c r="A20" i="117"/>
  <c r="H19" i="117"/>
  <c r="I19" i="117" s="1"/>
  <c r="A19" i="117"/>
  <c r="H18" i="117"/>
  <c r="A18" i="117"/>
  <c r="H17" i="117"/>
  <c r="I17" i="117" s="1"/>
  <c r="A17" i="117"/>
  <c r="H16" i="117"/>
  <c r="I16" i="117" s="1"/>
  <c r="A16" i="117"/>
  <c r="H15" i="117"/>
  <c r="I15" i="117" s="1"/>
  <c r="A15" i="117"/>
  <c r="H14" i="117"/>
  <c r="A14" i="117"/>
  <c r="H13" i="117"/>
  <c r="I13" i="117" s="1"/>
  <c r="A13" i="117"/>
  <c r="H12" i="117"/>
  <c r="I12" i="117" s="1"/>
  <c r="A12" i="117"/>
  <c r="H11" i="117"/>
  <c r="A11" i="117"/>
  <c r="A10" i="117"/>
  <c r="A9" i="117"/>
  <c r="A8" i="117"/>
  <c r="A7" i="117"/>
  <c r="A6" i="117"/>
  <c r="A5" i="117"/>
  <c r="A4" i="117"/>
  <c r="A3" i="117"/>
  <c r="A2" i="117"/>
  <c r="A1" i="117"/>
  <c r="I25" i="119" l="1"/>
  <c r="I26" i="119" s="1"/>
  <c r="I36" i="119" s="1"/>
  <c r="I10" i="119" s="1"/>
  <c r="M25" i="119"/>
  <c r="M26" i="119" s="1"/>
  <c r="M36" i="119" s="1"/>
  <c r="M10" i="119" s="1"/>
  <c r="E9" i="119"/>
  <c r="Q9" i="119"/>
  <c r="I24" i="118"/>
  <c r="I75" i="118"/>
  <c r="I25" i="118" s="1"/>
  <c r="I26" i="118" s="1"/>
  <c r="I36" i="118" s="1"/>
  <c r="I10" i="118" s="1"/>
  <c r="M75" i="118"/>
  <c r="M25" i="118" s="1"/>
  <c r="M12" i="118"/>
  <c r="M24" i="118" s="1"/>
  <c r="E43" i="118"/>
  <c r="H25" i="118"/>
  <c r="H26" i="118" s="1"/>
  <c r="H36" i="118" s="1"/>
  <c r="H27" i="117"/>
  <c r="N43" i="117"/>
  <c r="E26" i="117"/>
  <c r="E36" i="117" s="1"/>
  <c r="N26" i="117"/>
  <c r="N36" i="117" s="1"/>
  <c r="N9" i="117" s="1"/>
  <c r="M52" i="117"/>
  <c r="M60" i="117"/>
  <c r="M68" i="117"/>
  <c r="M74" i="117"/>
  <c r="I48" i="117"/>
  <c r="M48" i="117" s="1"/>
  <c r="I52" i="117"/>
  <c r="I56" i="117"/>
  <c r="M56" i="117" s="1"/>
  <c r="I60" i="117"/>
  <c r="I64" i="117"/>
  <c r="M64" i="117" s="1"/>
  <c r="I68" i="117"/>
  <c r="I72" i="117"/>
  <c r="M72" i="117" s="1"/>
  <c r="H75" i="117"/>
  <c r="E43" i="117" s="1"/>
  <c r="M49" i="117"/>
  <c r="M53" i="117"/>
  <c r="M57" i="117"/>
  <c r="M61" i="117"/>
  <c r="M65" i="117"/>
  <c r="M69" i="117"/>
  <c r="M73" i="117"/>
  <c r="I46" i="117"/>
  <c r="M46" i="117" s="1"/>
  <c r="I50" i="117"/>
  <c r="M50" i="117" s="1"/>
  <c r="I54" i="117"/>
  <c r="M54" i="117" s="1"/>
  <c r="I58" i="117"/>
  <c r="M58" i="117" s="1"/>
  <c r="I62" i="117"/>
  <c r="M62" i="117" s="1"/>
  <c r="I66" i="117"/>
  <c r="M66" i="117" s="1"/>
  <c r="I70" i="117"/>
  <c r="M70" i="117" s="1"/>
  <c r="I74" i="117"/>
  <c r="M33" i="117"/>
  <c r="I31" i="117"/>
  <c r="M31" i="117" s="1"/>
  <c r="I35" i="117"/>
  <c r="M32" i="117"/>
  <c r="I29" i="117"/>
  <c r="M29" i="117" s="1"/>
  <c r="I33" i="117"/>
  <c r="I18" i="117"/>
  <c r="M18" i="117" s="1"/>
  <c r="I14" i="117"/>
  <c r="M14" i="117" s="1"/>
  <c r="H24" i="117"/>
  <c r="M15" i="117"/>
  <c r="M19" i="117"/>
  <c r="I11" i="117"/>
  <c r="M12" i="117"/>
  <c r="M16" i="117"/>
  <c r="M20" i="117"/>
  <c r="M30" i="117"/>
  <c r="M34" i="117"/>
  <c r="M47" i="117"/>
  <c r="M51" i="117"/>
  <c r="M55" i="117"/>
  <c r="M59" i="117"/>
  <c r="M63" i="117"/>
  <c r="M67" i="117"/>
  <c r="M71" i="117"/>
  <c r="M13" i="117"/>
  <c r="M17" i="117"/>
  <c r="M21" i="117"/>
  <c r="M28" i="117"/>
  <c r="J25" i="117"/>
  <c r="J26" i="117" s="1"/>
  <c r="J36" i="117" s="1"/>
  <c r="J10" i="117" s="1"/>
  <c r="I70" i="116"/>
  <c r="I65" i="116"/>
  <c r="M65" i="116" s="1"/>
  <c r="I61" i="116"/>
  <c r="M61" i="116" s="1"/>
  <c r="I57" i="116"/>
  <c r="M57" i="116" s="1"/>
  <c r="I54" i="116"/>
  <c r="I50" i="116"/>
  <c r="I45" i="116"/>
  <c r="M45" i="116" s="1"/>
  <c r="I34" i="116"/>
  <c r="I28" i="116"/>
  <c r="M28" i="116" s="1"/>
  <c r="I20" i="116"/>
  <c r="A89" i="116"/>
  <c r="A88" i="116"/>
  <c r="A87" i="116"/>
  <c r="A86" i="116"/>
  <c r="A85" i="116"/>
  <c r="A84" i="116"/>
  <c r="A83" i="116"/>
  <c r="A82" i="116"/>
  <c r="A81" i="116"/>
  <c r="A80" i="116"/>
  <c r="A79" i="116"/>
  <c r="A78" i="116"/>
  <c r="A77" i="116"/>
  <c r="A76" i="116"/>
  <c r="N75" i="116"/>
  <c r="N25" i="116" s="1"/>
  <c r="L75" i="116"/>
  <c r="K75" i="116"/>
  <c r="K25" i="116" s="1"/>
  <c r="J75" i="116"/>
  <c r="G75" i="116"/>
  <c r="G25" i="116" s="1"/>
  <c r="F75" i="116"/>
  <c r="F25" i="116" s="1"/>
  <c r="E75" i="116"/>
  <c r="E25" i="116" s="1"/>
  <c r="A75" i="116"/>
  <c r="H74" i="116"/>
  <c r="I74" i="116" s="1"/>
  <c r="A74" i="116"/>
  <c r="H73" i="116"/>
  <c r="I73" i="116" s="1"/>
  <c r="M73" i="116" s="1"/>
  <c r="A73" i="116"/>
  <c r="H72" i="116"/>
  <c r="I72" i="116" s="1"/>
  <c r="A72" i="116"/>
  <c r="H71" i="116"/>
  <c r="A71" i="116"/>
  <c r="H70" i="116"/>
  <c r="A70" i="116"/>
  <c r="H69" i="116"/>
  <c r="I69" i="116" s="1"/>
  <c r="M69" i="116" s="1"/>
  <c r="A69" i="116"/>
  <c r="H68" i="116"/>
  <c r="A68" i="116"/>
  <c r="H67" i="116"/>
  <c r="I67" i="116" s="1"/>
  <c r="A67" i="116"/>
  <c r="H66" i="116"/>
  <c r="A66" i="116"/>
  <c r="H65" i="116"/>
  <c r="A65" i="116"/>
  <c r="H64" i="116"/>
  <c r="A64" i="116"/>
  <c r="H63" i="116"/>
  <c r="I63" i="116" s="1"/>
  <c r="A63" i="116"/>
  <c r="H62" i="116"/>
  <c r="A62" i="116"/>
  <c r="H61" i="116"/>
  <c r="A61" i="116"/>
  <c r="H60" i="116"/>
  <c r="I60" i="116" s="1"/>
  <c r="A60" i="116"/>
  <c r="H59" i="116"/>
  <c r="I59" i="116" s="1"/>
  <c r="A59" i="116"/>
  <c r="H58" i="116"/>
  <c r="A58" i="116"/>
  <c r="H57" i="116"/>
  <c r="A57" i="116"/>
  <c r="H56" i="116"/>
  <c r="I56" i="116" s="1"/>
  <c r="A56" i="116"/>
  <c r="H55" i="116"/>
  <c r="A55" i="116"/>
  <c r="H54" i="116"/>
  <c r="A54" i="116"/>
  <c r="H53" i="116"/>
  <c r="I53" i="116" s="1"/>
  <c r="M53" i="116" s="1"/>
  <c r="A53" i="116"/>
  <c r="H52" i="116"/>
  <c r="A52" i="116"/>
  <c r="H51" i="116"/>
  <c r="I51" i="116" s="1"/>
  <c r="A51" i="116"/>
  <c r="H50" i="116"/>
  <c r="A50" i="116"/>
  <c r="H49" i="116"/>
  <c r="I49" i="116" s="1"/>
  <c r="M49" i="116" s="1"/>
  <c r="A49" i="116"/>
  <c r="H48" i="116"/>
  <c r="A48" i="116"/>
  <c r="H47" i="116"/>
  <c r="I47" i="116" s="1"/>
  <c r="A47" i="116"/>
  <c r="H46" i="116"/>
  <c r="I46" i="116" s="1"/>
  <c r="A46" i="116"/>
  <c r="H45" i="116"/>
  <c r="A45" i="116"/>
  <c r="L44" i="116"/>
  <c r="A44" i="116"/>
  <c r="A43" i="116"/>
  <c r="A42" i="116"/>
  <c r="A41" i="116"/>
  <c r="A40" i="116"/>
  <c r="A39" i="116"/>
  <c r="A38" i="116"/>
  <c r="A37" i="116"/>
  <c r="A36" i="116"/>
  <c r="H35" i="116"/>
  <c r="I35" i="116" s="1"/>
  <c r="A35" i="116"/>
  <c r="H34" i="116"/>
  <c r="A34" i="116"/>
  <c r="H33" i="116"/>
  <c r="A33" i="116"/>
  <c r="H32" i="116"/>
  <c r="I32" i="116" s="1"/>
  <c r="M32" i="116" s="1"/>
  <c r="A32" i="116"/>
  <c r="H31" i="116"/>
  <c r="I31" i="116" s="1"/>
  <c r="A31" i="116"/>
  <c r="H30" i="116"/>
  <c r="A30" i="116"/>
  <c r="H29" i="116"/>
  <c r="A29" i="116"/>
  <c r="H28" i="116"/>
  <c r="A28" i="116"/>
  <c r="N27" i="116"/>
  <c r="L27" i="116"/>
  <c r="K27" i="116"/>
  <c r="J27" i="116"/>
  <c r="G27" i="116"/>
  <c r="F27" i="116"/>
  <c r="E27" i="116"/>
  <c r="A27" i="116"/>
  <c r="F26" i="116"/>
  <c r="F36" i="116" s="1"/>
  <c r="A26" i="116"/>
  <c r="L25" i="116"/>
  <c r="A25" i="116"/>
  <c r="N24" i="116"/>
  <c r="L24" i="116"/>
  <c r="K24" i="116"/>
  <c r="J24" i="116"/>
  <c r="G24" i="116"/>
  <c r="G26" i="116" s="1"/>
  <c r="G36" i="116" s="1"/>
  <c r="F24" i="116"/>
  <c r="E24" i="116"/>
  <c r="M23" i="116"/>
  <c r="H23" i="116"/>
  <c r="A23" i="116"/>
  <c r="H22" i="116"/>
  <c r="I22" i="116" s="1"/>
  <c r="M22" i="116" s="1"/>
  <c r="H21" i="116"/>
  <c r="I21" i="116" s="1"/>
  <c r="A21" i="116"/>
  <c r="H20" i="116"/>
  <c r="A20" i="116"/>
  <c r="H19" i="116"/>
  <c r="I19" i="116" s="1"/>
  <c r="A19" i="116"/>
  <c r="H18" i="116"/>
  <c r="A18" i="116"/>
  <c r="H17" i="116"/>
  <c r="I17" i="116" s="1"/>
  <c r="A17" i="116"/>
  <c r="H16" i="116"/>
  <c r="I16" i="116" s="1"/>
  <c r="A16" i="116"/>
  <c r="H15" i="116"/>
  <c r="I15" i="116" s="1"/>
  <c r="A15" i="116"/>
  <c r="H14" i="116"/>
  <c r="A14" i="116"/>
  <c r="H13" i="116"/>
  <c r="I13" i="116" s="1"/>
  <c r="A13" i="116"/>
  <c r="H12" i="116"/>
  <c r="I12" i="116" s="1"/>
  <c r="A12" i="116"/>
  <c r="H11" i="116"/>
  <c r="A11" i="116"/>
  <c r="A10" i="116"/>
  <c r="A9" i="116"/>
  <c r="A8" i="116"/>
  <c r="A7" i="116"/>
  <c r="A6" i="116"/>
  <c r="A5" i="116"/>
  <c r="A4" i="116"/>
  <c r="A3" i="116"/>
  <c r="A2" i="116"/>
  <c r="A1" i="116"/>
  <c r="I44" i="118" l="1"/>
  <c r="M44" i="118"/>
  <c r="M26" i="118"/>
  <c r="M36" i="118" s="1"/>
  <c r="M10" i="118" s="1"/>
  <c r="E9" i="118"/>
  <c r="Q9" i="118"/>
  <c r="I27" i="117"/>
  <c r="M35" i="117"/>
  <c r="H25" i="117"/>
  <c r="H26" i="117" s="1"/>
  <c r="H36" i="117" s="1"/>
  <c r="E9" i="117" s="1"/>
  <c r="M27" i="117"/>
  <c r="M45" i="117"/>
  <c r="M75" i="117" s="1"/>
  <c r="I75" i="117"/>
  <c r="M11" i="117"/>
  <c r="M24" i="117" s="1"/>
  <c r="I24" i="117"/>
  <c r="K26" i="116"/>
  <c r="K36" i="116" s="1"/>
  <c r="K10" i="116" s="1"/>
  <c r="K44" i="116"/>
  <c r="H27" i="116"/>
  <c r="N26" i="116"/>
  <c r="N36" i="116" s="1"/>
  <c r="N9" i="116" s="1"/>
  <c r="H24" i="116"/>
  <c r="M58" i="116"/>
  <c r="M71" i="116"/>
  <c r="I58" i="116"/>
  <c r="I62" i="116"/>
  <c r="M62" i="116" s="1"/>
  <c r="I66" i="116"/>
  <c r="M66" i="116" s="1"/>
  <c r="M46" i="116"/>
  <c r="M50" i="116"/>
  <c r="M52" i="116"/>
  <c r="M70" i="116"/>
  <c r="I55" i="116"/>
  <c r="M55" i="116" s="1"/>
  <c r="I71" i="116"/>
  <c r="M54" i="116"/>
  <c r="M74" i="116"/>
  <c r="I48" i="116"/>
  <c r="M48" i="116" s="1"/>
  <c r="I52" i="116"/>
  <c r="I64" i="116"/>
  <c r="M64" i="116" s="1"/>
  <c r="I68" i="116"/>
  <c r="M68" i="116" s="1"/>
  <c r="I30" i="116"/>
  <c r="M35" i="116"/>
  <c r="I29" i="116"/>
  <c r="M29" i="116" s="1"/>
  <c r="I33" i="116"/>
  <c r="I27" i="116" s="1"/>
  <c r="M12" i="116"/>
  <c r="M16" i="116"/>
  <c r="M18" i="116"/>
  <c r="M20" i="116"/>
  <c r="I14" i="116"/>
  <c r="I24" i="116" s="1"/>
  <c r="I18" i="116"/>
  <c r="I11" i="116"/>
  <c r="E26" i="116"/>
  <c r="E36" i="116" s="1"/>
  <c r="M30" i="116"/>
  <c r="M59" i="116"/>
  <c r="M34" i="116"/>
  <c r="M47" i="116"/>
  <c r="M56" i="116"/>
  <c r="M63" i="116"/>
  <c r="M72" i="116"/>
  <c r="M13" i="116"/>
  <c r="M15" i="116"/>
  <c r="M17" i="116"/>
  <c r="M19" i="116"/>
  <c r="M21" i="116"/>
  <c r="M31" i="116"/>
  <c r="M51" i="116"/>
  <c r="M60" i="116"/>
  <c r="M67" i="116"/>
  <c r="M11" i="116"/>
  <c r="J44" i="116"/>
  <c r="J25" i="116"/>
  <c r="J26" i="116" s="1"/>
  <c r="J36" i="116" s="1"/>
  <c r="J10" i="116" s="1"/>
  <c r="L26" i="116"/>
  <c r="L36" i="116" s="1"/>
  <c r="L10" i="116" s="1"/>
  <c r="N43" i="116"/>
  <c r="H75" i="116"/>
  <c r="E75" i="115"/>
  <c r="E25" i="115" s="1"/>
  <c r="I46" i="115"/>
  <c r="I34" i="115"/>
  <c r="I22" i="115"/>
  <c r="I21" i="115"/>
  <c r="I18" i="115"/>
  <c r="I14" i="115"/>
  <c r="A89" i="115"/>
  <c r="A88" i="115"/>
  <c r="A87" i="115"/>
  <c r="A86" i="115"/>
  <c r="A85" i="115"/>
  <c r="A84" i="115"/>
  <c r="A83" i="115"/>
  <c r="A82" i="115"/>
  <c r="A81" i="115"/>
  <c r="A80" i="115"/>
  <c r="A79" i="115"/>
  <c r="A78" i="115"/>
  <c r="A77" i="115"/>
  <c r="A76" i="115"/>
  <c r="N75" i="115"/>
  <c r="N25" i="115" s="1"/>
  <c r="L75" i="115"/>
  <c r="K75" i="115"/>
  <c r="K25" i="115" s="1"/>
  <c r="J75" i="115"/>
  <c r="G75" i="115"/>
  <c r="G25" i="115" s="1"/>
  <c r="F75" i="115"/>
  <c r="F25" i="115" s="1"/>
  <c r="A75" i="115"/>
  <c r="H74" i="115"/>
  <c r="A74" i="115"/>
  <c r="H73" i="115"/>
  <c r="I73" i="115" s="1"/>
  <c r="M73" i="115" s="1"/>
  <c r="A73" i="115"/>
  <c r="H72" i="115"/>
  <c r="I72" i="115" s="1"/>
  <c r="A72" i="115"/>
  <c r="H71" i="115"/>
  <c r="I71" i="115" s="1"/>
  <c r="A71" i="115"/>
  <c r="H70" i="115"/>
  <c r="A70" i="115"/>
  <c r="H69" i="115"/>
  <c r="I69" i="115" s="1"/>
  <c r="M69" i="115" s="1"/>
  <c r="A69" i="115"/>
  <c r="H68" i="115"/>
  <c r="I68" i="115" s="1"/>
  <c r="A68" i="115"/>
  <c r="H67" i="115"/>
  <c r="I67" i="115" s="1"/>
  <c r="A67" i="115"/>
  <c r="H66" i="115"/>
  <c r="A66" i="115"/>
  <c r="H65" i="115"/>
  <c r="I65" i="115" s="1"/>
  <c r="M65" i="115" s="1"/>
  <c r="A65" i="115"/>
  <c r="H64" i="115"/>
  <c r="I64" i="115" s="1"/>
  <c r="A64" i="115"/>
  <c r="H63" i="115"/>
  <c r="I63" i="115" s="1"/>
  <c r="A63" i="115"/>
  <c r="H62" i="115"/>
  <c r="A62" i="115"/>
  <c r="H61" i="115"/>
  <c r="I61" i="115" s="1"/>
  <c r="M61" i="115" s="1"/>
  <c r="A61" i="115"/>
  <c r="H60" i="115"/>
  <c r="I60" i="115" s="1"/>
  <c r="A60" i="115"/>
  <c r="H59" i="115"/>
  <c r="I59" i="115" s="1"/>
  <c r="A59" i="115"/>
  <c r="H58" i="115"/>
  <c r="A58" i="115"/>
  <c r="H57" i="115"/>
  <c r="I57" i="115" s="1"/>
  <c r="M57" i="115" s="1"/>
  <c r="A57" i="115"/>
  <c r="H56" i="115"/>
  <c r="I56" i="115" s="1"/>
  <c r="A56" i="115"/>
  <c r="H55" i="115"/>
  <c r="I55" i="115" s="1"/>
  <c r="A55" i="115"/>
  <c r="H54" i="115"/>
  <c r="A54" i="115"/>
  <c r="H53" i="115"/>
  <c r="I53" i="115" s="1"/>
  <c r="M53" i="115" s="1"/>
  <c r="A53" i="115"/>
  <c r="H52" i="115"/>
  <c r="A52" i="115"/>
  <c r="H51" i="115"/>
  <c r="I51" i="115" s="1"/>
  <c r="A51" i="115"/>
  <c r="H50" i="115"/>
  <c r="A50" i="115"/>
  <c r="H49" i="115"/>
  <c r="I49" i="115" s="1"/>
  <c r="M49" i="115" s="1"/>
  <c r="A49" i="115"/>
  <c r="H48" i="115"/>
  <c r="A48" i="115"/>
  <c r="H47" i="115"/>
  <c r="I47" i="115" s="1"/>
  <c r="A47" i="115"/>
  <c r="H46" i="115"/>
  <c r="M46" i="115" s="1"/>
  <c r="A46" i="115"/>
  <c r="H45" i="115"/>
  <c r="I45" i="115" s="1"/>
  <c r="M45" i="115" s="1"/>
  <c r="A45" i="115"/>
  <c r="L44" i="115"/>
  <c r="K44" i="115"/>
  <c r="A44" i="115"/>
  <c r="A43" i="115"/>
  <c r="A42" i="115"/>
  <c r="A41" i="115"/>
  <c r="A40" i="115"/>
  <c r="A39" i="115"/>
  <c r="A38" i="115"/>
  <c r="A37" i="115"/>
  <c r="A36" i="115"/>
  <c r="H35" i="115"/>
  <c r="I35" i="115" s="1"/>
  <c r="A35" i="115"/>
  <c r="H34" i="115"/>
  <c r="A34" i="115"/>
  <c r="H33" i="115"/>
  <c r="A33" i="115"/>
  <c r="H32" i="115"/>
  <c r="I32" i="115" s="1"/>
  <c r="M32" i="115" s="1"/>
  <c r="A32" i="115"/>
  <c r="H31" i="115"/>
  <c r="I31" i="115" s="1"/>
  <c r="A31" i="115"/>
  <c r="H30" i="115"/>
  <c r="A30" i="115"/>
  <c r="H29" i="115"/>
  <c r="A29" i="115"/>
  <c r="H28" i="115"/>
  <c r="I28" i="115" s="1"/>
  <c r="M28" i="115" s="1"/>
  <c r="A28" i="115"/>
  <c r="N27" i="115"/>
  <c r="L27" i="115"/>
  <c r="K27" i="115"/>
  <c r="J27" i="115"/>
  <c r="G27" i="115"/>
  <c r="F27" i="115"/>
  <c r="E27" i="115"/>
  <c r="A27" i="115"/>
  <c r="F26" i="115"/>
  <c r="F36" i="115" s="1"/>
  <c r="A26" i="115"/>
  <c r="L25" i="115"/>
  <c r="A25" i="115"/>
  <c r="N24" i="115"/>
  <c r="L24" i="115"/>
  <c r="K24" i="115"/>
  <c r="K26" i="115" s="1"/>
  <c r="K36" i="115" s="1"/>
  <c r="K10" i="115" s="1"/>
  <c r="J24" i="115"/>
  <c r="G24" i="115"/>
  <c r="G26" i="115" s="1"/>
  <c r="G36" i="115" s="1"/>
  <c r="F24" i="115"/>
  <c r="E24" i="115"/>
  <c r="M23" i="115"/>
  <c r="H23" i="115"/>
  <c r="A23" i="115"/>
  <c r="M22" i="115"/>
  <c r="H22" i="115"/>
  <c r="H21" i="115"/>
  <c r="A21" i="115"/>
  <c r="H20" i="115"/>
  <c r="A20" i="115"/>
  <c r="H19" i="115"/>
  <c r="I19" i="115" s="1"/>
  <c r="A19" i="115"/>
  <c r="H18" i="115"/>
  <c r="A18" i="115"/>
  <c r="H17" i="115"/>
  <c r="I17" i="115" s="1"/>
  <c r="A17" i="115"/>
  <c r="H16" i="115"/>
  <c r="A16" i="115"/>
  <c r="H15" i="115"/>
  <c r="I15" i="115" s="1"/>
  <c r="A15" i="115"/>
  <c r="H14" i="115"/>
  <c r="A14" i="115"/>
  <c r="H13" i="115"/>
  <c r="I13" i="115" s="1"/>
  <c r="A13" i="115"/>
  <c r="H12" i="115"/>
  <c r="A12" i="115"/>
  <c r="H11" i="115"/>
  <c r="A11" i="115"/>
  <c r="A10" i="115"/>
  <c r="A9" i="115"/>
  <c r="A8" i="115"/>
  <c r="A7" i="115"/>
  <c r="A6" i="115"/>
  <c r="A5" i="115"/>
  <c r="A4" i="115"/>
  <c r="A3" i="115"/>
  <c r="A2" i="115"/>
  <c r="A1" i="115"/>
  <c r="Q9" i="117" l="1"/>
  <c r="I25" i="117"/>
  <c r="I44" i="117"/>
  <c r="M25" i="117"/>
  <c r="M26" i="117" s="1"/>
  <c r="M36" i="117" s="1"/>
  <c r="M10" i="117" s="1"/>
  <c r="M44" i="117"/>
  <c r="I26" i="117"/>
  <c r="I36" i="117" s="1"/>
  <c r="I10" i="117" s="1"/>
  <c r="I75" i="116"/>
  <c r="I25" i="116" s="1"/>
  <c r="I26" i="116" s="1"/>
  <c r="I36" i="116" s="1"/>
  <c r="I10" i="116" s="1"/>
  <c r="M75" i="116"/>
  <c r="M25" i="116" s="1"/>
  <c r="M33" i="116"/>
  <c r="M27" i="116"/>
  <c r="M14" i="116"/>
  <c r="M24" i="116" s="1"/>
  <c r="E43" i="116"/>
  <c r="H25" i="116"/>
  <c r="H26" i="116" s="1"/>
  <c r="H36" i="116" s="1"/>
  <c r="H27" i="115"/>
  <c r="N26" i="115"/>
  <c r="N36" i="115" s="1"/>
  <c r="N9" i="115" s="1"/>
  <c r="I48" i="115"/>
  <c r="M71" i="115"/>
  <c r="I52" i="115"/>
  <c r="M52" i="115" s="1"/>
  <c r="M55" i="115"/>
  <c r="M62" i="115"/>
  <c r="M64" i="115"/>
  <c r="M68" i="115"/>
  <c r="I50" i="115"/>
  <c r="M50" i="115" s="1"/>
  <c r="I54" i="115"/>
  <c r="M54" i="115" s="1"/>
  <c r="I58" i="115"/>
  <c r="M58" i="115" s="1"/>
  <c r="I62" i="115"/>
  <c r="I66" i="115"/>
  <c r="M66" i="115" s="1"/>
  <c r="I70" i="115"/>
  <c r="M70" i="115" s="1"/>
  <c r="I74" i="115"/>
  <c r="M74" i="115" s="1"/>
  <c r="I30" i="115"/>
  <c r="M35" i="115"/>
  <c r="I29" i="115"/>
  <c r="M29" i="115" s="1"/>
  <c r="I33" i="115"/>
  <c r="M33" i="115" s="1"/>
  <c r="M14" i="115"/>
  <c r="M16" i="115"/>
  <c r="M18" i="115"/>
  <c r="H24" i="115"/>
  <c r="I12" i="115"/>
  <c r="M12" i="115" s="1"/>
  <c r="I16" i="115"/>
  <c r="I20" i="115"/>
  <c r="M20" i="115" s="1"/>
  <c r="E26" i="115"/>
  <c r="E36" i="115" s="1"/>
  <c r="I11" i="115"/>
  <c r="M11" i="115" s="1"/>
  <c r="M30" i="115"/>
  <c r="M59" i="115"/>
  <c r="M34" i="115"/>
  <c r="M47" i="115"/>
  <c r="M56" i="115"/>
  <c r="M63" i="115"/>
  <c r="M72" i="115"/>
  <c r="M13" i="115"/>
  <c r="M15" i="115"/>
  <c r="M17" i="115"/>
  <c r="M19" i="115"/>
  <c r="M21" i="115"/>
  <c r="M31" i="115"/>
  <c r="M51" i="115"/>
  <c r="M60" i="115"/>
  <c r="M67" i="115"/>
  <c r="J44" i="115"/>
  <c r="J25" i="115"/>
  <c r="J26" i="115" s="1"/>
  <c r="J36" i="115" s="1"/>
  <c r="J10" i="115" s="1"/>
  <c r="L26" i="115"/>
  <c r="L36" i="115" s="1"/>
  <c r="L10" i="115" s="1"/>
  <c r="N43" i="115"/>
  <c r="H75" i="115"/>
  <c r="I72" i="114"/>
  <c r="I71" i="114"/>
  <c r="I68" i="114"/>
  <c r="I64" i="114"/>
  <c r="I63" i="114"/>
  <c r="I56" i="114"/>
  <c r="I21" i="114"/>
  <c r="A89" i="114"/>
  <c r="A88" i="114"/>
  <c r="A87" i="114"/>
  <c r="A86" i="114"/>
  <c r="A85" i="114"/>
  <c r="A84" i="114"/>
  <c r="A83" i="114"/>
  <c r="A82" i="114"/>
  <c r="A81" i="114"/>
  <c r="A80" i="114"/>
  <c r="A79" i="114"/>
  <c r="A78" i="114"/>
  <c r="A77" i="114"/>
  <c r="A76" i="114"/>
  <c r="N75" i="114"/>
  <c r="N25" i="114" s="1"/>
  <c r="L75" i="114"/>
  <c r="K75" i="114"/>
  <c r="K25" i="114" s="1"/>
  <c r="J75" i="114"/>
  <c r="G75" i="114"/>
  <c r="G25" i="114" s="1"/>
  <c r="F75" i="114"/>
  <c r="F25" i="114" s="1"/>
  <c r="E75" i="114"/>
  <c r="E25" i="114" s="1"/>
  <c r="A75" i="114"/>
  <c r="H74" i="114"/>
  <c r="A74" i="114"/>
  <c r="H73" i="114"/>
  <c r="I73" i="114" s="1"/>
  <c r="M73" i="114" s="1"/>
  <c r="A73" i="114"/>
  <c r="H72" i="114"/>
  <c r="A72" i="114"/>
  <c r="H71" i="114"/>
  <c r="A71" i="114"/>
  <c r="H70" i="114"/>
  <c r="A70" i="114"/>
  <c r="H69" i="114"/>
  <c r="I69" i="114" s="1"/>
  <c r="M69" i="114" s="1"/>
  <c r="A69" i="114"/>
  <c r="H68" i="114"/>
  <c r="A68" i="114"/>
  <c r="H67" i="114"/>
  <c r="I67" i="114" s="1"/>
  <c r="A67" i="114"/>
  <c r="H66" i="114"/>
  <c r="I66" i="114" s="1"/>
  <c r="A66" i="114"/>
  <c r="H65" i="114"/>
  <c r="I65" i="114" s="1"/>
  <c r="M65" i="114" s="1"/>
  <c r="A65" i="114"/>
  <c r="H64" i="114"/>
  <c r="A64" i="114"/>
  <c r="H63" i="114"/>
  <c r="A63" i="114"/>
  <c r="H62" i="114"/>
  <c r="I62" i="114" s="1"/>
  <c r="A62" i="114"/>
  <c r="H61" i="114"/>
  <c r="I61" i="114" s="1"/>
  <c r="M61" i="114" s="1"/>
  <c r="A61" i="114"/>
  <c r="H60" i="114"/>
  <c r="I60" i="114" s="1"/>
  <c r="A60" i="114"/>
  <c r="H59" i="114"/>
  <c r="I59" i="114" s="1"/>
  <c r="A59" i="114"/>
  <c r="H58" i="114"/>
  <c r="A58" i="114"/>
  <c r="H57" i="114"/>
  <c r="I57" i="114" s="1"/>
  <c r="M57" i="114" s="1"/>
  <c r="A57" i="114"/>
  <c r="H56" i="114"/>
  <c r="A56" i="114"/>
  <c r="H55" i="114"/>
  <c r="A55" i="114"/>
  <c r="H54" i="114"/>
  <c r="A54" i="114"/>
  <c r="H53" i="114"/>
  <c r="I53" i="114" s="1"/>
  <c r="M53" i="114" s="1"/>
  <c r="A53" i="114"/>
  <c r="H52" i="114"/>
  <c r="I52" i="114" s="1"/>
  <c r="A52" i="114"/>
  <c r="H51" i="114"/>
  <c r="A51" i="114"/>
  <c r="H50" i="114"/>
  <c r="I50" i="114" s="1"/>
  <c r="A50" i="114"/>
  <c r="H49" i="114"/>
  <c r="I49" i="114" s="1"/>
  <c r="M49" i="114" s="1"/>
  <c r="A49" i="114"/>
  <c r="H48" i="114"/>
  <c r="I48" i="114" s="1"/>
  <c r="A48" i="114"/>
  <c r="H47" i="114"/>
  <c r="A47" i="114"/>
  <c r="H46" i="114"/>
  <c r="I46" i="114" s="1"/>
  <c r="A46" i="114"/>
  <c r="H45" i="114"/>
  <c r="I45" i="114" s="1"/>
  <c r="M45" i="114" s="1"/>
  <c r="A45" i="114"/>
  <c r="L44" i="114"/>
  <c r="K44" i="114"/>
  <c r="A44" i="114"/>
  <c r="A43" i="114"/>
  <c r="A42" i="114"/>
  <c r="A41" i="114"/>
  <c r="A40" i="114"/>
  <c r="A39" i="114"/>
  <c r="A38" i="114"/>
  <c r="A37" i="114"/>
  <c r="A36" i="114"/>
  <c r="H35" i="114"/>
  <c r="I35" i="114" s="1"/>
  <c r="A35" i="114"/>
  <c r="H34" i="114"/>
  <c r="A34" i="114"/>
  <c r="H33" i="114"/>
  <c r="I33" i="114" s="1"/>
  <c r="A33" i="114"/>
  <c r="H32" i="114"/>
  <c r="I32" i="114" s="1"/>
  <c r="M32" i="114" s="1"/>
  <c r="A32" i="114"/>
  <c r="H31" i="114"/>
  <c r="A31" i="114"/>
  <c r="H30" i="114"/>
  <c r="I30" i="114" s="1"/>
  <c r="A30" i="114"/>
  <c r="H29" i="114"/>
  <c r="A29" i="114"/>
  <c r="H28" i="114"/>
  <c r="I28" i="114" s="1"/>
  <c r="M28" i="114" s="1"/>
  <c r="A28" i="114"/>
  <c r="N27" i="114"/>
  <c r="L27" i="114"/>
  <c r="K27" i="114"/>
  <c r="J27" i="114"/>
  <c r="G27" i="114"/>
  <c r="F27" i="114"/>
  <c r="E27" i="114"/>
  <c r="A27" i="114"/>
  <c r="F26" i="114"/>
  <c r="F36" i="114" s="1"/>
  <c r="A26" i="114"/>
  <c r="L25" i="114"/>
  <c r="A25" i="114"/>
  <c r="N24" i="114"/>
  <c r="L24" i="114"/>
  <c r="K24" i="114"/>
  <c r="K26" i="114" s="1"/>
  <c r="K36" i="114" s="1"/>
  <c r="K10" i="114" s="1"/>
  <c r="J24" i="114"/>
  <c r="G24" i="114"/>
  <c r="G26" i="114" s="1"/>
  <c r="G36" i="114" s="1"/>
  <c r="F24" i="114"/>
  <c r="E24" i="114"/>
  <c r="M23" i="114"/>
  <c r="H23" i="114"/>
  <c r="A23" i="114"/>
  <c r="H22" i="114"/>
  <c r="I22" i="114" s="1"/>
  <c r="M22" i="114" s="1"/>
  <c r="H21" i="114"/>
  <c r="A21" i="114"/>
  <c r="H20" i="114"/>
  <c r="I20" i="114" s="1"/>
  <c r="A20" i="114"/>
  <c r="H19" i="114"/>
  <c r="I19" i="114" s="1"/>
  <c r="A19" i="114"/>
  <c r="H18" i="114"/>
  <c r="A18" i="114"/>
  <c r="H17" i="114"/>
  <c r="I17" i="114" s="1"/>
  <c r="A17" i="114"/>
  <c r="H16" i="114"/>
  <c r="I16" i="114" s="1"/>
  <c r="A16" i="114"/>
  <c r="H15" i="114"/>
  <c r="I15" i="114" s="1"/>
  <c r="A15" i="114"/>
  <c r="H14" i="114"/>
  <c r="A14" i="114"/>
  <c r="H13" i="114"/>
  <c r="I13" i="114" s="1"/>
  <c r="A13" i="114"/>
  <c r="H12" i="114"/>
  <c r="I12" i="114" s="1"/>
  <c r="A12" i="114"/>
  <c r="H11" i="114"/>
  <c r="A11" i="114"/>
  <c r="A10" i="114"/>
  <c r="A9" i="114"/>
  <c r="A8" i="114"/>
  <c r="A7" i="114"/>
  <c r="A6" i="114"/>
  <c r="A5" i="114"/>
  <c r="A4" i="114"/>
  <c r="A3" i="114"/>
  <c r="A2" i="114"/>
  <c r="A1" i="114"/>
  <c r="I44" i="116" l="1"/>
  <c r="M44" i="116"/>
  <c r="M26" i="116"/>
  <c r="M36" i="116" s="1"/>
  <c r="M10" i="116" s="1"/>
  <c r="E9" i="116"/>
  <c r="Q9" i="116"/>
  <c r="I27" i="115"/>
  <c r="I75" i="115"/>
  <c r="I44" i="115" s="1"/>
  <c r="M48" i="115"/>
  <c r="M75" i="115"/>
  <c r="M25" i="115" s="1"/>
  <c r="M27" i="115"/>
  <c r="M24" i="115"/>
  <c r="I24" i="115"/>
  <c r="E43" i="115"/>
  <c r="H25" i="115"/>
  <c r="H26" i="115" s="1"/>
  <c r="H36" i="115" s="1"/>
  <c r="N26" i="114"/>
  <c r="N36" i="114" s="1"/>
  <c r="N9" i="114" s="1"/>
  <c r="M51" i="114"/>
  <c r="M55" i="114"/>
  <c r="I47" i="114"/>
  <c r="M47" i="114" s="1"/>
  <c r="I51" i="114"/>
  <c r="I55" i="114"/>
  <c r="M63" i="114"/>
  <c r="M67" i="114"/>
  <c r="M71" i="114"/>
  <c r="M48" i="114"/>
  <c r="M52" i="114"/>
  <c r="M54" i="114"/>
  <c r="M56" i="114"/>
  <c r="M60" i="114"/>
  <c r="M64" i="114"/>
  <c r="M68" i="114"/>
  <c r="M72" i="114"/>
  <c r="I54" i="114"/>
  <c r="I58" i="114"/>
  <c r="M58" i="114" s="1"/>
  <c r="I70" i="114"/>
  <c r="M70" i="114" s="1"/>
  <c r="I74" i="114"/>
  <c r="M74" i="114" s="1"/>
  <c r="I34" i="114"/>
  <c r="M34" i="114" s="1"/>
  <c r="H27" i="114"/>
  <c r="I31" i="114"/>
  <c r="M31" i="114" s="1"/>
  <c r="M35" i="114"/>
  <c r="I29" i="114"/>
  <c r="I14" i="114"/>
  <c r="M14" i="114" s="1"/>
  <c r="I18" i="114"/>
  <c r="M18" i="114" s="1"/>
  <c r="H24" i="114"/>
  <c r="M13" i="114"/>
  <c r="M17" i="114"/>
  <c r="M21" i="114"/>
  <c r="E26" i="114"/>
  <c r="E36" i="114" s="1"/>
  <c r="I11" i="114"/>
  <c r="M11" i="114" s="1"/>
  <c r="M15" i="114"/>
  <c r="M19" i="114"/>
  <c r="M33" i="114"/>
  <c r="M46" i="114"/>
  <c r="M62" i="114"/>
  <c r="M12" i="114"/>
  <c r="M16" i="114"/>
  <c r="M20" i="114"/>
  <c r="M30" i="114"/>
  <c r="M50" i="114"/>
  <c r="M59" i="114"/>
  <c r="M66" i="114"/>
  <c r="I24" i="114"/>
  <c r="J44" i="114"/>
  <c r="J25" i="114"/>
  <c r="J26" i="114" s="1"/>
  <c r="J36" i="114" s="1"/>
  <c r="J10" i="114" s="1"/>
  <c r="L26" i="114"/>
  <c r="L36" i="114" s="1"/>
  <c r="L10" i="114" s="1"/>
  <c r="N43" i="114"/>
  <c r="H75" i="114"/>
  <c r="I74" i="113"/>
  <c r="I73" i="113"/>
  <c r="M73" i="113" s="1"/>
  <c r="I71" i="113"/>
  <c r="I68" i="113"/>
  <c r="I66" i="113"/>
  <c r="I65" i="113"/>
  <c r="M65" i="113" s="1"/>
  <c r="I62" i="113"/>
  <c r="I61" i="113"/>
  <c r="M61" i="113" s="1"/>
  <c r="I57" i="113"/>
  <c r="M57" i="113" s="1"/>
  <c r="I56" i="113"/>
  <c r="I55" i="113"/>
  <c r="I53" i="113"/>
  <c r="M53" i="113" s="1"/>
  <c r="I51" i="113"/>
  <c r="I50" i="113"/>
  <c r="I49" i="113"/>
  <c r="M49" i="113" s="1"/>
  <c r="I47" i="113"/>
  <c r="I45" i="113"/>
  <c r="I22" i="113"/>
  <c r="M22" i="113" s="1"/>
  <c r="A89" i="113"/>
  <c r="A88" i="113"/>
  <c r="A87" i="113"/>
  <c r="A86" i="113"/>
  <c r="A85" i="113"/>
  <c r="A84" i="113"/>
  <c r="A83" i="113"/>
  <c r="A82" i="113"/>
  <c r="A81" i="113"/>
  <c r="A80" i="113"/>
  <c r="A79" i="113"/>
  <c r="A78" i="113"/>
  <c r="A77" i="113"/>
  <c r="A76" i="113"/>
  <c r="N75" i="113"/>
  <c r="N25" i="113" s="1"/>
  <c r="L75" i="113"/>
  <c r="K75" i="113"/>
  <c r="K25" i="113" s="1"/>
  <c r="K26" i="113" s="1"/>
  <c r="K36" i="113" s="1"/>
  <c r="K10" i="113" s="1"/>
  <c r="J75" i="113"/>
  <c r="J44" i="113" s="1"/>
  <c r="G75" i="113"/>
  <c r="G25" i="113" s="1"/>
  <c r="G26" i="113" s="1"/>
  <c r="G36" i="113" s="1"/>
  <c r="F75" i="113"/>
  <c r="F25" i="113" s="1"/>
  <c r="F26" i="113" s="1"/>
  <c r="F36" i="113" s="1"/>
  <c r="E75" i="113"/>
  <c r="E25" i="113" s="1"/>
  <c r="A75" i="113"/>
  <c r="M74" i="113"/>
  <c r="H74" i="113"/>
  <c r="A74" i="113"/>
  <c r="H73" i="113"/>
  <c r="A73" i="113"/>
  <c r="H72" i="113"/>
  <c r="A72" i="113"/>
  <c r="M71" i="113"/>
  <c r="H71" i="113"/>
  <c r="A71" i="113"/>
  <c r="H70" i="113"/>
  <c r="A70" i="113"/>
  <c r="H69" i="113"/>
  <c r="A69" i="113"/>
  <c r="M68" i="113"/>
  <c r="H68" i="113"/>
  <c r="A68" i="113"/>
  <c r="H67" i="113"/>
  <c r="A67" i="113"/>
  <c r="M66" i="113"/>
  <c r="H66" i="113"/>
  <c r="A66" i="113"/>
  <c r="H65" i="113"/>
  <c r="A65" i="113"/>
  <c r="H64" i="113"/>
  <c r="A64" i="113"/>
  <c r="H63" i="113"/>
  <c r="A63" i="113"/>
  <c r="M62" i="113"/>
  <c r="H62" i="113"/>
  <c r="A62" i="113"/>
  <c r="H61" i="113"/>
  <c r="A61" i="113"/>
  <c r="H60" i="113"/>
  <c r="A60" i="113"/>
  <c r="H59" i="113"/>
  <c r="I59" i="113" s="1"/>
  <c r="M59" i="113" s="1"/>
  <c r="A59" i="113"/>
  <c r="H58" i="113"/>
  <c r="A58" i="113"/>
  <c r="H57" i="113"/>
  <c r="A57" i="113"/>
  <c r="M56" i="113"/>
  <c r="H56" i="113"/>
  <c r="A56" i="113"/>
  <c r="M55" i="113"/>
  <c r="H55" i="113"/>
  <c r="A55" i="113"/>
  <c r="H54" i="113"/>
  <c r="I54" i="113" s="1"/>
  <c r="M54" i="113" s="1"/>
  <c r="A54" i="113"/>
  <c r="H53" i="113"/>
  <c r="A53" i="113"/>
  <c r="H52" i="113"/>
  <c r="A52" i="113"/>
  <c r="M51" i="113"/>
  <c r="H51" i="113"/>
  <c r="A51" i="113"/>
  <c r="M50" i="113"/>
  <c r="H50" i="113"/>
  <c r="A50" i="113"/>
  <c r="H49" i="113"/>
  <c r="A49" i="113"/>
  <c r="H48" i="113"/>
  <c r="A48" i="113"/>
  <c r="M47" i="113"/>
  <c r="H47" i="113"/>
  <c r="A47" i="113"/>
  <c r="H46" i="113"/>
  <c r="A46" i="113"/>
  <c r="H45" i="113"/>
  <c r="A45" i="113"/>
  <c r="L44" i="113"/>
  <c r="A44" i="113"/>
  <c r="A43" i="113"/>
  <c r="A42" i="113"/>
  <c r="A41" i="113"/>
  <c r="A40" i="113"/>
  <c r="A39" i="113"/>
  <c r="A38" i="113"/>
  <c r="A37" i="113"/>
  <c r="A36" i="113"/>
  <c r="H35" i="113"/>
  <c r="A35" i="113"/>
  <c r="H34" i="113"/>
  <c r="A34" i="113"/>
  <c r="H33" i="113"/>
  <c r="A33" i="113"/>
  <c r="H32" i="113"/>
  <c r="A32" i="113"/>
  <c r="H31" i="113"/>
  <c r="A31" i="113"/>
  <c r="H30" i="113"/>
  <c r="A30" i="113"/>
  <c r="H29" i="113"/>
  <c r="A29" i="113"/>
  <c r="H28" i="113"/>
  <c r="A28" i="113"/>
  <c r="N27" i="113"/>
  <c r="L27" i="113"/>
  <c r="K27" i="113"/>
  <c r="J27" i="113"/>
  <c r="H27" i="113"/>
  <c r="G27" i="113"/>
  <c r="F27" i="113"/>
  <c r="E27" i="113"/>
  <c r="A27" i="113"/>
  <c r="A26" i="113"/>
  <c r="L25" i="113"/>
  <c r="A25" i="113"/>
  <c r="N24" i="113"/>
  <c r="L24" i="113"/>
  <c r="L26" i="113" s="1"/>
  <c r="L36" i="113" s="1"/>
  <c r="L10" i="113" s="1"/>
  <c r="K24" i="113"/>
  <c r="J24" i="113"/>
  <c r="G24" i="113"/>
  <c r="F24" i="113"/>
  <c r="E24" i="113"/>
  <c r="M23" i="113"/>
  <c r="H23" i="113"/>
  <c r="A23" i="113"/>
  <c r="H22" i="113"/>
  <c r="H21" i="113"/>
  <c r="I21" i="113" s="1"/>
  <c r="A21" i="113"/>
  <c r="H20" i="113"/>
  <c r="A20" i="113"/>
  <c r="H19" i="113"/>
  <c r="A19" i="113"/>
  <c r="H18" i="113"/>
  <c r="A18" i="113"/>
  <c r="H17" i="113"/>
  <c r="A17" i="113"/>
  <c r="H16" i="113"/>
  <c r="A16" i="113"/>
  <c r="H15" i="113"/>
  <c r="I15" i="113" s="1"/>
  <c r="A15" i="113"/>
  <c r="H14" i="113"/>
  <c r="A14" i="113"/>
  <c r="H13" i="113"/>
  <c r="A13" i="113"/>
  <c r="H12" i="113"/>
  <c r="A12" i="113"/>
  <c r="H11" i="113"/>
  <c r="A11" i="113"/>
  <c r="A10" i="113"/>
  <c r="A9" i="113"/>
  <c r="A8" i="113"/>
  <c r="A7" i="113"/>
  <c r="A6" i="113"/>
  <c r="A5" i="113"/>
  <c r="A4" i="113"/>
  <c r="A3" i="113"/>
  <c r="A2" i="113"/>
  <c r="A1" i="113"/>
  <c r="M26" i="115" l="1"/>
  <c r="M36" i="115" s="1"/>
  <c r="M10" i="115" s="1"/>
  <c r="I25" i="115"/>
  <c r="I26" i="115" s="1"/>
  <c r="I36" i="115" s="1"/>
  <c r="I10" i="115" s="1"/>
  <c r="M44" i="115"/>
  <c r="E9" i="115"/>
  <c r="Q9" i="115"/>
  <c r="I27" i="114"/>
  <c r="I75" i="114"/>
  <c r="I25" i="114" s="1"/>
  <c r="I26" i="114" s="1"/>
  <c r="M75" i="114"/>
  <c r="M44" i="114" s="1"/>
  <c r="M29" i="114"/>
  <c r="M27" i="114" s="1"/>
  <c r="M24" i="114"/>
  <c r="I44" i="114"/>
  <c r="E43" i="114"/>
  <c r="H25" i="114"/>
  <c r="H26" i="114" s="1"/>
  <c r="H36" i="114" s="1"/>
  <c r="H75" i="113"/>
  <c r="E43" i="113" s="1"/>
  <c r="E26" i="113"/>
  <c r="E36" i="113" s="1"/>
  <c r="N26" i="113"/>
  <c r="N36" i="113" s="1"/>
  <c r="N9" i="113" s="1"/>
  <c r="M15" i="113"/>
  <c r="M21" i="113"/>
  <c r="I16" i="113"/>
  <c r="M16" i="113" s="1"/>
  <c r="H24" i="113"/>
  <c r="J25" i="113"/>
  <c r="J26" i="113" s="1"/>
  <c r="J36" i="113" s="1"/>
  <c r="J10" i="113" s="1"/>
  <c r="M45" i="113"/>
  <c r="N43" i="113"/>
  <c r="K44" i="113"/>
  <c r="I36" i="114" l="1"/>
  <c r="I10" i="114" s="1"/>
  <c r="M25" i="114"/>
  <c r="M26" i="114" s="1"/>
  <c r="M36" i="114" s="1"/>
  <c r="M10" i="114" s="1"/>
  <c r="E9" i="114"/>
  <c r="Q9" i="114"/>
  <c r="H25" i="113"/>
  <c r="H26" i="113" s="1"/>
  <c r="H36" i="113" s="1"/>
  <c r="E9" i="113" s="1"/>
  <c r="Q9" i="113" l="1"/>
  <c r="I73" i="112"/>
  <c r="I71" i="112"/>
  <c r="I60" i="112"/>
  <c r="I60" i="113" s="1"/>
  <c r="M60" i="113" s="1"/>
  <c r="I57" i="112"/>
  <c r="I55" i="112"/>
  <c r="I51" i="112"/>
  <c r="I47" i="112"/>
  <c r="I45" i="112"/>
  <c r="I34" i="112"/>
  <c r="I34" i="113" s="1"/>
  <c r="M34" i="113" s="1"/>
  <c r="I21" i="112"/>
  <c r="I17" i="112"/>
  <c r="I17" i="113" s="1"/>
  <c r="M17" i="113" s="1"/>
  <c r="I15" i="112"/>
  <c r="A89" i="112"/>
  <c r="A88" i="112"/>
  <c r="A87" i="112"/>
  <c r="A86" i="112"/>
  <c r="A85" i="112"/>
  <c r="A84" i="112"/>
  <c r="A83" i="112"/>
  <c r="A82" i="112"/>
  <c r="A81" i="112"/>
  <c r="A80" i="112"/>
  <c r="A79" i="112"/>
  <c r="A78" i="112"/>
  <c r="A77" i="112"/>
  <c r="A76" i="112"/>
  <c r="N75" i="112"/>
  <c r="N25" i="112" s="1"/>
  <c r="L75" i="112"/>
  <c r="K75" i="112"/>
  <c r="K25" i="112" s="1"/>
  <c r="J75" i="112"/>
  <c r="G75" i="112"/>
  <c r="G25" i="112" s="1"/>
  <c r="F75" i="112"/>
  <c r="F25" i="112" s="1"/>
  <c r="E75" i="112"/>
  <c r="E25" i="112" s="1"/>
  <c r="A75" i="112"/>
  <c r="H74" i="112"/>
  <c r="A74" i="112"/>
  <c r="M73" i="112"/>
  <c r="H73" i="112"/>
  <c r="A73" i="112"/>
  <c r="H72" i="112"/>
  <c r="I72" i="112" s="1"/>
  <c r="I72" i="113" s="1"/>
  <c r="M72" i="113" s="1"/>
  <c r="A72" i="112"/>
  <c r="H71" i="112"/>
  <c r="A71" i="112"/>
  <c r="H70" i="112"/>
  <c r="I70" i="112" s="1"/>
  <c r="I70" i="113" s="1"/>
  <c r="M70" i="113" s="1"/>
  <c r="A70" i="112"/>
  <c r="H69" i="112"/>
  <c r="I69" i="112" s="1"/>
  <c r="A69" i="112"/>
  <c r="H68" i="112"/>
  <c r="A68" i="112"/>
  <c r="H67" i="112"/>
  <c r="I67" i="112" s="1"/>
  <c r="I67" i="113" s="1"/>
  <c r="M67" i="113" s="1"/>
  <c r="A67" i="112"/>
  <c r="H66" i="112"/>
  <c r="I66" i="112" s="1"/>
  <c r="A66" i="112"/>
  <c r="H65" i="112"/>
  <c r="I65" i="112" s="1"/>
  <c r="M65" i="112" s="1"/>
  <c r="A65" i="112"/>
  <c r="H64" i="112"/>
  <c r="I64" i="112" s="1"/>
  <c r="I64" i="113" s="1"/>
  <c r="M64" i="113" s="1"/>
  <c r="A64" i="112"/>
  <c r="H63" i="112"/>
  <c r="I63" i="112" s="1"/>
  <c r="I63" i="113" s="1"/>
  <c r="M63" i="113" s="1"/>
  <c r="A63" i="112"/>
  <c r="H62" i="112"/>
  <c r="I62" i="112" s="1"/>
  <c r="A62" i="112"/>
  <c r="H61" i="112"/>
  <c r="I61" i="112" s="1"/>
  <c r="M61" i="112" s="1"/>
  <c r="A61" i="112"/>
  <c r="H60" i="112"/>
  <c r="A60" i="112"/>
  <c r="H59" i="112"/>
  <c r="I59" i="112" s="1"/>
  <c r="A59" i="112"/>
  <c r="H58" i="112"/>
  <c r="A58" i="112"/>
  <c r="M57" i="112"/>
  <c r="H57" i="112"/>
  <c r="A57" i="112"/>
  <c r="H56" i="112"/>
  <c r="I56" i="112" s="1"/>
  <c r="A56" i="112"/>
  <c r="H55" i="112"/>
  <c r="A55" i="112"/>
  <c r="H54" i="112"/>
  <c r="I54" i="112" s="1"/>
  <c r="A54" i="112"/>
  <c r="H53" i="112"/>
  <c r="I53" i="112" s="1"/>
  <c r="M53" i="112" s="1"/>
  <c r="A53" i="112"/>
  <c r="H52" i="112"/>
  <c r="A52" i="112"/>
  <c r="H51" i="112"/>
  <c r="A51" i="112"/>
  <c r="H50" i="112"/>
  <c r="I50" i="112" s="1"/>
  <c r="A50" i="112"/>
  <c r="H49" i="112"/>
  <c r="I49" i="112" s="1"/>
  <c r="M49" i="112" s="1"/>
  <c r="A49" i="112"/>
  <c r="H48" i="112"/>
  <c r="I48" i="112" s="1"/>
  <c r="I48" i="113" s="1"/>
  <c r="M48" i="113" s="1"/>
  <c r="A48" i="112"/>
  <c r="H47" i="112"/>
  <c r="A47" i="112"/>
  <c r="H46" i="112"/>
  <c r="I46" i="112" s="1"/>
  <c r="I46" i="113" s="1"/>
  <c r="A46" i="112"/>
  <c r="M45" i="112"/>
  <c r="H45" i="112"/>
  <c r="A45" i="112"/>
  <c r="L44" i="112"/>
  <c r="K44" i="112"/>
  <c r="A44" i="112"/>
  <c r="A43" i="112"/>
  <c r="A42" i="112"/>
  <c r="A41" i="112"/>
  <c r="A40" i="112"/>
  <c r="A39" i="112"/>
  <c r="A38" i="112"/>
  <c r="A37" i="112"/>
  <c r="A36" i="112"/>
  <c r="H35" i="112"/>
  <c r="I35" i="112" s="1"/>
  <c r="I35" i="113" s="1"/>
  <c r="M35" i="113" s="1"/>
  <c r="A35" i="112"/>
  <c r="H34" i="112"/>
  <c r="A34" i="112"/>
  <c r="H33" i="112"/>
  <c r="I33" i="112" s="1"/>
  <c r="I33" i="113" s="1"/>
  <c r="M33" i="113" s="1"/>
  <c r="A33" i="112"/>
  <c r="H32" i="112"/>
  <c r="I32" i="112" s="1"/>
  <c r="A32" i="112"/>
  <c r="H31" i="112"/>
  <c r="I31" i="112" s="1"/>
  <c r="I31" i="113" s="1"/>
  <c r="M31" i="113" s="1"/>
  <c r="A31" i="112"/>
  <c r="H30" i="112"/>
  <c r="A30" i="112"/>
  <c r="H29" i="112"/>
  <c r="A29" i="112"/>
  <c r="H28" i="112"/>
  <c r="I28" i="112" s="1"/>
  <c r="A28" i="112"/>
  <c r="N27" i="112"/>
  <c r="L27" i="112"/>
  <c r="K27" i="112"/>
  <c r="J27" i="112"/>
  <c r="G27" i="112"/>
  <c r="F27" i="112"/>
  <c r="E27" i="112"/>
  <c r="A27" i="112"/>
  <c r="F26" i="112"/>
  <c r="F36" i="112" s="1"/>
  <c r="A26" i="112"/>
  <c r="L25" i="112"/>
  <c r="A25" i="112"/>
  <c r="N24" i="112"/>
  <c r="L24" i="112"/>
  <c r="K24" i="112"/>
  <c r="K26" i="112" s="1"/>
  <c r="K36" i="112" s="1"/>
  <c r="K10" i="112" s="1"/>
  <c r="J24" i="112"/>
  <c r="G24" i="112"/>
  <c r="G26" i="112" s="1"/>
  <c r="G36" i="112" s="1"/>
  <c r="F24" i="112"/>
  <c r="E24" i="112"/>
  <c r="M23" i="112"/>
  <c r="H23" i="112"/>
  <c r="A23" i="112"/>
  <c r="H22" i="112"/>
  <c r="I22" i="112" s="1"/>
  <c r="M22" i="112" s="1"/>
  <c r="H21" i="112"/>
  <c r="A21" i="112"/>
  <c r="H20" i="112"/>
  <c r="I20" i="112" s="1"/>
  <c r="I20" i="113" s="1"/>
  <c r="M20" i="113" s="1"/>
  <c r="A20" i="112"/>
  <c r="H19" i="112"/>
  <c r="I19" i="112" s="1"/>
  <c r="I19" i="113" s="1"/>
  <c r="M19" i="113" s="1"/>
  <c r="A19" i="112"/>
  <c r="H18" i="112"/>
  <c r="A18" i="112"/>
  <c r="H17" i="112"/>
  <c r="A17" i="112"/>
  <c r="H16" i="112"/>
  <c r="I16" i="112" s="1"/>
  <c r="A16" i="112"/>
  <c r="H15" i="112"/>
  <c r="A15" i="112"/>
  <c r="H14" i="112"/>
  <c r="A14" i="112"/>
  <c r="H13" i="112"/>
  <c r="I13" i="112" s="1"/>
  <c r="I13" i="113" s="1"/>
  <c r="M13" i="113" s="1"/>
  <c r="A13" i="112"/>
  <c r="H12" i="112"/>
  <c r="I12" i="112" s="1"/>
  <c r="I12" i="113" s="1"/>
  <c r="M12" i="113" s="1"/>
  <c r="A12" i="112"/>
  <c r="H11" i="112"/>
  <c r="I11" i="112" s="1"/>
  <c r="I11" i="113" s="1"/>
  <c r="A11" i="112"/>
  <c r="A10" i="112"/>
  <c r="A9" i="112"/>
  <c r="A8" i="112"/>
  <c r="A7" i="112"/>
  <c r="A6" i="112"/>
  <c r="A5" i="112"/>
  <c r="A4" i="112"/>
  <c r="A3" i="112"/>
  <c r="A2" i="112"/>
  <c r="A1" i="112"/>
  <c r="M32" i="112" l="1"/>
  <c r="I32" i="113"/>
  <c r="M32" i="113" s="1"/>
  <c r="H27" i="112"/>
  <c r="M28" i="112"/>
  <c r="I28" i="113"/>
  <c r="M69" i="112"/>
  <c r="I69" i="113"/>
  <c r="M69" i="113" s="1"/>
  <c r="M46" i="113"/>
  <c r="N26" i="112"/>
  <c r="N36" i="112" s="1"/>
  <c r="N9" i="112" s="1"/>
  <c r="M11" i="113"/>
  <c r="I52" i="112"/>
  <c r="I68" i="112"/>
  <c r="M68" i="112" s="1"/>
  <c r="M51" i="112"/>
  <c r="M60" i="112"/>
  <c r="M67" i="112"/>
  <c r="M48" i="112"/>
  <c r="M55" i="112"/>
  <c r="M64" i="112"/>
  <c r="M71" i="112"/>
  <c r="I58" i="112"/>
  <c r="I74" i="112"/>
  <c r="M74" i="112" s="1"/>
  <c r="I30" i="112"/>
  <c r="I30" i="113" s="1"/>
  <c r="M30" i="113" s="1"/>
  <c r="M29" i="112"/>
  <c r="M31" i="112"/>
  <c r="M35" i="112"/>
  <c r="I29" i="112"/>
  <c r="I29" i="113" s="1"/>
  <c r="M29" i="113" s="1"/>
  <c r="I14" i="112"/>
  <c r="I18" i="112"/>
  <c r="H24" i="112"/>
  <c r="M13" i="112"/>
  <c r="M15" i="112"/>
  <c r="M17" i="112"/>
  <c r="M19" i="112"/>
  <c r="M21" i="112"/>
  <c r="E26" i="112"/>
  <c r="E36" i="112" s="1"/>
  <c r="M33" i="112"/>
  <c r="M46" i="112"/>
  <c r="M62" i="112"/>
  <c r="M12" i="112"/>
  <c r="M16" i="112"/>
  <c r="M20" i="112"/>
  <c r="M30" i="112"/>
  <c r="M50" i="112"/>
  <c r="M59" i="112"/>
  <c r="M66" i="112"/>
  <c r="M34" i="112"/>
  <c r="M47" i="112"/>
  <c r="M54" i="112"/>
  <c r="M56" i="112"/>
  <c r="M63" i="112"/>
  <c r="M70" i="112"/>
  <c r="M72" i="112"/>
  <c r="J44" i="112"/>
  <c r="J25" i="112"/>
  <c r="J26" i="112" s="1"/>
  <c r="J36" i="112" s="1"/>
  <c r="J10" i="112" s="1"/>
  <c r="N43" i="112"/>
  <c r="M11" i="112"/>
  <c r="L26" i="112"/>
  <c r="L36" i="112" s="1"/>
  <c r="L10" i="112" s="1"/>
  <c r="I27" i="112"/>
  <c r="H75" i="112"/>
  <c r="I74" i="111"/>
  <c r="M74" i="111" s="1"/>
  <c r="I70" i="111"/>
  <c r="M70" i="111" s="1"/>
  <c r="I67" i="111"/>
  <c r="I66" i="111"/>
  <c r="M66" i="111" s="1"/>
  <c r="I63" i="111"/>
  <c r="I62" i="111"/>
  <c r="M62" i="111" s="1"/>
  <c r="I59" i="111"/>
  <c r="I55" i="111"/>
  <c r="I50" i="111"/>
  <c r="M50" i="111" s="1"/>
  <c r="I48" i="111"/>
  <c r="I33" i="111"/>
  <c r="M33" i="111" s="1"/>
  <c r="I29" i="111"/>
  <c r="M29" i="111" s="1"/>
  <c r="A89" i="111"/>
  <c r="A88" i="111"/>
  <c r="A87" i="111"/>
  <c r="A86" i="111"/>
  <c r="A85" i="111"/>
  <c r="A84" i="111"/>
  <c r="A83" i="111"/>
  <c r="A82" i="111"/>
  <c r="A81" i="111"/>
  <c r="A80" i="111"/>
  <c r="A79" i="111"/>
  <c r="A78" i="111"/>
  <c r="A77" i="111"/>
  <c r="A76" i="111"/>
  <c r="N75" i="111"/>
  <c r="N25" i="111" s="1"/>
  <c r="L75" i="111"/>
  <c r="K75" i="111"/>
  <c r="K25" i="111" s="1"/>
  <c r="J75" i="111"/>
  <c r="G75" i="111"/>
  <c r="G25" i="111" s="1"/>
  <c r="F75" i="111"/>
  <c r="F25" i="111" s="1"/>
  <c r="E75" i="111"/>
  <c r="E25" i="111" s="1"/>
  <c r="A75" i="111"/>
  <c r="H74" i="111"/>
  <c r="A74" i="111"/>
  <c r="H73" i="111"/>
  <c r="I73" i="111" s="1"/>
  <c r="A73" i="111"/>
  <c r="H72" i="111"/>
  <c r="A72" i="111"/>
  <c r="H71" i="111"/>
  <c r="A71" i="111"/>
  <c r="H70" i="111"/>
  <c r="A70" i="111"/>
  <c r="H69" i="111"/>
  <c r="I69" i="111" s="1"/>
  <c r="A69" i="111"/>
  <c r="H68" i="111"/>
  <c r="A68" i="111"/>
  <c r="H67" i="111"/>
  <c r="A67" i="111"/>
  <c r="H66" i="111"/>
  <c r="A66" i="111"/>
  <c r="H65" i="111"/>
  <c r="A65" i="111"/>
  <c r="H64" i="111"/>
  <c r="A64" i="111"/>
  <c r="H63" i="111"/>
  <c r="A63" i="111"/>
  <c r="H62" i="111"/>
  <c r="A62" i="111"/>
  <c r="H61" i="111"/>
  <c r="I61" i="111" s="1"/>
  <c r="A61" i="111"/>
  <c r="H60" i="111"/>
  <c r="A60" i="111"/>
  <c r="H59" i="111"/>
  <c r="A59" i="111"/>
  <c r="H58" i="111"/>
  <c r="I58" i="111" s="1"/>
  <c r="M58" i="111" s="1"/>
  <c r="A58" i="111"/>
  <c r="H57" i="111"/>
  <c r="I57" i="111" s="1"/>
  <c r="A57" i="111"/>
  <c r="H56" i="111"/>
  <c r="A56" i="111"/>
  <c r="H55" i="111"/>
  <c r="A55" i="111"/>
  <c r="H54" i="111"/>
  <c r="I54" i="111" s="1"/>
  <c r="M54" i="111" s="1"/>
  <c r="A54" i="111"/>
  <c r="H53" i="111"/>
  <c r="I53" i="111" s="1"/>
  <c r="A53" i="111"/>
  <c r="H52" i="111"/>
  <c r="I52" i="111" s="1"/>
  <c r="A52" i="111"/>
  <c r="H51" i="111"/>
  <c r="A51" i="111"/>
  <c r="H50" i="111"/>
  <c r="A50" i="111"/>
  <c r="H49" i="111"/>
  <c r="A49" i="111"/>
  <c r="H48" i="111"/>
  <c r="A48" i="111"/>
  <c r="H47" i="111"/>
  <c r="A47" i="111"/>
  <c r="H46" i="111"/>
  <c r="I46" i="111" s="1"/>
  <c r="M46" i="111" s="1"/>
  <c r="A46" i="111"/>
  <c r="H45" i="111"/>
  <c r="A45" i="111"/>
  <c r="L44" i="111"/>
  <c r="K44" i="111"/>
  <c r="A44" i="111"/>
  <c r="A43" i="111"/>
  <c r="A42" i="111"/>
  <c r="A41" i="111"/>
  <c r="A40" i="111"/>
  <c r="A39" i="111"/>
  <c r="A38" i="111"/>
  <c r="A37" i="111"/>
  <c r="A36" i="111"/>
  <c r="H35" i="111"/>
  <c r="A35" i="111"/>
  <c r="H34" i="111"/>
  <c r="A34" i="111"/>
  <c r="H33" i="111"/>
  <c r="A33" i="111"/>
  <c r="H32" i="111"/>
  <c r="I32" i="111" s="1"/>
  <c r="A32" i="111"/>
  <c r="H31" i="111"/>
  <c r="A31" i="111"/>
  <c r="H30" i="111"/>
  <c r="I30" i="111" s="1"/>
  <c r="A30" i="111"/>
  <c r="H29" i="111"/>
  <c r="A29" i="111"/>
  <c r="H28" i="111"/>
  <c r="I28" i="111" s="1"/>
  <c r="A28" i="111"/>
  <c r="N27" i="111"/>
  <c r="L27" i="111"/>
  <c r="K27" i="111"/>
  <c r="J27" i="111"/>
  <c r="G27" i="111"/>
  <c r="F27" i="111"/>
  <c r="E27" i="111"/>
  <c r="A27" i="111"/>
  <c r="A26" i="111"/>
  <c r="L25" i="111"/>
  <c r="A25" i="111"/>
  <c r="N24" i="111"/>
  <c r="L24" i="111"/>
  <c r="K24" i="111"/>
  <c r="K26" i="111" s="1"/>
  <c r="K36" i="111" s="1"/>
  <c r="K10" i="111" s="1"/>
  <c r="J24" i="111"/>
  <c r="G24" i="111"/>
  <c r="F24" i="111"/>
  <c r="F26" i="111" s="1"/>
  <c r="E24" i="111"/>
  <c r="M23" i="111"/>
  <c r="H23" i="111"/>
  <c r="A23" i="111"/>
  <c r="H22" i="111"/>
  <c r="H21" i="111"/>
  <c r="A21" i="111"/>
  <c r="H20" i="111"/>
  <c r="I20" i="111" s="1"/>
  <c r="A20" i="111"/>
  <c r="H19" i="111"/>
  <c r="I19" i="111" s="1"/>
  <c r="A19" i="111"/>
  <c r="H18" i="111"/>
  <c r="I18" i="111" s="1"/>
  <c r="A18" i="111"/>
  <c r="H17" i="111"/>
  <c r="A17" i="111"/>
  <c r="H16" i="111"/>
  <c r="I16" i="111" s="1"/>
  <c r="A16" i="111"/>
  <c r="H15" i="111"/>
  <c r="I15" i="111" s="1"/>
  <c r="A15" i="111"/>
  <c r="H14" i="111"/>
  <c r="I14" i="111" s="1"/>
  <c r="A14" i="111"/>
  <c r="H13" i="111"/>
  <c r="A13" i="111"/>
  <c r="H12" i="111"/>
  <c r="I12" i="111" s="1"/>
  <c r="M12" i="111" s="1"/>
  <c r="A12" i="111"/>
  <c r="H11" i="111"/>
  <c r="I11" i="111" s="1"/>
  <c r="A11" i="111"/>
  <c r="A10" i="111"/>
  <c r="A9" i="111"/>
  <c r="A8" i="111"/>
  <c r="A7" i="111"/>
  <c r="A6" i="111"/>
  <c r="A5" i="111"/>
  <c r="A4" i="111"/>
  <c r="A3" i="111"/>
  <c r="A2" i="111"/>
  <c r="A1" i="111"/>
  <c r="M28" i="113" l="1"/>
  <c r="M27" i="113" s="1"/>
  <c r="I27" i="113"/>
  <c r="M58" i="112"/>
  <c r="I58" i="113"/>
  <c r="M58" i="113" s="1"/>
  <c r="M52" i="112"/>
  <c r="I52" i="113"/>
  <c r="M18" i="112"/>
  <c r="I18" i="113"/>
  <c r="M18" i="113" s="1"/>
  <c r="M14" i="112"/>
  <c r="I14" i="113"/>
  <c r="I75" i="112"/>
  <c r="I44" i="112" s="1"/>
  <c r="M27" i="112"/>
  <c r="I24" i="112"/>
  <c r="M24" i="112"/>
  <c r="E43" i="112"/>
  <c r="H25" i="112"/>
  <c r="H26" i="112" s="1"/>
  <c r="H36" i="112" s="1"/>
  <c r="N26" i="111"/>
  <c r="N36" i="111" s="1"/>
  <c r="N9" i="111" s="1"/>
  <c r="E26" i="111"/>
  <c r="E36" i="111" s="1"/>
  <c r="M56" i="111"/>
  <c r="H75" i="111"/>
  <c r="E43" i="111" s="1"/>
  <c r="M47" i="111"/>
  <c r="M68" i="111"/>
  <c r="I47" i="111"/>
  <c r="I51" i="111"/>
  <c r="M51" i="111" s="1"/>
  <c r="I71" i="111"/>
  <c r="M71" i="111" s="1"/>
  <c r="M55" i="111"/>
  <c r="I56" i="111"/>
  <c r="I60" i="111"/>
  <c r="M60" i="111" s="1"/>
  <c r="I64" i="111"/>
  <c r="M64" i="111" s="1"/>
  <c r="I68" i="111"/>
  <c r="I72" i="111"/>
  <c r="M72" i="111" s="1"/>
  <c r="M48" i="111"/>
  <c r="M52" i="111"/>
  <c r="M63" i="111"/>
  <c r="M65" i="111"/>
  <c r="M67" i="111"/>
  <c r="I49" i="111"/>
  <c r="M49" i="111" s="1"/>
  <c r="I65" i="111"/>
  <c r="I45" i="111"/>
  <c r="M34" i="111"/>
  <c r="H27" i="111"/>
  <c r="I34" i="111"/>
  <c r="M31" i="111"/>
  <c r="M35" i="111"/>
  <c r="I31" i="111"/>
  <c r="I35" i="111"/>
  <c r="M13" i="111"/>
  <c r="I13" i="111"/>
  <c r="I17" i="111"/>
  <c r="M17" i="111" s="1"/>
  <c r="I21" i="111"/>
  <c r="M21" i="111" s="1"/>
  <c r="I22" i="111"/>
  <c r="M22" i="111" s="1"/>
  <c r="M14" i="111"/>
  <c r="M18" i="111"/>
  <c r="M15" i="111"/>
  <c r="M19" i="111"/>
  <c r="M53" i="111"/>
  <c r="M69" i="111"/>
  <c r="I27" i="111"/>
  <c r="M57" i="111"/>
  <c r="M73" i="111"/>
  <c r="M16" i="111"/>
  <c r="M20" i="111"/>
  <c r="M30" i="111"/>
  <c r="M32" i="111"/>
  <c r="M59" i="111"/>
  <c r="M61" i="111"/>
  <c r="M11" i="111"/>
  <c r="H24" i="111"/>
  <c r="F36" i="111"/>
  <c r="M28" i="111"/>
  <c r="J44" i="111"/>
  <c r="J25" i="111"/>
  <c r="J26" i="111" s="1"/>
  <c r="J36" i="111" s="1"/>
  <c r="J10" i="111" s="1"/>
  <c r="G26" i="111"/>
  <c r="G36" i="111" s="1"/>
  <c r="L26" i="111"/>
  <c r="L36" i="111" s="1"/>
  <c r="L10" i="111" s="1"/>
  <c r="N43" i="111"/>
  <c r="I74" i="110"/>
  <c r="I71" i="110"/>
  <c r="I70" i="110"/>
  <c r="I67" i="110"/>
  <c r="I66" i="110"/>
  <c r="I63" i="110"/>
  <c r="I58" i="110"/>
  <c r="I56" i="110"/>
  <c r="M56" i="110" s="1"/>
  <c r="I54" i="110"/>
  <c r="I52" i="110"/>
  <c r="M52" i="110" s="1"/>
  <c r="I50" i="110"/>
  <c r="I46" i="110"/>
  <c r="I45" i="110"/>
  <c r="I12" i="110"/>
  <c r="I11" i="110"/>
  <c r="A89" i="110"/>
  <c r="A88" i="110"/>
  <c r="A87" i="110"/>
  <c r="A86" i="110"/>
  <c r="A85" i="110"/>
  <c r="A84" i="110"/>
  <c r="A83" i="110"/>
  <c r="A82" i="110"/>
  <c r="A81" i="110"/>
  <c r="A80" i="110"/>
  <c r="A79" i="110"/>
  <c r="A78" i="110"/>
  <c r="A77" i="110"/>
  <c r="A76" i="110"/>
  <c r="N75" i="110"/>
  <c r="N25" i="110" s="1"/>
  <c r="L75" i="110"/>
  <c r="K75" i="110"/>
  <c r="K25" i="110" s="1"/>
  <c r="J75" i="110"/>
  <c r="G75" i="110"/>
  <c r="G25" i="110" s="1"/>
  <c r="F75" i="110"/>
  <c r="F25" i="110" s="1"/>
  <c r="F26" i="110" s="1"/>
  <c r="F36" i="110" s="1"/>
  <c r="E75" i="110"/>
  <c r="E25" i="110" s="1"/>
  <c r="A75" i="110"/>
  <c r="H74" i="110"/>
  <c r="A74" i="110"/>
  <c r="H73" i="110"/>
  <c r="A73" i="110"/>
  <c r="H72" i="110"/>
  <c r="I72" i="110" s="1"/>
  <c r="M72" i="110" s="1"/>
  <c r="A72" i="110"/>
  <c r="H71" i="110"/>
  <c r="A71" i="110"/>
  <c r="H70" i="110"/>
  <c r="A70" i="110"/>
  <c r="H69" i="110"/>
  <c r="A69" i="110"/>
  <c r="H68" i="110"/>
  <c r="I68" i="110" s="1"/>
  <c r="M68" i="110" s="1"/>
  <c r="A68" i="110"/>
  <c r="H67" i="110"/>
  <c r="A67" i="110"/>
  <c r="H66" i="110"/>
  <c r="A66" i="110"/>
  <c r="H65" i="110"/>
  <c r="I65" i="110" s="1"/>
  <c r="A65" i="110"/>
  <c r="H64" i="110"/>
  <c r="I64" i="110" s="1"/>
  <c r="M64" i="110" s="1"/>
  <c r="A64" i="110"/>
  <c r="H63" i="110"/>
  <c r="A63" i="110"/>
  <c r="H62" i="110"/>
  <c r="A62" i="110"/>
  <c r="H61" i="110"/>
  <c r="A61" i="110"/>
  <c r="H60" i="110"/>
  <c r="I60" i="110" s="1"/>
  <c r="M60" i="110" s="1"/>
  <c r="A60" i="110"/>
  <c r="H59" i="110"/>
  <c r="I59" i="110" s="1"/>
  <c r="A59" i="110"/>
  <c r="H58" i="110"/>
  <c r="A58" i="110"/>
  <c r="H57" i="110"/>
  <c r="A57" i="110"/>
  <c r="H56" i="110"/>
  <c r="A56" i="110"/>
  <c r="H55" i="110"/>
  <c r="A55" i="110"/>
  <c r="H54" i="110"/>
  <c r="A54" i="110"/>
  <c r="H53" i="110"/>
  <c r="A53" i="110"/>
  <c r="H52" i="110"/>
  <c r="A52" i="110"/>
  <c r="H51" i="110"/>
  <c r="I51" i="110" s="1"/>
  <c r="A51" i="110"/>
  <c r="H50" i="110"/>
  <c r="A50" i="110"/>
  <c r="H49" i="110"/>
  <c r="I49" i="110" s="1"/>
  <c r="A49" i="110"/>
  <c r="H48" i="110"/>
  <c r="I48" i="110" s="1"/>
  <c r="M48" i="110" s="1"/>
  <c r="A48" i="110"/>
  <c r="H47" i="110"/>
  <c r="I47" i="110" s="1"/>
  <c r="A47" i="110"/>
  <c r="H46" i="110"/>
  <c r="A46" i="110"/>
  <c r="H45" i="110"/>
  <c r="A45" i="110"/>
  <c r="L44" i="110"/>
  <c r="K44" i="110"/>
  <c r="A44" i="110"/>
  <c r="A43" i="110"/>
  <c r="A42" i="110"/>
  <c r="A41" i="110"/>
  <c r="A40" i="110"/>
  <c r="A39" i="110"/>
  <c r="A38" i="110"/>
  <c r="A37" i="110"/>
  <c r="A36" i="110"/>
  <c r="H35" i="110"/>
  <c r="I35" i="110" s="1"/>
  <c r="M35" i="110" s="1"/>
  <c r="A35" i="110"/>
  <c r="H34" i="110"/>
  <c r="I34" i="110" s="1"/>
  <c r="A34" i="110"/>
  <c r="H33" i="110"/>
  <c r="I33" i="110" s="1"/>
  <c r="A33" i="110"/>
  <c r="H32" i="110"/>
  <c r="A32" i="110"/>
  <c r="H31" i="110"/>
  <c r="I31" i="110" s="1"/>
  <c r="M31" i="110" s="1"/>
  <c r="A31" i="110"/>
  <c r="H30" i="110"/>
  <c r="I30" i="110" s="1"/>
  <c r="A30" i="110"/>
  <c r="H29" i="110"/>
  <c r="I29" i="110" s="1"/>
  <c r="A29" i="110"/>
  <c r="H28" i="110"/>
  <c r="I28" i="110" s="1"/>
  <c r="A28" i="110"/>
  <c r="N27" i="110"/>
  <c r="L27" i="110"/>
  <c r="K27" i="110"/>
  <c r="J27" i="110"/>
  <c r="G27" i="110"/>
  <c r="F27" i="110"/>
  <c r="E27" i="110"/>
  <c r="A27" i="110"/>
  <c r="A26" i="110"/>
  <c r="L25" i="110"/>
  <c r="A25" i="110"/>
  <c r="N24" i="110"/>
  <c r="L24" i="110"/>
  <c r="L26" i="110" s="1"/>
  <c r="L36" i="110" s="1"/>
  <c r="L10" i="110" s="1"/>
  <c r="K24" i="110"/>
  <c r="K26" i="110" s="1"/>
  <c r="K36" i="110" s="1"/>
  <c r="K10" i="110" s="1"/>
  <c r="J24" i="110"/>
  <c r="G24" i="110"/>
  <c r="G26" i="110" s="1"/>
  <c r="G36" i="110" s="1"/>
  <c r="F24" i="110"/>
  <c r="E24" i="110"/>
  <c r="M23" i="110"/>
  <c r="H23" i="110"/>
  <c r="A23" i="110"/>
  <c r="H22" i="110"/>
  <c r="H21" i="110"/>
  <c r="I21" i="110" s="1"/>
  <c r="A21" i="110"/>
  <c r="H20" i="110"/>
  <c r="I20" i="110" s="1"/>
  <c r="A20" i="110"/>
  <c r="H19" i="110"/>
  <c r="I19" i="110" s="1"/>
  <c r="A19" i="110"/>
  <c r="H18" i="110"/>
  <c r="A18" i="110"/>
  <c r="H17" i="110"/>
  <c r="I17" i="110" s="1"/>
  <c r="A17" i="110"/>
  <c r="H16" i="110"/>
  <c r="I16" i="110" s="1"/>
  <c r="A16" i="110"/>
  <c r="H15" i="110"/>
  <c r="I15" i="110" s="1"/>
  <c r="A15" i="110"/>
  <c r="H14" i="110"/>
  <c r="A14" i="110"/>
  <c r="H13" i="110"/>
  <c r="I13" i="110" s="1"/>
  <c r="A13" i="110"/>
  <c r="H12" i="110"/>
  <c r="A12" i="110"/>
  <c r="H11" i="110"/>
  <c r="A11" i="110"/>
  <c r="A10" i="110"/>
  <c r="A9" i="110"/>
  <c r="A8" i="110"/>
  <c r="A7" i="110"/>
  <c r="A6" i="110"/>
  <c r="A5" i="110"/>
  <c r="A4" i="110"/>
  <c r="A3" i="110"/>
  <c r="A2" i="110"/>
  <c r="A1" i="110"/>
  <c r="M75" i="112" l="1"/>
  <c r="M44" i="112" s="1"/>
  <c r="M52" i="113"/>
  <c r="M75" i="113" s="1"/>
  <c r="I75" i="113"/>
  <c r="I25" i="112"/>
  <c r="I26" i="112" s="1"/>
  <c r="I36" i="112" s="1"/>
  <c r="I10" i="112" s="1"/>
  <c r="M14" i="113"/>
  <c r="M24" i="113" s="1"/>
  <c r="I24" i="113"/>
  <c r="E9" i="112"/>
  <c r="Q9" i="112"/>
  <c r="H25" i="111"/>
  <c r="M27" i="111"/>
  <c r="I24" i="111"/>
  <c r="M24" i="111"/>
  <c r="H26" i="111"/>
  <c r="H36" i="111" s="1"/>
  <c r="M45" i="111"/>
  <c r="M75" i="111" s="1"/>
  <c r="I75" i="111"/>
  <c r="H24" i="110"/>
  <c r="N26" i="110"/>
  <c r="N36" i="110" s="1"/>
  <c r="N9" i="110" s="1"/>
  <c r="M62" i="110"/>
  <c r="I62" i="110"/>
  <c r="M53" i="110"/>
  <c r="M66" i="110"/>
  <c r="M70" i="110"/>
  <c r="M74" i="110"/>
  <c r="I55" i="110"/>
  <c r="M55" i="110" s="1"/>
  <c r="M46" i="110"/>
  <c r="M50" i="110"/>
  <c r="M54" i="110"/>
  <c r="M58" i="110"/>
  <c r="M71" i="110"/>
  <c r="M73" i="110"/>
  <c r="I53" i="110"/>
  <c r="I57" i="110"/>
  <c r="M57" i="110" s="1"/>
  <c r="I61" i="110"/>
  <c r="M61" i="110" s="1"/>
  <c r="I69" i="110"/>
  <c r="M69" i="110" s="1"/>
  <c r="I73" i="110"/>
  <c r="M32" i="110"/>
  <c r="M29" i="110"/>
  <c r="M33" i="110"/>
  <c r="I32" i="110"/>
  <c r="I27" i="110" s="1"/>
  <c r="M28" i="110"/>
  <c r="H27" i="110"/>
  <c r="M12" i="110"/>
  <c r="M16" i="110"/>
  <c r="M18" i="110"/>
  <c r="M20" i="110"/>
  <c r="I14" i="110"/>
  <c r="M14" i="110" s="1"/>
  <c r="I18" i="110"/>
  <c r="I22" i="110"/>
  <c r="M22" i="110" s="1"/>
  <c r="E26" i="110"/>
  <c r="E36" i="110" s="1"/>
  <c r="M30" i="110"/>
  <c r="M59" i="110"/>
  <c r="M34" i="110"/>
  <c r="M47" i="110"/>
  <c r="M63" i="110"/>
  <c r="M13" i="110"/>
  <c r="M15" i="110"/>
  <c r="M17" i="110"/>
  <c r="M19" i="110"/>
  <c r="M21" i="110"/>
  <c r="M49" i="110"/>
  <c r="M51" i="110"/>
  <c r="M65" i="110"/>
  <c r="M67" i="110"/>
  <c r="M45" i="110"/>
  <c r="J44" i="110"/>
  <c r="J25" i="110"/>
  <c r="J26" i="110" s="1"/>
  <c r="J36" i="110" s="1"/>
  <c r="J10" i="110" s="1"/>
  <c r="N43" i="110"/>
  <c r="H75" i="110"/>
  <c r="I71" i="109"/>
  <c r="I68" i="109"/>
  <c r="I65" i="109"/>
  <c r="I59" i="109"/>
  <c r="I56" i="109"/>
  <c r="I55" i="109"/>
  <c r="I52" i="109"/>
  <c r="I49" i="109"/>
  <c r="I30" i="109"/>
  <c r="I28" i="109"/>
  <c r="I21" i="109"/>
  <c r="M21" i="109" s="1"/>
  <c r="I17" i="109"/>
  <c r="I14" i="109"/>
  <c r="M14" i="109" s="1"/>
  <c r="A89" i="109"/>
  <c r="A88" i="109"/>
  <c r="A87" i="109"/>
  <c r="A86" i="109"/>
  <c r="A85" i="109"/>
  <c r="A84" i="109"/>
  <c r="A83" i="109"/>
  <c r="A82" i="109"/>
  <c r="A81" i="109"/>
  <c r="A80" i="109"/>
  <c r="A79" i="109"/>
  <c r="A78" i="109"/>
  <c r="A77" i="109"/>
  <c r="A76" i="109"/>
  <c r="N75" i="109"/>
  <c r="N25" i="109" s="1"/>
  <c r="L75" i="109"/>
  <c r="L44" i="109" s="1"/>
  <c r="K75" i="109"/>
  <c r="J75" i="109"/>
  <c r="G75" i="109"/>
  <c r="G25" i="109" s="1"/>
  <c r="G26" i="109" s="1"/>
  <c r="G36" i="109" s="1"/>
  <c r="F75" i="109"/>
  <c r="E75" i="109"/>
  <c r="E25" i="109" s="1"/>
  <c r="A75" i="109"/>
  <c r="H74" i="109"/>
  <c r="I74" i="109" s="1"/>
  <c r="M74" i="109" s="1"/>
  <c r="A74" i="109"/>
  <c r="H73" i="109"/>
  <c r="A73" i="109"/>
  <c r="H72" i="109"/>
  <c r="I72" i="109" s="1"/>
  <c r="A72" i="109"/>
  <c r="H71" i="109"/>
  <c r="A71" i="109"/>
  <c r="H70" i="109"/>
  <c r="I70" i="109" s="1"/>
  <c r="M70" i="109" s="1"/>
  <c r="A70" i="109"/>
  <c r="H69" i="109"/>
  <c r="A69" i="109"/>
  <c r="H68" i="109"/>
  <c r="A68" i="109"/>
  <c r="H67" i="109"/>
  <c r="I67" i="109" s="1"/>
  <c r="A67" i="109"/>
  <c r="H66" i="109"/>
  <c r="I66" i="109" s="1"/>
  <c r="M66" i="109" s="1"/>
  <c r="A66" i="109"/>
  <c r="H65" i="109"/>
  <c r="A65" i="109"/>
  <c r="H64" i="109"/>
  <c r="I64" i="109" s="1"/>
  <c r="A64" i="109"/>
  <c r="H63" i="109"/>
  <c r="I63" i="109" s="1"/>
  <c r="A63" i="109"/>
  <c r="H62" i="109"/>
  <c r="I62" i="109" s="1"/>
  <c r="M62" i="109" s="1"/>
  <c r="A62" i="109"/>
  <c r="H61" i="109"/>
  <c r="A61" i="109"/>
  <c r="H60" i="109"/>
  <c r="I60" i="109" s="1"/>
  <c r="A60" i="109"/>
  <c r="H59" i="109"/>
  <c r="A59" i="109"/>
  <c r="H58" i="109"/>
  <c r="I58" i="109" s="1"/>
  <c r="M58" i="109" s="1"/>
  <c r="A58" i="109"/>
  <c r="H57" i="109"/>
  <c r="A57" i="109"/>
  <c r="H56" i="109"/>
  <c r="A56" i="109"/>
  <c r="H55" i="109"/>
  <c r="A55" i="109"/>
  <c r="H54" i="109"/>
  <c r="I54" i="109" s="1"/>
  <c r="M54" i="109" s="1"/>
  <c r="A54" i="109"/>
  <c r="H53" i="109"/>
  <c r="A53" i="109"/>
  <c r="H52" i="109"/>
  <c r="A52" i="109"/>
  <c r="H51" i="109"/>
  <c r="I51" i="109" s="1"/>
  <c r="A51" i="109"/>
  <c r="H50" i="109"/>
  <c r="I50" i="109" s="1"/>
  <c r="M50" i="109" s="1"/>
  <c r="A50" i="109"/>
  <c r="H49" i="109"/>
  <c r="A49" i="109"/>
  <c r="H48" i="109"/>
  <c r="I48" i="109" s="1"/>
  <c r="A48" i="109"/>
  <c r="H47" i="109"/>
  <c r="I47" i="109" s="1"/>
  <c r="A47" i="109"/>
  <c r="H46" i="109"/>
  <c r="I46" i="109" s="1"/>
  <c r="M46" i="109" s="1"/>
  <c r="A46" i="109"/>
  <c r="H45" i="109"/>
  <c r="A45" i="109"/>
  <c r="J44" i="109"/>
  <c r="A44" i="109"/>
  <c r="A43" i="109"/>
  <c r="A42" i="109"/>
  <c r="A41" i="109"/>
  <c r="A40" i="109"/>
  <c r="A39" i="109"/>
  <c r="A38" i="109"/>
  <c r="A37" i="109"/>
  <c r="A36" i="109"/>
  <c r="H35" i="109"/>
  <c r="I35" i="109" s="1"/>
  <c r="A35" i="109"/>
  <c r="H34" i="109"/>
  <c r="I34" i="109" s="1"/>
  <c r="A34" i="109"/>
  <c r="H33" i="109"/>
  <c r="A33" i="109"/>
  <c r="H32" i="109"/>
  <c r="I32" i="109" s="1"/>
  <c r="A32" i="109"/>
  <c r="H31" i="109"/>
  <c r="A31" i="109"/>
  <c r="H30" i="109"/>
  <c r="H27" i="109" s="1"/>
  <c r="A30" i="109"/>
  <c r="H29" i="109"/>
  <c r="A29" i="109"/>
  <c r="H28" i="109"/>
  <c r="A28" i="109"/>
  <c r="N27" i="109"/>
  <c r="L27" i="109"/>
  <c r="K27" i="109"/>
  <c r="J27" i="109"/>
  <c r="G27" i="109"/>
  <c r="F27" i="109"/>
  <c r="E27" i="109"/>
  <c r="A27" i="109"/>
  <c r="A26" i="109"/>
  <c r="J25" i="109"/>
  <c r="F25" i="109"/>
  <c r="A25" i="109"/>
  <c r="N24" i="109"/>
  <c r="L24" i="109"/>
  <c r="K24" i="109"/>
  <c r="J24" i="109"/>
  <c r="G24" i="109"/>
  <c r="F24" i="109"/>
  <c r="F26" i="109" s="1"/>
  <c r="F36" i="109" s="1"/>
  <c r="E24" i="109"/>
  <c r="M23" i="109"/>
  <c r="H23" i="109"/>
  <c r="A23" i="109"/>
  <c r="H22" i="109"/>
  <c r="H21" i="109"/>
  <c r="A21" i="109"/>
  <c r="H20" i="109"/>
  <c r="I20" i="109" s="1"/>
  <c r="M20" i="109" s="1"/>
  <c r="A20" i="109"/>
  <c r="H19" i="109"/>
  <c r="I19" i="109" s="1"/>
  <c r="M19" i="109" s="1"/>
  <c r="A19" i="109"/>
  <c r="H18" i="109"/>
  <c r="I18" i="109" s="1"/>
  <c r="M18" i="109" s="1"/>
  <c r="A18" i="109"/>
  <c r="M17" i="109"/>
  <c r="H17" i="109"/>
  <c r="A17" i="109"/>
  <c r="H16" i="109"/>
  <c r="I16" i="109" s="1"/>
  <c r="M16" i="109" s="1"/>
  <c r="A16" i="109"/>
  <c r="H15" i="109"/>
  <c r="I15" i="109" s="1"/>
  <c r="M15" i="109" s="1"/>
  <c r="A15" i="109"/>
  <c r="H14" i="109"/>
  <c r="A14" i="109"/>
  <c r="H13" i="109"/>
  <c r="I13" i="109" s="1"/>
  <c r="M13" i="109" s="1"/>
  <c r="A13" i="109"/>
  <c r="H12" i="109"/>
  <c r="I12" i="109" s="1"/>
  <c r="M12" i="109" s="1"/>
  <c r="A12" i="109"/>
  <c r="H11" i="109"/>
  <c r="A11" i="109"/>
  <c r="A10" i="109"/>
  <c r="A9" i="109"/>
  <c r="A8" i="109"/>
  <c r="A7" i="109"/>
  <c r="A6" i="109"/>
  <c r="A5" i="109"/>
  <c r="A4" i="109"/>
  <c r="A3" i="109"/>
  <c r="A2" i="109"/>
  <c r="A1" i="109"/>
  <c r="M25" i="112" l="1"/>
  <c r="M26" i="112" s="1"/>
  <c r="M36" i="112" s="1"/>
  <c r="M10" i="112" s="1"/>
  <c r="M44" i="113"/>
  <c r="M25" i="113"/>
  <c r="M26" i="113" s="1"/>
  <c r="M36" i="113" s="1"/>
  <c r="M10" i="113" s="1"/>
  <c r="I25" i="113"/>
  <c r="I26" i="113" s="1"/>
  <c r="I36" i="113" s="1"/>
  <c r="I10" i="113" s="1"/>
  <c r="I44" i="113"/>
  <c r="M44" i="111"/>
  <c r="M25" i="111"/>
  <c r="M26" i="111" s="1"/>
  <c r="M36" i="111" s="1"/>
  <c r="M10" i="111" s="1"/>
  <c r="E9" i="111"/>
  <c r="Q9" i="111"/>
  <c r="I44" i="111"/>
  <c r="I25" i="111"/>
  <c r="I26" i="111" s="1"/>
  <c r="I36" i="111" s="1"/>
  <c r="I10" i="111" s="1"/>
  <c r="I75" i="110"/>
  <c r="I44" i="110" s="1"/>
  <c r="M75" i="110"/>
  <c r="M44" i="110" s="1"/>
  <c r="M27" i="110"/>
  <c r="E43" i="110"/>
  <c r="H25" i="110"/>
  <c r="H26" i="110" s="1"/>
  <c r="H36" i="110" s="1"/>
  <c r="M11" i="110"/>
  <c r="M24" i="110" s="1"/>
  <c r="I24" i="110"/>
  <c r="N43" i="109"/>
  <c r="N26" i="109"/>
  <c r="N36" i="109" s="1"/>
  <c r="N9" i="109" s="1"/>
  <c r="M52" i="109"/>
  <c r="M59" i="109"/>
  <c r="M68" i="109"/>
  <c r="I53" i="109"/>
  <c r="M53" i="109" s="1"/>
  <c r="I57" i="109"/>
  <c r="M57" i="109" s="1"/>
  <c r="I61" i="109"/>
  <c r="M61" i="109" s="1"/>
  <c r="I69" i="109"/>
  <c r="M69" i="109" s="1"/>
  <c r="I73" i="109"/>
  <c r="M73" i="109" s="1"/>
  <c r="M49" i="109"/>
  <c r="M56" i="109"/>
  <c r="M65" i="109"/>
  <c r="M72" i="109"/>
  <c r="E26" i="109"/>
  <c r="E36" i="109" s="1"/>
  <c r="I45" i="109"/>
  <c r="H75" i="109"/>
  <c r="M33" i="109"/>
  <c r="M31" i="109"/>
  <c r="M35" i="109"/>
  <c r="I31" i="109"/>
  <c r="M32" i="109"/>
  <c r="I29" i="109"/>
  <c r="M29" i="109" s="1"/>
  <c r="I33" i="109"/>
  <c r="M22" i="109"/>
  <c r="I22" i="109"/>
  <c r="H24" i="109"/>
  <c r="I11" i="109"/>
  <c r="M11" i="109" s="1"/>
  <c r="M51" i="109"/>
  <c r="M60" i="109"/>
  <c r="M67" i="109"/>
  <c r="M47" i="109"/>
  <c r="M63" i="109"/>
  <c r="M30" i="109"/>
  <c r="M34" i="109"/>
  <c r="M48" i="109"/>
  <c r="M55" i="109"/>
  <c r="M64" i="109"/>
  <c r="M71" i="109"/>
  <c r="J26" i="109"/>
  <c r="J36" i="109" s="1"/>
  <c r="J10" i="109" s="1"/>
  <c r="M28" i="109"/>
  <c r="K44" i="109"/>
  <c r="K25" i="109"/>
  <c r="K26" i="109" s="1"/>
  <c r="K36" i="109" s="1"/>
  <c r="K10" i="109" s="1"/>
  <c r="L25" i="109"/>
  <c r="L26" i="109" s="1"/>
  <c r="L36" i="109" s="1"/>
  <c r="L10" i="109" s="1"/>
  <c r="I74" i="108"/>
  <c r="I63" i="108"/>
  <c r="I62" i="108"/>
  <c r="I56" i="108"/>
  <c r="I54" i="108"/>
  <c r="I50" i="108"/>
  <c r="I45" i="108"/>
  <c r="M45" i="108" s="1"/>
  <c r="I21" i="108"/>
  <c r="I13" i="108"/>
  <c r="A89" i="108"/>
  <c r="A88" i="108"/>
  <c r="A87" i="108"/>
  <c r="A86" i="108"/>
  <c r="A85" i="108"/>
  <c r="A84" i="108"/>
  <c r="A83" i="108"/>
  <c r="A82" i="108"/>
  <c r="A81" i="108"/>
  <c r="A80" i="108"/>
  <c r="A79" i="108"/>
  <c r="A78" i="108"/>
  <c r="A77" i="108"/>
  <c r="A76" i="108"/>
  <c r="N75" i="108"/>
  <c r="N25" i="108" s="1"/>
  <c r="L75" i="108"/>
  <c r="K75" i="108"/>
  <c r="K25" i="108" s="1"/>
  <c r="J75" i="108"/>
  <c r="G75" i="108"/>
  <c r="G25" i="108" s="1"/>
  <c r="F75" i="108"/>
  <c r="F25" i="108" s="1"/>
  <c r="E75" i="108"/>
  <c r="E25" i="108" s="1"/>
  <c r="A75" i="108"/>
  <c r="H74" i="108"/>
  <c r="A74" i="108"/>
  <c r="H73" i="108"/>
  <c r="I73" i="108" s="1"/>
  <c r="M73" i="108" s="1"/>
  <c r="A73" i="108"/>
  <c r="H72" i="108"/>
  <c r="I72" i="108" s="1"/>
  <c r="A72" i="108"/>
  <c r="H71" i="108"/>
  <c r="A71" i="108"/>
  <c r="H70" i="108"/>
  <c r="I70" i="108" s="1"/>
  <c r="A70" i="108"/>
  <c r="H69" i="108"/>
  <c r="I69" i="108" s="1"/>
  <c r="M69" i="108" s="1"/>
  <c r="A69" i="108"/>
  <c r="H68" i="108"/>
  <c r="A68" i="108"/>
  <c r="H67" i="108"/>
  <c r="I67" i="108" s="1"/>
  <c r="A67" i="108"/>
  <c r="H66" i="108"/>
  <c r="I66" i="108" s="1"/>
  <c r="A66" i="108"/>
  <c r="H65" i="108"/>
  <c r="I65" i="108" s="1"/>
  <c r="M65" i="108" s="1"/>
  <c r="A65" i="108"/>
  <c r="H64" i="108"/>
  <c r="A64" i="108"/>
  <c r="H63" i="108"/>
  <c r="A63" i="108"/>
  <c r="H62" i="108"/>
  <c r="A62" i="108"/>
  <c r="H61" i="108"/>
  <c r="I61" i="108" s="1"/>
  <c r="M61" i="108" s="1"/>
  <c r="A61" i="108"/>
  <c r="H60" i="108"/>
  <c r="I60" i="108" s="1"/>
  <c r="A60" i="108"/>
  <c r="H59" i="108"/>
  <c r="I59" i="108" s="1"/>
  <c r="A59" i="108"/>
  <c r="H58" i="108"/>
  <c r="A58" i="108"/>
  <c r="H57" i="108"/>
  <c r="I57" i="108" s="1"/>
  <c r="M57" i="108" s="1"/>
  <c r="A57" i="108"/>
  <c r="H56" i="108"/>
  <c r="A56" i="108"/>
  <c r="H55" i="108"/>
  <c r="A55" i="108"/>
  <c r="H54" i="108"/>
  <c r="A54" i="108"/>
  <c r="H53" i="108"/>
  <c r="I53" i="108" s="1"/>
  <c r="M53" i="108" s="1"/>
  <c r="A53" i="108"/>
  <c r="H52" i="108"/>
  <c r="A52" i="108"/>
  <c r="H51" i="108"/>
  <c r="I51" i="108" s="1"/>
  <c r="A51" i="108"/>
  <c r="H50" i="108"/>
  <c r="A50" i="108"/>
  <c r="H49" i="108"/>
  <c r="I49" i="108" s="1"/>
  <c r="M49" i="108" s="1"/>
  <c r="A49" i="108"/>
  <c r="H48" i="108"/>
  <c r="A48" i="108"/>
  <c r="H47" i="108"/>
  <c r="I47" i="108" s="1"/>
  <c r="A47" i="108"/>
  <c r="H46" i="108"/>
  <c r="I46" i="108" s="1"/>
  <c r="A46" i="108"/>
  <c r="H45" i="108"/>
  <c r="A45" i="108"/>
  <c r="L44" i="108"/>
  <c r="K44" i="108"/>
  <c r="A44" i="108"/>
  <c r="A43" i="108"/>
  <c r="A42" i="108"/>
  <c r="A41" i="108"/>
  <c r="A40" i="108"/>
  <c r="A39" i="108"/>
  <c r="A38" i="108"/>
  <c r="A37" i="108"/>
  <c r="A36" i="108"/>
  <c r="H35" i="108"/>
  <c r="A35" i="108"/>
  <c r="H34" i="108"/>
  <c r="I34" i="108" s="1"/>
  <c r="A34" i="108"/>
  <c r="H33" i="108"/>
  <c r="I33" i="108" s="1"/>
  <c r="A33" i="108"/>
  <c r="H32" i="108"/>
  <c r="I32" i="108" s="1"/>
  <c r="M32" i="108" s="1"/>
  <c r="A32" i="108"/>
  <c r="H31" i="108"/>
  <c r="I31" i="108" s="1"/>
  <c r="A31" i="108"/>
  <c r="H30" i="108"/>
  <c r="I30" i="108" s="1"/>
  <c r="A30" i="108"/>
  <c r="H29" i="108"/>
  <c r="I29" i="108" s="1"/>
  <c r="A29" i="108"/>
  <c r="H28" i="108"/>
  <c r="I28" i="108" s="1"/>
  <c r="M28" i="108" s="1"/>
  <c r="A28" i="108"/>
  <c r="N27" i="108"/>
  <c r="L27" i="108"/>
  <c r="K27" i="108"/>
  <c r="J27" i="108"/>
  <c r="G27" i="108"/>
  <c r="F27" i="108"/>
  <c r="E27" i="108"/>
  <c r="A27" i="108"/>
  <c r="F26" i="108"/>
  <c r="F36" i="108" s="1"/>
  <c r="A26" i="108"/>
  <c r="L25" i="108"/>
  <c r="A25" i="108"/>
  <c r="N24" i="108"/>
  <c r="L24" i="108"/>
  <c r="K24" i="108"/>
  <c r="K26" i="108" s="1"/>
  <c r="K36" i="108" s="1"/>
  <c r="K10" i="108" s="1"/>
  <c r="J24" i="108"/>
  <c r="G24" i="108"/>
  <c r="G26" i="108" s="1"/>
  <c r="G36" i="108" s="1"/>
  <c r="F24" i="108"/>
  <c r="E24" i="108"/>
  <c r="M23" i="108"/>
  <c r="H23" i="108"/>
  <c r="A23" i="108"/>
  <c r="H22" i="108"/>
  <c r="I22" i="108" s="1"/>
  <c r="M22" i="108" s="1"/>
  <c r="H21" i="108"/>
  <c r="A21" i="108"/>
  <c r="H20" i="108"/>
  <c r="I20" i="108" s="1"/>
  <c r="A20" i="108"/>
  <c r="H19" i="108"/>
  <c r="I19" i="108" s="1"/>
  <c r="A19" i="108"/>
  <c r="H18" i="108"/>
  <c r="A18" i="108"/>
  <c r="H17" i="108"/>
  <c r="I17" i="108" s="1"/>
  <c r="A17" i="108"/>
  <c r="H16" i="108"/>
  <c r="I16" i="108" s="1"/>
  <c r="A16" i="108"/>
  <c r="H15" i="108"/>
  <c r="I15" i="108" s="1"/>
  <c r="A15" i="108"/>
  <c r="H14" i="108"/>
  <c r="A14" i="108"/>
  <c r="H13" i="108"/>
  <c r="A13" i="108"/>
  <c r="H12" i="108"/>
  <c r="I12" i="108" s="1"/>
  <c r="A12" i="108"/>
  <c r="H11" i="108"/>
  <c r="A11" i="108"/>
  <c r="A10" i="108"/>
  <c r="A9" i="108"/>
  <c r="A8" i="108"/>
  <c r="A7" i="108"/>
  <c r="A6" i="108"/>
  <c r="A5" i="108"/>
  <c r="A4" i="108"/>
  <c r="A3" i="108"/>
  <c r="A2" i="108"/>
  <c r="A1" i="108"/>
  <c r="M25" i="110" l="1"/>
  <c r="M26" i="110" s="1"/>
  <c r="M36" i="110" s="1"/>
  <c r="M10" i="110" s="1"/>
  <c r="I25" i="110"/>
  <c r="I26" i="110" s="1"/>
  <c r="I36" i="110" s="1"/>
  <c r="I10" i="110" s="1"/>
  <c r="E9" i="110"/>
  <c r="Q9" i="110"/>
  <c r="I75" i="109"/>
  <c r="I25" i="109" s="1"/>
  <c r="H25" i="109"/>
  <c r="H26" i="109" s="1"/>
  <c r="H36" i="109" s="1"/>
  <c r="Q9" i="109" s="1"/>
  <c r="E43" i="109"/>
  <c r="M45" i="109"/>
  <c r="M75" i="109" s="1"/>
  <c r="M44" i="109" s="1"/>
  <c r="I27" i="109"/>
  <c r="M24" i="109"/>
  <c r="I24" i="109"/>
  <c r="M27" i="109"/>
  <c r="N26" i="108"/>
  <c r="N36" i="108" s="1"/>
  <c r="N9" i="108" s="1"/>
  <c r="I58" i="108"/>
  <c r="M58" i="108" s="1"/>
  <c r="M62" i="108"/>
  <c r="M66" i="108"/>
  <c r="M68" i="108"/>
  <c r="I55" i="108"/>
  <c r="M55" i="108" s="1"/>
  <c r="I71" i="108"/>
  <c r="M71" i="108" s="1"/>
  <c r="M46" i="108"/>
  <c r="M50" i="108"/>
  <c r="M70" i="108"/>
  <c r="I48" i="108"/>
  <c r="M48" i="108" s="1"/>
  <c r="I52" i="108"/>
  <c r="M52" i="108" s="1"/>
  <c r="I64" i="108"/>
  <c r="M64" i="108" s="1"/>
  <c r="I68" i="108"/>
  <c r="M54" i="108"/>
  <c r="M74" i="108"/>
  <c r="M29" i="108"/>
  <c r="M33" i="108"/>
  <c r="I35" i="108"/>
  <c r="I27" i="108" s="1"/>
  <c r="H27" i="108"/>
  <c r="M12" i="108"/>
  <c r="M16" i="108"/>
  <c r="M18" i="108"/>
  <c r="M20" i="108"/>
  <c r="I14" i="108"/>
  <c r="M14" i="108" s="1"/>
  <c r="I18" i="108"/>
  <c r="H24" i="108"/>
  <c r="I11" i="108"/>
  <c r="M11" i="108" s="1"/>
  <c r="E26" i="108"/>
  <c r="E36" i="108" s="1"/>
  <c r="M30" i="108"/>
  <c r="M59" i="108"/>
  <c r="M34" i="108"/>
  <c r="M47" i="108"/>
  <c r="M56" i="108"/>
  <c r="M63" i="108"/>
  <c r="M72" i="108"/>
  <c r="M13" i="108"/>
  <c r="M15" i="108"/>
  <c r="M17" i="108"/>
  <c r="M19" i="108"/>
  <c r="M21" i="108"/>
  <c r="M31" i="108"/>
  <c r="M51" i="108"/>
  <c r="M60" i="108"/>
  <c r="M67" i="108"/>
  <c r="J44" i="108"/>
  <c r="J25" i="108"/>
  <c r="J26" i="108" s="1"/>
  <c r="J36" i="108" s="1"/>
  <c r="J10" i="108" s="1"/>
  <c r="L26" i="108"/>
  <c r="L36" i="108" s="1"/>
  <c r="L10" i="108" s="1"/>
  <c r="N43" i="108"/>
  <c r="H75" i="108"/>
  <c r="I72" i="107"/>
  <c r="I67" i="107"/>
  <c r="I60" i="107"/>
  <c r="I59" i="107"/>
  <c r="I56" i="107"/>
  <c r="I51" i="107"/>
  <c r="A89" i="107"/>
  <c r="A88" i="107"/>
  <c r="A87" i="107"/>
  <c r="A86" i="107"/>
  <c r="A85" i="107"/>
  <c r="A84" i="107"/>
  <c r="A83" i="107"/>
  <c r="A82" i="107"/>
  <c r="A81" i="107"/>
  <c r="A80" i="107"/>
  <c r="A79" i="107"/>
  <c r="A78" i="107"/>
  <c r="A77" i="107"/>
  <c r="A76" i="107"/>
  <c r="N75" i="107"/>
  <c r="N25" i="107" s="1"/>
  <c r="L75" i="107"/>
  <c r="K75" i="107"/>
  <c r="K25" i="107" s="1"/>
  <c r="J75" i="107"/>
  <c r="G75" i="107"/>
  <c r="G25" i="107" s="1"/>
  <c r="F75" i="107"/>
  <c r="F25" i="107" s="1"/>
  <c r="E75" i="107"/>
  <c r="E25" i="107" s="1"/>
  <c r="A75" i="107"/>
  <c r="H74" i="107"/>
  <c r="A74" i="107"/>
  <c r="H73" i="107"/>
  <c r="I73" i="107" s="1"/>
  <c r="M73" i="107" s="1"/>
  <c r="A73" i="107"/>
  <c r="H72" i="107"/>
  <c r="A72" i="107"/>
  <c r="H71" i="107"/>
  <c r="A71" i="107"/>
  <c r="H70" i="107"/>
  <c r="I70" i="107" s="1"/>
  <c r="A70" i="107"/>
  <c r="H69" i="107"/>
  <c r="I69" i="107" s="1"/>
  <c r="M69" i="107" s="1"/>
  <c r="A69" i="107"/>
  <c r="H68" i="107"/>
  <c r="A68" i="107"/>
  <c r="H67" i="107"/>
  <c r="A67" i="107"/>
  <c r="H66" i="107"/>
  <c r="I66" i="107" s="1"/>
  <c r="A66" i="107"/>
  <c r="H65" i="107"/>
  <c r="I65" i="107" s="1"/>
  <c r="M65" i="107" s="1"/>
  <c r="A65" i="107"/>
  <c r="H64" i="107"/>
  <c r="A64" i="107"/>
  <c r="H63" i="107"/>
  <c r="I63" i="107" s="1"/>
  <c r="A63" i="107"/>
  <c r="H62" i="107"/>
  <c r="I62" i="107" s="1"/>
  <c r="A62" i="107"/>
  <c r="H61" i="107"/>
  <c r="I61" i="107" s="1"/>
  <c r="M61" i="107" s="1"/>
  <c r="A61" i="107"/>
  <c r="H60" i="107"/>
  <c r="A60" i="107"/>
  <c r="H59" i="107"/>
  <c r="A59" i="107"/>
  <c r="H58" i="107"/>
  <c r="A58" i="107"/>
  <c r="H57" i="107"/>
  <c r="I57" i="107" s="1"/>
  <c r="M57" i="107" s="1"/>
  <c r="A57" i="107"/>
  <c r="H56" i="107"/>
  <c r="A56" i="107"/>
  <c r="H55" i="107"/>
  <c r="A55" i="107"/>
  <c r="H54" i="107"/>
  <c r="I54" i="107" s="1"/>
  <c r="A54" i="107"/>
  <c r="H53" i="107"/>
  <c r="I53" i="107" s="1"/>
  <c r="M53" i="107" s="1"/>
  <c r="A53" i="107"/>
  <c r="H52" i="107"/>
  <c r="I52" i="107" s="1"/>
  <c r="A52" i="107"/>
  <c r="H51" i="107"/>
  <c r="A51" i="107"/>
  <c r="H50" i="107"/>
  <c r="I50" i="107" s="1"/>
  <c r="A50" i="107"/>
  <c r="H49" i="107"/>
  <c r="I49" i="107" s="1"/>
  <c r="M49" i="107" s="1"/>
  <c r="A49" i="107"/>
  <c r="H48" i="107"/>
  <c r="I48" i="107" s="1"/>
  <c r="A48" i="107"/>
  <c r="H47" i="107"/>
  <c r="I47" i="107" s="1"/>
  <c r="A47" i="107"/>
  <c r="H46" i="107"/>
  <c r="I46" i="107" s="1"/>
  <c r="A46" i="107"/>
  <c r="H45" i="107"/>
  <c r="I45" i="107" s="1"/>
  <c r="M45" i="107" s="1"/>
  <c r="A45" i="107"/>
  <c r="L44" i="107"/>
  <c r="K44" i="107"/>
  <c r="A44" i="107"/>
  <c r="A43" i="107"/>
  <c r="A42" i="107"/>
  <c r="A41" i="107"/>
  <c r="A40" i="107"/>
  <c r="A39" i="107"/>
  <c r="A38" i="107"/>
  <c r="A37" i="107"/>
  <c r="A36" i="107"/>
  <c r="H35" i="107"/>
  <c r="A35" i="107"/>
  <c r="H34" i="107"/>
  <c r="I34" i="107" s="1"/>
  <c r="A34" i="107"/>
  <c r="H33" i="107"/>
  <c r="I33" i="107" s="1"/>
  <c r="A33" i="107"/>
  <c r="H32" i="107"/>
  <c r="I32" i="107" s="1"/>
  <c r="M32" i="107" s="1"/>
  <c r="A32" i="107"/>
  <c r="H31" i="107"/>
  <c r="I31" i="107" s="1"/>
  <c r="A31" i="107"/>
  <c r="H30" i="107"/>
  <c r="A30" i="107"/>
  <c r="H29" i="107"/>
  <c r="I29" i="107" s="1"/>
  <c r="A29" i="107"/>
  <c r="H28" i="107"/>
  <c r="I28" i="107" s="1"/>
  <c r="M28" i="107" s="1"/>
  <c r="A28" i="107"/>
  <c r="N27" i="107"/>
  <c r="L27" i="107"/>
  <c r="K27" i="107"/>
  <c r="J27" i="107"/>
  <c r="G27" i="107"/>
  <c r="F27" i="107"/>
  <c r="E27" i="107"/>
  <c r="A27" i="107"/>
  <c r="F26" i="107"/>
  <c r="F36" i="107" s="1"/>
  <c r="A26" i="107"/>
  <c r="L25" i="107"/>
  <c r="A25" i="107"/>
  <c r="N24" i="107"/>
  <c r="L24" i="107"/>
  <c r="K24" i="107"/>
  <c r="K26" i="107" s="1"/>
  <c r="K36" i="107" s="1"/>
  <c r="K10" i="107" s="1"/>
  <c r="J24" i="107"/>
  <c r="G24" i="107"/>
  <c r="G26" i="107" s="1"/>
  <c r="G36" i="107" s="1"/>
  <c r="F24" i="107"/>
  <c r="E24" i="107"/>
  <c r="M23" i="107"/>
  <c r="H23" i="107"/>
  <c r="A23" i="107"/>
  <c r="H22" i="107"/>
  <c r="I22" i="107" s="1"/>
  <c r="M22" i="107" s="1"/>
  <c r="H21" i="107"/>
  <c r="A21" i="107"/>
  <c r="H20" i="107"/>
  <c r="I20" i="107" s="1"/>
  <c r="A20" i="107"/>
  <c r="H19" i="107"/>
  <c r="A19" i="107"/>
  <c r="H18" i="107"/>
  <c r="I18" i="107" s="1"/>
  <c r="A18" i="107"/>
  <c r="H17" i="107"/>
  <c r="A17" i="107"/>
  <c r="H16" i="107"/>
  <c r="I16" i="107" s="1"/>
  <c r="A16" i="107"/>
  <c r="H15" i="107"/>
  <c r="A15" i="107"/>
  <c r="H14" i="107"/>
  <c r="I14" i="107" s="1"/>
  <c r="A14" i="107"/>
  <c r="H13" i="107"/>
  <c r="A13" i="107"/>
  <c r="H12" i="107"/>
  <c r="I12" i="107" s="1"/>
  <c r="A12" i="107"/>
  <c r="H11" i="107"/>
  <c r="A11" i="107"/>
  <c r="A10" i="107"/>
  <c r="A9" i="107"/>
  <c r="A8" i="107"/>
  <c r="A7" i="107"/>
  <c r="A6" i="107"/>
  <c r="A5" i="107"/>
  <c r="A4" i="107"/>
  <c r="A3" i="107"/>
  <c r="A2" i="107"/>
  <c r="A1" i="107"/>
  <c r="M25" i="109" l="1"/>
  <c r="M26" i="109" s="1"/>
  <c r="M36" i="109" s="1"/>
  <c r="M10" i="109" s="1"/>
  <c r="I26" i="109"/>
  <c r="I36" i="109" s="1"/>
  <c r="I10" i="109" s="1"/>
  <c r="E9" i="109"/>
  <c r="I44" i="109"/>
  <c r="I75" i="108"/>
  <c r="I44" i="108" s="1"/>
  <c r="I24" i="108"/>
  <c r="M75" i="108"/>
  <c r="M44" i="108" s="1"/>
  <c r="M35" i="108"/>
  <c r="M27" i="108" s="1"/>
  <c r="M24" i="108"/>
  <c r="E43" i="108"/>
  <c r="H25" i="108"/>
  <c r="H26" i="108" s="1"/>
  <c r="H36" i="108" s="1"/>
  <c r="H27" i="107"/>
  <c r="N26" i="107"/>
  <c r="N36" i="107" s="1"/>
  <c r="N9" i="107" s="1"/>
  <c r="H24" i="107"/>
  <c r="M71" i="107"/>
  <c r="M48" i="107"/>
  <c r="I55" i="107"/>
  <c r="M55" i="107" s="1"/>
  <c r="I71" i="107"/>
  <c r="M52" i="107"/>
  <c r="M68" i="107"/>
  <c r="I64" i="107"/>
  <c r="M64" i="107" s="1"/>
  <c r="I68" i="107"/>
  <c r="M51" i="107"/>
  <c r="M60" i="107"/>
  <c r="M67" i="107"/>
  <c r="M74" i="107"/>
  <c r="I58" i="107"/>
  <c r="M58" i="107" s="1"/>
  <c r="I74" i="107"/>
  <c r="I30" i="107"/>
  <c r="I35" i="107"/>
  <c r="M35" i="107" s="1"/>
  <c r="M29" i="107"/>
  <c r="M31" i="107"/>
  <c r="M21" i="107"/>
  <c r="I13" i="107"/>
  <c r="M13" i="107" s="1"/>
  <c r="I17" i="107"/>
  <c r="M17" i="107" s="1"/>
  <c r="I21" i="107"/>
  <c r="M14" i="107"/>
  <c r="M18" i="107"/>
  <c r="I15" i="107"/>
  <c r="M15" i="107" s="1"/>
  <c r="I19" i="107"/>
  <c r="M19" i="107" s="1"/>
  <c r="E26" i="107"/>
  <c r="E36" i="107" s="1"/>
  <c r="I11" i="107"/>
  <c r="M33" i="107"/>
  <c r="M46" i="107"/>
  <c r="M62" i="107"/>
  <c r="M12" i="107"/>
  <c r="M16" i="107"/>
  <c r="M20" i="107"/>
  <c r="M30" i="107"/>
  <c r="M50" i="107"/>
  <c r="M59" i="107"/>
  <c r="M66" i="107"/>
  <c r="M34" i="107"/>
  <c r="M47" i="107"/>
  <c r="M54" i="107"/>
  <c r="M56" i="107"/>
  <c r="M63" i="107"/>
  <c r="M70" i="107"/>
  <c r="M72" i="107"/>
  <c r="M11" i="107"/>
  <c r="J44" i="107"/>
  <c r="J25" i="107"/>
  <c r="J26" i="107" s="1"/>
  <c r="J36" i="107" s="1"/>
  <c r="J10" i="107" s="1"/>
  <c r="L26" i="107"/>
  <c r="L36" i="107" s="1"/>
  <c r="L10" i="107" s="1"/>
  <c r="N43" i="107"/>
  <c r="H75" i="107"/>
  <c r="I71" i="106"/>
  <c r="I68" i="106"/>
  <c r="I67" i="106"/>
  <c r="I59" i="106"/>
  <c r="I55" i="106"/>
  <c r="I51" i="106"/>
  <c r="I48" i="106"/>
  <c r="I30" i="106"/>
  <c r="I18" i="106"/>
  <c r="I16" i="106"/>
  <c r="I14" i="106"/>
  <c r="A89" i="106"/>
  <c r="A88" i="106"/>
  <c r="A87" i="106"/>
  <c r="A86" i="106"/>
  <c r="A85" i="106"/>
  <c r="A84" i="106"/>
  <c r="A83" i="106"/>
  <c r="A82" i="106"/>
  <c r="A81" i="106"/>
  <c r="A80" i="106"/>
  <c r="A79" i="106"/>
  <c r="A78" i="106"/>
  <c r="A77" i="106"/>
  <c r="A76" i="106"/>
  <c r="N75" i="106"/>
  <c r="N25" i="106" s="1"/>
  <c r="L75" i="106"/>
  <c r="K75" i="106"/>
  <c r="K25" i="106" s="1"/>
  <c r="J75" i="106"/>
  <c r="G75" i="106"/>
  <c r="G25" i="106" s="1"/>
  <c r="F75" i="106"/>
  <c r="F25" i="106" s="1"/>
  <c r="E75" i="106"/>
  <c r="E25" i="106" s="1"/>
  <c r="A75" i="106"/>
  <c r="H74" i="106"/>
  <c r="A74" i="106"/>
  <c r="H73" i="106"/>
  <c r="I73" i="106" s="1"/>
  <c r="M73" i="106" s="1"/>
  <c r="A73" i="106"/>
  <c r="H72" i="106"/>
  <c r="I72" i="106" s="1"/>
  <c r="A72" i="106"/>
  <c r="H71" i="106"/>
  <c r="A71" i="106"/>
  <c r="H70" i="106"/>
  <c r="I70" i="106" s="1"/>
  <c r="A70" i="106"/>
  <c r="H69" i="106"/>
  <c r="I69" i="106" s="1"/>
  <c r="M69" i="106" s="1"/>
  <c r="A69" i="106"/>
  <c r="H68" i="106"/>
  <c r="A68" i="106"/>
  <c r="H67" i="106"/>
  <c r="A67" i="106"/>
  <c r="H66" i="106"/>
  <c r="I66" i="106" s="1"/>
  <c r="A66" i="106"/>
  <c r="H65" i="106"/>
  <c r="I65" i="106" s="1"/>
  <c r="M65" i="106" s="1"/>
  <c r="A65" i="106"/>
  <c r="H64" i="106"/>
  <c r="I64" i="106" s="1"/>
  <c r="A64" i="106"/>
  <c r="H63" i="106"/>
  <c r="I63" i="106" s="1"/>
  <c r="A63" i="106"/>
  <c r="H62" i="106"/>
  <c r="I62" i="106" s="1"/>
  <c r="A62" i="106"/>
  <c r="H61" i="106"/>
  <c r="I61" i="106" s="1"/>
  <c r="M61" i="106" s="1"/>
  <c r="A61" i="106"/>
  <c r="H60" i="106"/>
  <c r="A60" i="106"/>
  <c r="H59" i="106"/>
  <c r="A59" i="106"/>
  <c r="H58" i="106"/>
  <c r="A58" i="106"/>
  <c r="H57" i="106"/>
  <c r="I57" i="106" s="1"/>
  <c r="M57" i="106" s="1"/>
  <c r="A57" i="106"/>
  <c r="H56" i="106"/>
  <c r="I56" i="106" s="1"/>
  <c r="A56" i="106"/>
  <c r="H55" i="106"/>
  <c r="A55" i="106"/>
  <c r="H54" i="106"/>
  <c r="I54" i="106" s="1"/>
  <c r="A54" i="106"/>
  <c r="H53" i="106"/>
  <c r="I53" i="106" s="1"/>
  <c r="M53" i="106" s="1"/>
  <c r="A53" i="106"/>
  <c r="H52" i="106"/>
  <c r="I52" i="106" s="1"/>
  <c r="A52" i="106"/>
  <c r="H51" i="106"/>
  <c r="A51" i="106"/>
  <c r="H50" i="106"/>
  <c r="I50" i="106" s="1"/>
  <c r="A50" i="106"/>
  <c r="H49" i="106"/>
  <c r="I49" i="106" s="1"/>
  <c r="M49" i="106" s="1"/>
  <c r="A49" i="106"/>
  <c r="H48" i="106"/>
  <c r="A48" i="106"/>
  <c r="H47" i="106"/>
  <c r="I47" i="106" s="1"/>
  <c r="A47" i="106"/>
  <c r="H46" i="106"/>
  <c r="I46" i="106" s="1"/>
  <c r="A46" i="106"/>
  <c r="H45" i="106"/>
  <c r="I45" i="106" s="1"/>
  <c r="M45" i="106" s="1"/>
  <c r="A45" i="106"/>
  <c r="L44" i="106"/>
  <c r="K44" i="106"/>
  <c r="A44" i="106"/>
  <c r="A43" i="106"/>
  <c r="A42" i="106"/>
  <c r="A41" i="106"/>
  <c r="A40" i="106"/>
  <c r="A39" i="106"/>
  <c r="A38" i="106"/>
  <c r="A37" i="106"/>
  <c r="A36" i="106"/>
  <c r="H35" i="106"/>
  <c r="A35" i="106"/>
  <c r="H34" i="106"/>
  <c r="I34" i="106" s="1"/>
  <c r="A34" i="106"/>
  <c r="H33" i="106"/>
  <c r="I33" i="106" s="1"/>
  <c r="A33" i="106"/>
  <c r="H32" i="106"/>
  <c r="I32" i="106" s="1"/>
  <c r="M32" i="106" s="1"/>
  <c r="A32" i="106"/>
  <c r="H31" i="106"/>
  <c r="I31" i="106" s="1"/>
  <c r="A31" i="106"/>
  <c r="H30" i="106"/>
  <c r="A30" i="106"/>
  <c r="H29" i="106"/>
  <c r="A29" i="106"/>
  <c r="H28" i="106"/>
  <c r="I28" i="106" s="1"/>
  <c r="M28" i="106" s="1"/>
  <c r="A28" i="106"/>
  <c r="N27" i="106"/>
  <c r="L27" i="106"/>
  <c r="K27" i="106"/>
  <c r="J27" i="106"/>
  <c r="G27" i="106"/>
  <c r="F27" i="106"/>
  <c r="E27" i="106"/>
  <c r="A27" i="106"/>
  <c r="F26" i="106"/>
  <c r="F36" i="106" s="1"/>
  <c r="A26" i="106"/>
  <c r="L25" i="106"/>
  <c r="A25" i="106"/>
  <c r="N24" i="106"/>
  <c r="L24" i="106"/>
  <c r="K24" i="106"/>
  <c r="K26" i="106" s="1"/>
  <c r="K36" i="106" s="1"/>
  <c r="K10" i="106" s="1"/>
  <c r="J24" i="106"/>
  <c r="G24" i="106"/>
  <c r="G26" i="106" s="1"/>
  <c r="G36" i="106" s="1"/>
  <c r="F24" i="106"/>
  <c r="E24" i="106"/>
  <c r="M23" i="106"/>
  <c r="H23" i="106"/>
  <c r="A23" i="106"/>
  <c r="H22" i="106"/>
  <c r="I22" i="106" s="1"/>
  <c r="M22" i="106" s="1"/>
  <c r="H21" i="106"/>
  <c r="A21" i="106"/>
  <c r="H20" i="106"/>
  <c r="I20" i="106" s="1"/>
  <c r="A20" i="106"/>
  <c r="H19" i="106"/>
  <c r="A19" i="106"/>
  <c r="H18" i="106"/>
  <c r="A18" i="106"/>
  <c r="H17" i="106"/>
  <c r="A17" i="106"/>
  <c r="H16" i="106"/>
  <c r="A16" i="106"/>
  <c r="H15" i="106"/>
  <c r="A15" i="106"/>
  <c r="H14" i="106"/>
  <c r="A14" i="106"/>
  <c r="H13" i="106"/>
  <c r="A13" i="106"/>
  <c r="H12" i="106"/>
  <c r="I12" i="106" s="1"/>
  <c r="A12" i="106"/>
  <c r="H11" i="106"/>
  <c r="A11" i="106"/>
  <c r="A10" i="106"/>
  <c r="A9" i="106"/>
  <c r="A8" i="106"/>
  <c r="A7" i="106"/>
  <c r="A6" i="106"/>
  <c r="A5" i="106"/>
  <c r="A4" i="106"/>
  <c r="A3" i="106"/>
  <c r="A2" i="106"/>
  <c r="A1" i="106"/>
  <c r="I25" i="108" l="1"/>
  <c r="I26" i="108" s="1"/>
  <c r="I36" i="108" s="1"/>
  <c r="I10" i="108" s="1"/>
  <c r="M25" i="108"/>
  <c r="M26" i="108" s="1"/>
  <c r="M36" i="108" s="1"/>
  <c r="M10" i="108" s="1"/>
  <c r="E9" i="108"/>
  <c r="Q9" i="108"/>
  <c r="I27" i="107"/>
  <c r="I75" i="107"/>
  <c r="I44" i="107" s="1"/>
  <c r="I24" i="107"/>
  <c r="M75" i="107"/>
  <c r="M44" i="107" s="1"/>
  <c r="M27" i="107"/>
  <c r="M24" i="107"/>
  <c r="E43" i="107"/>
  <c r="H25" i="107"/>
  <c r="H26" i="107" s="1"/>
  <c r="H36" i="107" s="1"/>
  <c r="N26" i="106"/>
  <c r="N36" i="106" s="1"/>
  <c r="N9" i="106" s="1"/>
  <c r="H24" i="106"/>
  <c r="M51" i="106"/>
  <c r="M58" i="106"/>
  <c r="M67" i="106"/>
  <c r="I60" i="106"/>
  <c r="M60" i="106" s="1"/>
  <c r="M48" i="106"/>
  <c r="M55" i="106"/>
  <c r="M64" i="106"/>
  <c r="M71" i="106"/>
  <c r="M52" i="106"/>
  <c r="M68" i="106"/>
  <c r="I58" i="106"/>
  <c r="I74" i="106"/>
  <c r="M74" i="106" s="1"/>
  <c r="I35" i="106"/>
  <c r="H27" i="106"/>
  <c r="M31" i="106"/>
  <c r="I29" i="106"/>
  <c r="M29" i="106" s="1"/>
  <c r="M13" i="106"/>
  <c r="M21" i="106"/>
  <c r="I13" i="106"/>
  <c r="I17" i="106"/>
  <c r="M17" i="106" s="1"/>
  <c r="I21" i="106"/>
  <c r="M14" i="106"/>
  <c r="M18" i="106"/>
  <c r="I15" i="106"/>
  <c r="M15" i="106" s="1"/>
  <c r="I19" i="106"/>
  <c r="M19" i="106" s="1"/>
  <c r="E26" i="106"/>
  <c r="E36" i="106" s="1"/>
  <c r="I11" i="106"/>
  <c r="M11" i="106" s="1"/>
  <c r="M33" i="106"/>
  <c r="M46" i="106"/>
  <c r="M62" i="106"/>
  <c r="M12" i="106"/>
  <c r="M16" i="106"/>
  <c r="M20" i="106"/>
  <c r="M30" i="106"/>
  <c r="M50" i="106"/>
  <c r="M59" i="106"/>
  <c r="M66" i="106"/>
  <c r="M34" i="106"/>
  <c r="M47" i="106"/>
  <c r="M54" i="106"/>
  <c r="M56" i="106"/>
  <c r="M63" i="106"/>
  <c r="M70" i="106"/>
  <c r="M72" i="106"/>
  <c r="J44" i="106"/>
  <c r="J25" i="106"/>
  <c r="J26" i="106" s="1"/>
  <c r="J36" i="106" s="1"/>
  <c r="J10" i="106" s="1"/>
  <c r="L26" i="106"/>
  <c r="L36" i="106" s="1"/>
  <c r="L10" i="106" s="1"/>
  <c r="N43" i="106"/>
  <c r="H75" i="106"/>
  <c r="I74" i="105"/>
  <c r="I73" i="105"/>
  <c r="I72" i="105"/>
  <c r="I71" i="105"/>
  <c r="I68" i="105"/>
  <c r="I67" i="105"/>
  <c r="I66" i="105"/>
  <c r="I62" i="105"/>
  <c r="I56" i="105"/>
  <c r="I55" i="105"/>
  <c r="I53" i="105"/>
  <c r="I51" i="105"/>
  <c r="I50" i="105"/>
  <c r="I48" i="105"/>
  <c r="I22" i="105"/>
  <c r="I21" i="105"/>
  <c r="I18" i="105"/>
  <c r="M18" i="105" s="1"/>
  <c r="I16" i="105"/>
  <c r="A89" i="105"/>
  <c r="A88" i="105"/>
  <c r="A87" i="105"/>
  <c r="A86" i="105"/>
  <c r="A85" i="105"/>
  <c r="A84" i="105"/>
  <c r="A83" i="105"/>
  <c r="A82" i="105"/>
  <c r="A81" i="105"/>
  <c r="A80" i="105"/>
  <c r="A79" i="105"/>
  <c r="A78" i="105"/>
  <c r="A77" i="105"/>
  <c r="A76" i="105"/>
  <c r="N75" i="105"/>
  <c r="N25" i="105" s="1"/>
  <c r="L75" i="105"/>
  <c r="L44" i="105" s="1"/>
  <c r="K75" i="105"/>
  <c r="J75" i="105"/>
  <c r="J25" i="105" s="1"/>
  <c r="G75" i="105"/>
  <c r="F75" i="105"/>
  <c r="F25" i="105" s="1"/>
  <c r="E75" i="105"/>
  <c r="E25" i="105" s="1"/>
  <c r="A75" i="105"/>
  <c r="H74" i="105"/>
  <c r="A74" i="105"/>
  <c r="H73" i="105"/>
  <c r="M73" i="105" s="1"/>
  <c r="A73" i="105"/>
  <c r="H72" i="105"/>
  <c r="A72" i="105"/>
  <c r="H71" i="105"/>
  <c r="M71" i="105" s="1"/>
  <c r="A71" i="105"/>
  <c r="H70" i="105"/>
  <c r="A70" i="105"/>
  <c r="H69" i="105"/>
  <c r="A69" i="105"/>
  <c r="H68" i="105"/>
  <c r="A68" i="105"/>
  <c r="H67" i="105"/>
  <c r="M67" i="105" s="1"/>
  <c r="A67" i="105"/>
  <c r="H66" i="105"/>
  <c r="A66" i="105"/>
  <c r="H65" i="105"/>
  <c r="A65" i="105"/>
  <c r="H64" i="105"/>
  <c r="A64" i="105"/>
  <c r="H63" i="105"/>
  <c r="A63" i="105"/>
  <c r="H62" i="105"/>
  <c r="A62" i="105"/>
  <c r="H61" i="105"/>
  <c r="A61" i="105"/>
  <c r="H60" i="105"/>
  <c r="A60" i="105"/>
  <c r="H59" i="105"/>
  <c r="A59" i="105"/>
  <c r="H58" i="105"/>
  <c r="A58" i="105"/>
  <c r="H57" i="105"/>
  <c r="A57" i="105"/>
  <c r="H56" i="105"/>
  <c r="A56" i="105"/>
  <c r="H55" i="105"/>
  <c r="M55" i="105" s="1"/>
  <c r="A55" i="105"/>
  <c r="H54" i="105"/>
  <c r="A54" i="105"/>
  <c r="H53" i="105"/>
  <c r="M53" i="105" s="1"/>
  <c r="A53" i="105"/>
  <c r="H52" i="105"/>
  <c r="A52" i="105"/>
  <c r="H51" i="105"/>
  <c r="M51" i="105" s="1"/>
  <c r="A51" i="105"/>
  <c r="H50" i="105"/>
  <c r="A50" i="105"/>
  <c r="H49" i="105"/>
  <c r="A49" i="105"/>
  <c r="H48" i="105"/>
  <c r="A48" i="105"/>
  <c r="H47" i="105"/>
  <c r="A47" i="105"/>
  <c r="H46" i="105"/>
  <c r="A46" i="105"/>
  <c r="H45" i="105"/>
  <c r="A45" i="105"/>
  <c r="K44" i="105"/>
  <c r="J44" i="105"/>
  <c r="A44" i="105"/>
  <c r="A43" i="105"/>
  <c r="A42" i="105"/>
  <c r="A41" i="105"/>
  <c r="A40" i="105"/>
  <c r="A39" i="105"/>
  <c r="A38" i="105"/>
  <c r="A37" i="105"/>
  <c r="A36" i="105"/>
  <c r="H35" i="105"/>
  <c r="A35" i="105"/>
  <c r="H34" i="105"/>
  <c r="A34" i="105"/>
  <c r="H33" i="105"/>
  <c r="A33" i="105"/>
  <c r="H32" i="105"/>
  <c r="A32" i="105"/>
  <c r="H31" i="105"/>
  <c r="A31" i="105"/>
  <c r="H30" i="105"/>
  <c r="A30" i="105"/>
  <c r="H29" i="105"/>
  <c r="A29" i="105"/>
  <c r="H28" i="105"/>
  <c r="A28" i="105"/>
  <c r="N27" i="105"/>
  <c r="L27" i="105"/>
  <c r="K27" i="105"/>
  <c r="J27" i="105"/>
  <c r="G27" i="105"/>
  <c r="F27" i="105"/>
  <c r="E27" i="105"/>
  <c r="A27" i="105"/>
  <c r="J26" i="105"/>
  <c r="J36" i="105" s="1"/>
  <c r="J10" i="105" s="1"/>
  <c r="A26" i="105"/>
  <c r="K25" i="105"/>
  <c r="G25" i="105"/>
  <c r="A25" i="105"/>
  <c r="N24" i="105"/>
  <c r="L24" i="105"/>
  <c r="K24" i="105"/>
  <c r="K26" i="105" s="1"/>
  <c r="K36" i="105" s="1"/>
  <c r="K10" i="105" s="1"/>
  <c r="J24" i="105"/>
  <c r="G24" i="105"/>
  <c r="G26" i="105" s="1"/>
  <c r="G36" i="105" s="1"/>
  <c r="F24" i="105"/>
  <c r="F26" i="105" s="1"/>
  <c r="F36" i="105" s="1"/>
  <c r="E24" i="105"/>
  <c r="M23" i="105"/>
  <c r="H23" i="105"/>
  <c r="A23" i="105"/>
  <c r="H22" i="105"/>
  <c r="H21" i="105"/>
  <c r="M21" i="105" s="1"/>
  <c r="A21" i="105"/>
  <c r="H20" i="105"/>
  <c r="A20" i="105"/>
  <c r="H19" i="105"/>
  <c r="A19" i="105"/>
  <c r="H18" i="105"/>
  <c r="A18" i="105"/>
  <c r="H17" i="105"/>
  <c r="A17" i="105"/>
  <c r="H16" i="105"/>
  <c r="A16" i="105"/>
  <c r="H15" i="105"/>
  <c r="A15" i="105"/>
  <c r="H14" i="105"/>
  <c r="A14" i="105"/>
  <c r="H13" i="105"/>
  <c r="A13" i="105"/>
  <c r="H12" i="105"/>
  <c r="I12" i="105" s="1"/>
  <c r="A12" i="105"/>
  <c r="H11" i="105"/>
  <c r="A11" i="105"/>
  <c r="A10" i="105"/>
  <c r="A9" i="105"/>
  <c r="A8" i="105"/>
  <c r="A7" i="105"/>
  <c r="A6" i="105"/>
  <c r="A5" i="105"/>
  <c r="A4" i="105"/>
  <c r="A3" i="105"/>
  <c r="A2" i="105"/>
  <c r="A1" i="105"/>
  <c r="I74" i="104"/>
  <c r="I73" i="104"/>
  <c r="I72" i="104"/>
  <c r="I71" i="104"/>
  <c r="I68" i="104"/>
  <c r="I67" i="104"/>
  <c r="I66" i="104"/>
  <c r="I65" i="104"/>
  <c r="I63" i="104"/>
  <c r="I62" i="104"/>
  <c r="I59" i="104"/>
  <c r="I59" i="105" s="1"/>
  <c r="I57" i="104"/>
  <c r="I57" i="105" s="1"/>
  <c r="I56" i="104"/>
  <c r="I55" i="104"/>
  <c r="I54" i="104"/>
  <c r="I54" i="105" s="1"/>
  <c r="I53" i="104"/>
  <c r="I51" i="104"/>
  <c r="I50" i="104"/>
  <c r="I48" i="104"/>
  <c r="I47" i="104"/>
  <c r="I45" i="104"/>
  <c r="I32" i="104"/>
  <c r="I32" i="105" s="1"/>
  <c r="M32" i="105" s="1"/>
  <c r="I29" i="104"/>
  <c r="I28" i="104"/>
  <c r="I28" i="105" s="1"/>
  <c r="M28" i="105" s="1"/>
  <c r="I22" i="104"/>
  <c r="I21" i="104"/>
  <c r="I20" i="104"/>
  <c r="I18" i="104"/>
  <c r="I16" i="104"/>
  <c r="I15" i="104"/>
  <c r="I15" i="105" s="1"/>
  <c r="I12" i="104"/>
  <c r="A89" i="104"/>
  <c r="A88" i="104"/>
  <c r="A87" i="104"/>
  <c r="A86" i="104"/>
  <c r="A85" i="104"/>
  <c r="A84" i="104"/>
  <c r="A83" i="104"/>
  <c r="A82" i="104"/>
  <c r="A81" i="104"/>
  <c r="A80" i="104"/>
  <c r="A79" i="104"/>
  <c r="A78" i="104"/>
  <c r="A77" i="104"/>
  <c r="A76" i="104"/>
  <c r="N75" i="104"/>
  <c r="N25" i="104" s="1"/>
  <c r="L75" i="104"/>
  <c r="K75" i="104"/>
  <c r="J75" i="104"/>
  <c r="J44" i="104" s="1"/>
  <c r="G75" i="104"/>
  <c r="F75" i="104"/>
  <c r="F25" i="104" s="1"/>
  <c r="F26" i="104" s="1"/>
  <c r="E75" i="104"/>
  <c r="E25" i="104" s="1"/>
  <c r="A75" i="104"/>
  <c r="H74" i="104"/>
  <c r="M74" i="104" s="1"/>
  <c r="A74" i="104"/>
  <c r="H73" i="104"/>
  <c r="M73" i="104" s="1"/>
  <c r="A73" i="104"/>
  <c r="H72" i="104"/>
  <c r="A72" i="104"/>
  <c r="H71" i="104"/>
  <c r="M71" i="104" s="1"/>
  <c r="A71" i="104"/>
  <c r="H70" i="104"/>
  <c r="I70" i="104" s="1"/>
  <c r="A70" i="104"/>
  <c r="H69" i="104"/>
  <c r="A69" i="104"/>
  <c r="H68" i="104"/>
  <c r="A68" i="104"/>
  <c r="H67" i="104"/>
  <c r="M67" i="104" s="1"/>
  <c r="A67" i="104"/>
  <c r="H66" i="104"/>
  <c r="M66" i="104" s="1"/>
  <c r="A66" i="104"/>
  <c r="H65" i="104"/>
  <c r="M65" i="104" s="1"/>
  <c r="A65" i="104"/>
  <c r="H64" i="104"/>
  <c r="I64" i="104" s="1"/>
  <c r="I64" i="105" s="1"/>
  <c r="A64" i="104"/>
  <c r="H63" i="104"/>
  <c r="M63" i="104" s="1"/>
  <c r="A63" i="104"/>
  <c r="H62" i="104"/>
  <c r="M62" i="104" s="1"/>
  <c r="A62" i="104"/>
  <c r="H61" i="104"/>
  <c r="A61" i="104"/>
  <c r="H60" i="104"/>
  <c r="I60" i="104" s="1"/>
  <c r="I60" i="105" s="1"/>
  <c r="A60" i="104"/>
  <c r="H59" i="104"/>
  <c r="A59" i="104"/>
  <c r="H58" i="104"/>
  <c r="A58" i="104"/>
  <c r="H57" i="104"/>
  <c r="A57" i="104"/>
  <c r="H56" i="104"/>
  <c r="A56" i="104"/>
  <c r="H55" i="104"/>
  <c r="M55" i="104" s="1"/>
  <c r="A55" i="104"/>
  <c r="H54" i="104"/>
  <c r="A54" i="104"/>
  <c r="H53" i="104"/>
  <c r="M53" i="104" s="1"/>
  <c r="A53" i="104"/>
  <c r="H52" i="104"/>
  <c r="I52" i="104" s="1"/>
  <c r="I52" i="105" s="1"/>
  <c r="A52" i="104"/>
  <c r="H51" i="104"/>
  <c r="M51" i="104" s="1"/>
  <c r="A51" i="104"/>
  <c r="H50" i="104"/>
  <c r="M50" i="104" s="1"/>
  <c r="A50" i="104"/>
  <c r="H49" i="104"/>
  <c r="A49" i="104"/>
  <c r="H48" i="104"/>
  <c r="A48" i="104"/>
  <c r="H47" i="104"/>
  <c r="M47" i="104" s="1"/>
  <c r="A47" i="104"/>
  <c r="H46" i="104"/>
  <c r="A46" i="104"/>
  <c r="H45" i="104"/>
  <c r="A45" i="104"/>
  <c r="L44" i="104"/>
  <c r="K44" i="104"/>
  <c r="A44" i="104"/>
  <c r="A43" i="104"/>
  <c r="A42" i="104"/>
  <c r="A41" i="104"/>
  <c r="A40" i="104"/>
  <c r="A39" i="104"/>
  <c r="A38" i="104"/>
  <c r="A37" i="104"/>
  <c r="A36" i="104"/>
  <c r="H35" i="104"/>
  <c r="I35" i="104" s="1"/>
  <c r="I35" i="105" s="1"/>
  <c r="M35" i="105" s="1"/>
  <c r="A35" i="104"/>
  <c r="H34" i="104"/>
  <c r="A34" i="104"/>
  <c r="H33" i="104"/>
  <c r="A33" i="104"/>
  <c r="H32" i="104"/>
  <c r="A32" i="104"/>
  <c r="H31" i="104"/>
  <c r="I31" i="104" s="1"/>
  <c r="I31" i="105" s="1"/>
  <c r="M31" i="105" s="1"/>
  <c r="A31" i="104"/>
  <c r="H30" i="104"/>
  <c r="A30" i="104"/>
  <c r="H29" i="104"/>
  <c r="A29" i="104"/>
  <c r="H28" i="104"/>
  <c r="A28" i="104"/>
  <c r="N27" i="104"/>
  <c r="L27" i="104"/>
  <c r="K27" i="104"/>
  <c r="J27" i="104"/>
  <c r="G27" i="104"/>
  <c r="F27" i="104"/>
  <c r="E27" i="104"/>
  <c r="A27" i="104"/>
  <c r="A26" i="104"/>
  <c r="L25" i="104"/>
  <c r="K25" i="104"/>
  <c r="G25" i="104"/>
  <c r="A25" i="104"/>
  <c r="N24" i="104"/>
  <c r="L24" i="104"/>
  <c r="L26" i="104" s="1"/>
  <c r="L36" i="104" s="1"/>
  <c r="L10" i="104" s="1"/>
  <c r="K24" i="104"/>
  <c r="K26" i="104" s="1"/>
  <c r="K36" i="104" s="1"/>
  <c r="K10" i="104" s="1"/>
  <c r="J24" i="104"/>
  <c r="G24" i="104"/>
  <c r="G26" i="104" s="1"/>
  <c r="G36" i="104" s="1"/>
  <c r="F24" i="104"/>
  <c r="E24" i="104"/>
  <c r="M23" i="104"/>
  <c r="H23" i="104"/>
  <c r="A23" i="104"/>
  <c r="H22" i="104"/>
  <c r="H21" i="104"/>
  <c r="M21" i="104" s="1"/>
  <c r="A21" i="104"/>
  <c r="H20" i="104"/>
  <c r="A20" i="104"/>
  <c r="H19" i="104"/>
  <c r="A19" i="104"/>
  <c r="H18" i="104"/>
  <c r="A18" i="104"/>
  <c r="H17" i="104"/>
  <c r="A17" i="104"/>
  <c r="H16" i="104"/>
  <c r="A16" i="104"/>
  <c r="H15" i="104"/>
  <c r="A15" i="104"/>
  <c r="H14" i="104"/>
  <c r="I14" i="104" s="1"/>
  <c r="I14" i="105" s="1"/>
  <c r="M14" i="105" s="1"/>
  <c r="A14" i="104"/>
  <c r="H13" i="104"/>
  <c r="A13" i="104"/>
  <c r="H12" i="104"/>
  <c r="A12" i="104"/>
  <c r="H11" i="104"/>
  <c r="I11" i="104" s="1"/>
  <c r="I11" i="105" s="1"/>
  <c r="A11" i="104"/>
  <c r="A10" i="104"/>
  <c r="A9" i="104"/>
  <c r="A8" i="104"/>
  <c r="A7" i="104"/>
  <c r="A6" i="104"/>
  <c r="A5" i="104"/>
  <c r="A4" i="104"/>
  <c r="A3" i="104"/>
  <c r="A2" i="104"/>
  <c r="A1" i="104"/>
  <c r="I25" i="107" l="1"/>
  <c r="I26" i="107" s="1"/>
  <c r="I36" i="107" s="1"/>
  <c r="I10" i="107" s="1"/>
  <c r="M25" i="107"/>
  <c r="M26" i="107" s="1"/>
  <c r="M36" i="107" s="1"/>
  <c r="M10" i="107" s="1"/>
  <c r="E9" i="107"/>
  <c r="Q9" i="107"/>
  <c r="I27" i="106"/>
  <c r="M35" i="106"/>
  <c r="M27" i="106" s="1"/>
  <c r="I75" i="106"/>
  <c r="I25" i="106" s="1"/>
  <c r="M75" i="106"/>
  <c r="M25" i="106" s="1"/>
  <c r="M24" i="106"/>
  <c r="I24" i="106"/>
  <c r="E43" i="106"/>
  <c r="H25" i="106"/>
  <c r="H26" i="106" s="1"/>
  <c r="H36" i="106" s="1"/>
  <c r="H27" i="105"/>
  <c r="I29" i="105"/>
  <c r="M29" i="105" s="1"/>
  <c r="I70" i="105"/>
  <c r="M70" i="105" s="1"/>
  <c r="I65" i="105"/>
  <c r="M65" i="105" s="1"/>
  <c r="M63" i="105"/>
  <c r="I63" i="105"/>
  <c r="M47" i="105"/>
  <c r="I47" i="105"/>
  <c r="N43" i="105"/>
  <c r="N26" i="105"/>
  <c r="N36" i="105" s="1"/>
  <c r="N9" i="105" s="1"/>
  <c r="I45" i="105"/>
  <c r="M45" i="105" s="1"/>
  <c r="H75" i="105"/>
  <c r="E43" i="105" s="1"/>
  <c r="I20" i="105"/>
  <c r="E26" i="105"/>
  <c r="E36" i="105" s="1"/>
  <c r="I34" i="104"/>
  <c r="I34" i="105" s="1"/>
  <c r="M34" i="105" s="1"/>
  <c r="I33" i="104"/>
  <c r="I33" i="105" s="1"/>
  <c r="M33" i="105" s="1"/>
  <c r="M32" i="104"/>
  <c r="M30" i="104"/>
  <c r="I30" i="104"/>
  <c r="I30" i="105" s="1"/>
  <c r="M30" i="105" s="1"/>
  <c r="H27" i="104"/>
  <c r="M29" i="104"/>
  <c r="I13" i="104"/>
  <c r="I13" i="105" s="1"/>
  <c r="M13" i="105" s="1"/>
  <c r="M70" i="104"/>
  <c r="I69" i="104"/>
  <c r="I69" i="105" s="1"/>
  <c r="M69" i="105" s="1"/>
  <c r="I61" i="104"/>
  <c r="I61" i="105" s="1"/>
  <c r="M61" i="105" s="1"/>
  <c r="E26" i="104"/>
  <c r="E36" i="104" s="1"/>
  <c r="M59" i="105"/>
  <c r="M59" i="104"/>
  <c r="M58" i="104"/>
  <c r="I58" i="104"/>
  <c r="I58" i="105" s="1"/>
  <c r="M57" i="104"/>
  <c r="M57" i="105"/>
  <c r="M54" i="104"/>
  <c r="I49" i="104"/>
  <c r="I49" i="105" s="1"/>
  <c r="M49" i="105" s="1"/>
  <c r="I46" i="104"/>
  <c r="I46" i="105" s="1"/>
  <c r="N43" i="104"/>
  <c r="M20" i="105"/>
  <c r="I19" i="104"/>
  <c r="I19" i="105" s="1"/>
  <c r="M19" i="105" s="1"/>
  <c r="M17" i="104"/>
  <c r="I17" i="104"/>
  <c r="I17" i="105" s="1"/>
  <c r="M17" i="105" s="1"/>
  <c r="M15" i="105"/>
  <c r="M15" i="104"/>
  <c r="N26" i="104"/>
  <c r="N36" i="104" s="1"/>
  <c r="N9" i="104" s="1"/>
  <c r="M12" i="105"/>
  <c r="M16" i="105"/>
  <c r="M22" i="105"/>
  <c r="M46" i="105"/>
  <c r="M48" i="105"/>
  <c r="M50" i="105"/>
  <c r="M52" i="105"/>
  <c r="M54" i="105"/>
  <c r="M56" i="105"/>
  <c r="M58" i="105"/>
  <c r="M60" i="105"/>
  <c r="M62" i="105"/>
  <c r="M64" i="105"/>
  <c r="M66" i="105"/>
  <c r="M68" i="105"/>
  <c r="M72" i="105"/>
  <c r="M74" i="105"/>
  <c r="L26" i="105"/>
  <c r="L36" i="105" s="1"/>
  <c r="L10" i="105" s="1"/>
  <c r="L25" i="105"/>
  <c r="H24" i="105"/>
  <c r="M11" i="105"/>
  <c r="M22" i="104"/>
  <c r="M31" i="104"/>
  <c r="M35" i="104"/>
  <c r="M48" i="104"/>
  <c r="M52" i="104"/>
  <c r="M56" i="104"/>
  <c r="M60" i="104"/>
  <c r="M64" i="104"/>
  <c r="M68" i="104"/>
  <c r="M72" i="104"/>
  <c r="M12" i="104"/>
  <c r="M14" i="104"/>
  <c r="M16" i="104"/>
  <c r="M18" i="104"/>
  <c r="M20" i="104"/>
  <c r="H75" i="104"/>
  <c r="I27" i="104"/>
  <c r="M11" i="104"/>
  <c r="M28" i="104"/>
  <c r="F36" i="104"/>
  <c r="H24" i="104"/>
  <c r="J25" i="104"/>
  <c r="J26" i="104" s="1"/>
  <c r="J36" i="104" s="1"/>
  <c r="J10" i="104" s="1"/>
  <c r="M26" i="106" l="1"/>
  <c r="I44" i="106"/>
  <c r="M44" i="106"/>
  <c r="I26" i="106"/>
  <c r="I36" i="106" s="1"/>
  <c r="I10" i="106" s="1"/>
  <c r="M36" i="106"/>
  <c r="M10" i="106" s="1"/>
  <c r="E9" i="106"/>
  <c r="Q9" i="106"/>
  <c r="M27" i="105"/>
  <c r="I27" i="105"/>
  <c r="H25" i="105"/>
  <c r="H26" i="105" s="1"/>
  <c r="H36" i="105" s="1"/>
  <c r="I24" i="105"/>
  <c r="M34" i="104"/>
  <c r="M27" i="104" s="1"/>
  <c r="M33" i="104"/>
  <c r="I24" i="104"/>
  <c r="M13" i="104"/>
  <c r="M69" i="104"/>
  <c r="I75" i="105"/>
  <c r="I44" i="105" s="1"/>
  <c r="M61" i="104"/>
  <c r="M75" i="105"/>
  <c r="M44" i="105" s="1"/>
  <c r="M49" i="104"/>
  <c r="M46" i="104"/>
  <c r="M19" i="104"/>
  <c r="M24" i="105"/>
  <c r="E43" i="104"/>
  <c r="H25" i="104"/>
  <c r="H26" i="104" s="1"/>
  <c r="H36" i="104" s="1"/>
  <c r="M45" i="104"/>
  <c r="I75" i="104"/>
  <c r="M24" i="104" l="1"/>
  <c r="I25" i="105"/>
  <c r="I26" i="105" s="1"/>
  <c r="I36" i="105" s="1"/>
  <c r="I10" i="105" s="1"/>
  <c r="M25" i="105"/>
  <c r="M26" i="105" s="1"/>
  <c r="M36" i="105" s="1"/>
  <c r="M10" i="105" s="1"/>
  <c r="M75" i="104"/>
  <c r="M25" i="104" s="1"/>
  <c r="M26" i="104" s="1"/>
  <c r="M36" i="104" s="1"/>
  <c r="M10" i="104" s="1"/>
  <c r="Q9" i="105"/>
  <c r="E9" i="105"/>
  <c r="E9" i="104"/>
  <c r="Q9" i="104"/>
  <c r="I44" i="104"/>
  <c r="I25" i="104"/>
  <c r="I26" i="104" s="1"/>
  <c r="I36" i="104" s="1"/>
  <c r="I10" i="104" s="1"/>
  <c r="M44" i="104" l="1"/>
  <c r="I72" i="101" l="1"/>
  <c r="I71" i="101"/>
  <c r="I68" i="101"/>
  <c r="I64" i="101"/>
  <c r="I55" i="101"/>
  <c r="I51" i="101"/>
  <c r="I47" i="101"/>
  <c r="I34" i="101"/>
  <c r="I22" i="101"/>
  <c r="I21" i="101"/>
  <c r="A89" i="101"/>
  <c r="A88" i="101"/>
  <c r="A87" i="101"/>
  <c r="A86" i="101"/>
  <c r="A85" i="101"/>
  <c r="A84" i="101"/>
  <c r="A83" i="101"/>
  <c r="A82" i="101"/>
  <c r="A81" i="101"/>
  <c r="A80" i="101"/>
  <c r="A79" i="101"/>
  <c r="A78" i="101"/>
  <c r="A77" i="101"/>
  <c r="A76" i="101"/>
  <c r="N75" i="101"/>
  <c r="N25" i="101" s="1"/>
  <c r="L75" i="101"/>
  <c r="K75" i="101"/>
  <c r="K25" i="101" s="1"/>
  <c r="J75" i="101"/>
  <c r="G75" i="101"/>
  <c r="G25" i="101" s="1"/>
  <c r="F75" i="101"/>
  <c r="F25" i="101" s="1"/>
  <c r="E75" i="101"/>
  <c r="E25" i="101" s="1"/>
  <c r="A75" i="101"/>
  <c r="H74" i="101"/>
  <c r="A74" i="101"/>
  <c r="H73" i="101"/>
  <c r="I73" i="101" s="1"/>
  <c r="M73" i="101" s="1"/>
  <c r="A73" i="101"/>
  <c r="H72" i="101"/>
  <c r="A72" i="101"/>
  <c r="H71" i="101"/>
  <c r="A71" i="101"/>
  <c r="H70" i="101"/>
  <c r="A70" i="101"/>
  <c r="H69" i="101"/>
  <c r="I69" i="101" s="1"/>
  <c r="M69" i="101" s="1"/>
  <c r="A69" i="101"/>
  <c r="H68" i="101"/>
  <c r="A68" i="101"/>
  <c r="H67" i="101"/>
  <c r="I67" i="101" s="1"/>
  <c r="A67" i="101"/>
  <c r="H66" i="101"/>
  <c r="A66" i="101"/>
  <c r="H65" i="101"/>
  <c r="I65" i="101" s="1"/>
  <c r="M65" i="101" s="1"/>
  <c r="A65" i="101"/>
  <c r="H64" i="101"/>
  <c r="A64" i="101"/>
  <c r="H63" i="101"/>
  <c r="I63" i="101" s="1"/>
  <c r="A63" i="101"/>
  <c r="H62" i="101"/>
  <c r="A62" i="101"/>
  <c r="H61" i="101"/>
  <c r="I61" i="101" s="1"/>
  <c r="M61" i="101" s="1"/>
  <c r="A61" i="101"/>
  <c r="H60" i="101"/>
  <c r="I60" i="101" s="1"/>
  <c r="A60" i="101"/>
  <c r="H59" i="101"/>
  <c r="I59" i="101" s="1"/>
  <c r="A59" i="101"/>
  <c r="H58" i="101"/>
  <c r="A58" i="101"/>
  <c r="H57" i="101"/>
  <c r="I57" i="101" s="1"/>
  <c r="M57" i="101" s="1"/>
  <c r="A57" i="101"/>
  <c r="H56" i="101"/>
  <c r="I56" i="101" s="1"/>
  <c r="A56" i="101"/>
  <c r="H55" i="101"/>
  <c r="A55" i="101"/>
  <c r="H54" i="101"/>
  <c r="A54" i="101"/>
  <c r="H53" i="101"/>
  <c r="I53" i="101" s="1"/>
  <c r="M53" i="101" s="1"/>
  <c r="A53" i="101"/>
  <c r="H52" i="101"/>
  <c r="I52" i="101" s="1"/>
  <c r="A52" i="101"/>
  <c r="H51" i="101"/>
  <c r="A51" i="101"/>
  <c r="H50" i="101"/>
  <c r="A50" i="101"/>
  <c r="H49" i="101"/>
  <c r="I49" i="101" s="1"/>
  <c r="M49" i="101" s="1"/>
  <c r="A49" i="101"/>
  <c r="H48" i="101"/>
  <c r="I48" i="101" s="1"/>
  <c r="A48" i="101"/>
  <c r="H47" i="101"/>
  <c r="A47" i="101"/>
  <c r="H46" i="101"/>
  <c r="A46" i="101"/>
  <c r="H45" i="101"/>
  <c r="I45" i="101" s="1"/>
  <c r="M45" i="101" s="1"/>
  <c r="A45" i="101"/>
  <c r="L44" i="101"/>
  <c r="A44" i="101"/>
  <c r="A43" i="101"/>
  <c r="A42" i="101"/>
  <c r="A41" i="101"/>
  <c r="A40" i="101"/>
  <c r="A39" i="101"/>
  <c r="A38" i="101"/>
  <c r="A37" i="101"/>
  <c r="A36" i="101"/>
  <c r="H35" i="101"/>
  <c r="I35" i="101" s="1"/>
  <c r="A35" i="101"/>
  <c r="H34" i="101"/>
  <c r="A34" i="101"/>
  <c r="H33" i="101"/>
  <c r="A33" i="101"/>
  <c r="H32" i="101"/>
  <c r="I32" i="101" s="1"/>
  <c r="M32" i="101" s="1"/>
  <c r="A32" i="101"/>
  <c r="H31" i="101"/>
  <c r="I31" i="101" s="1"/>
  <c r="A31" i="101"/>
  <c r="H30" i="101"/>
  <c r="A30" i="101"/>
  <c r="H29" i="101"/>
  <c r="A29" i="101"/>
  <c r="H28" i="101"/>
  <c r="I28" i="101" s="1"/>
  <c r="M28" i="101" s="1"/>
  <c r="A28" i="101"/>
  <c r="N27" i="101"/>
  <c r="L27" i="101"/>
  <c r="K27" i="101"/>
  <c r="J27" i="101"/>
  <c r="G27" i="101"/>
  <c r="F27" i="101"/>
  <c r="E27" i="101"/>
  <c r="A27" i="101"/>
  <c r="F26" i="101"/>
  <c r="F36" i="101" s="1"/>
  <c r="A26" i="101"/>
  <c r="L25" i="101"/>
  <c r="A25" i="101"/>
  <c r="N24" i="101"/>
  <c r="L24" i="101"/>
  <c r="K24" i="101"/>
  <c r="J24" i="101"/>
  <c r="G24" i="101"/>
  <c r="G26" i="101" s="1"/>
  <c r="G36" i="101" s="1"/>
  <c r="F24" i="101"/>
  <c r="E24" i="101"/>
  <c r="M23" i="101"/>
  <c r="H23" i="101"/>
  <c r="A23" i="101"/>
  <c r="M22" i="101"/>
  <c r="H22" i="101"/>
  <c r="H21" i="101"/>
  <c r="A21" i="101"/>
  <c r="H20" i="101"/>
  <c r="A20" i="101"/>
  <c r="H19" i="101"/>
  <c r="I19" i="101" s="1"/>
  <c r="A19" i="101"/>
  <c r="H18" i="101"/>
  <c r="I18" i="101" s="1"/>
  <c r="A18" i="101"/>
  <c r="H17" i="101"/>
  <c r="I17" i="101" s="1"/>
  <c r="A17" i="101"/>
  <c r="H16" i="101"/>
  <c r="A16" i="101"/>
  <c r="H15" i="101"/>
  <c r="I15" i="101" s="1"/>
  <c r="A15" i="101"/>
  <c r="H14" i="101"/>
  <c r="I14" i="101" s="1"/>
  <c r="A14" i="101"/>
  <c r="H13" i="101"/>
  <c r="I13" i="101" s="1"/>
  <c r="A13" i="101"/>
  <c r="H12" i="101"/>
  <c r="A12" i="101"/>
  <c r="H11" i="101"/>
  <c r="A11" i="101"/>
  <c r="A10" i="101"/>
  <c r="A9" i="101"/>
  <c r="A8" i="101"/>
  <c r="A7" i="101"/>
  <c r="A6" i="101"/>
  <c r="A5" i="101"/>
  <c r="A4" i="101"/>
  <c r="A3" i="101"/>
  <c r="A2" i="101"/>
  <c r="A1" i="101"/>
  <c r="K44" i="101" l="1"/>
  <c r="K26" i="101"/>
  <c r="K36" i="101" s="1"/>
  <c r="K10" i="101" s="1"/>
  <c r="H27" i="101"/>
  <c r="N26" i="101"/>
  <c r="N36" i="101" s="1"/>
  <c r="N9" i="101" s="1"/>
  <c r="M58" i="101"/>
  <c r="M71" i="101"/>
  <c r="M55" i="101"/>
  <c r="M64" i="101"/>
  <c r="M68" i="101"/>
  <c r="M48" i="101"/>
  <c r="M52" i="101"/>
  <c r="M70" i="101"/>
  <c r="I46" i="101"/>
  <c r="M46" i="101" s="1"/>
  <c r="I50" i="101"/>
  <c r="M50" i="101" s="1"/>
  <c r="I54" i="101"/>
  <c r="M54" i="101" s="1"/>
  <c r="I58" i="101"/>
  <c r="I62" i="101"/>
  <c r="M62" i="101" s="1"/>
  <c r="I66" i="101"/>
  <c r="M66" i="101" s="1"/>
  <c r="I70" i="101"/>
  <c r="I74" i="101"/>
  <c r="M74" i="101" s="1"/>
  <c r="I30" i="101"/>
  <c r="M30" i="101" s="1"/>
  <c r="M35" i="101"/>
  <c r="I29" i="101"/>
  <c r="M29" i="101" s="1"/>
  <c r="I33" i="101"/>
  <c r="M33" i="101" s="1"/>
  <c r="M16" i="101"/>
  <c r="M20" i="101"/>
  <c r="H24" i="101"/>
  <c r="M14" i="101"/>
  <c r="M18" i="101"/>
  <c r="I12" i="101"/>
  <c r="M12" i="101" s="1"/>
  <c r="I16" i="101"/>
  <c r="I20" i="101"/>
  <c r="I11" i="101"/>
  <c r="M11" i="101" s="1"/>
  <c r="E26" i="101"/>
  <c r="E36" i="101" s="1"/>
  <c r="M59" i="101"/>
  <c r="M34" i="101"/>
  <c r="M47" i="101"/>
  <c r="M56" i="101"/>
  <c r="M63" i="101"/>
  <c r="M72" i="101"/>
  <c r="M13" i="101"/>
  <c r="M15" i="101"/>
  <c r="M17" i="101"/>
  <c r="M19" i="101"/>
  <c r="M21" i="101"/>
  <c r="M31" i="101"/>
  <c r="M51" i="101"/>
  <c r="M60" i="101"/>
  <c r="M67" i="101"/>
  <c r="I75" i="101"/>
  <c r="J44" i="101"/>
  <c r="J25" i="101"/>
  <c r="J26" i="101" s="1"/>
  <c r="J36" i="101" s="1"/>
  <c r="J10" i="101" s="1"/>
  <c r="L26" i="101"/>
  <c r="L36" i="101" s="1"/>
  <c r="L10" i="101" s="1"/>
  <c r="N43" i="101"/>
  <c r="H75" i="101"/>
  <c r="I71" i="100"/>
  <c r="I68" i="100"/>
  <c r="I63" i="100"/>
  <c r="I22" i="100"/>
  <c r="I21" i="100"/>
  <c r="A89" i="100"/>
  <c r="A88" i="100"/>
  <c r="A87" i="100"/>
  <c r="A86" i="100"/>
  <c r="A85" i="100"/>
  <c r="A84" i="100"/>
  <c r="A83" i="100"/>
  <c r="A82" i="100"/>
  <c r="A81" i="100"/>
  <c r="A80" i="100"/>
  <c r="A79" i="100"/>
  <c r="A78" i="100"/>
  <c r="A77" i="100"/>
  <c r="A76" i="100"/>
  <c r="N75" i="100"/>
  <c r="N25" i="100" s="1"/>
  <c r="L75" i="100"/>
  <c r="K75" i="100"/>
  <c r="K25" i="100" s="1"/>
  <c r="J75" i="100"/>
  <c r="G75" i="100"/>
  <c r="G25" i="100" s="1"/>
  <c r="F75" i="100"/>
  <c r="F25" i="100" s="1"/>
  <c r="E75" i="100"/>
  <c r="E25" i="100" s="1"/>
  <c r="A75" i="100"/>
  <c r="H74" i="100"/>
  <c r="A74" i="100"/>
  <c r="H73" i="100"/>
  <c r="I73" i="100" s="1"/>
  <c r="M73" i="100" s="1"/>
  <c r="A73" i="100"/>
  <c r="H72" i="100"/>
  <c r="I72" i="100" s="1"/>
  <c r="A72" i="100"/>
  <c r="H71" i="100"/>
  <c r="A71" i="100"/>
  <c r="H70" i="100"/>
  <c r="A70" i="100"/>
  <c r="H69" i="100"/>
  <c r="I69" i="100" s="1"/>
  <c r="M69" i="100" s="1"/>
  <c r="A69" i="100"/>
  <c r="H68" i="100"/>
  <c r="A68" i="100"/>
  <c r="H67" i="100"/>
  <c r="I67" i="100" s="1"/>
  <c r="A67" i="100"/>
  <c r="H66" i="100"/>
  <c r="A66" i="100"/>
  <c r="H65" i="100"/>
  <c r="I65" i="100" s="1"/>
  <c r="M65" i="100" s="1"/>
  <c r="A65" i="100"/>
  <c r="H64" i="100"/>
  <c r="I64" i="100" s="1"/>
  <c r="A64" i="100"/>
  <c r="H63" i="100"/>
  <c r="A63" i="100"/>
  <c r="H62" i="100"/>
  <c r="A62" i="100"/>
  <c r="H61" i="100"/>
  <c r="I61" i="100" s="1"/>
  <c r="M61" i="100" s="1"/>
  <c r="A61" i="100"/>
  <c r="H60" i="100"/>
  <c r="I60" i="100" s="1"/>
  <c r="A60" i="100"/>
  <c r="H59" i="100"/>
  <c r="I59" i="100" s="1"/>
  <c r="A59" i="100"/>
  <c r="H58" i="100"/>
  <c r="A58" i="100"/>
  <c r="H57" i="100"/>
  <c r="I57" i="100" s="1"/>
  <c r="M57" i="100" s="1"/>
  <c r="A57" i="100"/>
  <c r="H56" i="100"/>
  <c r="I56" i="100" s="1"/>
  <c r="A56" i="100"/>
  <c r="H55" i="100"/>
  <c r="I55" i="100" s="1"/>
  <c r="A55" i="100"/>
  <c r="H54" i="100"/>
  <c r="A54" i="100"/>
  <c r="H53" i="100"/>
  <c r="I53" i="100" s="1"/>
  <c r="M53" i="100" s="1"/>
  <c r="A53" i="100"/>
  <c r="H52" i="100"/>
  <c r="A52" i="100"/>
  <c r="H51" i="100"/>
  <c r="I51" i="100" s="1"/>
  <c r="A51" i="100"/>
  <c r="H50" i="100"/>
  <c r="A50" i="100"/>
  <c r="H49" i="100"/>
  <c r="I49" i="100" s="1"/>
  <c r="M49" i="100" s="1"/>
  <c r="A49" i="100"/>
  <c r="H48" i="100"/>
  <c r="A48" i="100"/>
  <c r="H47" i="100"/>
  <c r="I47" i="100" s="1"/>
  <c r="A47" i="100"/>
  <c r="H46" i="100"/>
  <c r="A46" i="100"/>
  <c r="H45" i="100"/>
  <c r="I45" i="100" s="1"/>
  <c r="M45" i="100" s="1"/>
  <c r="A45" i="100"/>
  <c r="L44" i="100"/>
  <c r="K44" i="100"/>
  <c r="A44" i="100"/>
  <c r="A43" i="100"/>
  <c r="A42" i="100"/>
  <c r="A41" i="100"/>
  <c r="A40" i="100"/>
  <c r="A39" i="100"/>
  <c r="A38" i="100"/>
  <c r="A37" i="100"/>
  <c r="A36" i="100"/>
  <c r="H35" i="100"/>
  <c r="A35" i="100"/>
  <c r="H34" i="100"/>
  <c r="I34" i="100" s="1"/>
  <c r="A34" i="100"/>
  <c r="H33" i="100"/>
  <c r="A33" i="100"/>
  <c r="H32" i="100"/>
  <c r="I32" i="100" s="1"/>
  <c r="M32" i="100" s="1"/>
  <c r="A32" i="100"/>
  <c r="H31" i="100"/>
  <c r="I31" i="100" s="1"/>
  <c r="A31" i="100"/>
  <c r="H30" i="100"/>
  <c r="A30" i="100"/>
  <c r="H29" i="100"/>
  <c r="I29" i="100" s="1"/>
  <c r="A29" i="100"/>
  <c r="H28" i="100"/>
  <c r="I28" i="100" s="1"/>
  <c r="M28" i="100" s="1"/>
  <c r="A28" i="100"/>
  <c r="N27" i="100"/>
  <c r="L27" i="100"/>
  <c r="K27" i="100"/>
  <c r="J27" i="100"/>
  <c r="G27" i="100"/>
  <c r="F27" i="100"/>
  <c r="E27" i="100"/>
  <c r="A27" i="100"/>
  <c r="F26" i="100"/>
  <c r="F36" i="100" s="1"/>
  <c r="A26" i="100"/>
  <c r="L25" i="100"/>
  <c r="A25" i="100"/>
  <c r="N24" i="100"/>
  <c r="L24" i="100"/>
  <c r="K24" i="100"/>
  <c r="K26" i="100" s="1"/>
  <c r="K36" i="100" s="1"/>
  <c r="K10" i="100" s="1"/>
  <c r="J24" i="100"/>
  <c r="G24" i="100"/>
  <c r="G26" i="100" s="1"/>
  <c r="G36" i="100" s="1"/>
  <c r="F24" i="100"/>
  <c r="E24" i="100"/>
  <c r="M23" i="100"/>
  <c r="H23" i="100"/>
  <c r="A23" i="100"/>
  <c r="M22" i="100"/>
  <c r="H22" i="100"/>
  <c r="H21" i="100"/>
  <c r="A21" i="100"/>
  <c r="H20" i="100"/>
  <c r="A20" i="100"/>
  <c r="H19" i="100"/>
  <c r="I19" i="100" s="1"/>
  <c r="A19" i="100"/>
  <c r="H18" i="100"/>
  <c r="A18" i="100"/>
  <c r="H17" i="100"/>
  <c r="I17" i="100" s="1"/>
  <c r="A17" i="100"/>
  <c r="H16" i="100"/>
  <c r="A16" i="100"/>
  <c r="H15" i="100"/>
  <c r="I15" i="100" s="1"/>
  <c r="A15" i="100"/>
  <c r="H14" i="100"/>
  <c r="A14" i="100"/>
  <c r="H13" i="100"/>
  <c r="I13" i="100" s="1"/>
  <c r="A13" i="100"/>
  <c r="H12" i="100"/>
  <c r="A12" i="100"/>
  <c r="H11" i="100"/>
  <c r="A11" i="100"/>
  <c r="A10" i="100"/>
  <c r="A9" i="100"/>
  <c r="A8" i="100"/>
  <c r="A7" i="100"/>
  <c r="A6" i="100"/>
  <c r="A5" i="100"/>
  <c r="A4" i="100"/>
  <c r="A3" i="100"/>
  <c r="A2" i="100"/>
  <c r="A1" i="100"/>
  <c r="I27" i="101" l="1"/>
  <c r="M75" i="101"/>
  <c r="M25" i="101" s="1"/>
  <c r="M27" i="101"/>
  <c r="M24" i="101"/>
  <c r="I24" i="101"/>
  <c r="M44" i="101"/>
  <c r="I44" i="101"/>
  <c r="I25" i="101"/>
  <c r="E43" i="101"/>
  <c r="H25" i="101"/>
  <c r="H26" i="101" s="1"/>
  <c r="H36" i="101" s="1"/>
  <c r="H27" i="100"/>
  <c r="N26" i="100"/>
  <c r="N36" i="100" s="1"/>
  <c r="N9" i="100" s="1"/>
  <c r="M71" i="100"/>
  <c r="M66" i="100"/>
  <c r="M68" i="100"/>
  <c r="I66" i="100"/>
  <c r="I70" i="100"/>
  <c r="M70" i="100" s="1"/>
  <c r="I74" i="100"/>
  <c r="M74" i="100" s="1"/>
  <c r="I48" i="100"/>
  <c r="M48" i="100" s="1"/>
  <c r="I52" i="100"/>
  <c r="M52" i="100" s="1"/>
  <c r="M55" i="100"/>
  <c r="M64" i="100"/>
  <c r="I46" i="100"/>
  <c r="M46" i="100" s="1"/>
  <c r="I50" i="100"/>
  <c r="M50" i="100" s="1"/>
  <c r="I54" i="100"/>
  <c r="M54" i="100" s="1"/>
  <c r="I58" i="100"/>
  <c r="M58" i="100" s="1"/>
  <c r="I62" i="100"/>
  <c r="M62" i="100" s="1"/>
  <c r="M35" i="100"/>
  <c r="I33" i="100"/>
  <c r="M33" i="100" s="1"/>
  <c r="I30" i="100"/>
  <c r="M30" i="100" s="1"/>
  <c r="I35" i="100"/>
  <c r="M29" i="100"/>
  <c r="M16" i="100"/>
  <c r="M18" i="100"/>
  <c r="I14" i="100"/>
  <c r="M14" i="100" s="1"/>
  <c r="I18" i="100"/>
  <c r="H24" i="100"/>
  <c r="I12" i="100"/>
  <c r="M12" i="100" s="1"/>
  <c r="I16" i="100"/>
  <c r="I20" i="100"/>
  <c r="M20" i="100" s="1"/>
  <c r="I11" i="100"/>
  <c r="E26" i="100"/>
  <c r="E36" i="100" s="1"/>
  <c r="M59" i="100"/>
  <c r="M34" i="100"/>
  <c r="M47" i="100"/>
  <c r="M56" i="100"/>
  <c r="M63" i="100"/>
  <c r="M72" i="100"/>
  <c r="M13" i="100"/>
  <c r="M15" i="100"/>
  <c r="M17" i="100"/>
  <c r="M19" i="100"/>
  <c r="M21" i="100"/>
  <c r="M31" i="100"/>
  <c r="M51" i="100"/>
  <c r="M60" i="100"/>
  <c r="M67" i="100"/>
  <c r="M11" i="100"/>
  <c r="J44" i="100"/>
  <c r="J25" i="100"/>
  <c r="J26" i="100" s="1"/>
  <c r="J36" i="100" s="1"/>
  <c r="J10" i="100" s="1"/>
  <c r="L26" i="100"/>
  <c r="L36" i="100" s="1"/>
  <c r="L10" i="100" s="1"/>
  <c r="N43" i="100"/>
  <c r="H75" i="100"/>
  <c r="I65" i="99"/>
  <c r="M65" i="99" s="1"/>
  <c r="I63" i="99"/>
  <c r="I61" i="99"/>
  <c r="M61" i="99" s="1"/>
  <c r="I53" i="99"/>
  <c r="M53" i="99" s="1"/>
  <c r="I49" i="99"/>
  <c r="M49" i="99" s="1"/>
  <c r="I35" i="99"/>
  <c r="I21" i="99"/>
  <c r="I15" i="99"/>
  <c r="I13" i="99"/>
  <c r="A89" i="99"/>
  <c r="A88" i="99"/>
  <c r="A87" i="99"/>
  <c r="A86" i="99"/>
  <c r="A85" i="99"/>
  <c r="A84" i="99"/>
  <c r="A83" i="99"/>
  <c r="A82" i="99"/>
  <c r="A81" i="99"/>
  <c r="A80" i="99"/>
  <c r="A79" i="99"/>
  <c r="A78" i="99"/>
  <c r="A77" i="99"/>
  <c r="A76" i="99"/>
  <c r="N75" i="99"/>
  <c r="N25" i="99" s="1"/>
  <c r="L75" i="99"/>
  <c r="L25" i="99" s="1"/>
  <c r="K75" i="99"/>
  <c r="K25" i="99" s="1"/>
  <c r="J75" i="99"/>
  <c r="G75" i="99"/>
  <c r="G25" i="99" s="1"/>
  <c r="F75" i="99"/>
  <c r="F25" i="99" s="1"/>
  <c r="E75" i="99"/>
  <c r="E25" i="99" s="1"/>
  <c r="A75" i="99"/>
  <c r="H74" i="99"/>
  <c r="A74" i="99"/>
  <c r="H73" i="99"/>
  <c r="I73" i="99" s="1"/>
  <c r="M73" i="99" s="1"/>
  <c r="A73" i="99"/>
  <c r="H72" i="99"/>
  <c r="A72" i="99"/>
  <c r="H71" i="99"/>
  <c r="I71" i="99" s="1"/>
  <c r="A71" i="99"/>
  <c r="H70" i="99"/>
  <c r="A70" i="99"/>
  <c r="H69" i="99"/>
  <c r="I69" i="99" s="1"/>
  <c r="M69" i="99" s="1"/>
  <c r="A69" i="99"/>
  <c r="H68" i="99"/>
  <c r="A68" i="99"/>
  <c r="H67" i="99"/>
  <c r="I67" i="99" s="1"/>
  <c r="A67" i="99"/>
  <c r="H66" i="99"/>
  <c r="I66" i="99" s="1"/>
  <c r="A66" i="99"/>
  <c r="H65" i="99"/>
  <c r="A65" i="99"/>
  <c r="H64" i="99"/>
  <c r="A64" i="99"/>
  <c r="H63" i="99"/>
  <c r="A63" i="99"/>
  <c r="H62" i="99"/>
  <c r="I62" i="99" s="1"/>
  <c r="A62" i="99"/>
  <c r="H61" i="99"/>
  <c r="A61" i="99"/>
  <c r="H60" i="99"/>
  <c r="A60" i="99"/>
  <c r="H59" i="99"/>
  <c r="I59" i="99" s="1"/>
  <c r="A59" i="99"/>
  <c r="H58" i="99"/>
  <c r="A58" i="99"/>
  <c r="H57" i="99"/>
  <c r="I57" i="99" s="1"/>
  <c r="M57" i="99" s="1"/>
  <c r="A57" i="99"/>
  <c r="H56" i="99"/>
  <c r="A56" i="99"/>
  <c r="H55" i="99"/>
  <c r="A55" i="99"/>
  <c r="H54" i="99"/>
  <c r="A54" i="99"/>
  <c r="H53" i="99"/>
  <c r="A53" i="99"/>
  <c r="H52" i="99"/>
  <c r="A52" i="99"/>
  <c r="H51" i="99"/>
  <c r="A51" i="99"/>
  <c r="H50" i="99"/>
  <c r="I50" i="99" s="1"/>
  <c r="A50" i="99"/>
  <c r="H49" i="99"/>
  <c r="A49" i="99"/>
  <c r="H48" i="99"/>
  <c r="A48" i="99"/>
  <c r="H47" i="99"/>
  <c r="A47" i="99"/>
  <c r="H46" i="99"/>
  <c r="I46" i="99" s="1"/>
  <c r="A46" i="99"/>
  <c r="H45" i="99"/>
  <c r="I45" i="99" s="1"/>
  <c r="M45" i="99" s="1"/>
  <c r="A45" i="99"/>
  <c r="A44" i="99"/>
  <c r="A43" i="99"/>
  <c r="A42" i="99"/>
  <c r="A41" i="99"/>
  <c r="A40" i="99"/>
  <c r="A39" i="99"/>
  <c r="A38" i="99"/>
  <c r="A37" i="99"/>
  <c r="A36" i="99"/>
  <c r="H35" i="99"/>
  <c r="A35" i="99"/>
  <c r="H34" i="99"/>
  <c r="A34" i="99"/>
  <c r="H33" i="99"/>
  <c r="I33" i="99" s="1"/>
  <c r="A33" i="99"/>
  <c r="H32" i="99"/>
  <c r="I32" i="99" s="1"/>
  <c r="M32" i="99" s="1"/>
  <c r="A32" i="99"/>
  <c r="H31" i="99"/>
  <c r="A31" i="99"/>
  <c r="H30" i="99"/>
  <c r="I30" i="99" s="1"/>
  <c r="A30" i="99"/>
  <c r="H29" i="99"/>
  <c r="A29" i="99"/>
  <c r="H28" i="99"/>
  <c r="I28" i="99" s="1"/>
  <c r="M28" i="99" s="1"/>
  <c r="A28" i="99"/>
  <c r="N27" i="99"/>
  <c r="L27" i="99"/>
  <c r="K27" i="99"/>
  <c r="J27" i="99"/>
  <c r="G27" i="99"/>
  <c r="F27" i="99"/>
  <c r="E27" i="99"/>
  <c r="A27" i="99"/>
  <c r="F26" i="99"/>
  <c r="F36" i="99" s="1"/>
  <c r="A26" i="99"/>
  <c r="A25" i="99"/>
  <c r="N24" i="99"/>
  <c r="L24" i="99"/>
  <c r="K24" i="99"/>
  <c r="J24" i="99"/>
  <c r="G24" i="99"/>
  <c r="G26" i="99" s="1"/>
  <c r="G36" i="99" s="1"/>
  <c r="F24" i="99"/>
  <c r="E24" i="99"/>
  <c r="M23" i="99"/>
  <c r="H23" i="99"/>
  <c r="A23" i="99"/>
  <c r="H22" i="99"/>
  <c r="I22" i="99" s="1"/>
  <c r="M22" i="99" s="1"/>
  <c r="H21" i="99"/>
  <c r="A21" i="99"/>
  <c r="H20" i="99"/>
  <c r="I20" i="99" s="1"/>
  <c r="A20" i="99"/>
  <c r="H19" i="99"/>
  <c r="I19" i="99" s="1"/>
  <c r="A19" i="99"/>
  <c r="H18" i="99"/>
  <c r="A18" i="99"/>
  <c r="H17" i="99"/>
  <c r="I17" i="99" s="1"/>
  <c r="A17" i="99"/>
  <c r="H16" i="99"/>
  <c r="I16" i="99" s="1"/>
  <c r="A16" i="99"/>
  <c r="H15" i="99"/>
  <c r="A15" i="99"/>
  <c r="H14" i="99"/>
  <c r="A14" i="99"/>
  <c r="H13" i="99"/>
  <c r="A13" i="99"/>
  <c r="H12" i="99"/>
  <c r="I12" i="99" s="1"/>
  <c r="A12" i="99"/>
  <c r="H11" i="99"/>
  <c r="A11" i="99"/>
  <c r="A10" i="99"/>
  <c r="A9" i="99"/>
  <c r="A8" i="99"/>
  <c r="A7" i="99"/>
  <c r="A6" i="99"/>
  <c r="A5" i="99"/>
  <c r="A4" i="99"/>
  <c r="A3" i="99"/>
  <c r="A2" i="99"/>
  <c r="A1" i="99"/>
  <c r="M26" i="101" l="1"/>
  <c r="M36" i="101" s="1"/>
  <c r="M10" i="101" s="1"/>
  <c r="I26" i="101"/>
  <c r="I36" i="101" s="1"/>
  <c r="I10" i="101" s="1"/>
  <c r="E9" i="101"/>
  <c r="Q9" i="101"/>
  <c r="I27" i="100"/>
  <c r="M27" i="100"/>
  <c r="I24" i="100"/>
  <c r="I75" i="100"/>
  <c r="I44" i="100" s="1"/>
  <c r="M75" i="100"/>
  <c r="M44" i="100" s="1"/>
  <c r="M24" i="100"/>
  <c r="E43" i="100"/>
  <c r="H25" i="100"/>
  <c r="H26" i="100" s="1"/>
  <c r="H36" i="100" s="1"/>
  <c r="L44" i="99"/>
  <c r="K26" i="99"/>
  <c r="K36" i="99" s="1"/>
  <c r="K10" i="99" s="1"/>
  <c r="K44" i="99"/>
  <c r="N26" i="99"/>
  <c r="N36" i="99" s="1"/>
  <c r="N9" i="99" s="1"/>
  <c r="M56" i="99"/>
  <c r="M60" i="99"/>
  <c r="I54" i="99"/>
  <c r="M54" i="99" s="1"/>
  <c r="I58" i="99"/>
  <c r="M58" i="99" s="1"/>
  <c r="I70" i="99"/>
  <c r="M70" i="99" s="1"/>
  <c r="I74" i="99"/>
  <c r="M74" i="99" s="1"/>
  <c r="M47" i="99"/>
  <c r="M51" i="99"/>
  <c r="M55" i="99"/>
  <c r="I47" i="99"/>
  <c r="I51" i="99"/>
  <c r="I55" i="99"/>
  <c r="M63" i="99"/>
  <c r="M67" i="99"/>
  <c r="M71" i="99"/>
  <c r="I48" i="99"/>
  <c r="M48" i="99" s="1"/>
  <c r="I52" i="99"/>
  <c r="I56" i="99"/>
  <c r="I60" i="99"/>
  <c r="I64" i="99"/>
  <c r="M64" i="99" s="1"/>
  <c r="I68" i="99"/>
  <c r="M68" i="99" s="1"/>
  <c r="I72" i="99"/>
  <c r="M72" i="99" s="1"/>
  <c r="I34" i="99"/>
  <c r="M34" i="99" s="1"/>
  <c r="H27" i="99"/>
  <c r="I31" i="99"/>
  <c r="M31" i="99" s="1"/>
  <c r="M35" i="99"/>
  <c r="I29" i="99"/>
  <c r="I14" i="99"/>
  <c r="M14" i="99" s="1"/>
  <c r="I18" i="99"/>
  <c r="M18" i="99" s="1"/>
  <c r="H24" i="99"/>
  <c r="M13" i="99"/>
  <c r="M17" i="99"/>
  <c r="M21" i="99"/>
  <c r="I11" i="99"/>
  <c r="M11" i="99" s="1"/>
  <c r="E26" i="99"/>
  <c r="E36" i="99" s="1"/>
  <c r="M15" i="99"/>
  <c r="M19" i="99"/>
  <c r="M33" i="99"/>
  <c r="M46" i="99"/>
  <c r="M62" i="99"/>
  <c r="M12" i="99"/>
  <c r="M16" i="99"/>
  <c r="M20" i="99"/>
  <c r="M30" i="99"/>
  <c r="M50" i="99"/>
  <c r="M59" i="99"/>
  <c r="M66" i="99"/>
  <c r="J44" i="99"/>
  <c r="J25" i="99"/>
  <c r="J26" i="99" s="1"/>
  <c r="J36" i="99" s="1"/>
  <c r="J10" i="99" s="1"/>
  <c r="L26" i="99"/>
  <c r="L36" i="99" s="1"/>
  <c r="L10" i="99" s="1"/>
  <c r="N43" i="99"/>
  <c r="H75" i="99"/>
  <c r="I74" i="98"/>
  <c r="I66" i="98"/>
  <c r="I62" i="98"/>
  <c r="I50" i="98"/>
  <c r="I46" i="98"/>
  <c r="I45" i="98"/>
  <c r="A89" i="98"/>
  <c r="A88" i="98"/>
  <c r="A87" i="98"/>
  <c r="A86" i="98"/>
  <c r="A85" i="98"/>
  <c r="A84" i="98"/>
  <c r="A83" i="98"/>
  <c r="A82" i="98"/>
  <c r="A81" i="98"/>
  <c r="A80" i="98"/>
  <c r="A79" i="98"/>
  <c r="A78" i="98"/>
  <c r="A77" i="98"/>
  <c r="A76" i="98"/>
  <c r="N75" i="98"/>
  <c r="N25" i="98" s="1"/>
  <c r="L75" i="98"/>
  <c r="K75" i="98"/>
  <c r="J75" i="98"/>
  <c r="J44" i="98" s="1"/>
  <c r="G75" i="98"/>
  <c r="G25" i="98" s="1"/>
  <c r="F75" i="98"/>
  <c r="F25" i="98" s="1"/>
  <c r="E75" i="98"/>
  <c r="E25" i="98" s="1"/>
  <c r="A75" i="98"/>
  <c r="H74" i="98"/>
  <c r="A74" i="98"/>
  <c r="H73" i="98"/>
  <c r="A73" i="98"/>
  <c r="H72" i="98"/>
  <c r="I72" i="98" s="1"/>
  <c r="A72" i="98"/>
  <c r="H71" i="98"/>
  <c r="I71" i="98" s="1"/>
  <c r="A71" i="98"/>
  <c r="H70" i="98"/>
  <c r="I70" i="98" s="1"/>
  <c r="A70" i="98"/>
  <c r="H69" i="98"/>
  <c r="A69" i="98"/>
  <c r="H68" i="98"/>
  <c r="I68" i="98" s="1"/>
  <c r="A68" i="98"/>
  <c r="H67" i="98"/>
  <c r="I67" i="98" s="1"/>
  <c r="A67" i="98"/>
  <c r="H66" i="98"/>
  <c r="A66" i="98"/>
  <c r="H65" i="98"/>
  <c r="A65" i="98"/>
  <c r="H64" i="98"/>
  <c r="I64" i="98" s="1"/>
  <c r="A64" i="98"/>
  <c r="H63" i="98"/>
  <c r="I63" i="98" s="1"/>
  <c r="A63" i="98"/>
  <c r="H62" i="98"/>
  <c r="A62" i="98"/>
  <c r="H61" i="98"/>
  <c r="A61" i="98"/>
  <c r="H60" i="98"/>
  <c r="I60" i="98" s="1"/>
  <c r="A60" i="98"/>
  <c r="H59" i="98"/>
  <c r="I59" i="98" s="1"/>
  <c r="A59" i="98"/>
  <c r="H58" i="98"/>
  <c r="I58" i="98" s="1"/>
  <c r="A58" i="98"/>
  <c r="H57" i="98"/>
  <c r="A57" i="98"/>
  <c r="H56" i="98"/>
  <c r="A56" i="98"/>
  <c r="H55" i="98"/>
  <c r="I55" i="98" s="1"/>
  <c r="A55" i="98"/>
  <c r="H54" i="98"/>
  <c r="I54" i="98" s="1"/>
  <c r="A54" i="98"/>
  <c r="H53" i="98"/>
  <c r="A53" i="98"/>
  <c r="H52" i="98"/>
  <c r="A52" i="98"/>
  <c r="H51" i="98"/>
  <c r="I51" i="98" s="1"/>
  <c r="A51" i="98"/>
  <c r="H50" i="98"/>
  <c r="A50" i="98"/>
  <c r="H49" i="98"/>
  <c r="A49" i="98"/>
  <c r="H48" i="98"/>
  <c r="A48" i="98"/>
  <c r="H47" i="98"/>
  <c r="I47" i="98" s="1"/>
  <c r="A47" i="98"/>
  <c r="H46" i="98"/>
  <c r="A46" i="98"/>
  <c r="H45" i="98"/>
  <c r="A45" i="98"/>
  <c r="L44" i="98"/>
  <c r="K44" i="98"/>
  <c r="A44" i="98"/>
  <c r="A43" i="98"/>
  <c r="A42" i="98"/>
  <c r="A41" i="98"/>
  <c r="A40" i="98"/>
  <c r="A39" i="98"/>
  <c r="A38" i="98"/>
  <c r="A37" i="98"/>
  <c r="A36" i="98"/>
  <c r="H35" i="98"/>
  <c r="A35" i="98"/>
  <c r="H34" i="98"/>
  <c r="I34" i="98" s="1"/>
  <c r="A34" i="98"/>
  <c r="H33" i="98"/>
  <c r="A33" i="98"/>
  <c r="H32" i="98"/>
  <c r="A32" i="98"/>
  <c r="H31" i="98"/>
  <c r="A31" i="98"/>
  <c r="H30" i="98"/>
  <c r="I30" i="98" s="1"/>
  <c r="A30" i="98"/>
  <c r="H29" i="98"/>
  <c r="A29" i="98"/>
  <c r="H28" i="98"/>
  <c r="A28" i="98"/>
  <c r="N27" i="98"/>
  <c r="L27" i="98"/>
  <c r="K27" i="98"/>
  <c r="J27" i="98"/>
  <c r="G27" i="98"/>
  <c r="F27" i="98"/>
  <c r="E27" i="98"/>
  <c r="A27" i="98"/>
  <c r="A26" i="98"/>
  <c r="L25" i="98"/>
  <c r="K25" i="98"/>
  <c r="A25" i="98"/>
  <c r="N24" i="98"/>
  <c r="L24" i="98"/>
  <c r="L26" i="98" s="1"/>
  <c r="L36" i="98" s="1"/>
  <c r="L10" i="98" s="1"/>
  <c r="K24" i="98"/>
  <c r="K26" i="98" s="1"/>
  <c r="K36" i="98" s="1"/>
  <c r="K10" i="98" s="1"/>
  <c r="J24" i="98"/>
  <c r="G24" i="98"/>
  <c r="F24" i="98"/>
  <c r="E24" i="98"/>
  <c r="M23" i="98"/>
  <c r="H23" i="98"/>
  <c r="A23" i="98"/>
  <c r="H22" i="98"/>
  <c r="I22" i="98" s="1"/>
  <c r="H21" i="98"/>
  <c r="I21" i="98" s="1"/>
  <c r="A21" i="98"/>
  <c r="H20" i="98"/>
  <c r="A20" i="98"/>
  <c r="H19" i="98"/>
  <c r="A19" i="98"/>
  <c r="H18" i="98"/>
  <c r="A18" i="98"/>
  <c r="H17" i="98"/>
  <c r="I17" i="98" s="1"/>
  <c r="A17" i="98"/>
  <c r="H16" i="98"/>
  <c r="A16" i="98"/>
  <c r="H15" i="98"/>
  <c r="A15" i="98"/>
  <c r="H14" i="98"/>
  <c r="A14" i="98"/>
  <c r="H13" i="98"/>
  <c r="I13" i="98" s="1"/>
  <c r="A13" i="98"/>
  <c r="H12" i="98"/>
  <c r="A12" i="98"/>
  <c r="H11" i="98"/>
  <c r="A11" i="98"/>
  <c r="A10" i="98"/>
  <c r="A9" i="98"/>
  <c r="A8" i="98"/>
  <c r="A7" i="98"/>
  <c r="A6" i="98"/>
  <c r="A5" i="98"/>
  <c r="A4" i="98"/>
  <c r="A3" i="98"/>
  <c r="A2" i="98"/>
  <c r="A1" i="98"/>
  <c r="I25" i="100" l="1"/>
  <c r="I26" i="100" s="1"/>
  <c r="I36" i="100" s="1"/>
  <c r="I10" i="100" s="1"/>
  <c r="M25" i="100"/>
  <c r="M26" i="100" s="1"/>
  <c r="M36" i="100" s="1"/>
  <c r="M10" i="100" s="1"/>
  <c r="E9" i="100"/>
  <c r="Q9" i="100"/>
  <c r="I27" i="99"/>
  <c r="I75" i="99"/>
  <c r="I44" i="99" s="1"/>
  <c r="M52" i="99"/>
  <c r="M75" i="99" s="1"/>
  <c r="M29" i="99"/>
  <c r="M27" i="99"/>
  <c r="M24" i="99"/>
  <c r="I24" i="99"/>
  <c r="E43" i="99"/>
  <c r="H25" i="99"/>
  <c r="H26" i="99" s="1"/>
  <c r="H36" i="99" s="1"/>
  <c r="H75" i="98"/>
  <c r="E43" i="98" s="1"/>
  <c r="N43" i="98"/>
  <c r="N26" i="98"/>
  <c r="N36" i="98" s="1"/>
  <c r="N9" i="98" s="1"/>
  <c r="M61" i="98"/>
  <c r="M73" i="98"/>
  <c r="G26" i="98"/>
  <c r="G36" i="98" s="1"/>
  <c r="M46" i="98"/>
  <c r="M50" i="98"/>
  <c r="M52" i="98"/>
  <c r="M54" i="98"/>
  <c r="M58" i="98"/>
  <c r="M62" i="98"/>
  <c r="M66" i="98"/>
  <c r="M70" i="98"/>
  <c r="M74" i="98"/>
  <c r="I48" i="98"/>
  <c r="M48" i="98" s="1"/>
  <c r="I52" i="98"/>
  <c r="I56" i="98"/>
  <c r="M56" i="98" s="1"/>
  <c r="I49" i="98"/>
  <c r="M49" i="98" s="1"/>
  <c r="I53" i="98"/>
  <c r="M53" i="98" s="1"/>
  <c r="I57" i="98"/>
  <c r="M57" i="98" s="1"/>
  <c r="I61" i="98"/>
  <c r="I65" i="98"/>
  <c r="M65" i="98" s="1"/>
  <c r="I69" i="98"/>
  <c r="M69" i="98" s="1"/>
  <c r="I73" i="98"/>
  <c r="M35" i="98"/>
  <c r="I31" i="98"/>
  <c r="M31" i="98" s="1"/>
  <c r="I35" i="98"/>
  <c r="H27" i="98"/>
  <c r="I32" i="98"/>
  <c r="M32" i="98" s="1"/>
  <c r="I29" i="98"/>
  <c r="M29" i="98" s="1"/>
  <c r="I33" i="98"/>
  <c r="M33" i="98" s="1"/>
  <c r="I28" i="98"/>
  <c r="E26" i="98"/>
  <c r="E36" i="98" s="1"/>
  <c r="I14" i="98"/>
  <c r="M14" i="98" s="1"/>
  <c r="I18" i="98"/>
  <c r="M18" i="98" s="1"/>
  <c r="H24" i="98"/>
  <c r="F26" i="98"/>
  <c r="F36" i="98" s="1"/>
  <c r="I11" i="98"/>
  <c r="I15" i="98"/>
  <c r="M15" i="98" s="1"/>
  <c r="I19" i="98"/>
  <c r="M19" i="98" s="1"/>
  <c r="M22" i="98"/>
  <c r="I12" i="98"/>
  <c r="M12" i="98" s="1"/>
  <c r="I16" i="98"/>
  <c r="M16" i="98" s="1"/>
  <c r="I20" i="98"/>
  <c r="M20" i="98" s="1"/>
  <c r="M34" i="98"/>
  <c r="M47" i="98"/>
  <c r="M51" i="98"/>
  <c r="M55" i="98"/>
  <c r="M59" i="98"/>
  <c r="M63" i="98"/>
  <c r="M67" i="98"/>
  <c r="M71" i="98"/>
  <c r="M13" i="98"/>
  <c r="M17" i="98"/>
  <c r="M21" i="98"/>
  <c r="M30" i="98"/>
  <c r="M60" i="98"/>
  <c r="M64" i="98"/>
  <c r="M68" i="98"/>
  <c r="M72" i="98"/>
  <c r="J25" i="98"/>
  <c r="J26" i="98" s="1"/>
  <c r="J36" i="98" s="1"/>
  <c r="J10" i="98" s="1"/>
  <c r="I72" i="97"/>
  <c r="I71" i="97"/>
  <c r="I68" i="97"/>
  <c r="I59" i="97"/>
  <c r="I56" i="97"/>
  <c r="I55" i="97"/>
  <c r="I52" i="97"/>
  <c r="I51" i="97"/>
  <c r="I48" i="97"/>
  <c r="I34" i="97"/>
  <c r="I31" i="97"/>
  <c r="I30" i="97"/>
  <c r="I21" i="97"/>
  <c r="I18" i="97"/>
  <c r="M18" i="97" s="1"/>
  <c r="A89" i="97"/>
  <c r="A88" i="97"/>
  <c r="A87" i="97"/>
  <c r="A86" i="97"/>
  <c r="A85" i="97"/>
  <c r="A84" i="97"/>
  <c r="A83" i="97"/>
  <c r="A82" i="97"/>
  <c r="A81" i="97"/>
  <c r="A80" i="97"/>
  <c r="A79" i="97"/>
  <c r="A78" i="97"/>
  <c r="A77" i="97"/>
  <c r="A76" i="97"/>
  <c r="N75" i="97"/>
  <c r="N25" i="97" s="1"/>
  <c r="L75" i="97"/>
  <c r="K75" i="97"/>
  <c r="K25" i="97" s="1"/>
  <c r="J75" i="97"/>
  <c r="G75" i="97"/>
  <c r="G25" i="97" s="1"/>
  <c r="F75" i="97"/>
  <c r="F25" i="97" s="1"/>
  <c r="E75" i="97"/>
  <c r="E25" i="97" s="1"/>
  <c r="A75" i="97"/>
  <c r="H74" i="97"/>
  <c r="A74" i="97"/>
  <c r="H73" i="97"/>
  <c r="A73" i="97"/>
  <c r="H72" i="97"/>
  <c r="A72" i="97"/>
  <c r="H71" i="97"/>
  <c r="A71" i="97"/>
  <c r="H70" i="97"/>
  <c r="A70" i="97"/>
  <c r="H69" i="97"/>
  <c r="A69" i="97"/>
  <c r="H68" i="97"/>
  <c r="A68" i="97"/>
  <c r="H67" i="97"/>
  <c r="I67" i="97" s="1"/>
  <c r="A67" i="97"/>
  <c r="H66" i="97"/>
  <c r="A66" i="97"/>
  <c r="H65" i="97"/>
  <c r="A65" i="97"/>
  <c r="H64" i="97"/>
  <c r="I64" i="97" s="1"/>
  <c r="A64" i="97"/>
  <c r="H63" i="97"/>
  <c r="I63" i="97" s="1"/>
  <c r="A63" i="97"/>
  <c r="H62" i="97"/>
  <c r="A62" i="97"/>
  <c r="H61" i="97"/>
  <c r="A61" i="97"/>
  <c r="H60" i="97"/>
  <c r="I60" i="97" s="1"/>
  <c r="A60" i="97"/>
  <c r="H59" i="97"/>
  <c r="A59" i="97"/>
  <c r="H58" i="97"/>
  <c r="A58" i="97"/>
  <c r="H57" i="97"/>
  <c r="A57" i="97"/>
  <c r="H56" i="97"/>
  <c r="A56" i="97"/>
  <c r="H55" i="97"/>
  <c r="A55" i="97"/>
  <c r="H54" i="97"/>
  <c r="A54" i="97"/>
  <c r="H53" i="97"/>
  <c r="A53" i="97"/>
  <c r="H52" i="97"/>
  <c r="A52" i="97"/>
  <c r="H51" i="97"/>
  <c r="A51" i="97"/>
  <c r="H50" i="97"/>
  <c r="A50" i="97"/>
  <c r="H49" i="97"/>
  <c r="A49" i="97"/>
  <c r="H48" i="97"/>
  <c r="A48" i="97"/>
  <c r="H47" i="97"/>
  <c r="I47" i="97" s="1"/>
  <c r="A47" i="97"/>
  <c r="H46" i="97"/>
  <c r="A46" i="97"/>
  <c r="H45" i="97"/>
  <c r="A45" i="97"/>
  <c r="L44" i="97"/>
  <c r="K44" i="97"/>
  <c r="J44" i="97"/>
  <c r="A44" i="97"/>
  <c r="A43" i="97"/>
  <c r="A42" i="97"/>
  <c r="A41" i="97"/>
  <c r="A40" i="97"/>
  <c r="A39" i="97"/>
  <c r="A38" i="97"/>
  <c r="A37" i="97"/>
  <c r="A36" i="97"/>
  <c r="H35" i="97"/>
  <c r="I35" i="97" s="1"/>
  <c r="A35" i="97"/>
  <c r="H34" i="97"/>
  <c r="A34" i="97"/>
  <c r="H33" i="97"/>
  <c r="A33" i="97"/>
  <c r="H32" i="97"/>
  <c r="A32" i="97"/>
  <c r="H31" i="97"/>
  <c r="A31" i="97"/>
  <c r="H30" i="97"/>
  <c r="A30" i="97"/>
  <c r="H29" i="97"/>
  <c r="A29" i="97"/>
  <c r="H28" i="97"/>
  <c r="I28" i="97" s="1"/>
  <c r="A28" i="97"/>
  <c r="N27" i="97"/>
  <c r="L27" i="97"/>
  <c r="K27" i="97"/>
  <c r="J27" i="97"/>
  <c r="G27" i="97"/>
  <c r="F27" i="97"/>
  <c r="E27" i="97"/>
  <c r="A27" i="97"/>
  <c r="A26" i="97"/>
  <c r="L25" i="97"/>
  <c r="J25" i="97"/>
  <c r="A25" i="97"/>
  <c r="N24" i="97"/>
  <c r="L24" i="97"/>
  <c r="L26" i="97" s="1"/>
  <c r="L36" i="97" s="1"/>
  <c r="L10" i="97" s="1"/>
  <c r="K24" i="97"/>
  <c r="K26" i="97" s="1"/>
  <c r="K36" i="97" s="1"/>
  <c r="K10" i="97" s="1"/>
  <c r="J24" i="97"/>
  <c r="J26" i="97" s="1"/>
  <c r="J36" i="97" s="1"/>
  <c r="J10" i="97" s="1"/>
  <c r="G24" i="97"/>
  <c r="G26" i="97" s="1"/>
  <c r="G36" i="97" s="1"/>
  <c r="F24" i="97"/>
  <c r="E24" i="97"/>
  <c r="M23" i="97"/>
  <c r="H23" i="97"/>
  <c r="A23" i="97"/>
  <c r="H22" i="97"/>
  <c r="M21" i="97"/>
  <c r="H21" i="97"/>
  <c r="A21" i="97"/>
  <c r="H20" i="97"/>
  <c r="I20" i="97" s="1"/>
  <c r="M20" i="97" s="1"/>
  <c r="A20" i="97"/>
  <c r="H19" i="97"/>
  <c r="I19" i="97" s="1"/>
  <c r="M19" i="97" s="1"/>
  <c r="A19" i="97"/>
  <c r="H18" i="97"/>
  <c r="A18" i="97"/>
  <c r="H17" i="97"/>
  <c r="I17" i="97" s="1"/>
  <c r="M17" i="97" s="1"/>
  <c r="A17" i="97"/>
  <c r="H16" i="97"/>
  <c r="I16" i="97" s="1"/>
  <c r="M16" i="97" s="1"/>
  <c r="A16" i="97"/>
  <c r="H15" i="97"/>
  <c r="I15" i="97" s="1"/>
  <c r="M15" i="97" s="1"/>
  <c r="A15" i="97"/>
  <c r="H14" i="97"/>
  <c r="I14" i="97" s="1"/>
  <c r="M14" i="97" s="1"/>
  <c r="A14" i="97"/>
  <c r="H13" i="97"/>
  <c r="I13" i="97" s="1"/>
  <c r="M13" i="97" s="1"/>
  <c r="A13" i="97"/>
  <c r="H12" i="97"/>
  <c r="I12" i="97" s="1"/>
  <c r="M12" i="97" s="1"/>
  <c r="A12" i="97"/>
  <c r="H11" i="97"/>
  <c r="I11" i="97" s="1"/>
  <c r="M11" i="97" s="1"/>
  <c r="A11" i="97"/>
  <c r="A10" i="97"/>
  <c r="A9" i="97"/>
  <c r="A8" i="97"/>
  <c r="A7" i="97"/>
  <c r="A6" i="97"/>
  <c r="A5" i="97"/>
  <c r="A4" i="97"/>
  <c r="A3" i="97"/>
  <c r="A2" i="97"/>
  <c r="A1" i="97"/>
  <c r="I25" i="99" l="1"/>
  <c r="I26" i="99" s="1"/>
  <c r="I36" i="99" s="1"/>
  <c r="I10" i="99" s="1"/>
  <c r="M44" i="99"/>
  <c r="M25" i="99"/>
  <c r="M26" i="99" s="1"/>
  <c r="M36" i="99" s="1"/>
  <c r="M10" i="99" s="1"/>
  <c r="E9" i="99"/>
  <c r="Q9" i="99"/>
  <c r="I27" i="98"/>
  <c r="H25" i="98"/>
  <c r="H26" i="98" s="1"/>
  <c r="H36" i="98" s="1"/>
  <c r="E9" i="98" s="1"/>
  <c r="M28" i="98"/>
  <c r="M27" i="98" s="1"/>
  <c r="I75" i="98"/>
  <c r="M45" i="98"/>
  <c r="M75" i="98" s="1"/>
  <c r="M11" i="98"/>
  <c r="M24" i="98" s="1"/>
  <c r="I24" i="98"/>
  <c r="N43" i="97"/>
  <c r="F26" i="97"/>
  <c r="F36" i="97" s="1"/>
  <c r="H75" i="97"/>
  <c r="H25" i="97" s="1"/>
  <c r="H26" i="97" s="1"/>
  <c r="N26" i="97"/>
  <c r="N36" i="97" s="1"/>
  <c r="N9" i="97" s="1"/>
  <c r="I45" i="97"/>
  <c r="M53" i="97"/>
  <c r="M57" i="97"/>
  <c r="M61" i="97"/>
  <c r="M73" i="97"/>
  <c r="I49" i="97"/>
  <c r="M49" i="97" s="1"/>
  <c r="I53" i="97"/>
  <c r="I57" i="97"/>
  <c r="I61" i="97"/>
  <c r="I65" i="97"/>
  <c r="M65" i="97" s="1"/>
  <c r="I69" i="97"/>
  <c r="M69" i="97" s="1"/>
  <c r="I73" i="97"/>
  <c r="I46" i="97"/>
  <c r="M46" i="97" s="1"/>
  <c r="I50" i="97"/>
  <c r="M50" i="97" s="1"/>
  <c r="I54" i="97"/>
  <c r="M54" i="97" s="1"/>
  <c r="I58" i="97"/>
  <c r="M58" i="97" s="1"/>
  <c r="I62" i="97"/>
  <c r="M62" i="97" s="1"/>
  <c r="I66" i="97"/>
  <c r="M66" i="97" s="1"/>
  <c r="I70" i="97"/>
  <c r="M70" i="97" s="1"/>
  <c r="I74" i="97"/>
  <c r="M74" i="97" s="1"/>
  <c r="M30" i="97"/>
  <c r="M34" i="97"/>
  <c r="I32" i="97"/>
  <c r="M32" i="97" s="1"/>
  <c r="I29" i="97"/>
  <c r="M29" i="97" s="1"/>
  <c r="I33" i="97"/>
  <c r="M33" i="97" s="1"/>
  <c r="H27" i="97"/>
  <c r="I22" i="97"/>
  <c r="M22" i="97" s="1"/>
  <c r="M24" i="97" s="1"/>
  <c r="H24" i="97"/>
  <c r="E26" i="97"/>
  <c r="E36" i="97" s="1"/>
  <c r="M47" i="97"/>
  <c r="M51" i="97"/>
  <c r="M55" i="97"/>
  <c r="M59" i="97"/>
  <c r="M63" i="97"/>
  <c r="M67" i="97"/>
  <c r="M71" i="97"/>
  <c r="M31" i="97"/>
  <c r="M35" i="97"/>
  <c r="M48" i="97"/>
  <c r="M52" i="97"/>
  <c r="M56" i="97"/>
  <c r="M60" i="97"/>
  <c r="M64" i="97"/>
  <c r="M68" i="97"/>
  <c r="M72" i="97"/>
  <c r="M28" i="97"/>
  <c r="I24" i="97"/>
  <c r="I72" i="96"/>
  <c r="I69" i="96"/>
  <c r="I67" i="96"/>
  <c r="I60" i="96"/>
  <c r="I59" i="96"/>
  <c r="I53" i="96"/>
  <c r="I51" i="96"/>
  <c r="I47" i="96"/>
  <c r="I21" i="96"/>
  <c r="A89" i="96"/>
  <c r="A88" i="96"/>
  <c r="A87" i="96"/>
  <c r="A86" i="96"/>
  <c r="A85" i="96"/>
  <c r="A84" i="96"/>
  <c r="A83" i="96"/>
  <c r="A82" i="96"/>
  <c r="A81" i="96"/>
  <c r="A80" i="96"/>
  <c r="A79" i="96"/>
  <c r="A78" i="96"/>
  <c r="A77" i="96"/>
  <c r="A76" i="96"/>
  <c r="N75" i="96"/>
  <c r="N25" i="96" s="1"/>
  <c r="L75" i="96"/>
  <c r="K75" i="96"/>
  <c r="K25" i="96" s="1"/>
  <c r="J75" i="96"/>
  <c r="G75" i="96"/>
  <c r="G25" i="96" s="1"/>
  <c r="F75" i="96"/>
  <c r="F25" i="96" s="1"/>
  <c r="E75" i="96"/>
  <c r="E25" i="96" s="1"/>
  <c r="A75" i="96"/>
  <c r="H74" i="96"/>
  <c r="A74" i="96"/>
  <c r="H73" i="96"/>
  <c r="I73" i="96" s="1"/>
  <c r="M73" i="96" s="1"/>
  <c r="A73" i="96"/>
  <c r="H72" i="96"/>
  <c r="A72" i="96"/>
  <c r="H71" i="96"/>
  <c r="A71" i="96"/>
  <c r="H70" i="96"/>
  <c r="A70" i="96"/>
  <c r="M69" i="96"/>
  <c r="H69" i="96"/>
  <c r="A69" i="96"/>
  <c r="H68" i="96"/>
  <c r="A68" i="96"/>
  <c r="H67" i="96"/>
  <c r="A67" i="96"/>
  <c r="H66" i="96"/>
  <c r="A66" i="96"/>
  <c r="H65" i="96"/>
  <c r="I65" i="96" s="1"/>
  <c r="M65" i="96" s="1"/>
  <c r="A65" i="96"/>
  <c r="H64" i="96"/>
  <c r="A64" i="96"/>
  <c r="H63" i="96"/>
  <c r="I63" i="96" s="1"/>
  <c r="A63" i="96"/>
  <c r="H62" i="96"/>
  <c r="A62" i="96"/>
  <c r="H61" i="96"/>
  <c r="I61" i="96" s="1"/>
  <c r="M61" i="96" s="1"/>
  <c r="A61" i="96"/>
  <c r="H60" i="96"/>
  <c r="A60" i="96"/>
  <c r="H59" i="96"/>
  <c r="A59" i="96"/>
  <c r="H58" i="96"/>
  <c r="A58" i="96"/>
  <c r="H57" i="96"/>
  <c r="I57" i="96" s="1"/>
  <c r="M57" i="96" s="1"/>
  <c r="A57" i="96"/>
  <c r="H56" i="96"/>
  <c r="I56" i="96" s="1"/>
  <c r="A56" i="96"/>
  <c r="H55" i="96"/>
  <c r="A55" i="96"/>
  <c r="H54" i="96"/>
  <c r="A54" i="96"/>
  <c r="M53" i="96"/>
  <c r="H53" i="96"/>
  <c r="A53" i="96"/>
  <c r="H52" i="96"/>
  <c r="A52" i="96"/>
  <c r="H51" i="96"/>
  <c r="A51" i="96"/>
  <c r="H50" i="96"/>
  <c r="A50" i="96"/>
  <c r="H49" i="96"/>
  <c r="I49" i="96" s="1"/>
  <c r="M49" i="96" s="1"/>
  <c r="A49" i="96"/>
  <c r="H48" i="96"/>
  <c r="A48" i="96"/>
  <c r="H47" i="96"/>
  <c r="A47" i="96"/>
  <c r="H46" i="96"/>
  <c r="A46" i="96"/>
  <c r="H45" i="96"/>
  <c r="I45" i="96" s="1"/>
  <c r="M45" i="96" s="1"/>
  <c r="A45" i="96"/>
  <c r="L44" i="96"/>
  <c r="K44" i="96"/>
  <c r="A44" i="96"/>
  <c r="A43" i="96"/>
  <c r="A42" i="96"/>
  <c r="A41" i="96"/>
  <c r="A40" i="96"/>
  <c r="A39" i="96"/>
  <c r="A38" i="96"/>
  <c r="A37" i="96"/>
  <c r="A36" i="96"/>
  <c r="H35" i="96"/>
  <c r="A35" i="96"/>
  <c r="H34" i="96"/>
  <c r="I34" i="96" s="1"/>
  <c r="A34" i="96"/>
  <c r="H33" i="96"/>
  <c r="A33" i="96"/>
  <c r="H32" i="96"/>
  <c r="I32" i="96" s="1"/>
  <c r="M32" i="96" s="1"/>
  <c r="A32" i="96"/>
  <c r="H31" i="96"/>
  <c r="I31" i="96" s="1"/>
  <c r="A31" i="96"/>
  <c r="H30" i="96"/>
  <c r="I30" i="96" s="1"/>
  <c r="A30" i="96"/>
  <c r="H29" i="96"/>
  <c r="A29" i="96"/>
  <c r="H28" i="96"/>
  <c r="A28" i="96"/>
  <c r="N27" i="96"/>
  <c r="L27" i="96"/>
  <c r="K27" i="96"/>
  <c r="J27" i="96"/>
  <c r="G27" i="96"/>
  <c r="F27" i="96"/>
  <c r="E27" i="96"/>
  <c r="A27" i="96"/>
  <c r="A26" i="96"/>
  <c r="L25" i="96"/>
  <c r="A25" i="96"/>
  <c r="N24" i="96"/>
  <c r="L24" i="96"/>
  <c r="K24" i="96"/>
  <c r="K26" i="96" s="1"/>
  <c r="K36" i="96" s="1"/>
  <c r="K10" i="96" s="1"/>
  <c r="J24" i="96"/>
  <c r="G24" i="96"/>
  <c r="G26" i="96" s="1"/>
  <c r="F24" i="96"/>
  <c r="F26" i="96" s="1"/>
  <c r="F36" i="96" s="1"/>
  <c r="E24" i="96"/>
  <c r="M23" i="96"/>
  <c r="H23" i="96"/>
  <c r="A23" i="96"/>
  <c r="H22" i="96"/>
  <c r="I22" i="96" s="1"/>
  <c r="M22" i="96" s="1"/>
  <c r="H21" i="96"/>
  <c r="A21" i="96"/>
  <c r="H20" i="96"/>
  <c r="A20" i="96"/>
  <c r="H19" i="96"/>
  <c r="I19" i="96" s="1"/>
  <c r="A19" i="96"/>
  <c r="H18" i="96"/>
  <c r="A18" i="96"/>
  <c r="H17" i="96"/>
  <c r="I17" i="96" s="1"/>
  <c r="A17" i="96"/>
  <c r="H16" i="96"/>
  <c r="A16" i="96"/>
  <c r="H15" i="96"/>
  <c r="I15" i="96" s="1"/>
  <c r="A15" i="96"/>
  <c r="H14" i="96"/>
  <c r="I14" i="96" s="1"/>
  <c r="A14" i="96"/>
  <c r="H13" i="96"/>
  <c r="I13" i="96" s="1"/>
  <c r="A13" i="96"/>
  <c r="H12" i="96"/>
  <c r="A12" i="96"/>
  <c r="H11" i="96"/>
  <c r="I11" i="96" s="1"/>
  <c r="A11" i="96"/>
  <c r="A10" i="96"/>
  <c r="A9" i="96"/>
  <c r="A8" i="96"/>
  <c r="A7" i="96"/>
  <c r="A6" i="96"/>
  <c r="A5" i="96"/>
  <c r="A4" i="96"/>
  <c r="A3" i="96"/>
  <c r="A2" i="96"/>
  <c r="A1" i="96"/>
  <c r="Q9" i="98" l="1"/>
  <c r="M25" i="98"/>
  <c r="M44" i="98"/>
  <c r="I25" i="98"/>
  <c r="I26" i="98" s="1"/>
  <c r="I36" i="98" s="1"/>
  <c r="I10" i="98" s="1"/>
  <c r="I44" i="98"/>
  <c r="M26" i="98"/>
  <c r="M36" i="98" s="1"/>
  <c r="M10" i="98" s="1"/>
  <c r="E43" i="97"/>
  <c r="I27" i="97"/>
  <c r="H36" i="97"/>
  <c r="E9" i="97" s="1"/>
  <c r="M27" i="97"/>
  <c r="M45" i="97"/>
  <c r="M75" i="97" s="1"/>
  <c r="I75" i="97"/>
  <c r="N26" i="96"/>
  <c r="N36" i="96" s="1"/>
  <c r="N9" i="96" s="1"/>
  <c r="M48" i="96"/>
  <c r="M62" i="96"/>
  <c r="I55" i="96"/>
  <c r="M55" i="96" s="1"/>
  <c r="I71" i="96"/>
  <c r="M71" i="96" s="1"/>
  <c r="M66" i="96"/>
  <c r="I48" i="96"/>
  <c r="I52" i="96"/>
  <c r="M52" i="96" s="1"/>
  <c r="I64" i="96"/>
  <c r="M64" i="96" s="1"/>
  <c r="I68" i="96"/>
  <c r="M68" i="96" s="1"/>
  <c r="I46" i="96"/>
  <c r="M46" i="96" s="1"/>
  <c r="I50" i="96"/>
  <c r="M50" i="96" s="1"/>
  <c r="I54" i="96"/>
  <c r="M54" i="96" s="1"/>
  <c r="I58" i="96"/>
  <c r="M58" i="96" s="1"/>
  <c r="I62" i="96"/>
  <c r="I66" i="96"/>
  <c r="I70" i="96"/>
  <c r="M70" i="96" s="1"/>
  <c r="I74" i="96"/>
  <c r="M74" i="96" s="1"/>
  <c r="G36" i="96"/>
  <c r="H27" i="96"/>
  <c r="I35" i="96"/>
  <c r="M35" i="96" s="1"/>
  <c r="I28" i="96"/>
  <c r="M28" i="96" s="1"/>
  <c r="I29" i="96"/>
  <c r="M29" i="96" s="1"/>
  <c r="I33" i="96"/>
  <c r="M33" i="96" s="1"/>
  <c r="E26" i="96"/>
  <c r="E36" i="96" s="1"/>
  <c r="I18" i="96"/>
  <c r="M18" i="96" s="1"/>
  <c r="M14" i="96"/>
  <c r="M20" i="96"/>
  <c r="H24" i="96"/>
  <c r="M15" i="96"/>
  <c r="M19" i="96"/>
  <c r="I12" i="96"/>
  <c r="M12" i="96" s="1"/>
  <c r="I16" i="96"/>
  <c r="M16" i="96" s="1"/>
  <c r="I20" i="96"/>
  <c r="M30" i="96"/>
  <c r="M59" i="96"/>
  <c r="M34" i="96"/>
  <c r="M47" i="96"/>
  <c r="M56" i="96"/>
  <c r="M63" i="96"/>
  <c r="M72" i="96"/>
  <c r="M13" i="96"/>
  <c r="M17" i="96"/>
  <c r="M21" i="96"/>
  <c r="M31" i="96"/>
  <c r="M51" i="96"/>
  <c r="M60" i="96"/>
  <c r="M67" i="96"/>
  <c r="M11" i="96"/>
  <c r="J44" i="96"/>
  <c r="J25" i="96"/>
  <c r="J26" i="96" s="1"/>
  <c r="J36" i="96" s="1"/>
  <c r="J10" i="96" s="1"/>
  <c r="L26" i="96"/>
  <c r="L36" i="96" s="1"/>
  <c r="L10" i="96" s="1"/>
  <c r="N43" i="96"/>
  <c r="H75" i="96"/>
  <c r="I16" i="94"/>
  <c r="Q9" i="97" l="1"/>
  <c r="M44" i="97"/>
  <c r="M25" i="97"/>
  <c r="M26" i="97" s="1"/>
  <c r="M36" i="97" s="1"/>
  <c r="M10" i="97" s="1"/>
  <c r="I44" i="97"/>
  <c r="I25" i="97"/>
  <c r="I26" i="97" s="1"/>
  <c r="I36" i="97" s="1"/>
  <c r="I10" i="97" s="1"/>
  <c r="M75" i="96"/>
  <c r="M44" i="96" s="1"/>
  <c r="I75" i="96"/>
  <c r="I44" i="96" s="1"/>
  <c r="M27" i="96"/>
  <c r="I27" i="96"/>
  <c r="I24" i="96"/>
  <c r="M24" i="96"/>
  <c r="E43" i="96"/>
  <c r="H25" i="96"/>
  <c r="H26" i="96" s="1"/>
  <c r="H36" i="96" s="1"/>
  <c r="I72" i="94"/>
  <c r="I68" i="94"/>
  <c r="I64" i="94"/>
  <c r="I60" i="94"/>
  <c r="I56" i="94"/>
  <c r="I52" i="94"/>
  <c r="I48" i="94"/>
  <c r="I32" i="94"/>
  <c r="M32" i="94" s="1"/>
  <c r="I19" i="94"/>
  <c r="I15" i="94"/>
  <c r="A89" i="94"/>
  <c r="A88" i="94"/>
  <c r="A87" i="94"/>
  <c r="A86" i="94"/>
  <c r="A85" i="94"/>
  <c r="A84" i="94"/>
  <c r="A83" i="94"/>
  <c r="A82" i="94"/>
  <c r="A81" i="94"/>
  <c r="A80" i="94"/>
  <c r="A79" i="94"/>
  <c r="A78" i="94"/>
  <c r="A77" i="94"/>
  <c r="A76" i="94"/>
  <c r="N75" i="94"/>
  <c r="N25" i="94" s="1"/>
  <c r="L75" i="94"/>
  <c r="K75" i="94"/>
  <c r="J75" i="94"/>
  <c r="J25" i="94" s="1"/>
  <c r="G75" i="94"/>
  <c r="F75" i="94"/>
  <c r="F25" i="94" s="1"/>
  <c r="E75" i="94"/>
  <c r="E25" i="94" s="1"/>
  <c r="A75" i="94"/>
  <c r="H74" i="94"/>
  <c r="A74" i="94"/>
  <c r="H73" i="94"/>
  <c r="A73" i="94"/>
  <c r="H72" i="94"/>
  <c r="A72" i="94"/>
  <c r="H71" i="94"/>
  <c r="I71" i="94" s="1"/>
  <c r="A71" i="94"/>
  <c r="H70" i="94"/>
  <c r="A70" i="94"/>
  <c r="H69" i="94"/>
  <c r="A69" i="94"/>
  <c r="H68" i="94"/>
  <c r="A68" i="94"/>
  <c r="H67" i="94"/>
  <c r="I67" i="94" s="1"/>
  <c r="A67" i="94"/>
  <c r="H66" i="94"/>
  <c r="A66" i="94"/>
  <c r="H65" i="94"/>
  <c r="A65" i="94"/>
  <c r="H64" i="94"/>
  <c r="A64" i="94"/>
  <c r="H63" i="94"/>
  <c r="I63" i="94" s="1"/>
  <c r="A63" i="94"/>
  <c r="H62" i="94"/>
  <c r="A62" i="94"/>
  <c r="H61" i="94"/>
  <c r="A61" i="94"/>
  <c r="H60" i="94"/>
  <c r="A60" i="94"/>
  <c r="H59" i="94"/>
  <c r="I59" i="94" s="1"/>
  <c r="A59" i="94"/>
  <c r="H58" i="94"/>
  <c r="A58" i="94"/>
  <c r="H57" i="94"/>
  <c r="A57" i="94"/>
  <c r="H56" i="94"/>
  <c r="A56" i="94"/>
  <c r="H55" i="94"/>
  <c r="I55" i="94" s="1"/>
  <c r="A55" i="94"/>
  <c r="H54" i="94"/>
  <c r="A54" i="94"/>
  <c r="H53" i="94"/>
  <c r="A53" i="94"/>
  <c r="H52" i="94"/>
  <c r="A52" i="94"/>
  <c r="H51" i="94"/>
  <c r="I51" i="94" s="1"/>
  <c r="A51" i="94"/>
  <c r="H50" i="94"/>
  <c r="A50" i="94"/>
  <c r="H49" i="94"/>
  <c r="A49" i="94"/>
  <c r="H48" i="94"/>
  <c r="A48" i="94"/>
  <c r="H47" i="94"/>
  <c r="I47" i="94" s="1"/>
  <c r="A47" i="94"/>
  <c r="H46" i="94"/>
  <c r="A46" i="94"/>
  <c r="H45" i="94"/>
  <c r="I45" i="94" s="1"/>
  <c r="A45" i="94"/>
  <c r="L44" i="94"/>
  <c r="K44" i="94"/>
  <c r="J44" i="94"/>
  <c r="A44" i="94"/>
  <c r="A43" i="94"/>
  <c r="A42" i="94"/>
  <c r="A41" i="94"/>
  <c r="A40" i="94"/>
  <c r="A39" i="94"/>
  <c r="A38" i="94"/>
  <c r="A37" i="94"/>
  <c r="A36" i="94"/>
  <c r="H35" i="94"/>
  <c r="I35" i="94" s="1"/>
  <c r="M35" i="94" s="1"/>
  <c r="A35" i="94"/>
  <c r="H34" i="94"/>
  <c r="I34" i="94" s="1"/>
  <c r="M34" i="94" s="1"/>
  <c r="A34" i="94"/>
  <c r="H33" i="94"/>
  <c r="I33" i="94" s="1"/>
  <c r="M33" i="94" s="1"/>
  <c r="A33" i="94"/>
  <c r="H32" i="94"/>
  <c r="A32" i="94"/>
  <c r="H31" i="94"/>
  <c r="I31" i="94" s="1"/>
  <c r="M31" i="94" s="1"/>
  <c r="A31" i="94"/>
  <c r="H30" i="94"/>
  <c r="I30" i="94" s="1"/>
  <c r="M30" i="94" s="1"/>
  <c r="A30" i="94"/>
  <c r="H29" i="94"/>
  <c r="I29" i="94" s="1"/>
  <c r="M29" i="94" s="1"/>
  <c r="A29" i="94"/>
  <c r="H28" i="94"/>
  <c r="A28" i="94"/>
  <c r="N27" i="94"/>
  <c r="L27" i="94"/>
  <c r="K27" i="94"/>
  <c r="J27" i="94"/>
  <c r="G27" i="94"/>
  <c r="F27" i="94"/>
  <c r="E27" i="94"/>
  <c r="A27" i="94"/>
  <c r="A26" i="94"/>
  <c r="L25" i="94"/>
  <c r="K25" i="94"/>
  <c r="G25" i="94"/>
  <c r="A25" i="94"/>
  <c r="N24" i="94"/>
  <c r="L24" i="94"/>
  <c r="L26" i="94" s="1"/>
  <c r="L36" i="94" s="1"/>
  <c r="L10" i="94" s="1"/>
  <c r="K24" i="94"/>
  <c r="K26" i="94" s="1"/>
  <c r="K36" i="94" s="1"/>
  <c r="K10" i="94" s="1"/>
  <c r="J24" i="94"/>
  <c r="J26" i="94" s="1"/>
  <c r="J36" i="94" s="1"/>
  <c r="J10" i="94" s="1"/>
  <c r="G24" i="94"/>
  <c r="G26" i="94" s="1"/>
  <c r="G36" i="94" s="1"/>
  <c r="F24" i="94"/>
  <c r="F26" i="94" s="1"/>
  <c r="F36" i="94" s="1"/>
  <c r="E24" i="94"/>
  <c r="M23" i="94"/>
  <c r="H23" i="94"/>
  <c r="A23" i="94"/>
  <c r="H22" i="94"/>
  <c r="H21" i="94"/>
  <c r="I21" i="94" s="1"/>
  <c r="M21" i="94" s="1"/>
  <c r="A21" i="94"/>
  <c r="H20" i="94"/>
  <c r="A20" i="94"/>
  <c r="H19" i="94"/>
  <c r="A19" i="94"/>
  <c r="H18" i="94"/>
  <c r="A18" i="94"/>
  <c r="H17" i="94"/>
  <c r="I17" i="94" s="1"/>
  <c r="M17" i="94" s="1"/>
  <c r="A17" i="94"/>
  <c r="H16" i="94"/>
  <c r="A16" i="94"/>
  <c r="H15" i="94"/>
  <c r="A15" i="94"/>
  <c r="H14" i="94"/>
  <c r="I14" i="94" s="1"/>
  <c r="A14" i="94"/>
  <c r="H13" i="94"/>
  <c r="I13" i="94" s="1"/>
  <c r="M13" i="94" s="1"/>
  <c r="A13" i="94"/>
  <c r="H12" i="94"/>
  <c r="A12" i="94"/>
  <c r="H11" i="94"/>
  <c r="I11" i="94" s="1"/>
  <c r="A11" i="94"/>
  <c r="A10" i="94"/>
  <c r="A9" i="94"/>
  <c r="A8" i="94"/>
  <c r="A7" i="94"/>
  <c r="A6" i="94"/>
  <c r="A5" i="94"/>
  <c r="A4" i="94"/>
  <c r="A3" i="94"/>
  <c r="A2" i="94"/>
  <c r="A1" i="94"/>
  <c r="M25" i="96" l="1"/>
  <c r="M26" i="96" s="1"/>
  <c r="M36" i="96" s="1"/>
  <c r="M10" i="96" s="1"/>
  <c r="I25" i="96"/>
  <c r="I26" i="96" s="1"/>
  <c r="I36" i="96" s="1"/>
  <c r="I10" i="96" s="1"/>
  <c r="E9" i="96"/>
  <c r="Q9" i="96"/>
  <c r="N26" i="94"/>
  <c r="N36" i="94" s="1"/>
  <c r="N9" i="94" s="1"/>
  <c r="N43" i="94"/>
  <c r="M53" i="94"/>
  <c r="M61" i="94"/>
  <c r="M69" i="94"/>
  <c r="M73" i="94"/>
  <c r="M62" i="94"/>
  <c r="M70" i="94"/>
  <c r="M74" i="94"/>
  <c r="I49" i="94"/>
  <c r="M49" i="94" s="1"/>
  <c r="I53" i="94"/>
  <c r="I57" i="94"/>
  <c r="M57" i="94" s="1"/>
  <c r="I61" i="94"/>
  <c r="I65" i="94"/>
  <c r="M65" i="94" s="1"/>
  <c r="I69" i="94"/>
  <c r="I73" i="94"/>
  <c r="I46" i="94"/>
  <c r="I50" i="94"/>
  <c r="M50" i="94" s="1"/>
  <c r="I54" i="94"/>
  <c r="M54" i="94" s="1"/>
  <c r="I58" i="94"/>
  <c r="M58" i="94" s="1"/>
  <c r="I62" i="94"/>
  <c r="I66" i="94"/>
  <c r="M66" i="94" s="1"/>
  <c r="I70" i="94"/>
  <c r="I74" i="94"/>
  <c r="M45" i="94"/>
  <c r="H27" i="94"/>
  <c r="I28" i="94"/>
  <c r="M28" i="94" s="1"/>
  <c r="M20" i="94"/>
  <c r="I12" i="94"/>
  <c r="M16" i="94"/>
  <c r="I20" i="94"/>
  <c r="M15" i="94"/>
  <c r="M19" i="94"/>
  <c r="M22" i="94"/>
  <c r="I18" i="94"/>
  <c r="M18" i="94" s="1"/>
  <c r="I22" i="94"/>
  <c r="E26" i="94"/>
  <c r="E36" i="94" s="1"/>
  <c r="M47" i="94"/>
  <c r="M51" i="94"/>
  <c r="M55" i="94"/>
  <c r="M59" i="94"/>
  <c r="M67" i="94"/>
  <c r="I27" i="94"/>
  <c r="M63" i="94"/>
  <c r="M71" i="94"/>
  <c r="M14" i="94"/>
  <c r="M48" i="94"/>
  <c r="M52" i="94"/>
  <c r="M56" i="94"/>
  <c r="M60" i="94"/>
  <c r="M64" i="94"/>
  <c r="M68" i="94"/>
  <c r="M72" i="94"/>
  <c r="M27" i="94"/>
  <c r="H24" i="94"/>
  <c r="M11" i="94"/>
  <c r="H75" i="94"/>
  <c r="I74" i="93"/>
  <c r="I68" i="93"/>
  <c r="I66" i="93"/>
  <c r="I62" i="93"/>
  <c r="I58" i="93"/>
  <c r="I56" i="93"/>
  <c r="I52" i="93"/>
  <c r="I50" i="93"/>
  <c r="I46" i="93"/>
  <c r="I21" i="93"/>
  <c r="I12" i="93"/>
  <c r="A89" i="93"/>
  <c r="A88" i="93"/>
  <c r="A87" i="93"/>
  <c r="A86" i="93"/>
  <c r="A85" i="93"/>
  <c r="A84" i="93"/>
  <c r="A83" i="93"/>
  <c r="A82" i="93"/>
  <c r="A81" i="93"/>
  <c r="A80" i="93"/>
  <c r="A79" i="93"/>
  <c r="A78" i="93"/>
  <c r="A77" i="93"/>
  <c r="A76" i="93"/>
  <c r="N75" i="93"/>
  <c r="N25" i="93" s="1"/>
  <c r="L75" i="93"/>
  <c r="K75" i="93"/>
  <c r="J75" i="93"/>
  <c r="J25" i="93" s="1"/>
  <c r="G75" i="93"/>
  <c r="F75" i="93"/>
  <c r="F25" i="93" s="1"/>
  <c r="F26" i="93" s="1"/>
  <c r="F36" i="93" s="1"/>
  <c r="E75" i="93"/>
  <c r="E25" i="93" s="1"/>
  <c r="A75" i="93"/>
  <c r="H74" i="93"/>
  <c r="A74" i="93"/>
  <c r="H73" i="93"/>
  <c r="A73" i="93"/>
  <c r="H72" i="93"/>
  <c r="I72" i="93" s="1"/>
  <c r="A72" i="93"/>
  <c r="H71" i="93"/>
  <c r="A71" i="93"/>
  <c r="H70" i="93"/>
  <c r="I70" i="93" s="1"/>
  <c r="A70" i="93"/>
  <c r="H69" i="93"/>
  <c r="A69" i="93"/>
  <c r="H68" i="93"/>
  <c r="A68" i="93"/>
  <c r="H67" i="93"/>
  <c r="A67" i="93"/>
  <c r="H66" i="93"/>
  <c r="A66" i="93"/>
  <c r="H65" i="93"/>
  <c r="A65" i="93"/>
  <c r="H64" i="93"/>
  <c r="I64" i="93" s="1"/>
  <c r="A64" i="93"/>
  <c r="H63" i="93"/>
  <c r="A63" i="93"/>
  <c r="H62" i="93"/>
  <c r="A62" i="93"/>
  <c r="H61" i="93"/>
  <c r="A61" i="93"/>
  <c r="H60" i="93"/>
  <c r="I60" i="93" s="1"/>
  <c r="A60" i="93"/>
  <c r="H59" i="93"/>
  <c r="A59" i="93"/>
  <c r="H58" i="93"/>
  <c r="A58" i="93"/>
  <c r="H57" i="93"/>
  <c r="A57" i="93"/>
  <c r="H56" i="93"/>
  <c r="A56" i="93"/>
  <c r="H55" i="93"/>
  <c r="A55" i="93"/>
  <c r="H54" i="93"/>
  <c r="I54" i="93" s="1"/>
  <c r="A54" i="93"/>
  <c r="H53" i="93"/>
  <c r="A53" i="93"/>
  <c r="H52" i="93"/>
  <c r="A52" i="93"/>
  <c r="H51" i="93"/>
  <c r="A51" i="93"/>
  <c r="H50" i="93"/>
  <c r="A50" i="93"/>
  <c r="H49" i="93"/>
  <c r="A49" i="93"/>
  <c r="H48" i="93"/>
  <c r="I48" i="93" s="1"/>
  <c r="A48" i="93"/>
  <c r="H47" i="93"/>
  <c r="A47" i="93"/>
  <c r="H46" i="93"/>
  <c r="A46" i="93"/>
  <c r="H45" i="93"/>
  <c r="A45" i="93"/>
  <c r="L44" i="93"/>
  <c r="K44" i="93"/>
  <c r="J44" i="93"/>
  <c r="A44" i="93"/>
  <c r="A43" i="93"/>
  <c r="A42" i="93"/>
  <c r="A41" i="93"/>
  <c r="A40" i="93"/>
  <c r="A39" i="93"/>
  <c r="A38" i="93"/>
  <c r="A37" i="93"/>
  <c r="A36" i="93"/>
  <c r="H35" i="93"/>
  <c r="I35" i="93" s="1"/>
  <c r="M35" i="93" s="1"/>
  <c r="A35" i="93"/>
  <c r="H34" i="93"/>
  <c r="I34" i="93" s="1"/>
  <c r="M34" i="93" s="1"/>
  <c r="A34" i="93"/>
  <c r="H33" i="93"/>
  <c r="I33" i="93" s="1"/>
  <c r="M33" i="93" s="1"/>
  <c r="A33" i="93"/>
  <c r="H32" i="93"/>
  <c r="I32" i="93" s="1"/>
  <c r="M32" i="93" s="1"/>
  <c r="A32" i="93"/>
  <c r="H31" i="93"/>
  <c r="I31" i="93" s="1"/>
  <c r="M31" i="93" s="1"/>
  <c r="A31" i="93"/>
  <c r="H30" i="93"/>
  <c r="A30" i="93"/>
  <c r="H29" i="93"/>
  <c r="I29" i="93" s="1"/>
  <c r="M29" i="93" s="1"/>
  <c r="A29" i="93"/>
  <c r="H28" i="93"/>
  <c r="I28" i="93" s="1"/>
  <c r="M28" i="93" s="1"/>
  <c r="A28" i="93"/>
  <c r="N27" i="93"/>
  <c r="L27" i="93"/>
  <c r="K27" i="93"/>
  <c r="J27" i="93"/>
  <c r="G27" i="93"/>
  <c r="F27" i="93"/>
  <c r="E27" i="93"/>
  <c r="A27" i="93"/>
  <c r="A26" i="93"/>
  <c r="L25" i="93"/>
  <c r="K25" i="93"/>
  <c r="G25" i="93"/>
  <c r="A25" i="93"/>
  <c r="N24" i="93"/>
  <c r="L24" i="93"/>
  <c r="L26" i="93" s="1"/>
  <c r="L36" i="93" s="1"/>
  <c r="L10" i="93" s="1"/>
  <c r="K24" i="93"/>
  <c r="K26" i="93" s="1"/>
  <c r="K36" i="93" s="1"/>
  <c r="K10" i="93" s="1"/>
  <c r="J24" i="93"/>
  <c r="J26" i="93" s="1"/>
  <c r="J36" i="93" s="1"/>
  <c r="J10" i="93" s="1"/>
  <c r="G24" i="93"/>
  <c r="G26" i="93" s="1"/>
  <c r="G36" i="93" s="1"/>
  <c r="F24" i="93"/>
  <c r="E24" i="93"/>
  <c r="M23" i="93"/>
  <c r="H23" i="93"/>
  <c r="A23" i="93"/>
  <c r="H22" i="93"/>
  <c r="I22" i="93" s="1"/>
  <c r="M21" i="93"/>
  <c r="H21" i="93"/>
  <c r="A21" i="93"/>
  <c r="H20" i="93"/>
  <c r="I20" i="93" s="1"/>
  <c r="M20" i="93" s="1"/>
  <c r="A20" i="93"/>
  <c r="H19" i="93"/>
  <c r="A19" i="93"/>
  <c r="H18" i="93"/>
  <c r="I18" i="93" s="1"/>
  <c r="A18" i="93"/>
  <c r="H17" i="93"/>
  <c r="I17" i="93" s="1"/>
  <c r="M17" i="93" s="1"/>
  <c r="A17" i="93"/>
  <c r="H16" i="93"/>
  <c r="I16" i="93" s="1"/>
  <c r="A16" i="93"/>
  <c r="H15" i="93"/>
  <c r="I15" i="93" s="1"/>
  <c r="A15" i="93"/>
  <c r="H14" i="93"/>
  <c r="I14" i="93" s="1"/>
  <c r="A14" i="93"/>
  <c r="H13" i="93"/>
  <c r="I13" i="93" s="1"/>
  <c r="M13" i="93" s="1"/>
  <c r="A13" i="93"/>
  <c r="H12" i="93"/>
  <c r="A12" i="93"/>
  <c r="H11" i="93"/>
  <c r="I11" i="93" s="1"/>
  <c r="A11" i="93"/>
  <c r="A10" i="93"/>
  <c r="A9" i="93"/>
  <c r="A8" i="93"/>
  <c r="A7" i="93"/>
  <c r="A6" i="93"/>
  <c r="A5" i="93"/>
  <c r="A4" i="93"/>
  <c r="A3" i="93"/>
  <c r="A2" i="93"/>
  <c r="A1" i="93"/>
  <c r="I75" i="94" l="1"/>
  <c r="I44" i="94" s="1"/>
  <c r="M46" i="94"/>
  <c r="I24" i="94"/>
  <c r="M75" i="94"/>
  <c r="M44" i="94" s="1"/>
  <c r="M12" i="94"/>
  <c r="M24" i="94" s="1"/>
  <c r="E43" i="94"/>
  <c r="H25" i="94"/>
  <c r="H26" i="94" s="1"/>
  <c r="H36" i="94" s="1"/>
  <c r="H27" i="93"/>
  <c r="N43" i="93"/>
  <c r="N26" i="93"/>
  <c r="N36" i="93" s="1"/>
  <c r="N9" i="93" s="1"/>
  <c r="M47" i="93"/>
  <c r="M53" i="93"/>
  <c r="M59" i="93"/>
  <c r="M69" i="93"/>
  <c r="I47" i="93"/>
  <c r="I51" i="93"/>
  <c r="M51" i="93" s="1"/>
  <c r="I55" i="93"/>
  <c r="I59" i="93"/>
  <c r="I63" i="93"/>
  <c r="M63" i="93" s="1"/>
  <c r="I67" i="93"/>
  <c r="M67" i="93" s="1"/>
  <c r="I71" i="93"/>
  <c r="M71" i="93" s="1"/>
  <c r="M46" i="93"/>
  <c r="M50" i="93"/>
  <c r="M54" i="93"/>
  <c r="M58" i="93"/>
  <c r="M62" i="93"/>
  <c r="M66" i="93"/>
  <c r="M70" i="93"/>
  <c r="M74" i="93"/>
  <c r="I49" i="93"/>
  <c r="M49" i="93" s="1"/>
  <c r="I53" i="93"/>
  <c r="I57" i="93"/>
  <c r="M57" i="93" s="1"/>
  <c r="I61" i="93"/>
  <c r="M61" i="93" s="1"/>
  <c r="I65" i="93"/>
  <c r="M65" i="93" s="1"/>
  <c r="I69" i="93"/>
  <c r="I73" i="93"/>
  <c r="M73" i="93" s="1"/>
  <c r="M45" i="93"/>
  <c r="I45" i="93"/>
  <c r="I30" i="93"/>
  <c r="M30" i="93" s="1"/>
  <c r="M27" i="93" s="1"/>
  <c r="M12" i="93"/>
  <c r="M16" i="93"/>
  <c r="I19" i="93"/>
  <c r="M19" i="93" s="1"/>
  <c r="E26" i="93"/>
  <c r="E36" i="93" s="1"/>
  <c r="M14" i="93"/>
  <c r="M18" i="93"/>
  <c r="M15" i="93"/>
  <c r="M22" i="93"/>
  <c r="M48" i="93"/>
  <c r="M52" i="93"/>
  <c r="M56" i="93"/>
  <c r="M60" i="93"/>
  <c r="M64" i="93"/>
  <c r="M68" i="93"/>
  <c r="M72" i="93"/>
  <c r="I24" i="93"/>
  <c r="H24" i="93"/>
  <c r="M11" i="93"/>
  <c r="H75" i="93"/>
  <c r="I25" i="94" l="1"/>
  <c r="I26" i="94"/>
  <c r="I36" i="94" s="1"/>
  <c r="I10" i="94" s="1"/>
  <c r="M25" i="94"/>
  <c r="M26" i="94" s="1"/>
  <c r="M36" i="94" s="1"/>
  <c r="M10" i="94" s="1"/>
  <c r="Q9" i="94"/>
  <c r="E9" i="94"/>
  <c r="I27" i="93"/>
  <c r="I75" i="93"/>
  <c r="I44" i="93" s="1"/>
  <c r="M55" i="93"/>
  <c r="M75" i="93" s="1"/>
  <c r="M25" i="93" s="1"/>
  <c r="M24" i="93"/>
  <c r="E43" i="93"/>
  <c r="H25" i="93"/>
  <c r="H26" i="93" s="1"/>
  <c r="H36" i="93" s="1"/>
  <c r="I25" i="93" l="1"/>
  <c r="I26" i="93" s="1"/>
  <c r="I36" i="93" s="1"/>
  <c r="I10" i="93" s="1"/>
  <c r="M26" i="93"/>
  <c r="M36" i="93" s="1"/>
  <c r="M10" i="93" s="1"/>
  <c r="M44" i="93"/>
  <c r="Q9" i="93"/>
  <c r="E9" i="93"/>
  <c r="I74" i="92" l="1"/>
  <c r="I71" i="92"/>
  <c r="I68" i="92"/>
  <c r="I66" i="92"/>
  <c r="I64" i="92"/>
  <c r="I62" i="92"/>
  <c r="I58" i="92"/>
  <c r="I55" i="92"/>
  <c r="I54" i="92"/>
  <c r="I51" i="92"/>
  <c r="I47" i="92"/>
  <c r="I35" i="92"/>
  <c r="I34" i="92"/>
  <c r="I22" i="92"/>
  <c r="I21" i="92"/>
  <c r="I17" i="92"/>
  <c r="A89" i="92"/>
  <c r="A88" i="92"/>
  <c r="A87" i="92"/>
  <c r="A86" i="92"/>
  <c r="A85" i="92"/>
  <c r="A84" i="92"/>
  <c r="A83" i="92"/>
  <c r="A82" i="92"/>
  <c r="A81" i="92"/>
  <c r="A80" i="92"/>
  <c r="A79" i="92"/>
  <c r="A78" i="92"/>
  <c r="A77" i="92"/>
  <c r="A76" i="92"/>
  <c r="N75" i="92"/>
  <c r="N25" i="92" s="1"/>
  <c r="L75" i="92"/>
  <c r="L25" i="92" s="1"/>
  <c r="K75" i="92"/>
  <c r="K25" i="92" s="1"/>
  <c r="J75" i="92"/>
  <c r="G75" i="92"/>
  <c r="G25" i="92" s="1"/>
  <c r="F75" i="92"/>
  <c r="F25" i="92" s="1"/>
  <c r="E75" i="92"/>
  <c r="E25" i="92" s="1"/>
  <c r="A75" i="92"/>
  <c r="H74" i="92"/>
  <c r="A74" i="92"/>
  <c r="H73" i="92"/>
  <c r="I73" i="92" s="1"/>
  <c r="M73" i="92" s="1"/>
  <c r="A73" i="92"/>
  <c r="H72" i="92"/>
  <c r="I72" i="92" s="1"/>
  <c r="A72" i="92"/>
  <c r="H71" i="92"/>
  <c r="A71" i="92"/>
  <c r="H70" i="92"/>
  <c r="A70" i="92"/>
  <c r="H69" i="92"/>
  <c r="I69" i="92" s="1"/>
  <c r="M69" i="92" s="1"/>
  <c r="A69" i="92"/>
  <c r="H68" i="92"/>
  <c r="A68" i="92"/>
  <c r="H67" i="92"/>
  <c r="I67" i="92" s="1"/>
  <c r="A67" i="92"/>
  <c r="H66" i="92"/>
  <c r="A66" i="92"/>
  <c r="H65" i="92"/>
  <c r="I65" i="92" s="1"/>
  <c r="M65" i="92" s="1"/>
  <c r="A65" i="92"/>
  <c r="H64" i="92"/>
  <c r="A64" i="92"/>
  <c r="H63" i="92"/>
  <c r="I63" i="92" s="1"/>
  <c r="A63" i="92"/>
  <c r="H62" i="92"/>
  <c r="A62" i="92"/>
  <c r="H61" i="92"/>
  <c r="I61" i="92" s="1"/>
  <c r="M61" i="92" s="1"/>
  <c r="A61" i="92"/>
  <c r="H60" i="92"/>
  <c r="I60" i="92" s="1"/>
  <c r="A60" i="92"/>
  <c r="H59" i="92"/>
  <c r="I59" i="92" s="1"/>
  <c r="A59" i="92"/>
  <c r="H58" i="92"/>
  <c r="A58" i="92"/>
  <c r="H57" i="92"/>
  <c r="I57" i="92" s="1"/>
  <c r="M57" i="92" s="1"/>
  <c r="A57" i="92"/>
  <c r="H56" i="92"/>
  <c r="I56" i="92" s="1"/>
  <c r="A56" i="92"/>
  <c r="H55" i="92"/>
  <c r="A55" i="92"/>
  <c r="H54" i="92"/>
  <c r="A54" i="92"/>
  <c r="H53" i="92"/>
  <c r="I53" i="92" s="1"/>
  <c r="M53" i="92" s="1"/>
  <c r="A53" i="92"/>
  <c r="H52" i="92"/>
  <c r="A52" i="92"/>
  <c r="H51" i="92"/>
  <c r="A51" i="92"/>
  <c r="H50" i="92"/>
  <c r="A50" i="92"/>
  <c r="H49" i="92"/>
  <c r="I49" i="92" s="1"/>
  <c r="M49" i="92" s="1"/>
  <c r="A49" i="92"/>
  <c r="H48" i="92"/>
  <c r="A48" i="92"/>
  <c r="H47" i="92"/>
  <c r="A47" i="92"/>
  <c r="H46" i="92"/>
  <c r="A46" i="92"/>
  <c r="H45" i="92"/>
  <c r="I45" i="92" s="1"/>
  <c r="M45" i="92" s="1"/>
  <c r="A45" i="92"/>
  <c r="K44" i="92"/>
  <c r="A44" i="92"/>
  <c r="A43" i="92"/>
  <c r="A42" i="92"/>
  <c r="A41" i="92"/>
  <c r="A40" i="92"/>
  <c r="A39" i="92"/>
  <c r="A38" i="92"/>
  <c r="A37" i="92"/>
  <c r="A36" i="92"/>
  <c r="H35" i="92"/>
  <c r="A35" i="92"/>
  <c r="H34" i="92"/>
  <c r="A34" i="92"/>
  <c r="H33" i="92"/>
  <c r="A33" i="92"/>
  <c r="H32" i="92"/>
  <c r="I32" i="92" s="1"/>
  <c r="M32" i="92" s="1"/>
  <c r="A32" i="92"/>
  <c r="H31" i="92"/>
  <c r="I31" i="92" s="1"/>
  <c r="A31" i="92"/>
  <c r="H30" i="92"/>
  <c r="I30" i="92" s="1"/>
  <c r="A30" i="92"/>
  <c r="H29" i="92"/>
  <c r="A29" i="92"/>
  <c r="H28" i="92"/>
  <c r="I28" i="92" s="1"/>
  <c r="M28" i="92" s="1"/>
  <c r="A28" i="92"/>
  <c r="N27" i="92"/>
  <c r="L27" i="92"/>
  <c r="K27" i="92"/>
  <c r="J27" i="92"/>
  <c r="G27" i="92"/>
  <c r="F27" i="92"/>
  <c r="E27" i="92"/>
  <c r="A27" i="92"/>
  <c r="F26" i="92"/>
  <c r="F36" i="92" s="1"/>
  <c r="A26" i="92"/>
  <c r="A25" i="92"/>
  <c r="N24" i="92"/>
  <c r="L24" i="92"/>
  <c r="K24" i="92"/>
  <c r="J24" i="92"/>
  <c r="G24" i="92"/>
  <c r="G26" i="92" s="1"/>
  <c r="G36" i="92" s="1"/>
  <c r="F24" i="92"/>
  <c r="E24" i="92"/>
  <c r="M23" i="92"/>
  <c r="H23" i="92"/>
  <c r="A23" i="92"/>
  <c r="M22" i="92"/>
  <c r="H22" i="92"/>
  <c r="H21" i="92"/>
  <c r="A21" i="92"/>
  <c r="H20" i="92"/>
  <c r="A20" i="92"/>
  <c r="H19" i="92"/>
  <c r="I19" i="92" s="1"/>
  <c r="A19" i="92"/>
  <c r="H18" i="92"/>
  <c r="A18" i="92"/>
  <c r="H17" i="92"/>
  <c r="A17" i="92"/>
  <c r="H16" i="92"/>
  <c r="A16" i="92"/>
  <c r="H15" i="92"/>
  <c r="I15" i="92" s="1"/>
  <c r="A15" i="92"/>
  <c r="H14" i="92"/>
  <c r="A14" i="92"/>
  <c r="H13" i="92"/>
  <c r="I13" i="92" s="1"/>
  <c r="A13" i="92"/>
  <c r="H12" i="92"/>
  <c r="A12" i="92"/>
  <c r="H11" i="92"/>
  <c r="A11" i="92"/>
  <c r="A10" i="92"/>
  <c r="A9" i="92"/>
  <c r="A8" i="92"/>
  <c r="A7" i="92"/>
  <c r="A6" i="92"/>
  <c r="A5" i="92"/>
  <c r="A4" i="92"/>
  <c r="A3" i="92"/>
  <c r="A2" i="92"/>
  <c r="A1" i="92"/>
  <c r="N26" i="92" l="1"/>
  <c r="N36" i="92" s="1"/>
  <c r="N9" i="92" s="1"/>
  <c r="L44" i="92"/>
  <c r="K26" i="92"/>
  <c r="K36" i="92" s="1"/>
  <c r="K10" i="92" s="1"/>
  <c r="M46" i="92"/>
  <c r="M52" i="92"/>
  <c r="I46" i="92"/>
  <c r="I50" i="92"/>
  <c r="M50" i="92" s="1"/>
  <c r="I70" i="92"/>
  <c r="M70" i="92" s="1"/>
  <c r="M54" i="92"/>
  <c r="M74" i="92"/>
  <c r="M58" i="92"/>
  <c r="M71" i="92"/>
  <c r="I48" i="92"/>
  <c r="M48" i="92" s="1"/>
  <c r="I52" i="92"/>
  <c r="M55" i="92"/>
  <c r="M62" i="92"/>
  <c r="M64" i="92"/>
  <c r="M66" i="92"/>
  <c r="M68" i="92"/>
  <c r="H27" i="92"/>
  <c r="M35" i="92"/>
  <c r="I29" i="92"/>
  <c r="M29" i="92" s="1"/>
  <c r="I33" i="92"/>
  <c r="M33" i="92" s="1"/>
  <c r="I14" i="92"/>
  <c r="M14" i="92" s="1"/>
  <c r="I18" i="92"/>
  <c r="M18" i="92" s="1"/>
  <c r="H24" i="92"/>
  <c r="I12" i="92"/>
  <c r="M12" i="92" s="1"/>
  <c r="I16" i="92"/>
  <c r="M16" i="92" s="1"/>
  <c r="I20" i="92"/>
  <c r="M20" i="92" s="1"/>
  <c r="E26" i="92"/>
  <c r="E36" i="92" s="1"/>
  <c r="I11" i="92"/>
  <c r="M30" i="92"/>
  <c r="M59" i="92"/>
  <c r="M34" i="92"/>
  <c r="M47" i="92"/>
  <c r="M56" i="92"/>
  <c r="M63" i="92"/>
  <c r="M72" i="92"/>
  <c r="M13" i="92"/>
  <c r="M15" i="92"/>
  <c r="M17" i="92"/>
  <c r="M19" i="92"/>
  <c r="M21" i="92"/>
  <c r="M31" i="92"/>
  <c r="M51" i="92"/>
  <c r="M60" i="92"/>
  <c r="M67" i="92"/>
  <c r="J44" i="92"/>
  <c r="J25" i="92"/>
  <c r="J26" i="92" s="1"/>
  <c r="J36" i="92" s="1"/>
  <c r="J10" i="92" s="1"/>
  <c r="N43" i="92"/>
  <c r="M11" i="92"/>
  <c r="L26" i="92"/>
  <c r="L36" i="92" s="1"/>
  <c r="L10" i="92" s="1"/>
  <c r="H75" i="92"/>
  <c r="I71" i="91"/>
  <c r="I67" i="91"/>
  <c r="I63" i="91"/>
  <c r="I60" i="91"/>
  <c r="I59" i="91"/>
  <c r="I56" i="91"/>
  <c r="I51" i="91"/>
  <c r="I22" i="91"/>
  <c r="M22" i="91" s="1"/>
  <c r="I21" i="91"/>
  <c r="I18" i="91"/>
  <c r="I11" i="91"/>
  <c r="A89" i="91"/>
  <c r="A88" i="91"/>
  <c r="A87" i="91"/>
  <c r="A86" i="91"/>
  <c r="A85" i="91"/>
  <c r="A84" i="91"/>
  <c r="A83" i="91"/>
  <c r="A82" i="91"/>
  <c r="A81" i="91"/>
  <c r="A80" i="91"/>
  <c r="A79" i="91"/>
  <c r="A78" i="91"/>
  <c r="A77" i="91"/>
  <c r="A76" i="91"/>
  <c r="N75" i="91"/>
  <c r="N25" i="91" s="1"/>
  <c r="L75" i="91"/>
  <c r="K75" i="91"/>
  <c r="K25" i="91" s="1"/>
  <c r="J75" i="91"/>
  <c r="G75" i="91"/>
  <c r="G25" i="91" s="1"/>
  <c r="F75" i="91"/>
  <c r="F25" i="91" s="1"/>
  <c r="E75" i="91"/>
  <c r="E25" i="91" s="1"/>
  <c r="A75" i="91"/>
  <c r="H74" i="91"/>
  <c r="A74" i="91"/>
  <c r="H73" i="91"/>
  <c r="I73" i="91" s="1"/>
  <c r="M73" i="91" s="1"/>
  <c r="A73" i="91"/>
  <c r="H72" i="91"/>
  <c r="I72" i="91" s="1"/>
  <c r="A72" i="91"/>
  <c r="H71" i="91"/>
  <c r="A71" i="91"/>
  <c r="H70" i="91"/>
  <c r="A70" i="91"/>
  <c r="H69" i="91"/>
  <c r="I69" i="91" s="1"/>
  <c r="M69" i="91" s="1"/>
  <c r="A69" i="91"/>
  <c r="H68" i="91"/>
  <c r="A68" i="91"/>
  <c r="H67" i="91"/>
  <c r="A67" i="91"/>
  <c r="H66" i="91"/>
  <c r="A66" i="91"/>
  <c r="H65" i="91"/>
  <c r="I65" i="91" s="1"/>
  <c r="M65" i="91" s="1"/>
  <c r="A65" i="91"/>
  <c r="H64" i="91"/>
  <c r="A64" i="91"/>
  <c r="H63" i="91"/>
  <c r="A63" i="91"/>
  <c r="H62" i="91"/>
  <c r="A62" i="91"/>
  <c r="H61" i="91"/>
  <c r="I61" i="91" s="1"/>
  <c r="M61" i="91" s="1"/>
  <c r="A61" i="91"/>
  <c r="H60" i="91"/>
  <c r="A60" i="91"/>
  <c r="H59" i="91"/>
  <c r="A59" i="91"/>
  <c r="H58" i="91"/>
  <c r="A58" i="91"/>
  <c r="H57" i="91"/>
  <c r="I57" i="91" s="1"/>
  <c r="M57" i="91" s="1"/>
  <c r="A57" i="91"/>
  <c r="H56" i="91"/>
  <c r="A56" i="91"/>
  <c r="H55" i="91"/>
  <c r="I55" i="91" s="1"/>
  <c r="A55" i="91"/>
  <c r="H54" i="91"/>
  <c r="A54" i="91"/>
  <c r="H53" i="91"/>
  <c r="I53" i="91" s="1"/>
  <c r="M53" i="91" s="1"/>
  <c r="A53" i="91"/>
  <c r="H52" i="91"/>
  <c r="I52" i="91" s="1"/>
  <c r="A52" i="91"/>
  <c r="H51" i="91"/>
  <c r="A51" i="91"/>
  <c r="H50" i="91"/>
  <c r="A50" i="91"/>
  <c r="H49" i="91"/>
  <c r="I49" i="91" s="1"/>
  <c r="M49" i="91" s="1"/>
  <c r="A49" i="91"/>
  <c r="H48" i="91"/>
  <c r="A48" i="91"/>
  <c r="H47" i="91"/>
  <c r="I47" i="91" s="1"/>
  <c r="A47" i="91"/>
  <c r="H46" i="91"/>
  <c r="A46" i="91"/>
  <c r="H45" i="91"/>
  <c r="I45" i="91" s="1"/>
  <c r="M45" i="91" s="1"/>
  <c r="A45" i="91"/>
  <c r="L44" i="91"/>
  <c r="K44" i="91"/>
  <c r="A44" i="91"/>
  <c r="A43" i="91"/>
  <c r="A42" i="91"/>
  <c r="A41" i="91"/>
  <c r="A40" i="91"/>
  <c r="A39" i="91"/>
  <c r="A38" i="91"/>
  <c r="A37" i="91"/>
  <c r="A36" i="91"/>
  <c r="H35" i="91"/>
  <c r="A35" i="91"/>
  <c r="H34" i="91"/>
  <c r="I34" i="91" s="1"/>
  <c r="A34" i="91"/>
  <c r="H33" i="91"/>
  <c r="I33" i="91" s="1"/>
  <c r="A33" i="91"/>
  <c r="H32" i="91"/>
  <c r="I32" i="91" s="1"/>
  <c r="M32" i="91" s="1"/>
  <c r="A32" i="91"/>
  <c r="H31" i="91"/>
  <c r="I31" i="91" s="1"/>
  <c r="A31" i="91"/>
  <c r="H30" i="91"/>
  <c r="I30" i="91" s="1"/>
  <c r="A30" i="91"/>
  <c r="H29" i="91"/>
  <c r="A29" i="91"/>
  <c r="H28" i="91"/>
  <c r="I28" i="91" s="1"/>
  <c r="M28" i="91" s="1"/>
  <c r="A28" i="91"/>
  <c r="N27" i="91"/>
  <c r="L27" i="91"/>
  <c r="K27" i="91"/>
  <c r="J27" i="91"/>
  <c r="G27" i="91"/>
  <c r="F27" i="91"/>
  <c r="E27" i="91"/>
  <c r="A27" i="91"/>
  <c r="F26" i="91"/>
  <c r="F36" i="91" s="1"/>
  <c r="A26" i="91"/>
  <c r="L25" i="91"/>
  <c r="A25" i="91"/>
  <c r="N24" i="91"/>
  <c r="L24" i="91"/>
  <c r="K24" i="91"/>
  <c r="K26" i="91" s="1"/>
  <c r="K36" i="91" s="1"/>
  <c r="K10" i="91" s="1"/>
  <c r="J24" i="91"/>
  <c r="G24" i="91"/>
  <c r="G26" i="91" s="1"/>
  <c r="G36" i="91" s="1"/>
  <c r="F24" i="91"/>
  <c r="E24" i="91"/>
  <c r="M23" i="91"/>
  <c r="H23" i="91"/>
  <c r="A23" i="91"/>
  <c r="H22" i="91"/>
  <c r="H21" i="91"/>
  <c r="A21" i="91"/>
  <c r="H20" i="91"/>
  <c r="A20" i="91"/>
  <c r="H19" i="91"/>
  <c r="I19" i="91" s="1"/>
  <c r="A19" i="91"/>
  <c r="H18" i="91"/>
  <c r="A18" i="91"/>
  <c r="H17" i="91"/>
  <c r="I17" i="91" s="1"/>
  <c r="A17" i="91"/>
  <c r="H16" i="91"/>
  <c r="A16" i="91"/>
  <c r="H15" i="91"/>
  <c r="I15" i="91" s="1"/>
  <c r="A15" i="91"/>
  <c r="H14" i="91"/>
  <c r="I14" i="91" s="1"/>
  <c r="A14" i="91"/>
  <c r="H13" i="91"/>
  <c r="I13" i="91" s="1"/>
  <c r="A13" i="91"/>
  <c r="H12" i="91"/>
  <c r="A12" i="91"/>
  <c r="H11" i="91"/>
  <c r="A11" i="91"/>
  <c r="A10" i="91"/>
  <c r="A9" i="91"/>
  <c r="A8" i="91"/>
  <c r="A7" i="91"/>
  <c r="A6" i="91"/>
  <c r="A5" i="91"/>
  <c r="A4" i="91"/>
  <c r="A3" i="91"/>
  <c r="A2" i="91"/>
  <c r="A1" i="91"/>
  <c r="I27" i="92" l="1"/>
  <c r="I75" i="92"/>
  <c r="I44" i="92" s="1"/>
  <c r="I24" i="92"/>
  <c r="M75" i="92"/>
  <c r="M44" i="92" s="1"/>
  <c r="M27" i="92"/>
  <c r="M24" i="92"/>
  <c r="E43" i="92"/>
  <c r="H25" i="92"/>
  <c r="H26" i="92" s="1"/>
  <c r="H36" i="92" s="1"/>
  <c r="N26" i="91"/>
  <c r="N36" i="91" s="1"/>
  <c r="N9" i="91" s="1"/>
  <c r="H24" i="91"/>
  <c r="M68" i="91"/>
  <c r="I64" i="91"/>
  <c r="M64" i="91" s="1"/>
  <c r="M55" i="91"/>
  <c r="M48" i="91"/>
  <c r="M52" i="91"/>
  <c r="I48" i="91"/>
  <c r="I68" i="91"/>
  <c r="M58" i="91"/>
  <c r="M71" i="91"/>
  <c r="I46" i="91"/>
  <c r="M46" i="91" s="1"/>
  <c r="I50" i="91"/>
  <c r="M50" i="91" s="1"/>
  <c r="I54" i="91"/>
  <c r="M54" i="91" s="1"/>
  <c r="I58" i="91"/>
  <c r="I62" i="91"/>
  <c r="M62" i="91" s="1"/>
  <c r="I66" i="91"/>
  <c r="M66" i="91" s="1"/>
  <c r="I70" i="91"/>
  <c r="M70" i="91" s="1"/>
  <c r="I74" i="91"/>
  <c r="M74" i="91" s="1"/>
  <c r="M29" i="91"/>
  <c r="I29" i="91"/>
  <c r="M33" i="91"/>
  <c r="I35" i="91"/>
  <c r="M35" i="91" s="1"/>
  <c r="H27" i="91"/>
  <c r="M14" i="91"/>
  <c r="M18" i="91"/>
  <c r="I12" i="91"/>
  <c r="M12" i="91" s="1"/>
  <c r="I16" i="91"/>
  <c r="M16" i="91" s="1"/>
  <c r="I20" i="91"/>
  <c r="M20" i="91" s="1"/>
  <c r="E26" i="91"/>
  <c r="E36" i="91" s="1"/>
  <c r="M30" i="91"/>
  <c r="M59" i="91"/>
  <c r="M34" i="91"/>
  <c r="M47" i="91"/>
  <c r="M56" i="91"/>
  <c r="M63" i="91"/>
  <c r="M72" i="91"/>
  <c r="M13" i="91"/>
  <c r="M15" i="91"/>
  <c r="M17" i="91"/>
  <c r="M19" i="91"/>
  <c r="M21" i="91"/>
  <c r="M31" i="91"/>
  <c r="M51" i="91"/>
  <c r="M60" i="91"/>
  <c r="M67" i="91"/>
  <c r="M11" i="91"/>
  <c r="I75" i="91"/>
  <c r="J44" i="91"/>
  <c r="J25" i="91"/>
  <c r="J26" i="91" s="1"/>
  <c r="J36" i="91" s="1"/>
  <c r="J10" i="91" s="1"/>
  <c r="L26" i="91"/>
  <c r="L36" i="91" s="1"/>
  <c r="L10" i="91" s="1"/>
  <c r="N43" i="91"/>
  <c r="H75" i="91"/>
  <c r="I72" i="90"/>
  <c r="I71" i="90"/>
  <c r="I68" i="90"/>
  <c r="I67" i="90"/>
  <c r="I64" i="90"/>
  <c r="I63" i="90"/>
  <c r="I60" i="90"/>
  <c r="I56" i="90"/>
  <c r="I52" i="90"/>
  <c r="I21" i="90"/>
  <c r="I19" i="90"/>
  <c r="I13" i="90"/>
  <c r="A89" i="90"/>
  <c r="A88" i="90"/>
  <c r="A87" i="90"/>
  <c r="A86" i="90"/>
  <c r="A85" i="90"/>
  <c r="A84" i="90"/>
  <c r="A83" i="90"/>
  <c r="A82" i="90"/>
  <c r="A81" i="90"/>
  <c r="A80" i="90"/>
  <c r="A79" i="90"/>
  <c r="A78" i="90"/>
  <c r="A77" i="90"/>
  <c r="A76" i="90"/>
  <c r="N75" i="90"/>
  <c r="N25" i="90" s="1"/>
  <c r="L75" i="90"/>
  <c r="K75" i="90"/>
  <c r="K25" i="90" s="1"/>
  <c r="J75" i="90"/>
  <c r="G75" i="90"/>
  <c r="G25" i="90" s="1"/>
  <c r="F75" i="90"/>
  <c r="F25" i="90" s="1"/>
  <c r="E75" i="90"/>
  <c r="E25" i="90" s="1"/>
  <c r="A75" i="90"/>
  <c r="H74" i="90"/>
  <c r="A74" i="90"/>
  <c r="H73" i="90"/>
  <c r="I73" i="90" s="1"/>
  <c r="M73" i="90" s="1"/>
  <c r="A73" i="90"/>
  <c r="H72" i="90"/>
  <c r="A72" i="90"/>
  <c r="H71" i="90"/>
  <c r="A71" i="90"/>
  <c r="H70" i="90"/>
  <c r="A70" i="90"/>
  <c r="H69" i="90"/>
  <c r="I69" i="90" s="1"/>
  <c r="M69" i="90" s="1"/>
  <c r="A69" i="90"/>
  <c r="H68" i="90"/>
  <c r="A68" i="90"/>
  <c r="H67" i="90"/>
  <c r="A67" i="90"/>
  <c r="H66" i="90"/>
  <c r="I66" i="90" s="1"/>
  <c r="A66" i="90"/>
  <c r="H65" i="90"/>
  <c r="I65" i="90" s="1"/>
  <c r="M65" i="90" s="1"/>
  <c r="A65" i="90"/>
  <c r="H64" i="90"/>
  <c r="A64" i="90"/>
  <c r="H63" i="90"/>
  <c r="A63" i="90"/>
  <c r="H62" i="90"/>
  <c r="I62" i="90" s="1"/>
  <c r="A62" i="90"/>
  <c r="H61" i="90"/>
  <c r="I61" i="90" s="1"/>
  <c r="M61" i="90" s="1"/>
  <c r="A61" i="90"/>
  <c r="H60" i="90"/>
  <c r="A60" i="90"/>
  <c r="H59" i="90"/>
  <c r="I59" i="90" s="1"/>
  <c r="A59" i="90"/>
  <c r="H58" i="90"/>
  <c r="A58" i="90"/>
  <c r="H57" i="90"/>
  <c r="I57" i="90" s="1"/>
  <c r="M57" i="90" s="1"/>
  <c r="A57" i="90"/>
  <c r="H56" i="90"/>
  <c r="A56" i="90"/>
  <c r="H55" i="90"/>
  <c r="A55" i="90"/>
  <c r="H54" i="90"/>
  <c r="A54" i="90"/>
  <c r="H53" i="90"/>
  <c r="I53" i="90" s="1"/>
  <c r="M53" i="90" s="1"/>
  <c r="A53" i="90"/>
  <c r="H52" i="90"/>
  <c r="A52" i="90"/>
  <c r="H51" i="90"/>
  <c r="A51" i="90"/>
  <c r="H50" i="90"/>
  <c r="I50" i="90" s="1"/>
  <c r="A50" i="90"/>
  <c r="H49" i="90"/>
  <c r="I49" i="90" s="1"/>
  <c r="M49" i="90" s="1"/>
  <c r="A49" i="90"/>
  <c r="H48" i="90"/>
  <c r="I48" i="90" s="1"/>
  <c r="A48" i="90"/>
  <c r="H47" i="90"/>
  <c r="A47" i="90"/>
  <c r="H46" i="90"/>
  <c r="I46" i="90" s="1"/>
  <c r="A46" i="90"/>
  <c r="H45" i="90"/>
  <c r="I45" i="90" s="1"/>
  <c r="M45" i="90" s="1"/>
  <c r="A45" i="90"/>
  <c r="L44" i="90"/>
  <c r="K44" i="90"/>
  <c r="A44" i="90"/>
  <c r="A43" i="90"/>
  <c r="A42" i="90"/>
  <c r="A41" i="90"/>
  <c r="A40" i="90"/>
  <c r="A39" i="90"/>
  <c r="A38" i="90"/>
  <c r="A37" i="90"/>
  <c r="A36" i="90"/>
  <c r="H35" i="90"/>
  <c r="I35" i="90" s="1"/>
  <c r="A35" i="90"/>
  <c r="H34" i="90"/>
  <c r="A34" i="90"/>
  <c r="H33" i="90"/>
  <c r="I33" i="90" s="1"/>
  <c r="A33" i="90"/>
  <c r="H32" i="90"/>
  <c r="I32" i="90" s="1"/>
  <c r="M32" i="90" s="1"/>
  <c r="A32" i="90"/>
  <c r="H31" i="90"/>
  <c r="A31" i="90"/>
  <c r="H30" i="90"/>
  <c r="I30" i="90" s="1"/>
  <c r="A30" i="90"/>
  <c r="H29" i="90"/>
  <c r="A29" i="90"/>
  <c r="H28" i="90"/>
  <c r="A28" i="90"/>
  <c r="N27" i="90"/>
  <c r="L27" i="90"/>
  <c r="K27" i="90"/>
  <c r="J27" i="90"/>
  <c r="G27" i="90"/>
  <c r="F27" i="90"/>
  <c r="E27" i="90"/>
  <c r="A27" i="90"/>
  <c r="F26" i="90"/>
  <c r="F36" i="90" s="1"/>
  <c r="A26" i="90"/>
  <c r="L25" i="90"/>
  <c r="A25" i="90"/>
  <c r="N24" i="90"/>
  <c r="L24" i="90"/>
  <c r="K24" i="90"/>
  <c r="K26" i="90" s="1"/>
  <c r="K36" i="90" s="1"/>
  <c r="K10" i="90" s="1"/>
  <c r="J24" i="90"/>
  <c r="G24" i="90"/>
  <c r="G26" i="90" s="1"/>
  <c r="G36" i="90" s="1"/>
  <c r="F24" i="90"/>
  <c r="E24" i="90"/>
  <c r="M23" i="90"/>
  <c r="H23" i="90"/>
  <c r="A23" i="90"/>
  <c r="H22" i="90"/>
  <c r="I22" i="90" s="1"/>
  <c r="M22" i="90" s="1"/>
  <c r="H21" i="90"/>
  <c r="A21" i="90"/>
  <c r="H20" i="90"/>
  <c r="I20" i="90" s="1"/>
  <c r="A20" i="90"/>
  <c r="H19" i="90"/>
  <c r="A19" i="90"/>
  <c r="H18" i="90"/>
  <c r="A18" i="90"/>
  <c r="H17" i="90"/>
  <c r="I17" i="90" s="1"/>
  <c r="A17" i="90"/>
  <c r="H16" i="90"/>
  <c r="I16" i="90" s="1"/>
  <c r="A16" i="90"/>
  <c r="H15" i="90"/>
  <c r="I15" i="90" s="1"/>
  <c r="A15" i="90"/>
  <c r="H14" i="90"/>
  <c r="A14" i="90"/>
  <c r="H13" i="90"/>
  <c r="A13" i="90"/>
  <c r="H12" i="90"/>
  <c r="I12" i="90" s="1"/>
  <c r="A12" i="90"/>
  <c r="H11" i="90"/>
  <c r="A11" i="90"/>
  <c r="A10" i="90"/>
  <c r="A9" i="90"/>
  <c r="A8" i="90"/>
  <c r="A7" i="90"/>
  <c r="A6" i="90"/>
  <c r="A5" i="90"/>
  <c r="A4" i="90"/>
  <c r="A3" i="90"/>
  <c r="A2" i="90"/>
  <c r="A1" i="90"/>
  <c r="I25" i="92" l="1"/>
  <c r="I26" i="92" s="1"/>
  <c r="I36" i="92" s="1"/>
  <c r="I10" i="92" s="1"/>
  <c r="M25" i="92"/>
  <c r="M26" i="92" s="1"/>
  <c r="M36" i="92" s="1"/>
  <c r="M10" i="92" s="1"/>
  <c r="E9" i="92"/>
  <c r="Q9" i="92"/>
  <c r="I27" i="91"/>
  <c r="I24" i="91"/>
  <c r="M75" i="91"/>
  <c r="M25" i="91" s="1"/>
  <c r="M27" i="91"/>
  <c r="M24" i="91"/>
  <c r="E43" i="91"/>
  <c r="H25" i="91"/>
  <c r="H26" i="91" s="1"/>
  <c r="H36" i="91" s="1"/>
  <c r="I44" i="91"/>
  <c r="I25" i="91"/>
  <c r="N26" i="90"/>
  <c r="N36" i="90" s="1"/>
  <c r="N9" i="90" s="1"/>
  <c r="M51" i="90"/>
  <c r="M55" i="90"/>
  <c r="I47" i="90"/>
  <c r="M47" i="90" s="1"/>
  <c r="I51" i="90"/>
  <c r="I55" i="90"/>
  <c r="M63" i="90"/>
  <c r="M67" i="90"/>
  <c r="M71" i="90"/>
  <c r="M48" i="90"/>
  <c r="M52" i="90"/>
  <c r="M54" i="90"/>
  <c r="M56" i="90"/>
  <c r="M60" i="90"/>
  <c r="M64" i="90"/>
  <c r="M68" i="90"/>
  <c r="M72" i="90"/>
  <c r="I54" i="90"/>
  <c r="I58" i="90"/>
  <c r="M58" i="90" s="1"/>
  <c r="I70" i="90"/>
  <c r="M70" i="90" s="1"/>
  <c r="I74" i="90"/>
  <c r="M74" i="90" s="1"/>
  <c r="I34" i="90"/>
  <c r="M34" i="90" s="1"/>
  <c r="I31" i="90"/>
  <c r="M31" i="90" s="1"/>
  <c r="M35" i="90"/>
  <c r="H27" i="90"/>
  <c r="I29" i="90"/>
  <c r="M29" i="90" s="1"/>
  <c r="I28" i="90"/>
  <c r="M28" i="90" s="1"/>
  <c r="I14" i="90"/>
  <c r="M14" i="90" s="1"/>
  <c r="I18" i="90"/>
  <c r="M18" i="90" s="1"/>
  <c r="H24" i="90"/>
  <c r="M13" i="90"/>
  <c r="M17" i="90"/>
  <c r="M21" i="90"/>
  <c r="I11" i="90"/>
  <c r="M11" i="90" s="1"/>
  <c r="E26" i="90"/>
  <c r="E36" i="90" s="1"/>
  <c r="M15" i="90"/>
  <c r="M19" i="90"/>
  <c r="M33" i="90"/>
  <c r="M46" i="90"/>
  <c r="M62" i="90"/>
  <c r="M12" i="90"/>
  <c r="M16" i="90"/>
  <c r="M20" i="90"/>
  <c r="M30" i="90"/>
  <c r="M50" i="90"/>
  <c r="M59" i="90"/>
  <c r="M66" i="90"/>
  <c r="I75" i="90"/>
  <c r="J44" i="90"/>
  <c r="J25" i="90"/>
  <c r="J26" i="90" s="1"/>
  <c r="J36" i="90" s="1"/>
  <c r="J10" i="90" s="1"/>
  <c r="L26" i="90"/>
  <c r="L36" i="90" s="1"/>
  <c r="L10" i="90" s="1"/>
  <c r="N43" i="90"/>
  <c r="H75" i="90"/>
  <c r="I74" i="89"/>
  <c r="I66" i="89"/>
  <c r="I62" i="89"/>
  <c r="I58" i="89"/>
  <c r="I50" i="89"/>
  <c r="I46" i="89"/>
  <c r="I30" i="89"/>
  <c r="M30" i="89" s="1"/>
  <c r="I22" i="89"/>
  <c r="I19" i="89"/>
  <c r="I17" i="89"/>
  <c r="M17" i="89" s="1"/>
  <c r="I15" i="89"/>
  <c r="M15" i="89" s="1"/>
  <c r="A89" i="89"/>
  <c r="A88" i="89"/>
  <c r="A87" i="89"/>
  <c r="A86" i="89"/>
  <c r="A85" i="89"/>
  <c r="A84" i="89"/>
  <c r="A83" i="89"/>
  <c r="A82" i="89"/>
  <c r="A81" i="89"/>
  <c r="A80" i="89"/>
  <c r="A79" i="89"/>
  <c r="A78" i="89"/>
  <c r="A77" i="89"/>
  <c r="A76" i="89"/>
  <c r="N75" i="89"/>
  <c r="N25" i="89" s="1"/>
  <c r="L75" i="89"/>
  <c r="L25" i="89" s="1"/>
  <c r="L26" i="89" s="1"/>
  <c r="L36" i="89" s="1"/>
  <c r="L10" i="89" s="1"/>
  <c r="K75" i="89"/>
  <c r="K44" i="89" s="1"/>
  <c r="J75" i="89"/>
  <c r="G75" i="89"/>
  <c r="F75" i="89"/>
  <c r="F25" i="89" s="1"/>
  <c r="E75" i="89"/>
  <c r="E25" i="89" s="1"/>
  <c r="A75" i="89"/>
  <c r="H74" i="89"/>
  <c r="A74" i="89"/>
  <c r="H73" i="89"/>
  <c r="A73" i="89"/>
  <c r="H72" i="89"/>
  <c r="A72" i="89"/>
  <c r="H71" i="89"/>
  <c r="A71" i="89"/>
  <c r="H70" i="89"/>
  <c r="I70" i="89" s="1"/>
  <c r="A70" i="89"/>
  <c r="H69" i="89"/>
  <c r="A69" i="89"/>
  <c r="H68" i="89"/>
  <c r="A68" i="89"/>
  <c r="H67" i="89"/>
  <c r="A67" i="89"/>
  <c r="H66" i="89"/>
  <c r="A66" i="89"/>
  <c r="H65" i="89"/>
  <c r="A65" i="89"/>
  <c r="H64" i="89"/>
  <c r="A64" i="89"/>
  <c r="H63" i="89"/>
  <c r="A63" i="89"/>
  <c r="H62" i="89"/>
  <c r="A62" i="89"/>
  <c r="H61" i="89"/>
  <c r="A61" i="89"/>
  <c r="H60" i="89"/>
  <c r="A60" i="89"/>
  <c r="H59" i="89"/>
  <c r="A59" i="89"/>
  <c r="H58" i="89"/>
  <c r="A58" i="89"/>
  <c r="H57" i="89"/>
  <c r="A57" i="89"/>
  <c r="H56" i="89"/>
  <c r="A56" i="89"/>
  <c r="H55" i="89"/>
  <c r="A55" i="89"/>
  <c r="H54" i="89"/>
  <c r="I54" i="89" s="1"/>
  <c r="A54" i="89"/>
  <c r="H53" i="89"/>
  <c r="A53" i="89"/>
  <c r="H52" i="89"/>
  <c r="A52" i="89"/>
  <c r="H51" i="89"/>
  <c r="A51" i="89"/>
  <c r="H50" i="89"/>
  <c r="A50" i="89"/>
  <c r="H49" i="89"/>
  <c r="A49" i="89"/>
  <c r="H48" i="89"/>
  <c r="A48" i="89"/>
  <c r="H47" i="89"/>
  <c r="A47" i="89"/>
  <c r="H46" i="89"/>
  <c r="A46" i="89"/>
  <c r="H45" i="89"/>
  <c r="I45" i="89" s="1"/>
  <c r="A45" i="89"/>
  <c r="J44" i="89"/>
  <c r="A44" i="89"/>
  <c r="A43" i="89"/>
  <c r="A42" i="89"/>
  <c r="A41" i="89"/>
  <c r="A40" i="89"/>
  <c r="A39" i="89"/>
  <c r="A38" i="89"/>
  <c r="A37" i="89"/>
  <c r="A36" i="89"/>
  <c r="H35" i="89"/>
  <c r="I35" i="89" s="1"/>
  <c r="M35" i="89" s="1"/>
  <c r="A35" i="89"/>
  <c r="H34" i="89"/>
  <c r="I34" i="89" s="1"/>
  <c r="M34" i="89" s="1"/>
  <c r="A34" i="89"/>
  <c r="H33" i="89"/>
  <c r="I33" i="89" s="1"/>
  <c r="M33" i="89" s="1"/>
  <c r="A33" i="89"/>
  <c r="H32" i="89"/>
  <c r="I32" i="89" s="1"/>
  <c r="M32" i="89" s="1"/>
  <c r="A32" i="89"/>
  <c r="H31" i="89"/>
  <c r="I31" i="89" s="1"/>
  <c r="M31" i="89" s="1"/>
  <c r="A31" i="89"/>
  <c r="H30" i="89"/>
  <c r="A30" i="89"/>
  <c r="H29" i="89"/>
  <c r="I29" i="89" s="1"/>
  <c r="M29" i="89" s="1"/>
  <c r="A29" i="89"/>
  <c r="H28" i="89"/>
  <c r="I28" i="89" s="1"/>
  <c r="A28" i="89"/>
  <c r="N27" i="89"/>
  <c r="L27" i="89"/>
  <c r="K27" i="89"/>
  <c r="J27" i="89"/>
  <c r="G27" i="89"/>
  <c r="F27" i="89"/>
  <c r="E27" i="89"/>
  <c r="A27" i="89"/>
  <c r="A26" i="89"/>
  <c r="K25" i="89"/>
  <c r="J25" i="89"/>
  <c r="G25" i="89"/>
  <c r="A25" i="89"/>
  <c r="N24" i="89"/>
  <c r="L24" i="89"/>
  <c r="K24" i="89"/>
  <c r="K26" i="89" s="1"/>
  <c r="K36" i="89" s="1"/>
  <c r="K10" i="89" s="1"/>
  <c r="J24" i="89"/>
  <c r="J26" i="89" s="1"/>
  <c r="J36" i="89" s="1"/>
  <c r="J10" i="89" s="1"/>
  <c r="G24" i="89"/>
  <c r="G26" i="89" s="1"/>
  <c r="G36" i="89" s="1"/>
  <c r="F24" i="89"/>
  <c r="E24" i="89"/>
  <c r="M23" i="89"/>
  <c r="H23" i="89"/>
  <c r="A23" i="89"/>
  <c r="H22" i="89"/>
  <c r="H21" i="89"/>
  <c r="I21" i="89" s="1"/>
  <c r="M21" i="89" s="1"/>
  <c r="A21" i="89"/>
  <c r="H20" i="89"/>
  <c r="I20" i="89" s="1"/>
  <c r="M20" i="89" s="1"/>
  <c r="A20" i="89"/>
  <c r="M19" i="89"/>
  <c r="H19" i="89"/>
  <c r="A19" i="89"/>
  <c r="H18" i="89"/>
  <c r="I18" i="89" s="1"/>
  <c r="M18" i="89" s="1"/>
  <c r="A18" i="89"/>
  <c r="H17" i="89"/>
  <c r="A17" i="89"/>
  <c r="H16" i="89"/>
  <c r="I16" i="89" s="1"/>
  <c r="M16" i="89" s="1"/>
  <c r="A16" i="89"/>
  <c r="H15" i="89"/>
  <c r="A15" i="89"/>
  <c r="H14" i="89"/>
  <c r="I14" i="89" s="1"/>
  <c r="M14" i="89" s="1"/>
  <c r="A14" i="89"/>
  <c r="H13" i="89"/>
  <c r="I13" i="89" s="1"/>
  <c r="M13" i="89" s="1"/>
  <c r="A13" i="89"/>
  <c r="H12" i="89"/>
  <c r="I12" i="89" s="1"/>
  <c r="M12" i="89" s="1"/>
  <c r="A12" i="89"/>
  <c r="H11" i="89"/>
  <c r="I11" i="89" s="1"/>
  <c r="M11" i="89" s="1"/>
  <c r="A11" i="89"/>
  <c r="A10" i="89"/>
  <c r="A9" i="89"/>
  <c r="A8" i="89"/>
  <c r="A7" i="89"/>
  <c r="A6" i="89"/>
  <c r="A5" i="89"/>
  <c r="A4" i="89"/>
  <c r="A3" i="89"/>
  <c r="A2" i="89"/>
  <c r="A1" i="89"/>
  <c r="M44" i="91" l="1"/>
  <c r="I26" i="91"/>
  <c r="I36" i="91" s="1"/>
  <c r="I10" i="91" s="1"/>
  <c r="M26" i="91"/>
  <c r="M36" i="91" s="1"/>
  <c r="M10" i="91" s="1"/>
  <c r="E9" i="91"/>
  <c r="Q9" i="91"/>
  <c r="M75" i="90"/>
  <c r="M44" i="90" s="1"/>
  <c r="M27" i="90"/>
  <c r="I27" i="90"/>
  <c r="I24" i="90"/>
  <c r="M25" i="90"/>
  <c r="M24" i="90"/>
  <c r="I44" i="90"/>
  <c r="I25" i="90"/>
  <c r="E43" i="90"/>
  <c r="H25" i="90"/>
  <c r="H26" i="90" s="1"/>
  <c r="H36" i="90" s="1"/>
  <c r="F26" i="89"/>
  <c r="F36" i="89" s="1"/>
  <c r="N26" i="89"/>
  <c r="N36" i="89" s="1"/>
  <c r="N9" i="89" s="1"/>
  <c r="N43" i="89"/>
  <c r="E26" i="89"/>
  <c r="E36" i="89" s="1"/>
  <c r="M55" i="89"/>
  <c r="M65" i="89"/>
  <c r="M71" i="89"/>
  <c r="M73" i="89"/>
  <c r="I49" i="89"/>
  <c r="M49" i="89" s="1"/>
  <c r="I53" i="89"/>
  <c r="M53" i="89" s="1"/>
  <c r="I57" i="89"/>
  <c r="M57" i="89" s="1"/>
  <c r="I61" i="89"/>
  <c r="M61" i="89" s="1"/>
  <c r="I65" i="89"/>
  <c r="I69" i="89"/>
  <c r="M69" i="89" s="1"/>
  <c r="I73" i="89"/>
  <c r="M46" i="89"/>
  <c r="M50" i="89"/>
  <c r="M54" i="89"/>
  <c r="M58" i="89"/>
  <c r="M62" i="89"/>
  <c r="M66" i="89"/>
  <c r="M70" i="89"/>
  <c r="M74" i="89"/>
  <c r="I47" i="89"/>
  <c r="M47" i="89" s="1"/>
  <c r="I51" i="89"/>
  <c r="M51" i="89" s="1"/>
  <c r="I55" i="89"/>
  <c r="I59" i="89"/>
  <c r="M59" i="89" s="1"/>
  <c r="I63" i="89"/>
  <c r="M63" i="89" s="1"/>
  <c r="I67" i="89"/>
  <c r="M67" i="89" s="1"/>
  <c r="I71" i="89"/>
  <c r="H75" i="89"/>
  <c r="I48" i="89"/>
  <c r="M48" i="89" s="1"/>
  <c r="I52" i="89"/>
  <c r="M52" i="89" s="1"/>
  <c r="I56" i="89"/>
  <c r="M56" i="89" s="1"/>
  <c r="I60" i="89"/>
  <c r="M60" i="89" s="1"/>
  <c r="I64" i="89"/>
  <c r="M64" i="89" s="1"/>
  <c r="I68" i="89"/>
  <c r="M68" i="89" s="1"/>
  <c r="I72" i="89"/>
  <c r="M72" i="89" s="1"/>
  <c r="M28" i="89"/>
  <c r="M27" i="89" s="1"/>
  <c r="I27" i="89"/>
  <c r="H27" i="89"/>
  <c r="H24" i="89"/>
  <c r="M22" i="89"/>
  <c r="M24" i="89"/>
  <c r="M45" i="89"/>
  <c r="I24" i="89"/>
  <c r="L44" i="89"/>
  <c r="H11" i="88"/>
  <c r="H12" i="88"/>
  <c r="I12" i="88" s="1"/>
  <c r="M12" i="88" s="1"/>
  <c r="H13" i="88"/>
  <c r="H14" i="88"/>
  <c r="I14" i="88" s="1"/>
  <c r="M14" i="88" s="1"/>
  <c r="H15" i="88"/>
  <c r="H16" i="88"/>
  <c r="I16" i="88" s="1"/>
  <c r="M16" i="88" s="1"/>
  <c r="H17" i="88"/>
  <c r="I17" i="88" s="1"/>
  <c r="M17" i="88" s="1"/>
  <c r="H18" i="88"/>
  <c r="I18" i="88" s="1"/>
  <c r="M18" i="88" s="1"/>
  <c r="H19" i="88"/>
  <c r="I19" i="88" s="1"/>
  <c r="M19" i="88" s="1"/>
  <c r="H20" i="88"/>
  <c r="I20" i="88" s="1"/>
  <c r="M20" i="88" s="1"/>
  <c r="H21" i="88"/>
  <c r="H22" i="88"/>
  <c r="I22" i="88" s="1"/>
  <c r="M22" i="88" s="1"/>
  <c r="I73" i="88"/>
  <c r="I69" i="88"/>
  <c r="I66" i="88"/>
  <c r="I65" i="88"/>
  <c r="I59" i="88"/>
  <c r="I53" i="88"/>
  <c r="I50" i="88"/>
  <c r="I31" i="88"/>
  <c r="I30" i="88"/>
  <c r="I21" i="88"/>
  <c r="M21" i="88" s="1"/>
  <c r="I15" i="88"/>
  <c r="M15" i="88" s="1"/>
  <c r="I13" i="88"/>
  <c r="M13" i="88" s="1"/>
  <c r="I11" i="88"/>
  <c r="A89" i="88"/>
  <c r="A88" i="88"/>
  <c r="A87" i="88"/>
  <c r="A86" i="88"/>
  <c r="A85" i="88"/>
  <c r="A84" i="88"/>
  <c r="A83" i="88"/>
  <c r="A82" i="88"/>
  <c r="A81" i="88"/>
  <c r="A80" i="88"/>
  <c r="A79" i="88"/>
  <c r="A78" i="88"/>
  <c r="A77" i="88"/>
  <c r="A76" i="88"/>
  <c r="N75" i="88"/>
  <c r="N43" i="88" s="1"/>
  <c r="L75" i="88"/>
  <c r="L44" i="88" s="1"/>
  <c r="K75" i="88"/>
  <c r="J75" i="88"/>
  <c r="G75" i="88"/>
  <c r="G25" i="88" s="1"/>
  <c r="F75" i="88"/>
  <c r="E75" i="88"/>
  <c r="E25" i="88" s="1"/>
  <c r="A75" i="88"/>
  <c r="H74" i="88"/>
  <c r="A74" i="88"/>
  <c r="H73" i="88"/>
  <c r="A73" i="88"/>
  <c r="H72" i="88"/>
  <c r="I72" i="88" s="1"/>
  <c r="M72" i="88" s="1"/>
  <c r="A72" i="88"/>
  <c r="H71" i="88"/>
  <c r="A71" i="88"/>
  <c r="H70" i="88"/>
  <c r="I70" i="88" s="1"/>
  <c r="A70" i="88"/>
  <c r="H69" i="88"/>
  <c r="A69" i="88"/>
  <c r="H68" i="88"/>
  <c r="I68" i="88" s="1"/>
  <c r="M68" i="88" s="1"/>
  <c r="A68" i="88"/>
  <c r="H67" i="88"/>
  <c r="A67" i="88"/>
  <c r="H66" i="88"/>
  <c r="A66" i="88"/>
  <c r="H65" i="88"/>
  <c r="A65" i="88"/>
  <c r="H64" i="88"/>
  <c r="I64" i="88" s="1"/>
  <c r="M64" i="88" s="1"/>
  <c r="A64" i="88"/>
  <c r="H63" i="88"/>
  <c r="I63" i="88" s="1"/>
  <c r="A63" i="88"/>
  <c r="H62" i="88"/>
  <c r="I62" i="88" s="1"/>
  <c r="A62" i="88"/>
  <c r="H61" i="88"/>
  <c r="I61" i="88" s="1"/>
  <c r="A61" i="88"/>
  <c r="H60" i="88"/>
  <c r="I60" i="88" s="1"/>
  <c r="M60" i="88" s="1"/>
  <c r="A60" i="88"/>
  <c r="H59" i="88"/>
  <c r="A59" i="88"/>
  <c r="H58" i="88"/>
  <c r="A58" i="88"/>
  <c r="H57" i="88"/>
  <c r="I57" i="88" s="1"/>
  <c r="A57" i="88"/>
  <c r="H56" i="88"/>
  <c r="I56" i="88" s="1"/>
  <c r="M56" i="88" s="1"/>
  <c r="A56" i="88"/>
  <c r="H55" i="88"/>
  <c r="A55" i="88"/>
  <c r="H54" i="88"/>
  <c r="I54" i="88" s="1"/>
  <c r="A54" i="88"/>
  <c r="H53" i="88"/>
  <c r="A53" i="88"/>
  <c r="H52" i="88"/>
  <c r="I52" i="88" s="1"/>
  <c r="M52" i="88" s="1"/>
  <c r="A52" i="88"/>
  <c r="H51" i="88"/>
  <c r="A51" i="88"/>
  <c r="H50" i="88"/>
  <c r="A50" i="88"/>
  <c r="H49" i="88"/>
  <c r="I49" i="88" s="1"/>
  <c r="A49" i="88"/>
  <c r="H48" i="88"/>
  <c r="I48" i="88" s="1"/>
  <c r="M48" i="88" s="1"/>
  <c r="A48" i="88"/>
  <c r="H47" i="88"/>
  <c r="I47" i="88" s="1"/>
  <c r="A47" i="88"/>
  <c r="H46" i="88"/>
  <c r="I46" i="88" s="1"/>
  <c r="A46" i="88"/>
  <c r="H45" i="88"/>
  <c r="I45" i="88" s="1"/>
  <c r="A45" i="88"/>
  <c r="J44" i="88"/>
  <c r="A44" i="88"/>
  <c r="A43" i="88"/>
  <c r="A42" i="88"/>
  <c r="A41" i="88"/>
  <c r="A40" i="88"/>
  <c r="A39" i="88"/>
  <c r="A38" i="88"/>
  <c r="A37" i="88"/>
  <c r="A36" i="88"/>
  <c r="H35" i="88"/>
  <c r="I35" i="88" s="1"/>
  <c r="A35" i="88"/>
  <c r="H34" i="88"/>
  <c r="I34" i="88" s="1"/>
  <c r="A34" i="88"/>
  <c r="H33" i="88"/>
  <c r="A33" i="88"/>
  <c r="H32" i="88"/>
  <c r="I32" i="88" s="1"/>
  <c r="A32" i="88"/>
  <c r="H31" i="88"/>
  <c r="A31" i="88"/>
  <c r="H30" i="88"/>
  <c r="A30" i="88"/>
  <c r="H29" i="88"/>
  <c r="A29" i="88"/>
  <c r="H28" i="88"/>
  <c r="I28" i="88" s="1"/>
  <c r="A28" i="88"/>
  <c r="N27" i="88"/>
  <c r="L27" i="88"/>
  <c r="K27" i="88"/>
  <c r="J27" i="88"/>
  <c r="G27" i="88"/>
  <c r="F27" i="88"/>
  <c r="E27" i="88"/>
  <c r="A27" i="88"/>
  <c r="A26" i="88"/>
  <c r="J25" i="88"/>
  <c r="F25" i="88"/>
  <c r="A25" i="88"/>
  <c r="N24" i="88"/>
  <c r="L24" i="88"/>
  <c r="K24" i="88"/>
  <c r="J24" i="88"/>
  <c r="G24" i="88"/>
  <c r="G26" i="88" s="1"/>
  <c r="G36" i="88" s="1"/>
  <c r="F24" i="88"/>
  <c r="F26" i="88" s="1"/>
  <c r="F36" i="88" s="1"/>
  <c r="E24" i="88"/>
  <c r="M23" i="88"/>
  <c r="H23" i="88"/>
  <c r="A23" i="88"/>
  <c r="A21" i="88"/>
  <c r="A20" i="88"/>
  <c r="A19" i="88"/>
  <c r="A18" i="88"/>
  <c r="A17" i="88"/>
  <c r="A16" i="88"/>
  <c r="A15" i="88"/>
  <c r="A14" i="88"/>
  <c r="A13" i="88"/>
  <c r="A12" i="88"/>
  <c r="A11" i="88"/>
  <c r="A10" i="88"/>
  <c r="A9" i="88"/>
  <c r="A8" i="88"/>
  <c r="A7" i="88"/>
  <c r="A6" i="88"/>
  <c r="A5" i="88"/>
  <c r="A4" i="88"/>
  <c r="A3" i="88"/>
  <c r="A2" i="88"/>
  <c r="A1" i="88"/>
  <c r="I26" i="90" l="1"/>
  <c r="I36" i="90" s="1"/>
  <c r="I10" i="90" s="1"/>
  <c r="M26" i="90"/>
  <c r="M36" i="90" s="1"/>
  <c r="M10" i="90" s="1"/>
  <c r="E9" i="90"/>
  <c r="Q9" i="90"/>
  <c r="I75" i="89"/>
  <c r="I25" i="89" s="1"/>
  <c r="I26" i="89" s="1"/>
  <c r="I36" i="89" s="1"/>
  <c r="I10" i="89" s="1"/>
  <c r="M75" i="89"/>
  <c r="M44" i="89" s="1"/>
  <c r="H25" i="89"/>
  <c r="H26" i="89" s="1"/>
  <c r="H36" i="89" s="1"/>
  <c r="Q9" i="89" s="1"/>
  <c r="E43" i="89"/>
  <c r="I44" i="89"/>
  <c r="N25" i="88"/>
  <c r="N26" i="88" s="1"/>
  <c r="N36" i="88" s="1"/>
  <c r="N9" i="88" s="1"/>
  <c r="M49" i="88"/>
  <c r="M51" i="88"/>
  <c r="M65" i="88"/>
  <c r="M67" i="88"/>
  <c r="M74" i="88"/>
  <c r="I58" i="88"/>
  <c r="M58" i="88" s="1"/>
  <c r="I74" i="88"/>
  <c r="M46" i="88"/>
  <c r="M62" i="88"/>
  <c r="I51" i="88"/>
  <c r="I55" i="88"/>
  <c r="I75" i="88" s="1"/>
  <c r="I67" i="88"/>
  <c r="I71" i="88"/>
  <c r="M71" i="88" s="1"/>
  <c r="M59" i="88"/>
  <c r="H75" i="88"/>
  <c r="M31" i="88"/>
  <c r="M33" i="88"/>
  <c r="M35" i="88"/>
  <c r="I29" i="88"/>
  <c r="M29" i="88" s="1"/>
  <c r="I33" i="88"/>
  <c r="H24" i="88"/>
  <c r="I24" i="88"/>
  <c r="M53" i="88"/>
  <c r="M69" i="88"/>
  <c r="M50" i="88"/>
  <c r="M57" i="88"/>
  <c r="M66" i="88"/>
  <c r="M73" i="88"/>
  <c r="M30" i="88"/>
  <c r="M32" i="88"/>
  <c r="M34" i="88"/>
  <c r="M47" i="88"/>
  <c r="M54" i="88"/>
  <c r="M61" i="88"/>
  <c r="M63" i="88"/>
  <c r="M70" i="88"/>
  <c r="M28" i="88"/>
  <c r="K44" i="88"/>
  <c r="K25" i="88"/>
  <c r="K26" i="88" s="1"/>
  <c r="K36" i="88" s="1"/>
  <c r="K10" i="88" s="1"/>
  <c r="M11" i="88"/>
  <c r="M24" i="88" s="1"/>
  <c r="E26" i="88"/>
  <c r="E36" i="88" s="1"/>
  <c r="J26" i="88"/>
  <c r="J36" i="88" s="1"/>
  <c r="J10" i="88" s="1"/>
  <c r="H27" i="88"/>
  <c r="M45" i="88"/>
  <c r="L25" i="88"/>
  <c r="L26" i="88" s="1"/>
  <c r="L36" i="88" s="1"/>
  <c r="L10" i="88" s="1"/>
  <c r="I74" i="87"/>
  <c r="I70" i="87"/>
  <c r="I66" i="87"/>
  <c r="I50" i="87"/>
  <c r="I21" i="87"/>
  <c r="I15" i="87"/>
  <c r="A89" i="87"/>
  <c r="A88" i="87"/>
  <c r="A87" i="87"/>
  <c r="A86" i="87"/>
  <c r="A85" i="87"/>
  <c r="A84" i="87"/>
  <c r="A83" i="87"/>
  <c r="A82" i="87"/>
  <c r="A81" i="87"/>
  <c r="A80" i="87"/>
  <c r="A79" i="87"/>
  <c r="A78" i="87"/>
  <c r="A77" i="87"/>
  <c r="A76" i="87"/>
  <c r="N75" i="87"/>
  <c r="N25" i="87" s="1"/>
  <c r="L75" i="87"/>
  <c r="L44" i="87" s="1"/>
  <c r="K75" i="87"/>
  <c r="K25" i="87" s="1"/>
  <c r="J75" i="87"/>
  <c r="J44" i="87" s="1"/>
  <c r="G75" i="87"/>
  <c r="F75" i="87"/>
  <c r="F25" i="87" s="1"/>
  <c r="F26" i="87" s="1"/>
  <c r="F36" i="87" s="1"/>
  <c r="E75" i="87"/>
  <c r="E25" i="87" s="1"/>
  <c r="A75" i="87"/>
  <c r="H74" i="87"/>
  <c r="A74" i="87"/>
  <c r="H73" i="87"/>
  <c r="I73" i="87" s="1"/>
  <c r="A73" i="87"/>
  <c r="H72" i="87"/>
  <c r="I72" i="87" s="1"/>
  <c r="A72" i="87"/>
  <c r="H71" i="87"/>
  <c r="A71" i="87"/>
  <c r="H70" i="87"/>
  <c r="A70" i="87"/>
  <c r="H69" i="87"/>
  <c r="A69" i="87"/>
  <c r="H68" i="87"/>
  <c r="I68" i="87" s="1"/>
  <c r="A68" i="87"/>
  <c r="H67" i="87"/>
  <c r="I67" i="87" s="1"/>
  <c r="A67" i="87"/>
  <c r="H66" i="87"/>
  <c r="A66" i="87"/>
  <c r="H65" i="87"/>
  <c r="A65" i="87"/>
  <c r="H64" i="87"/>
  <c r="I64" i="87" s="1"/>
  <c r="A64" i="87"/>
  <c r="H63" i="87"/>
  <c r="A63" i="87"/>
  <c r="H62" i="87"/>
  <c r="I62" i="87" s="1"/>
  <c r="A62" i="87"/>
  <c r="H61" i="87"/>
  <c r="I61" i="87" s="1"/>
  <c r="A61" i="87"/>
  <c r="H60" i="87"/>
  <c r="I60" i="87" s="1"/>
  <c r="A60" i="87"/>
  <c r="H59" i="87"/>
  <c r="A59" i="87"/>
  <c r="H58" i="87"/>
  <c r="I58" i="87" s="1"/>
  <c r="A58" i="87"/>
  <c r="H57" i="87"/>
  <c r="I57" i="87" s="1"/>
  <c r="A57" i="87"/>
  <c r="H56" i="87"/>
  <c r="I56" i="87" s="1"/>
  <c r="A56" i="87"/>
  <c r="H55" i="87"/>
  <c r="A55" i="87"/>
  <c r="H54" i="87"/>
  <c r="I54" i="87" s="1"/>
  <c r="A54" i="87"/>
  <c r="H53" i="87"/>
  <c r="A53" i="87"/>
  <c r="H52" i="87"/>
  <c r="I52" i="87" s="1"/>
  <c r="A52" i="87"/>
  <c r="H51" i="87"/>
  <c r="I51" i="87" s="1"/>
  <c r="A51" i="87"/>
  <c r="H50" i="87"/>
  <c r="A50" i="87"/>
  <c r="H49" i="87"/>
  <c r="A49" i="87"/>
  <c r="H48" i="87"/>
  <c r="I48" i="87" s="1"/>
  <c r="A48" i="87"/>
  <c r="H47" i="87"/>
  <c r="A47" i="87"/>
  <c r="H46" i="87"/>
  <c r="I46" i="87" s="1"/>
  <c r="A46" i="87"/>
  <c r="H45" i="87"/>
  <c r="A45" i="87"/>
  <c r="A44" i="87"/>
  <c r="A43" i="87"/>
  <c r="A42" i="87"/>
  <c r="A41" i="87"/>
  <c r="A40" i="87"/>
  <c r="A39" i="87"/>
  <c r="A38" i="87"/>
  <c r="A37" i="87"/>
  <c r="A36" i="87"/>
  <c r="H35" i="87"/>
  <c r="I35" i="87" s="1"/>
  <c r="A35" i="87"/>
  <c r="H34" i="87"/>
  <c r="I34" i="87" s="1"/>
  <c r="A34" i="87"/>
  <c r="H33" i="87"/>
  <c r="A33" i="87"/>
  <c r="H32" i="87"/>
  <c r="A32" i="87"/>
  <c r="H31" i="87"/>
  <c r="I31" i="87" s="1"/>
  <c r="A31" i="87"/>
  <c r="H30" i="87"/>
  <c r="I30" i="87" s="1"/>
  <c r="A30" i="87"/>
  <c r="H29" i="87"/>
  <c r="A29" i="87"/>
  <c r="H28" i="87"/>
  <c r="I28" i="87" s="1"/>
  <c r="A28" i="87"/>
  <c r="N27" i="87"/>
  <c r="L27" i="87"/>
  <c r="K27" i="87"/>
  <c r="J27" i="87"/>
  <c r="G27" i="87"/>
  <c r="F27" i="87"/>
  <c r="E27" i="87"/>
  <c r="A27" i="87"/>
  <c r="A26" i="87"/>
  <c r="G25" i="87"/>
  <c r="A25" i="87"/>
  <c r="N24" i="87"/>
  <c r="L24" i="87"/>
  <c r="K24" i="87"/>
  <c r="J24" i="87"/>
  <c r="G24" i="87"/>
  <c r="G26" i="87" s="1"/>
  <c r="G36" i="87" s="1"/>
  <c r="F24" i="87"/>
  <c r="E24" i="87"/>
  <c r="M23" i="87"/>
  <c r="H23" i="87"/>
  <c r="A23" i="87"/>
  <c r="H22" i="87"/>
  <c r="I22" i="87" s="1"/>
  <c r="H21" i="87"/>
  <c r="A21" i="87"/>
  <c r="H20" i="87"/>
  <c r="A20" i="87"/>
  <c r="H19" i="87"/>
  <c r="I19" i="87" s="1"/>
  <c r="A19" i="87"/>
  <c r="H18" i="87"/>
  <c r="A18" i="87"/>
  <c r="H17" i="87"/>
  <c r="I17" i="87" s="1"/>
  <c r="A17" i="87"/>
  <c r="H16" i="87"/>
  <c r="A16" i="87"/>
  <c r="H15" i="87"/>
  <c r="A15" i="87"/>
  <c r="H14" i="87"/>
  <c r="A14" i="87"/>
  <c r="H13" i="87"/>
  <c r="I13" i="87" s="1"/>
  <c r="A13" i="87"/>
  <c r="H12" i="87"/>
  <c r="A12" i="87"/>
  <c r="H11" i="87"/>
  <c r="A11" i="87"/>
  <c r="A10" i="87"/>
  <c r="A9" i="87"/>
  <c r="A8" i="87"/>
  <c r="A7" i="87"/>
  <c r="A6" i="87"/>
  <c r="A5" i="87"/>
  <c r="A4" i="87"/>
  <c r="A3" i="87"/>
  <c r="A2" i="87"/>
  <c r="A1" i="87"/>
  <c r="E9" i="89" l="1"/>
  <c r="M25" i="89"/>
  <c r="M26" i="89" s="1"/>
  <c r="M36" i="89" s="1"/>
  <c r="M10" i="89" s="1"/>
  <c r="I27" i="88"/>
  <c r="M55" i="88"/>
  <c r="M75" i="88" s="1"/>
  <c r="H25" i="88"/>
  <c r="H26" i="88" s="1"/>
  <c r="H36" i="88" s="1"/>
  <c r="E43" i="88"/>
  <c r="M27" i="88"/>
  <c r="I25" i="88"/>
  <c r="I26" i="88" s="1"/>
  <c r="I36" i="88" s="1"/>
  <c r="I10" i="88" s="1"/>
  <c r="I44" i="88"/>
  <c r="H75" i="87"/>
  <c r="E43" i="87" s="1"/>
  <c r="N43" i="87"/>
  <c r="N26" i="87"/>
  <c r="N36" i="87" s="1"/>
  <c r="N9" i="87" s="1"/>
  <c r="L25" i="87"/>
  <c r="K44" i="87"/>
  <c r="K26" i="87"/>
  <c r="K36" i="87" s="1"/>
  <c r="K10" i="87" s="1"/>
  <c r="L26" i="87"/>
  <c r="L36" i="87" s="1"/>
  <c r="L10" i="87" s="1"/>
  <c r="M53" i="87"/>
  <c r="M59" i="87"/>
  <c r="M63" i="87"/>
  <c r="M65" i="87"/>
  <c r="I47" i="87"/>
  <c r="M47" i="87" s="1"/>
  <c r="I55" i="87"/>
  <c r="M55" i="87" s="1"/>
  <c r="I59" i="87"/>
  <c r="I63" i="87"/>
  <c r="I71" i="87"/>
  <c r="M71" i="87" s="1"/>
  <c r="M46" i="87"/>
  <c r="M50" i="87"/>
  <c r="M54" i="87"/>
  <c r="M58" i="87"/>
  <c r="M62" i="87"/>
  <c r="M66" i="87"/>
  <c r="M70" i="87"/>
  <c r="M74" i="87"/>
  <c r="I49" i="87"/>
  <c r="M49" i="87" s="1"/>
  <c r="I53" i="87"/>
  <c r="I65" i="87"/>
  <c r="I69" i="87"/>
  <c r="M69" i="87" s="1"/>
  <c r="M51" i="87"/>
  <c r="M57" i="87"/>
  <c r="M61" i="87"/>
  <c r="M67" i="87"/>
  <c r="M73" i="87"/>
  <c r="I45" i="87"/>
  <c r="M30" i="87"/>
  <c r="M34" i="87"/>
  <c r="I32" i="87"/>
  <c r="M32" i="87" s="1"/>
  <c r="I29" i="87"/>
  <c r="M29" i="87" s="1"/>
  <c r="I33" i="87"/>
  <c r="M33" i="87" s="1"/>
  <c r="H27" i="87"/>
  <c r="M18" i="87"/>
  <c r="I14" i="87"/>
  <c r="M14" i="87" s="1"/>
  <c r="I18" i="87"/>
  <c r="E26" i="87"/>
  <c r="E36" i="87" s="1"/>
  <c r="H24" i="87"/>
  <c r="M15" i="87"/>
  <c r="M19" i="87"/>
  <c r="I12" i="87"/>
  <c r="M12" i="87" s="1"/>
  <c r="I16" i="87"/>
  <c r="M16" i="87" s="1"/>
  <c r="I20" i="87"/>
  <c r="M20" i="87" s="1"/>
  <c r="I11" i="87"/>
  <c r="M13" i="87"/>
  <c r="M17" i="87"/>
  <c r="M21" i="87"/>
  <c r="M22" i="87"/>
  <c r="M31" i="87"/>
  <c r="M35" i="87"/>
  <c r="M48" i="87"/>
  <c r="M52" i="87"/>
  <c r="M56" i="87"/>
  <c r="M60" i="87"/>
  <c r="M64" i="87"/>
  <c r="M68" i="87"/>
  <c r="M72" i="87"/>
  <c r="M28" i="87"/>
  <c r="J25" i="87"/>
  <c r="J26" i="87" s="1"/>
  <c r="J36" i="87" s="1"/>
  <c r="J10" i="87" s="1"/>
  <c r="I71" i="86"/>
  <c r="I68" i="86"/>
  <c r="I67" i="86"/>
  <c r="I64" i="86"/>
  <c r="I63" i="86"/>
  <c r="I60" i="86"/>
  <c r="I59" i="86"/>
  <c r="I56" i="86"/>
  <c r="I55" i="86"/>
  <c r="I52" i="86"/>
  <c r="I51" i="86"/>
  <c r="I48" i="86"/>
  <c r="I47" i="86"/>
  <c r="I35" i="86"/>
  <c r="M35" i="86" s="1"/>
  <c r="I22" i="86"/>
  <c r="I21" i="86"/>
  <c r="I18" i="86"/>
  <c r="I12" i="86"/>
  <c r="A89" i="86"/>
  <c r="A88" i="86"/>
  <c r="A87" i="86"/>
  <c r="A86" i="86"/>
  <c r="A85" i="86"/>
  <c r="A84" i="86"/>
  <c r="A83" i="86"/>
  <c r="A82" i="86"/>
  <c r="A81" i="86"/>
  <c r="A80" i="86"/>
  <c r="A79" i="86"/>
  <c r="A78" i="86"/>
  <c r="A77" i="86"/>
  <c r="A76" i="86"/>
  <c r="N75" i="86"/>
  <c r="N25" i="86" s="1"/>
  <c r="L75" i="86"/>
  <c r="L44" i="86" s="1"/>
  <c r="K75" i="86"/>
  <c r="J75" i="86"/>
  <c r="J25" i="86" s="1"/>
  <c r="G75" i="86"/>
  <c r="F75" i="86"/>
  <c r="F25" i="86" s="1"/>
  <c r="E75" i="86"/>
  <c r="E25" i="86" s="1"/>
  <c r="A75" i="86"/>
  <c r="H74" i="86"/>
  <c r="A74" i="86"/>
  <c r="H73" i="86"/>
  <c r="A73" i="86"/>
  <c r="H72" i="86"/>
  <c r="I72" i="86" s="1"/>
  <c r="A72" i="86"/>
  <c r="H71" i="86"/>
  <c r="A71" i="86"/>
  <c r="H70" i="86"/>
  <c r="A70" i="86"/>
  <c r="H69" i="86"/>
  <c r="A69" i="86"/>
  <c r="H68" i="86"/>
  <c r="A68" i="86"/>
  <c r="H67" i="86"/>
  <c r="A67" i="86"/>
  <c r="H66" i="86"/>
  <c r="A66" i="86"/>
  <c r="H65" i="86"/>
  <c r="A65" i="86"/>
  <c r="H64" i="86"/>
  <c r="A64" i="86"/>
  <c r="H63" i="86"/>
  <c r="A63" i="86"/>
  <c r="H62" i="86"/>
  <c r="A62" i="86"/>
  <c r="H61" i="86"/>
  <c r="A61" i="86"/>
  <c r="H60" i="86"/>
  <c r="A60" i="86"/>
  <c r="H59" i="86"/>
  <c r="A59" i="86"/>
  <c r="H58" i="86"/>
  <c r="A58" i="86"/>
  <c r="H57" i="86"/>
  <c r="A57" i="86"/>
  <c r="H56" i="86"/>
  <c r="A56" i="86"/>
  <c r="H55" i="86"/>
  <c r="A55" i="86"/>
  <c r="H54" i="86"/>
  <c r="A54" i="86"/>
  <c r="H53" i="86"/>
  <c r="A53" i="86"/>
  <c r="H52" i="86"/>
  <c r="A52" i="86"/>
  <c r="H51" i="86"/>
  <c r="A51" i="86"/>
  <c r="H50" i="86"/>
  <c r="A50" i="86"/>
  <c r="H49" i="86"/>
  <c r="A49" i="86"/>
  <c r="H48" i="86"/>
  <c r="A48" i="86"/>
  <c r="H47" i="86"/>
  <c r="A47" i="86"/>
  <c r="H46" i="86"/>
  <c r="A46" i="86"/>
  <c r="H45" i="86"/>
  <c r="A45" i="86"/>
  <c r="K44" i="86"/>
  <c r="J44" i="86"/>
  <c r="A44" i="86"/>
  <c r="A43" i="86"/>
  <c r="A42" i="86"/>
  <c r="A41" i="86"/>
  <c r="A40" i="86"/>
  <c r="A39" i="86"/>
  <c r="A38" i="86"/>
  <c r="A37" i="86"/>
  <c r="A36" i="86"/>
  <c r="H35" i="86"/>
  <c r="A35" i="86"/>
  <c r="H34" i="86"/>
  <c r="I34" i="86" s="1"/>
  <c r="M34" i="86" s="1"/>
  <c r="A34" i="86"/>
  <c r="H33" i="86"/>
  <c r="I33" i="86" s="1"/>
  <c r="M33" i="86" s="1"/>
  <c r="A33" i="86"/>
  <c r="H32" i="86"/>
  <c r="I32" i="86" s="1"/>
  <c r="M32" i="86" s="1"/>
  <c r="A32" i="86"/>
  <c r="H31" i="86"/>
  <c r="I31" i="86" s="1"/>
  <c r="M31" i="86" s="1"/>
  <c r="A31" i="86"/>
  <c r="H30" i="86"/>
  <c r="I30" i="86" s="1"/>
  <c r="M30" i="86" s="1"/>
  <c r="A30" i="86"/>
  <c r="H29" i="86"/>
  <c r="I29" i="86" s="1"/>
  <c r="M29" i="86" s="1"/>
  <c r="A29" i="86"/>
  <c r="H28" i="86"/>
  <c r="I28" i="86" s="1"/>
  <c r="M28" i="86" s="1"/>
  <c r="A28" i="86"/>
  <c r="N27" i="86"/>
  <c r="L27" i="86"/>
  <c r="K27" i="86"/>
  <c r="J27" i="86"/>
  <c r="G27" i="86"/>
  <c r="F27" i="86"/>
  <c r="E27" i="86"/>
  <c r="A27" i="86"/>
  <c r="J26" i="86"/>
  <c r="J36" i="86" s="1"/>
  <c r="J10" i="86" s="1"/>
  <c r="A26" i="86"/>
  <c r="K25" i="86"/>
  <c r="G25" i="86"/>
  <c r="A25" i="86"/>
  <c r="N24" i="86"/>
  <c r="L24" i="86"/>
  <c r="K24" i="86"/>
  <c r="K26" i="86" s="1"/>
  <c r="K36" i="86" s="1"/>
  <c r="K10" i="86" s="1"/>
  <c r="J24" i="86"/>
  <c r="G24" i="86"/>
  <c r="G26" i="86" s="1"/>
  <c r="G36" i="86" s="1"/>
  <c r="F24" i="86"/>
  <c r="F26" i="86" s="1"/>
  <c r="F36" i="86" s="1"/>
  <c r="E24" i="86"/>
  <c r="M23" i="86"/>
  <c r="H23" i="86"/>
  <c r="A23" i="86"/>
  <c r="H22" i="86"/>
  <c r="H21" i="86"/>
  <c r="A21" i="86"/>
  <c r="H20" i="86"/>
  <c r="A20" i="86"/>
  <c r="H19" i="86"/>
  <c r="I19" i="86" s="1"/>
  <c r="A19" i="86"/>
  <c r="M18" i="86"/>
  <c r="H18" i="86"/>
  <c r="A18" i="86"/>
  <c r="H17" i="86"/>
  <c r="I17" i="86" s="1"/>
  <c r="A17" i="86"/>
  <c r="H16" i="86"/>
  <c r="I16" i="86" s="1"/>
  <c r="A16" i="86"/>
  <c r="H15" i="86"/>
  <c r="A15" i="86"/>
  <c r="H14" i="86"/>
  <c r="I14" i="86" s="1"/>
  <c r="M14" i="86" s="1"/>
  <c r="A14" i="86"/>
  <c r="H13" i="86"/>
  <c r="I13" i="86" s="1"/>
  <c r="A13" i="86"/>
  <c r="H12" i="86"/>
  <c r="A12" i="86"/>
  <c r="H11" i="86"/>
  <c r="I11" i="86" s="1"/>
  <c r="A11" i="86"/>
  <c r="A10" i="86"/>
  <c r="A9" i="86"/>
  <c r="A8" i="86"/>
  <c r="A7" i="86"/>
  <c r="A6" i="86"/>
  <c r="A5" i="86"/>
  <c r="A4" i="86"/>
  <c r="A3" i="86"/>
  <c r="A2" i="86"/>
  <c r="A1" i="86"/>
  <c r="M44" i="88" l="1"/>
  <c r="M25" i="88"/>
  <c r="M26" i="88" s="1"/>
  <c r="M36" i="88" s="1"/>
  <c r="M10" i="88" s="1"/>
  <c r="Q9" i="88"/>
  <c r="E9" i="88"/>
  <c r="H25" i="87"/>
  <c r="H26" i="87" s="1"/>
  <c r="H36" i="87" s="1"/>
  <c r="E9" i="87" s="1"/>
  <c r="M27" i="87"/>
  <c r="I27" i="87"/>
  <c r="I75" i="87"/>
  <c r="M45" i="87"/>
  <c r="M75" i="87" s="1"/>
  <c r="M11" i="87"/>
  <c r="M24" i="87" s="1"/>
  <c r="I24" i="87"/>
  <c r="H27" i="86"/>
  <c r="H75" i="86"/>
  <c r="E43" i="86" s="1"/>
  <c r="N43" i="86"/>
  <c r="N26" i="86"/>
  <c r="N36" i="86" s="1"/>
  <c r="N9" i="86" s="1"/>
  <c r="M45" i="86"/>
  <c r="I45" i="86"/>
  <c r="M47" i="86"/>
  <c r="M51" i="86"/>
  <c r="M55" i="86"/>
  <c r="M57" i="86"/>
  <c r="M59" i="86"/>
  <c r="M61" i="86"/>
  <c r="M63" i="86"/>
  <c r="M67" i="86"/>
  <c r="M71" i="86"/>
  <c r="M73" i="86"/>
  <c r="I49" i="86"/>
  <c r="M49" i="86" s="1"/>
  <c r="I53" i="86"/>
  <c r="M53" i="86" s="1"/>
  <c r="I57" i="86"/>
  <c r="I61" i="86"/>
  <c r="I65" i="86"/>
  <c r="M65" i="86" s="1"/>
  <c r="I69" i="86"/>
  <c r="M69" i="86" s="1"/>
  <c r="I73" i="86"/>
  <c r="I46" i="86"/>
  <c r="M46" i="86" s="1"/>
  <c r="I50" i="86"/>
  <c r="M50" i="86" s="1"/>
  <c r="I54" i="86"/>
  <c r="M54" i="86" s="1"/>
  <c r="I58" i="86"/>
  <c r="M58" i="86" s="1"/>
  <c r="I62" i="86"/>
  <c r="M62" i="86" s="1"/>
  <c r="I66" i="86"/>
  <c r="M66" i="86" s="1"/>
  <c r="I70" i="86"/>
  <c r="M70" i="86" s="1"/>
  <c r="I74" i="86"/>
  <c r="M74" i="86" s="1"/>
  <c r="I20" i="86"/>
  <c r="M20" i="86" s="1"/>
  <c r="M12" i="86"/>
  <c r="M16" i="86"/>
  <c r="M22" i="86"/>
  <c r="I15" i="86"/>
  <c r="M15" i="86" s="1"/>
  <c r="E26" i="86"/>
  <c r="E36" i="86" s="1"/>
  <c r="M13" i="86"/>
  <c r="M17" i="86"/>
  <c r="I27" i="86"/>
  <c r="M48" i="86"/>
  <c r="M52" i="86"/>
  <c r="M56" i="86"/>
  <c r="M60" i="86"/>
  <c r="M64" i="86"/>
  <c r="M68" i="86"/>
  <c r="M72" i="86"/>
  <c r="M19" i="86"/>
  <c r="M21" i="86"/>
  <c r="L26" i="86"/>
  <c r="L36" i="86" s="1"/>
  <c r="L10" i="86" s="1"/>
  <c r="M27" i="86"/>
  <c r="L25" i="86"/>
  <c r="H24" i="86"/>
  <c r="H25" i="86"/>
  <c r="M11" i="86"/>
  <c r="I74" i="85"/>
  <c r="I71" i="85"/>
  <c r="I68" i="85"/>
  <c r="I66" i="85"/>
  <c r="I64" i="85"/>
  <c r="I62" i="85"/>
  <c r="I51" i="85"/>
  <c r="I47" i="85"/>
  <c r="I45" i="85"/>
  <c r="I22" i="85"/>
  <c r="I17" i="85"/>
  <c r="A89" i="85"/>
  <c r="A88" i="85"/>
  <c r="A87" i="85"/>
  <c r="A86" i="85"/>
  <c r="A85" i="85"/>
  <c r="A84" i="85"/>
  <c r="A83" i="85"/>
  <c r="A82" i="85"/>
  <c r="A81" i="85"/>
  <c r="A80" i="85"/>
  <c r="A79" i="85"/>
  <c r="A78" i="85"/>
  <c r="A77" i="85"/>
  <c r="A76" i="85"/>
  <c r="N75" i="85"/>
  <c r="N25" i="85" s="1"/>
  <c r="L75" i="85"/>
  <c r="K75" i="85"/>
  <c r="K25" i="85" s="1"/>
  <c r="J75" i="85"/>
  <c r="G75" i="85"/>
  <c r="G25" i="85" s="1"/>
  <c r="F75" i="85"/>
  <c r="F25" i="85" s="1"/>
  <c r="E75" i="85"/>
  <c r="E25" i="85" s="1"/>
  <c r="A75" i="85"/>
  <c r="H74" i="85"/>
  <c r="A74" i="85"/>
  <c r="H73" i="85"/>
  <c r="I73" i="85" s="1"/>
  <c r="M73" i="85" s="1"/>
  <c r="A73" i="85"/>
  <c r="H72" i="85"/>
  <c r="I72" i="85" s="1"/>
  <c r="A72" i="85"/>
  <c r="H71" i="85"/>
  <c r="A71" i="85"/>
  <c r="H70" i="85"/>
  <c r="A70" i="85"/>
  <c r="H69" i="85"/>
  <c r="I69" i="85" s="1"/>
  <c r="M69" i="85" s="1"/>
  <c r="A69" i="85"/>
  <c r="H68" i="85"/>
  <c r="A68" i="85"/>
  <c r="H67" i="85"/>
  <c r="I67" i="85" s="1"/>
  <c r="A67" i="85"/>
  <c r="H66" i="85"/>
  <c r="A66" i="85"/>
  <c r="H65" i="85"/>
  <c r="I65" i="85" s="1"/>
  <c r="M65" i="85" s="1"/>
  <c r="A65" i="85"/>
  <c r="H64" i="85"/>
  <c r="A64" i="85"/>
  <c r="H63" i="85"/>
  <c r="I63" i="85" s="1"/>
  <c r="A63" i="85"/>
  <c r="H62" i="85"/>
  <c r="A62" i="85"/>
  <c r="H61" i="85"/>
  <c r="I61" i="85" s="1"/>
  <c r="M61" i="85" s="1"/>
  <c r="A61" i="85"/>
  <c r="H60" i="85"/>
  <c r="I60" i="85" s="1"/>
  <c r="A60" i="85"/>
  <c r="H59" i="85"/>
  <c r="I59" i="85" s="1"/>
  <c r="A59" i="85"/>
  <c r="H58" i="85"/>
  <c r="I58" i="85" s="1"/>
  <c r="A58" i="85"/>
  <c r="H57" i="85"/>
  <c r="I57" i="85" s="1"/>
  <c r="M57" i="85" s="1"/>
  <c r="A57" i="85"/>
  <c r="H56" i="85"/>
  <c r="I56" i="85" s="1"/>
  <c r="A56" i="85"/>
  <c r="H55" i="85"/>
  <c r="I55" i="85" s="1"/>
  <c r="A55" i="85"/>
  <c r="H54" i="85"/>
  <c r="I54" i="85" s="1"/>
  <c r="A54" i="85"/>
  <c r="H53" i="85"/>
  <c r="I53" i="85" s="1"/>
  <c r="M53" i="85" s="1"/>
  <c r="A53" i="85"/>
  <c r="H52" i="85"/>
  <c r="A52" i="85"/>
  <c r="H51" i="85"/>
  <c r="A51" i="85"/>
  <c r="H50" i="85"/>
  <c r="A50" i="85"/>
  <c r="H49" i="85"/>
  <c r="I49" i="85" s="1"/>
  <c r="M49" i="85" s="1"/>
  <c r="A49" i="85"/>
  <c r="H48" i="85"/>
  <c r="A48" i="85"/>
  <c r="H47" i="85"/>
  <c r="A47" i="85"/>
  <c r="H46" i="85"/>
  <c r="A46" i="85"/>
  <c r="M45" i="85"/>
  <c r="H45" i="85"/>
  <c r="A45" i="85"/>
  <c r="L44" i="85"/>
  <c r="K44" i="85"/>
  <c r="A44" i="85"/>
  <c r="A43" i="85"/>
  <c r="A42" i="85"/>
  <c r="A41" i="85"/>
  <c r="A40" i="85"/>
  <c r="A39" i="85"/>
  <c r="A38" i="85"/>
  <c r="A37" i="85"/>
  <c r="A36" i="85"/>
  <c r="H35" i="85"/>
  <c r="A35" i="85"/>
  <c r="H34" i="85"/>
  <c r="I34" i="85" s="1"/>
  <c r="A34" i="85"/>
  <c r="H33" i="85"/>
  <c r="A33" i="85"/>
  <c r="H32" i="85"/>
  <c r="I32" i="85" s="1"/>
  <c r="M32" i="85" s="1"/>
  <c r="A32" i="85"/>
  <c r="H31" i="85"/>
  <c r="I31" i="85" s="1"/>
  <c r="A31" i="85"/>
  <c r="H30" i="85"/>
  <c r="A30" i="85"/>
  <c r="H29" i="85"/>
  <c r="I29" i="85" s="1"/>
  <c r="A29" i="85"/>
  <c r="H28" i="85"/>
  <c r="I28" i="85" s="1"/>
  <c r="M28" i="85" s="1"/>
  <c r="A28" i="85"/>
  <c r="N27" i="85"/>
  <c r="L27" i="85"/>
  <c r="K27" i="85"/>
  <c r="J27" i="85"/>
  <c r="G27" i="85"/>
  <c r="F27" i="85"/>
  <c r="E27" i="85"/>
  <c r="A27" i="85"/>
  <c r="F26" i="85"/>
  <c r="F36" i="85" s="1"/>
  <c r="A26" i="85"/>
  <c r="L25" i="85"/>
  <c r="A25" i="85"/>
  <c r="N24" i="85"/>
  <c r="L24" i="85"/>
  <c r="K24" i="85"/>
  <c r="K26" i="85" s="1"/>
  <c r="K36" i="85" s="1"/>
  <c r="K10" i="85" s="1"/>
  <c r="J24" i="85"/>
  <c r="G24" i="85"/>
  <c r="G26" i="85" s="1"/>
  <c r="G36" i="85" s="1"/>
  <c r="F24" i="85"/>
  <c r="E24" i="85"/>
  <c r="M23" i="85"/>
  <c r="H23" i="85"/>
  <c r="A23" i="85"/>
  <c r="M22" i="85"/>
  <c r="H22" i="85"/>
  <c r="H21" i="85"/>
  <c r="I21" i="85" s="1"/>
  <c r="A21" i="85"/>
  <c r="H20" i="85"/>
  <c r="A20" i="85"/>
  <c r="H19" i="85"/>
  <c r="I19" i="85" s="1"/>
  <c r="A19" i="85"/>
  <c r="H18" i="85"/>
  <c r="A18" i="85"/>
  <c r="H17" i="85"/>
  <c r="A17" i="85"/>
  <c r="H16" i="85"/>
  <c r="A16" i="85"/>
  <c r="H15" i="85"/>
  <c r="I15" i="85" s="1"/>
  <c r="A15" i="85"/>
  <c r="H14" i="85"/>
  <c r="A14" i="85"/>
  <c r="H13" i="85"/>
  <c r="I13" i="85" s="1"/>
  <c r="A13" i="85"/>
  <c r="H12" i="85"/>
  <c r="A12" i="85"/>
  <c r="H11" i="85"/>
  <c r="A11" i="85"/>
  <c r="A10" i="85"/>
  <c r="A9" i="85"/>
  <c r="A8" i="85"/>
  <c r="A7" i="85"/>
  <c r="A6" i="85"/>
  <c r="A5" i="85"/>
  <c r="A4" i="85"/>
  <c r="A3" i="85"/>
  <c r="A2" i="85"/>
  <c r="A1" i="85"/>
  <c r="Q9" i="87" l="1"/>
  <c r="I25" i="87"/>
  <c r="I44" i="87"/>
  <c r="I26" i="87"/>
  <c r="I36" i="87" s="1"/>
  <c r="I10" i="87" s="1"/>
  <c r="M25" i="87"/>
  <c r="M26" i="87" s="1"/>
  <c r="M36" i="87" s="1"/>
  <c r="M10" i="87" s="1"/>
  <c r="M44" i="87"/>
  <c r="I75" i="86"/>
  <c r="I44" i="86" s="1"/>
  <c r="I24" i="86"/>
  <c r="M75" i="86"/>
  <c r="M44" i="86" s="1"/>
  <c r="H26" i="86"/>
  <c r="H36" i="86" s="1"/>
  <c r="Q9" i="86" s="1"/>
  <c r="M24" i="86"/>
  <c r="H27" i="85"/>
  <c r="N26" i="85"/>
  <c r="N36" i="85" s="1"/>
  <c r="N9" i="85" s="1"/>
  <c r="M46" i="85"/>
  <c r="M70" i="85"/>
  <c r="I46" i="85"/>
  <c r="I50" i="85"/>
  <c r="M50" i="85" s="1"/>
  <c r="I70" i="85"/>
  <c r="M54" i="85"/>
  <c r="M74" i="85"/>
  <c r="M58" i="85"/>
  <c r="M71" i="85"/>
  <c r="I48" i="85"/>
  <c r="M48" i="85" s="1"/>
  <c r="I52" i="85"/>
  <c r="M52" i="85" s="1"/>
  <c r="M55" i="85"/>
  <c r="M62" i="85"/>
  <c r="M64" i="85"/>
  <c r="M66" i="85"/>
  <c r="M68" i="85"/>
  <c r="M35" i="85"/>
  <c r="I33" i="85"/>
  <c r="M33" i="85" s="1"/>
  <c r="I30" i="85"/>
  <c r="I35" i="85"/>
  <c r="M29" i="85"/>
  <c r="I14" i="85"/>
  <c r="M14" i="85" s="1"/>
  <c r="I18" i="85"/>
  <c r="M18" i="85" s="1"/>
  <c r="H24" i="85"/>
  <c r="I12" i="85"/>
  <c r="M12" i="85" s="1"/>
  <c r="I16" i="85"/>
  <c r="M16" i="85" s="1"/>
  <c r="I20" i="85"/>
  <c r="M20" i="85" s="1"/>
  <c r="E26" i="85"/>
  <c r="E36" i="85" s="1"/>
  <c r="I11" i="85"/>
  <c r="M30" i="85"/>
  <c r="M59" i="85"/>
  <c r="M34" i="85"/>
  <c r="M47" i="85"/>
  <c r="M56" i="85"/>
  <c r="M63" i="85"/>
  <c r="M72" i="85"/>
  <c r="M13" i="85"/>
  <c r="M15" i="85"/>
  <c r="M17" i="85"/>
  <c r="M19" i="85"/>
  <c r="M21" i="85"/>
  <c r="M31" i="85"/>
  <c r="M51" i="85"/>
  <c r="M60" i="85"/>
  <c r="M67" i="85"/>
  <c r="M11" i="85"/>
  <c r="J44" i="85"/>
  <c r="J25" i="85"/>
  <c r="J26" i="85" s="1"/>
  <c r="J36" i="85" s="1"/>
  <c r="J10" i="85" s="1"/>
  <c r="L26" i="85"/>
  <c r="L36" i="85" s="1"/>
  <c r="L10" i="85" s="1"/>
  <c r="N43" i="85"/>
  <c r="H75" i="85"/>
  <c r="I53" i="84"/>
  <c r="I51" i="84"/>
  <c r="I49" i="84"/>
  <c r="M49" i="84" s="1"/>
  <c r="I47" i="84"/>
  <c r="I45" i="84"/>
  <c r="I16" i="84"/>
  <c r="I12" i="84"/>
  <c r="A89" i="84"/>
  <c r="A88" i="84"/>
  <c r="A87" i="84"/>
  <c r="A86" i="84"/>
  <c r="A85" i="84"/>
  <c r="A84" i="84"/>
  <c r="A83" i="84"/>
  <c r="A82" i="84"/>
  <c r="A81" i="84"/>
  <c r="A80" i="84"/>
  <c r="A79" i="84"/>
  <c r="A78" i="84"/>
  <c r="A77" i="84"/>
  <c r="A76" i="84"/>
  <c r="N75" i="84"/>
  <c r="N25" i="84" s="1"/>
  <c r="L75" i="84"/>
  <c r="K75" i="84"/>
  <c r="K25" i="84" s="1"/>
  <c r="J75" i="84"/>
  <c r="G75" i="84"/>
  <c r="G25" i="84" s="1"/>
  <c r="F75" i="84"/>
  <c r="F25" i="84" s="1"/>
  <c r="E75" i="84"/>
  <c r="E25" i="84" s="1"/>
  <c r="A75" i="84"/>
  <c r="H74" i="84"/>
  <c r="A74" i="84"/>
  <c r="H73" i="84"/>
  <c r="I73" i="84" s="1"/>
  <c r="M73" i="84" s="1"/>
  <c r="A73" i="84"/>
  <c r="H72" i="84"/>
  <c r="I72" i="84" s="1"/>
  <c r="A72" i="84"/>
  <c r="H71" i="84"/>
  <c r="I71" i="84" s="1"/>
  <c r="A71" i="84"/>
  <c r="H70" i="84"/>
  <c r="A70" i="84"/>
  <c r="H69" i="84"/>
  <c r="I69" i="84" s="1"/>
  <c r="M69" i="84" s="1"/>
  <c r="A69" i="84"/>
  <c r="H68" i="84"/>
  <c r="A68" i="84"/>
  <c r="H67" i="84"/>
  <c r="I67" i="84" s="1"/>
  <c r="A67" i="84"/>
  <c r="H66" i="84"/>
  <c r="A66" i="84"/>
  <c r="H65" i="84"/>
  <c r="I65" i="84" s="1"/>
  <c r="M65" i="84" s="1"/>
  <c r="A65" i="84"/>
  <c r="H64" i="84"/>
  <c r="A64" i="84"/>
  <c r="H63" i="84"/>
  <c r="I63" i="84" s="1"/>
  <c r="A63" i="84"/>
  <c r="H62" i="84"/>
  <c r="A62" i="84"/>
  <c r="H61" i="84"/>
  <c r="I61" i="84" s="1"/>
  <c r="M61" i="84" s="1"/>
  <c r="A61" i="84"/>
  <c r="H60" i="84"/>
  <c r="I60" i="84" s="1"/>
  <c r="A60" i="84"/>
  <c r="H59" i="84"/>
  <c r="I59" i="84" s="1"/>
  <c r="A59" i="84"/>
  <c r="H58" i="84"/>
  <c r="I58" i="84" s="1"/>
  <c r="A58" i="84"/>
  <c r="H57" i="84"/>
  <c r="I57" i="84" s="1"/>
  <c r="M57" i="84" s="1"/>
  <c r="A57" i="84"/>
  <c r="H56" i="84"/>
  <c r="I56" i="84" s="1"/>
  <c r="A56" i="84"/>
  <c r="H55" i="84"/>
  <c r="A55" i="84"/>
  <c r="H54" i="84"/>
  <c r="A54" i="84"/>
  <c r="M53" i="84"/>
  <c r="H53" i="84"/>
  <c r="A53" i="84"/>
  <c r="H52" i="84"/>
  <c r="A52" i="84"/>
  <c r="H51" i="84"/>
  <c r="A51" i="84"/>
  <c r="H50" i="84"/>
  <c r="A50" i="84"/>
  <c r="H49" i="84"/>
  <c r="A49" i="84"/>
  <c r="H48" i="84"/>
  <c r="A48" i="84"/>
  <c r="H47" i="84"/>
  <c r="A47" i="84"/>
  <c r="H46" i="84"/>
  <c r="A46" i="84"/>
  <c r="M45" i="84"/>
  <c r="H45" i="84"/>
  <c r="A45" i="84"/>
  <c r="L44" i="84"/>
  <c r="K44" i="84"/>
  <c r="A44" i="84"/>
  <c r="A43" i="84"/>
  <c r="A42" i="84"/>
  <c r="A41" i="84"/>
  <c r="A40" i="84"/>
  <c r="A39" i="84"/>
  <c r="A38" i="84"/>
  <c r="A37" i="84"/>
  <c r="A36" i="84"/>
  <c r="H35" i="84"/>
  <c r="I35" i="84" s="1"/>
  <c r="A35" i="84"/>
  <c r="H34" i="84"/>
  <c r="I34" i="84" s="1"/>
  <c r="A34" i="84"/>
  <c r="H33" i="84"/>
  <c r="A33" i="84"/>
  <c r="H32" i="84"/>
  <c r="I32" i="84" s="1"/>
  <c r="M32" i="84" s="1"/>
  <c r="A32" i="84"/>
  <c r="H31" i="84"/>
  <c r="I31" i="84" s="1"/>
  <c r="A31" i="84"/>
  <c r="H30" i="84"/>
  <c r="I30" i="84" s="1"/>
  <c r="A30" i="84"/>
  <c r="H29" i="84"/>
  <c r="A29" i="84"/>
  <c r="H28" i="84"/>
  <c r="A28" i="84"/>
  <c r="N27" i="84"/>
  <c r="L27" i="84"/>
  <c r="K27" i="84"/>
  <c r="J27" i="84"/>
  <c r="G27" i="84"/>
  <c r="F27" i="84"/>
  <c r="E27" i="84"/>
  <c r="A27" i="84"/>
  <c r="F26" i="84"/>
  <c r="F36" i="84" s="1"/>
  <c r="A26" i="84"/>
  <c r="L25" i="84"/>
  <c r="A25" i="84"/>
  <c r="N24" i="84"/>
  <c r="L24" i="84"/>
  <c r="K24" i="84"/>
  <c r="K26" i="84" s="1"/>
  <c r="K36" i="84" s="1"/>
  <c r="K10" i="84" s="1"/>
  <c r="J24" i="84"/>
  <c r="G24" i="84"/>
  <c r="F24" i="84"/>
  <c r="E24" i="84"/>
  <c r="M23" i="84"/>
  <c r="H23" i="84"/>
  <c r="A23" i="84"/>
  <c r="H22" i="84"/>
  <c r="I22" i="84" s="1"/>
  <c r="M22" i="84" s="1"/>
  <c r="H21" i="84"/>
  <c r="I21" i="84" s="1"/>
  <c r="A21" i="84"/>
  <c r="H20" i="84"/>
  <c r="I20" i="84" s="1"/>
  <c r="A20" i="84"/>
  <c r="H19" i="84"/>
  <c r="I19" i="84" s="1"/>
  <c r="A19" i="84"/>
  <c r="H18" i="84"/>
  <c r="A18" i="84"/>
  <c r="H17" i="84"/>
  <c r="I17" i="84" s="1"/>
  <c r="A17" i="84"/>
  <c r="H16" i="84"/>
  <c r="A16" i="84"/>
  <c r="H15" i="84"/>
  <c r="I15" i="84" s="1"/>
  <c r="A15" i="84"/>
  <c r="H14" i="84"/>
  <c r="A14" i="84"/>
  <c r="H13" i="84"/>
  <c r="I13" i="84" s="1"/>
  <c r="A13" i="84"/>
  <c r="H12" i="84"/>
  <c r="A12" i="84"/>
  <c r="H11" i="84"/>
  <c r="A11" i="84"/>
  <c r="A10" i="84"/>
  <c r="A9" i="84"/>
  <c r="A8" i="84"/>
  <c r="A7" i="84"/>
  <c r="A6" i="84"/>
  <c r="A5" i="84"/>
  <c r="A4" i="84"/>
  <c r="A3" i="84"/>
  <c r="A2" i="84"/>
  <c r="A1" i="84"/>
  <c r="I25" i="86" l="1"/>
  <c r="I26" i="86" s="1"/>
  <c r="I36" i="86" s="1"/>
  <c r="I10" i="86" s="1"/>
  <c r="E9" i="86"/>
  <c r="M25" i="86"/>
  <c r="M26" i="86" s="1"/>
  <c r="M36" i="86" s="1"/>
  <c r="M10" i="86" s="1"/>
  <c r="I27" i="85"/>
  <c r="I24" i="85"/>
  <c r="I75" i="85"/>
  <c r="I44" i="85" s="1"/>
  <c r="M75" i="85"/>
  <c r="M44" i="85" s="1"/>
  <c r="M27" i="85"/>
  <c r="M24" i="85"/>
  <c r="E43" i="85"/>
  <c r="H25" i="85"/>
  <c r="H26" i="85" s="1"/>
  <c r="H36" i="85" s="1"/>
  <c r="H27" i="84"/>
  <c r="I28" i="84"/>
  <c r="M28" i="84" s="1"/>
  <c r="N26" i="84"/>
  <c r="N36" i="84" s="1"/>
  <c r="N9" i="84" s="1"/>
  <c r="H24" i="84"/>
  <c r="M55" i="84"/>
  <c r="M68" i="84"/>
  <c r="M70" i="84"/>
  <c r="I55" i="84"/>
  <c r="G26" i="84"/>
  <c r="G36" i="84" s="1"/>
  <c r="M58" i="84"/>
  <c r="M71" i="84"/>
  <c r="I48" i="84"/>
  <c r="M48" i="84" s="1"/>
  <c r="I52" i="84"/>
  <c r="M52" i="84" s="1"/>
  <c r="I64" i="84"/>
  <c r="M64" i="84" s="1"/>
  <c r="I68" i="84"/>
  <c r="M50" i="84"/>
  <c r="I46" i="84"/>
  <c r="M46" i="84" s="1"/>
  <c r="I50" i="84"/>
  <c r="I54" i="84"/>
  <c r="M54" i="84" s="1"/>
  <c r="I62" i="84"/>
  <c r="M62" i="84" s="1"/>
  <c r="I66" i="84"/>
  <c r="M66" i="84" s="1"/>
  <c r="I70" i="84"/>
  <c r="I74" i="84"/>
  <c r="M74" i="84" s="1"/>
  <c r="M35" i="84"/>
  <c r="I29" i="84"/>
  <c r="M29" i="84" s="1"/>
  <c r="I33" i="84"/>
  <c r="M33" i="84" s="1"/>
  <c r="M12" i="84"/>
  <c r="M16" i="84"/>
  <c r="M18" i="84"/>
  <c r="M20" i="84"/>
  <c r="I14" i="84"/>
  <c r="M14" i="84" s="1"/>
  <c r="I18" i="84"/>
  <c r="I11" i="84"/>
  <c r="M11" i="84" s="1"/>
  <c r="E26" i="84"/>
  <c r="E36" i="84" s="1"/>
  <c r="M30" i="84"/>
  <c r="M59" i="84"/>
  <c r="M34" i="84"/>
  <c r="M47" i="84"/>
  <c r="M56" i="84"/>
  <c r="M63" i="84"/>
  <c r="M72" i="84"/>
  <c r="M13" i="84"/>
  <c r="M15" i="84"/>
  <c r="M17" i="84"/>
  <c r="M19" i="84"/>
  <c r="M21" i="84"/>
  <c r="M31" i="84"/>
  <c r="M51" i="84"/>
  <c r="M60" i="84"/>
  <c r="M67" i="84"/>
  <c r="J44" i="84"/>
  <c r="J25" i="84"/>
  <c r="J26" i="84" s="1"/>
  <c r="J36" i="84" s="1"/>
  <c r="J10" i="84" s="1"/>
  <c r="L26" i="84"/>
  <c r="L36" i="84" s="1"/>
  <c r="L10" i="84" s="1"/>
  <c r="N43" i="84"/>
  <c r="H75" i="84"/>
  <c r="I74" i="83"/>
  <c r="I66" i="83"/>
  <c r="M66" i="83" s="1"/>
  <c r="I59" i="83"/>
  <c r="I58" i="83"/>
  <c r="I56" i="83"/>
  <c r="I50" i="83"/>
  <c r="M50" i="83" s="1"/>
  <c r="I47" i="83"/>
  <c r="I34" i="83"/>
  <c r="I31" i="83"/>
  <c r="I22" i="83"/>
  <c r="I21" i="83"/>
  <c r="I18" i="83"/>
  <c r="A89" i="83"/>
  <c r="A88" i="83"/>
  <c r="A87" i="83"/>
  <c r="A86" i="83"/>
  <c r="A85" i="83"/>
  <c r="A84" i="83"/>
  <c r="A83" i="83"/>
  <c r="A82" i="83"/>
  <c r="A81" i="83"/>
  <c r="A80" i="83"/>
  <c r="A79" i="83"/>
  <c r="A78" i="83"/>
  <c r="A77" i="83"/>
  <c r="A76" i="83"/>
  <c r="N75" i="83"/>
  <c r="N25" i="83" s="1"/>
  <c r="L75" i="83"/>
  <c r="K75" i="83"/>
  <c r="K25" i="83" s="1"/>
  <c r="J75" i="83"/>
  <c r="G75" i="83"/>
  <c r="G25" i="83" s="1"/>
  <c r="F75" i="83"/>
  <c r="F25" i="83" s="1"/>
  <c r="E75" i="83"/>
  <c r="E25" i="83" s="1"/>
  <c r="A75" i="83"/>
  <c r="M74" i="83"/>
  <c r="H74" i="83"/>
  <c r="A74" i="83"/>
  <c r="H73" i="83"/>
  <c r="I73" i="83" s="1"/>
  <c r="A73" i="83"/>
  <c r="H72" i="83"/>
  <c r="I72" i="83" s="1"/>
  <c r="A72" i="83"/>
  <c r="H71" i="83"/>
  <c r="A71" i="83"/>
  <c r="H70" i="83"/>
  <c r="I70" i="83" s="1"/>
  <c r="M70" i="83" s="1"/>
  <c r="A70" i="83"/>
  <c r="H69" i="83"/>
  <c r="I69" i="83" s="1"/>
  <c r="A69" i="83"/>
  <c r="H68" i="83"/>
  <c r="A68" i="83"/>
  <c r="H67" i="83"/>
  <c r="A67" i="83"/>
  <c r="H66" i="83"/>
  <c r="A66" i="83"/>
  <c r="H65" i="83"/>
  <c r="A65" i="83"/>
  <c r="H64" i="83"/>
  <c r="I64" i="83" s="1"/>
  <c r="A64" i="83"/>
  <c r="H63" i="83"/>
  <c r="I63" i="83" s="1"/>
  <c r="A63" i="83"/>
  <c r="H62" i="83"/>
  <c r="I62" i="83" s="1"/>
  <c r="M62" i="83" s="1"/>
  <c r="A62" i="83"/>
  <c r="H61" i="83"/>
  <c r="A61" i="83"/>
  <c r="H60" i="83"/>
  <c r="I60" i="83" s="1"/>
  <c r="A60" i="83"/>
  <c r="H59" i="83"/>
  <c r="A59" i="83"/>
  <c r="M58" i="83"/>
  <c r="H58" i="83"/>
  <c r="A58" i="83"/>
  <c r="H57" i="83"/>
  <c r="I57" i="83" s="1"/>
  <c r="A57" i="83"/>
  <c r="H56" i="83"/>
  <c r="A56" i="83"/>
  <c r="H55" i="83"/>
  <c r="A55" i="83"/>
  <c r="H54" i="83"/>
  <c r="I54" i="83" s="1"/>
  <c r="M54" i="83" s="1"/>
  <c r="A54" i="83"/>
  <c r="H53" i="83"/>
  <c r="I53" i="83" s="1"/>
  <c r="A53" i="83"/>
  <c r="H52" i="83"/>
  <c r="A52" i="83"/>
  <c r="H51" i="83"/>
  <c r="A51" i="83"/>
  <c r="H50" i="83"/>
  <c r="A50" i="83"/>
  <c r="H49" i="83"/>
  <c r="A49" i="83"/>
  <c r="H48" i="83"/>
  <c r="I48" i="83" s="1"/>
  <c r="A48" i="83"/>
  <c r="H47" i="83"/>
  <c r="A47" i="83"/>
  <c r="H46" i="83"/>
  <c r="I46" i="83" s="1"/>
  <c r="M46" i="83" s="1"/>
  <c r="A46" i="83"/>
  <c r="H45" i="83"/>
  <c r="A45" i="83"/>
  <c r="L44" i="83"/>
  <c r="K44" i="83"/>
  <c r="A44" i="83"/>
  <c r="A43" i="83"/>
  <c r="A42" i="83"/>
  <c r="A41" i="83"/>
  <c r="A40" i="83"/>
  <c r="A39" i="83"/>
  <c r="A38" i="83"/>
  <c r="A37" i="83"/>
  <c r="A36" i="83"/>
  <c r="H35" i="83"/>
  <c r="I35" i="83" s="1"/>
  <c r="A35" i="83"/>
  <c r="H34" i="83"/>
  <c r="A34" i="83"/>
  <c r="H33" i="83"/>
  <c r="I33" i="83" s="1"/>
  <c r="M33" i="83" s="1"/>
  <c r="A33" i="83"/>
  <c r="H32" i="83"/>
  <c r="A32" i="83"/>
  <c r="H31" i="83"/>
  <c r="A31" i="83"/>
  <c r="H30" i="83"/>
  <c r="A30" i="83"/>
  <c r="H29" i="83"/>
  <c r="I29" i="83" s="1"/>
  <c r="M29" i="83" s="1"/>
  <c r="A29" i="83"/>
  <c r="H28" i="83"/>
  <c r="I28" i="83" s="1"/>
  <c r="A28" i="83"/>
  <c r="N27" i="83"/>
  <c r="L27" i="83"/>
  <c r="K27" i="83"/>
  <c r="J27" i="83"/>
  <c r="G27" i="83"/>
  <c r="F27" i="83"/>
  <c r="E27" i="83"/>
  <c r="A27" i="83"/>
  <c r="F26" i="83"/>
  <c r="A26" i="83"/>
  <c r="L25" i="83"/>
  <c r="A25" i="83"/>
  <c r="N24" i="83"/>
  <c r="L24" i="83"/>
  <c r="K24" i="83"/>
  <c r="K26" i="83" s="1"/>
  <c r="K36" i="83" s="1"/>
  <c r="K10" i="83" s="1"/>
  <c r="J24" i="83"/>
  <c r="G24" i="83"/>
  <c r="F24" i="83"/>
  <c r="E24" i="83"/>
  <c r="M23" i="83"/>
  <c r="H23" i="83"/>
  <c r="A23" i="83"/>
  <c r="H22" i="83"/>
  <c r="H21" i="83"/>
  <c r="A21" i="83"/>
  <c r="H20" i="83"/>
  <c r="A20" i="83"/>
  <c r="H19" i="83"/>
  <c r="I19" i="83" s="1"/>
  <c r="A19" i="83"/>
  <c r="H18" i="83"/>
  <c r="A18" i="83"/>
  <c r="H17" i="83"/>
  <c r="I17" i="83" s="1"/>
  <c r="A17" i="83"/>
  <c r="H16" i="83"/>
  <c r="A16" i="83"/>
  <c r="H15" i="83"/>
  <c r="I15" i="83" s="1"/>
  <c r="A15" i="83"/>
  <c r="H14" i="83"/>
  <c r="I14" i="83" s="1"/>
  <c r="A14" i="83"/>
  <c r="H13" i="83"/>
  <c r="I13" i="83" s="1"/>
  <c r="A13" i="83"/>
  <c r="H12" i="83"/>
  <c r="I12" i="83" s="1"/>
  <c r="M12" i="83" s="1"/>
  <c r="A12" i="83"/>
  <c r="H11" i="83"/>
  <c r="I11" i="83" s="1"/>
  <c r="A11" i="83"/>
  <c r="A10" i="83"/>
  <c r="A9" i="83"/>
  <c r="A8" i="83"/>
  <c r="A7" i="83"/>
  <c r="A6" i="83"/>
  <c r="A5" i="83"/>
  <c r="A4" i="83"/>
  <c r="A3" i="83"/>
  <c r="A2" i="83"/>
  <c r="A1" i="83"/>
  <c r="M25" i="85" l="1"/>
  <c r="M26" i="85" s="1"/>
  <c r="M36" i="85" s="1"/>
  <c r="M10" i="85" s="1"/>
  <c r="I25" i="85"/>
  <c r="I26" i="85" s="1"/>
  <c r="I36" i="85" s="1"/>
  <c r="I10" i="85" s="1"/>
  <c r="E9" i="85"/>
  <c r="Q9" i="85"/>
  <c r="I75" i="84"/>
  <c r="I25" i="84" s="1"/>
  <c r="M75" i="84"/>
  <c r="M44" i="84" s="1"/>
  <c r="M27" i="84"/>
  <c r="I27" i="84"/>
  <c r="I24" i="84"/>
  <c r="M24" i="84"/>
  <c r="E43" i="84"/>
  <c r="H25" i="84"/>
  <c r="H26" i="84" s="1"/>
  <c r="H36" i="84" s="1"/>
  <c r="I44" i="84"/>
  <c r="N26" i="83"/>
  <c r="N36" i="83" s="1"/>
  <c r="N9" i="83" s="1"/>
  <c r="M55" i="83"/>
  <c r="I51" i="83"/>
  <c r="M51" i="83" s="1"/>
  <c r="I55" i="83"/>
  <c r="I67" i="83"/>
  <c r="M67" i="83" s="1"/>
  <c r="I71" i="83"/>
  <c r="M71" i="83" s="1"/>
  <c r="H75" i="83"/>
  <c r="E43" i="83" s="1"/>
  <c r="M59" i="83"/>
  <c r="M68" i="83"/>
  <c r="I52" i="83"/>
  <c r="M52" i="83" s="1"/>
  <c r="I68" i="83"/>
  <c r="M47" i="83"/>
  <c r="M49" i="83"/>
  <c r="M63" i="83"/>
  <c r="M65" i="83"/>
  <c r="I49" i="83"/>
  <c r="I61" i="83"/>
  <c r="M61" i="83" s="1"/>
  <c r="I65" i="83"/>
  <c r="I45" i="83"/>
  <c r="E26" i="83"/>
  <c r="E36" i="83" s="1"/>
  <c r="I30" i="83"/>
  <c r="M30" i="83" s="1"/>
  <c r="H27" i="83"/>
  <c r="M34" i="83"/>
  <c r="I32" i="83"/>
  <c r="M32" i="83" s="1"/>
  <c r="M13" i="83"/>
  <c r="M17" i="83"/>
  <c r="M21" i="83"/>
  <c r="M14" i="83"/>
  <c r="M18" i="83"/>
  <c r="I16" i="83"/>
  <c r="M16" i="83" s="1"/>
  <c r="I20" i="83"/>
  <c r="M20" i="83" s="1"/>
  <c r="M72" i="83"/>
  <c r="M22" i="83"/>
  <c r="M35" i="83"/>
  <c r="M48" i="83"/>
  <c r="M57" i="83"/>
  <c r="M64" i="83"/>
  <c r="M73" i="83"/>
  <c r="M56" i="83"/>
  <c r="M15" i="83"/>
  <c r="M19" i="83"/>
  <c r="M31" i="83"/>
  <c r="M53" i="83"/>
  <c r="M60" i="83"/>
  <c r="M69" i="83"/>
  <c r="M11" i="83"/>
  <c r="H24" i="83"/>
  <c r="F36" i="83"/>
  <c r="M28" i="83"/>
  <c r="J44" i="83"/>
  <c r="J25" i="83"/>
  <c r="J26" i="83" s="1"/>
  <c r="J36" i="83" s="1"/>
  <c r="J10" i="83" s="1"/>
  <c r="G26" i="83"/>
  <c r="G36" i="83" s="1"/>
  <c r="L26" i="83"/>
  <c r="L36" i="83" s="1"/>
  <c r="L10" i="83" s="1"/>
  <c r="N43" i="83"/>
  <c r="I74" i="79"/>
  <c r="I51" i="79"/>
  <c r="M51" i="79" s="1"/>
  <c r="I50" i="79"/>
  <c r="I22" i="79"/>
  <c r="A89" i="79"/>
  <c r="A88" i="79"/>
  <c r="A87" i="79"/>
  <c r="A86" i="79"/>
  <c r="A85" i="79"/>
  <c r="A84" i="79"/>
  <c r="A83" i="79"/>
  <c r="A82" i="79"/>
  <c r="A81" i="79"/>
  <c r="A80" i="79"/>
  <c r="A79" i="79"/>
  <c r="A78" i="79"/>
  <c r="A77" i="79"/>
  <c r="A76" i="79"/>
  <c r="N75" i="79"/>
  <c r="N25" i="79" s="1"/>
  <c r="L75" i="79"/>
  <c r="L44" i="79" s="1"/>
  <c r="K75" i="79"/>
  <c r="J75" i="79"/>
  <c r="J44" i="79" s="1"/>
  <c r="G75" i="79"/>
  <c r="F75" i="79"/>
  <c r="F25" i="79" s="1"/>
  <c r="F26" i="79" s="1"/>
  <c r="F36" i="79" s="1"/>
  <c r="E75" i="79"/>
  <c r="E25" i="79" s="1"/>
  <c r="A75" i="79"/>
  <c r="M74" i="79"/>
  <c r="H74" i="79"/>
  <c r="A74" i="79"/>
  <c r="H73" i="79"/>
  <c r="A73" i="79"/>
  <c r="H72" i="79"/>
  <c r="A72" i="79"/>
  <c r="H71" i="79"/>
  <c r="A71" i="79"/>
  <c r="H70" i="79"/>
  <c r="A70" i="79"/>
  <c r="H69" i="79"/>
  <c r="A69" i="79"/>
  <c r="H68" i="79"/>
  <c r="A68" i="79"/>
  <c r="H67" i="79"/>
  <c r="A67" i="79"/>
  <c r="H66" i="79"/>
  <c r="A66" i="79"/>
  <c r="H65" i="79"/>
  <c r="A65" i="79"/>
  <c r="H64" i="79"/>
  <c r="A64" i="79"/>
  <c r="H63" i="79"/>
  <c r="A63" i="79"/>
  <c r="H62" i="79"/>
  <c r="A62" i="79"/>
  <c r="H61" i="79"/>
  <c r="A61" i="79"/>
  <c r="H60" i="79"/>
  <c r="A60" i="79"/>
  <c r="H59" i="79"/>
  <c r="A59" i="79"/>
  <c r="H58" i="79"/>
  <c r="A58" i="79"/>
  <c r="H57" i="79"/>
  <c r="A57" i="79"/>
  <c r="H56" i="79"/>
  <c r="A56" i="79"/>
  <c r="H55" i="79"/>
  <c r="A55" i="79"/>
  <c r="H54" i="79"/>
  <c r="A54" i="79"/>
  <c r="H53" i="79"/>
  <c r="I53" i="79" s="1"/>
  <c r="A53" i="79"/>
  <c r="H52" i="79"/>
  <c r="A52" i="79"/>
  <c r="H51" i="79"/>
  <c r="A51" i="79"/>
  <c r="M50" i="79"/>
  <c r="H50" i="79"/>
  <c r="A50" i="79"/>
  <c r="H49" i="79"/>
  <c r="A49" i="79"/>
  <c r="H48" i="79"/>
  <c r="A48" i="79"/>
  <c r="H47" i="79"/>
  <c r="I47" i="79" s="1"/>
  <c r="A47" i="79"/>
  <c r="H46" i="79"/>
  <c r="A46" i="79"/>
  <c r="H45" i="79"/>
  <c r="A45" i="79"/>
  <c r="K44" i="79"/>
  <c r="A44" i="79"/>
  <c r="A43" i="79"/>
  <c r="A42" i="79"/>
  <c r="A41" i="79"/>
  <c r="A40" i="79"/>
  <c r="A39" i="79"/>
  <c r="A38" i="79"/>
  <c r="A37" i="79"/>
  <c r="A36" i="79"/>
  <c r="H35" i="79"/>
  <c r="A35" i="79"/>
  <c r="H34" i="79"/>
  <c r="A34" i="79"/>
  <c r="H33" i="79"/>
  <c r="A33" i="79"/>
  <c r="H32" i="79"/>
  <c r="A32" i="79"/>
  <c r="H31" i="79"/>
  <c r="A31" i="79"/>
  <c r="H30" i="79"/>
  <c r="A30" i="79"/>
  <c r="H29" i="79"/>
  <c r="A29" i="79"/>
  <c r="H28" i="79"/>
  <c r="A28" i="79"/>
  <c r="N27" i="79"/>
  <c r="L27" i="79"/>
  <c r="K27" i="79"/>
  <c r="J27" i="79"/>
  <c r="G27" i="79"/>
  <c r="F27" i="79"/>
  <c r="E27" i="79"/>
  <c r="A27" i="79"/>
  <c r="A26" i="79"/>
  <c r="K25" i="79"/>
  <c r="G25" i="79"/>
  <c r="A25" i="79"/>
  <c r="N24" i="79"/>
  <c r="L24" i="79"/>
  <c r="K24" i="79"/>
  <c r="J24" i="79"/>
  <c r="G24" i="79"/>
  <c r="G26" i="79" s="1"/>
  <c r="G36" i="79" s="1"/>
  <c r="F24" i="79"/>
  <c r="E24" i="79"/>
  <c r="M23" i="79"/>
  <c r="H23" i="79"/>
  <c r="A23" i="79"/>
  <c r="H22" i="79"/>
  <c r="H21" i="79"/>
  <c r="A21" i="79"/>
  <c r="H20" i="79"/>
  <c r="A20" i="79"/>
  <c r="H19" i="79"/>
  <c r="A19" i="79"/>
  <c r="H18" i="79"/>
  <c r="A18" i="79"/>
  <c r="H17" i="79"/>
  <c r="A17" i="79"/>
  <c r="H16" i="79"/>
  <c r="A16" i="79"/>
  <c r="H15" i="79"/>
  <c r="A15" i="79"/>
  <c r="H14" i="79"/>
  <c r="A14" i="79"/>
  <c r="H13" i="79"/>
  <c r="A13" i="79"/>
  <c r="H12" i="79"/>
  <c r="A12" i="79"/>
  <c r="H11" i="79"/>
  <c r="A11" i="79"/>
  <c r="A10" i="79"/>
  <c r="A9" i="79"/>
  <c r="A8" i="79"/>
  <c r="A7" i="79"/>
  <c r="A6" i="79"/>
  <c r="A5" i="79"/>
  <c r="A4" i="79"/>
  <c r="A3" i="79"/>
  <c r="A2" i="79"/>
  <c r="A1" i="79"/>
  <c r="I74" i="78"/>
  <c r="I53" i="78"/>
  <c r="I51" i="78"/>
  <c r="I50" i="78"/>
  <c r="I47" i="78"/>
  <c r="I22" i="78"/>
  <c r="A89" i="78"/>
  <c r="A88" i="78"/>
  <c r="A87" i="78"/>
  <c r="A86" i="78"/>
  <c r="A85" i="78"/>
  <c r="A84" i="78"/>
  <c r="A83" i="78"/>
  <c r="A82" i="78"/>
  <c r="A81" i="78"/>
  <c r="A80" i="78"/>
  <c r="A79" i="78"/>
  <c r="A78" i="78"/>
  <c r="A77" i="78"/>
  <c r="A76" i="78"/>
  <c r="N75" i="78"/>
  <c r="N25" i="78" s="1"/>
  <c r="L75" i="78"/>
  <c r="L44" i="78" s="1"/>
  <c r="K75" i="78"/>
  <c r="K25" i="78" s="1"/>
  <c r="J75" i="78"/>
  <c r="J44" i="78" s="1"/>
  <c r="G75" i="78"/>
  <c r="F75" i="78"/>
  <c r="F25" i="78" s="1"/>
  <c r="F26" i="78" s="1"/>
  <c r="F36" i="78" s="1"/>
  <c r="E75" i="78"/>
  <c r="E25" i="78" s="1"/>
  <c r="A75" i="78"/>
  <c r="H74" i="78"/>
  <c r="M74" i="78" s="1"/>
  <c r="A74" i="78"/>
  <c r="H73" i="78"/>
  <c r="A73" i="78"/>
  <c r="H72" i="78"/>
  <c r="A72" i="78"/>
  <c r="H71" i="78"/>
  <c r="A71" i="78"/>
  <c r="H70" i="78"/>
  <c r="A70" i="78"/>
  <c r="H69" i="78"/>
  <c r="A69" i="78"/>
  <c r="H68" i="78"/>
  <c r="A68" i="78"/>
  <c r="H67" i="78"/>
  <c r="A67" i="78"/>
  <c r="H66" i="78"/>
  <c r="A66" i="78"/>
  <c r="H65" i="78"/>
  <c r="A65" i="78"/>
  <c r="H64" i="78"/>
  <c r="A64" i="78"/>
  <c r="H63" i="78"/>
  <c r="A63" i="78"/>
  <c r="H62" i="78"/>
  <c r="A62" i="78"/>
  <c r="H61" i="78"/>
  <c r="A61" i="78"/>
  <c r="H60" i="78"/>
  <c r="A60" i="78"/>
  <c r="H59" i="78"/>
  <c r="A59" i="78"/>
  <c r="H58" i="78"/>
  <c r="A58" i="78"/>
  <c r="H57" i="78"/>
  <c r="A57" i="78"/>
  <c r="H56" i="78"/>
  <c r="A56" i="78"/>
  <c r="H55" i="78"/>
  <c r="A55" i="78"/>
  <c r="H54" i="78"/>
  <c r="A54" i="78"/>
  <c r="H53" i="78"/>
  <c r="M53" i="78" s="1"/>
  <c r="A53" i="78"/>
  <c r="H52" i="78"/>
  <c r="A52" i="78"/>
  <c r="H51" i="78"/>
  <c r="A51" i="78"/>
  <c r="H50" i="78"/>
  <c r="M50" i="78" s="1"/>
  <c r="A50" i="78"/>
  <c r="H49" i="78"/>
  <c r="A49" i="78"/>
  <c r="H48" i="78"/>
  <c r="A48" i="78"/>
  <c r="H47" i="78"/>
  <c r="A47" i="78"/>
  <c r="H46" i="78"/>
  <c r="A46" i="78"/>
  <c r="H45" i="78"/>
  <c r="A45" i="78"/>
  <c r="A44" i="78"/>
  <c r="A43" i="78"/>
  <c r="A42" i="78"/>
  <c r="A41" i="78"/>
  <c r="A40" i="78"/>
  <c r="A39" i="78"/>
  <c r="A38" i="78"/>
  <c r="A37" i="78"/>
  <c r="A36" i="78"/>
  <c r="H35" i="78"/>
  <c r="A35" i="78"/>
  <c r="H34" i="78"/>
  <c r="A34" i="78"/>
  <c r="H33" i="78"/>
  <c r="A33" i="78"/>
  <c r="H32" i="78"/>
  <c r="A32" i="78"/>
  <c r="H31" i="78"/>
  <c r="A31" i="78"/>
  <c r="H30" i="78"/>
  <c r="A30" i="78"/>
  <c r="H29" i="78"/>
  <c r="A29" i="78"/>
  <c r="H28" i="78"/>
  <c r="A28" i="78"/>
  <c r="N27" i="78"/>
  <c r="L27" i="78"/>
  <c r="K27" i="78"/>
  <c r="J27" i="78"/>
  <c r="G27" i="78"/>
  <c r="F27" i="78"/>
  <c r="E27" i="78"/>
  <c r="A27" i="78"/>
  <c r="A26" i="78"/>
  <c r="L25" i="78"/>
  <c r="G25" i="78"/>
  <c r="A25" i="78"/>
  <c r="N24" i="78"/>
  <c r="L24" i="78"/>
  <c r="K24" i="78"/>
  <c r="J24" i="78"/>
  <c r="G24" i="78"/>
  <c r="G26" i="78" s="1"/>
  <c r="G36" i="78" s="1"/>
  <c r="F24" i="78"/>
  <c r="E24" i="78"/>
  <c r="M23" i="78"/>
  <c r="H23" i="78"/>
  <c r="A23" i="78"/>
  <c r="H22" i="78"/>
  <c r="M22" i="78" s="1"/>
  <c r="H21" i="78"/>
  <c r="A21" i="78"/>
  <c r="H20" i="78"/>
  <c r="A20" i="78"/>
  <c r="H19" i="78"/>
  <c r="A19" i="78"/>
  <c r="H18" i="78"/>
  <c r="A18" i="78"/>
  <c r="H17" i="78"/>
  <c r="A17" i="78"/>
  <c r="H16" i="78"/>
  <c r="A16" i="78"/>
  <c r="H15" i="78"/>
  <c r="A15" i="78"/>
  <c r="H14" i="78"/>
  <c r="A14" i="78"/>
  <c r="H13" i="78"/>
  <c r="A13" i="78"/>
  <c r="H12" i="78"/>
  <c r="A12" i="78"/>
  <c r="H11" i="78"/>
  <c r="A11" i="78"/>
  <c r="A10" i="78"/>
  <c r="A9" i="78"/>
  <c r="A8" i="78"/>
  <c r="A7" i="78"/>
  <c r="A6" i="78"/>
  <c r="A5" i="78"/>
  <c r="A4" i="78"/>
  <c r="A3" i="78"/>
  <c r="A2" i="78"/>
  <c r="A1" i="78"/>
  <c r="I74" i="77"/>
  <c r="I53" i="77"/>
  <c r="I51" i="77"/>
  <c r="I50" i="77"/>
  <c r="I47" i="77"/>
  <c r="I22" i="77"/>
  <c r="A89" i="77"/>
  <c r="A88" i="77"/>
  <c r="A87" i="77"/>
  <c r="A86" i="77"/>
  <c r="A85" i="77"/>
  <c r="A84" i="77"/>
  <c r="A83" i="77"/>
  <c r="A82" i="77"/>
  <c r="A81" i="77"/>
  <c r="A80" i="77"/>
  <c r="A79" i="77"/>
  <c r="A78" i="77"/>
  <c r="A77" i="77"/>
  <c r="A76" i="77"/>
  <c r="N75" i="77"/>
  <c r="N43" i="77" s="1"/>
  <c r="L75" i="77"/>
  <c r="L44" i="77" s="1"/>
  <c r="K75" i="77"/>
  <c r="J75" i="77"/>
  <c r="G75" i="77"/>
  <c r="G25" i="77" s="1"/>
  <c r="F75" i="77"/>
  <c r="E75" i="77"/>
  <c r="E25" i="77" s="1"/>
  <c r="A75" i="77"/>
  <c r="H74" i="77"/>
  <c r="M74" i="77" s="1"/>
  <c r="A74" i="77"/>
  <c r="H73" i="77"/>
  <c r="A73" i="77"/>
  <c r="H72" i="77"/>
  <c r="A72" i="77"/>
  <c r="H71" i="77"/>
  <c r="A71" i="77"/>
  <c r="H70" i="77"/>
  <c r="A70" i="77"/>
  <c r="H69" i="77"/>
  <c r="A69" i="77"/>
  <c r="H68" i="77"/>
  <c r="A68" i="77"/>
  <c r="H67" i="77"/>
  <c r="A67" i="77"/>
  <c r="H66" i="77"/>
  <c r="A66" i="77"/>
  <c r="H65" i="77"/>
  <c r="A65" i="77"/>
  <c r="H64" i="77"/>
  <c r="A64" i="77"/>
  <c r="H63" i="77"/>
  <c r="A63" i="77"/>
  <c r="H62" i="77"/>
  <c r="A62" i="77"/>
  <c r="H61" i="77"/>
  <c r="A61" i="77"/>
  <c r="H60" i="77"/>
  <c r="A60" i="77"/>
  <c r="H59" i="77"/>
  <c r="A59" i="77"/>
  <c r="H58" i="77"/>
  <c r="A58" i="77"/>
  <c r="H57" i="77"/>
  <c r="A57" i="77"/>
  <c r="H56" i="77"/>
  <c r="A56" i="77"/>
  <c r="H55" i="77"/>
  <c r="A55" i="77"/>
  <c r="H54" i="77"/>
  <c r="A54" i="77"/>
  <c r="M53" i="77"/>
  <c r="H53" i="77"/>
  <c r="A53" i="77"/>
  <c r="H52" i="77"/>
  <c r="A52" i="77"/>
  <c r="H51" i="77"/>
  <c r="M51" i="77" s="1"/>
  <c r="A51" i="77"/>
  <c r="H50" i="77"/>
  <c r="A50" i="77"/>
  <c r="H49" i="77"/>
  <c r="A49" i="77"/>
  <c r="H48" i="77"/>
  <c r="A48" i="77"/>
  <c r="H47" i="77"/>
  <c r="A47" i="77"/>
  <c r="H46" i="77"/>
  <c r="A46" i="77"/>
  <c r="H45" i="77"/>
  <c r="A45" i="77"/>
  <c r="J44" i="77"/>
  <c r="A44" i="77"/>
  <c r="A43" i="77"/>
  <c r="A42" i="77"/>
  <c r="A41" i="77"/>
  <c r="A40" i="77"/>
  <c r="A39" i="77"/>
  <c r="A38" i="77"/>
  <c r="A37" i="77"/>
  <c r="A36" i="77"/>
  <c r="H35" i="77"/>
  <c r="A35" i="77"/>
  <c r="H34" i="77"/>
  <c r="A34" i="77"/>
  <c r="H33" i="77"/>
  <c r="A33" i="77"/>
  <c r="H32" i="77"/>
  <c r="A32" i="77"/>
  <c r="H31" i="77"/>
  <c r="A31" i="77"/>
  <c r="H30" i="77"/>
  <c r="A30" i="77"/>
  <c r="H29" i="77"/>
  <c r="A29" i="77"/>
  <c r="H28" i="77"/>
  <c r="A28" i="77"/>
  <c r="N27" i="77"/>
  <c r="L27" i="77"/>
  <c r="K27" i="77"/>
  <c r="J27" i="77"/>
  <c r="G27" i="77"/>
  <c r="F27" i="77"/>
  <c r="E27" i="77"/>
  <c r="A27" i="77"/>
  <c r="G26" i="77"/>
  <c r="G36" i="77" s="1"/>
  <c r="A26" i="77"/>
  <c r="J25" i="77"/>
  <c r="F25" i="77"/>
  <c r="A25" i="77"/>
  <c r="N24" i="77"/>
  <c r="L24" i="77"/>
  <c r="K24" i="77"/>
  <c r="J24" i="77"/>
  <c r="G24" i="77"/>
  <c r="F24" i="77"/>
  <c r="E24" i="77"/>
  <c r="M23" i="77"/>
  <c r="H23" i="77"/>
  <c r="A23" i="77"/>
  <c r="H22" i="77"/>
  <c r="M22" i="77" s="1"/>
  <c r="H21" i="77"/>
  <c r="A21" i="77"/>
  <c r="H20" i="77"/>
  <c r="A20" i="77"/>
  <c r="H19" i="77"/>
  <c r="A19" i="77"/>
  <c r="H18" i="77"/>
  <c r="A18" i="77"/>
  <c r="H17" i="77"/>
  <c r="A17" i="77"/>
  <c r="H16" i="77"/>
  <c r="A16" i="77"/>
  <c r="H15" i="77"/>
  <c r="A15" i="77"/>
  <c r="H14" i="77"/>
  <c r="A14" i="77"/>
  <c r="H13" i="77"/>
  <c r="A13" i="77"/>
  <c r="H12" i="77"/>
  <c r="A12" i="77"/>
  <c r="H11" i="77"/>
  <c r="A11" i="77"/>
  <c r="A10" i="77"/>
  <c r="A9" i="77"/>
  <c r="A8" i="77"/>
  <c r="A7" i="77"/>
  <c r="A6" i="77"/>
  <c r="A5" i="77"/>
  <c r="A4" i="77"/>
  <c r="A3" i="77"/>
  <c r="A2" i="77"/>
  <c r="A1" i="77"/>
  <c r="I74" i="76"/>
  <c r="I53" i="76"/>
  <c r="I51" i="76"/>
  <c r="I50" i="76"/>
  <c r="I47" i="76"/>
  <c r="M47" i="76" s="1"/>
  <c r="I22" i="76"/>
  <c r="I21" i="76"/>
  <c r="I21" i="77" s="1"/>
  <c r="A89" i="76"/>
  <c r="A88" i="76"/>
  <c r="A87" i="76"/>
  <c r="A86" i="76"/>
  <c r="A85" i="76"/>
  <c r="A84" i="76"/>
  <c r="A83" i="76"/>
  <c r="A82" i="76"/>
  <c r="A81" i="76"/>
  <c r="A80" i="76"/>
  <c r="A79" i="76"/>
  <c r="A78" i="76"/>
  <c r="A77" i="76"/>
  <c r="A76" i="76"/>
  <c r="N75" i="76"/>
  <c r="N25" i="76" s="1"/>
  <c r="L75" i="76"/>
  <c r="K75" i="76"/>
  <c r="K25" i="76" s="1"/>
  <c r="J75" i="76"/>
  <c r="G75" i="76"/>
  <c r="G25" i="76" s="1"/>
  <c r="F75" i="76"/>
  <c r="F25" i="76" s="1"/>
  <c r="F26" i="76" s="1"/>
  <c r="F36" i="76" s="1"/>
  <c r="E75" i="76"/>
  <c r="E25" i="76" s="1"/>
  <c r="A75" i="76"/>
  <c r="H74" i="76"/>
  <c r="M74" i="76" s="1"/>
  <c r="A74" i="76"/>
  <c r="H73" i="76"/>
  <c r="A73" i="76"/>
  <c r="H72" i="76"/>
  <c r="A72" i="76"/>
  <c r="H71" i="76"/>
  <c r="A71" i="76"/>
  <c r="H70" i="76"/>
  <c r="A70" i="76"/>
  <c r="H69" i="76"/>
  <c r="A69" i="76"/>
  <c r="H68" i="76"/>
  <c r="A68" i="76"/>
  <c r="H67" i="76"/>
  <c r="A67" i="76"/>
  <c r="H66" i="76"/>
  <c r="A66" i="76"/>
  <c r="H65" i="76"/>
  <c r="A65" i="76"/>
  <c r="H64" i="76"/>
  <c r="A64" i="76"/>
  <c r="H63" i="76"/>
  <c r="A63" i="76"/>
  <c r="H62" i="76"/>
  <c r="A62" i="76"/>
  <c r="H61" i="76"/>
  <c r="A61" i="76"/>
  <c r="H60" i="76"/>
  <c r="A60" i="76"/>
  <c r="H59" i="76"/>
  <c r="A59" i="76"/>
  <c r="H58" i="76"/>
  <c r="A58" i="76"/>
  <c r="H57" i="76"/>
  <c r="A57" i="76"/>
  <c r="H56" i="76"/>
  <c r="A56" i="76"/>
  <c r="H55" i="76"/>
  <c r="A55" i="76"/>
  <c r="H54" i="76"/>
  <c r="A54" i="76"/>
  <c r="H53" i="76"/>
  <c r="M53" i="76" s="1"/>
  <c r="A53" i="76"/>
  <c r="H52" i="76"/>
  <c r="A52" i="76"/>
  <c r="M51" i="76"/>
  <c r="H51" i="76"/>
  <c r="A51" i="76"/>
  <c r="H50" i="76"/>
  <c r="M50" i="76" s="1"/>
  <c r="A50" i="76"/>
  <c r="H49" i="76"/>
  <c r="A49" i="76"/>
  <c r="H48" i="76"/>
  <c r="A48" i="76"/>
  <c r="H47" i="76"/>
  <c r="A47" i="76"/>
  <c r="H46" i="76"/>
  <c r="A46" i="76"/>
  <c r="H45" i="76"/>
  <c r="A45" i="76"/>
  <c r="L44" i="76"/>
  <c r="K44" i="76"/>
  <c r="A44" i="76"/>
  <c r="A43" i="76"/>
  <c r="A42" i="76"/>
  <c r="A41" i="76"/>
  <c r="A40" i="76"/>
  <c r="A39" i="76"/>
  <c r="A38" i="76"/>
  <c r="A37" i="76"/>
  <c r="A36" i="76"/>
  <c r="H35" i="76"/>
  <c r="A35" i="76"/>
  <c r="H34" i="76"/>
  <c r="A34" i="76"/>
  <c r="H33" i="76"/>
  <c r="A33" i="76"/>
  <c r="H32" i="76"/>
  <c r="A32" i="76"/>
  <c r="H31" i="76"/>
  <c r="A31" i="76"/>
  <c r="H30" i="76"/>
  <c r="A30" i="76"/>
  <c r="H29" i="76"/>
  <c r="A29" i="76"/>
  <c r="H28" i="76"/>
  <c r="A28" i="76"/>
  <c r="N27" i="76"/>
  <c r="L27" i="76"/>
  <c r="K27" i="76"/>
  <c r="J27" i="76"/>
  <c r="G27" i="76"/>
  <c r="F27" i="76"/>
  <c r="E27" i="76"/>
  <c r="A27" i="76"/>
  <c r="A26" i="76"/>
  <c r="L25" i="76"/>
  <c r="A25" i="76"/>
  <c r="N24" i="76"/>
  <c r="L24" i="76"/>
  <c r="L26" i="76" s="1"/>
  <c r="K24" i="76"/>
  <c r="J24" i="76"/>
  <c r="G24" i="76"/>
  <c r="G26" i="76" s="1"/>
  <c r="G36" i="76" s="1"/>
  <c r="F24" i="76"/>
  <c r="E24" i="76"/>
  <c r="M23" i="76"/>
  <c r="H23" i="76"/>
  <c r="A23" i="76"/>
  <c r="H22" i="76"/>
  <c r="M22" i="76" s="1"/>
  <c r="H21" i="76"/>
  <c r="A21" i="76"/>
  <c r="H20" i="76"/>
  <c r="A20" i="76"/>
  <c r="H19" i="76"/>
  <c r="A19" i="76"/>
  <c r="H18" i="76"/>
  <c r="A18" i="76"/>
  <c r="H17" i="76"/>
  <c r="A17" i="76"/>
  <c r="H16" i="76"/>
  <c r="A16" i="76"/>
  <c r="H15" i="76"/>
  <c r="A15" i="76"/>
  <c r="H14" i="76"/>
  <c r="A14" i="76"/>
  <c r="H13" i="76"/>
  <c r="A13" i="76"/>
  <c r="H12" i="76"/>
  <c r="A12" i="76"/>
  <c r="H11" i="76"/>
  <c r="A11" i="76"/>
  <c r="A10" i="76"/>
  <c r="A9" i="76"/>
  <c r="A8" i="76"/>
  <c r="A7" i="76"/>
  <c r="A6" i="76"/>
  <c r="A5" i="76"/>
  <c r="A4" i="76"/>
  <c r="A3" i="76"/>
  <c r="A2" i="76"/>
  <c r="A1" i="76"/>
  <c r="I74" i="75"/>
  <c r="I57" i="75"/>
  <c r="I53" i="75"/>
  <c r="I51" i="75"/>
  <c r="I50" i="75"/>
  <c r="I47" i="75"/>
  <c r="I22" i="75"/>
  <c r="I21" i="75"/>
  <c r="A89" i="75"/>
  <c r="A88" i="75"/>
  <c r="A87" i="75"/>
  <c r="A86" i="75"/>
  <c r="A85" i="75"/>
  <c r="A84" i="75"/>
  <c r="A83" i="75"/>
  <c r="A82" i="75"/>
  <c r="A81" i="75"/>
  <c r="A80" i="75"/>
  <c r="A79" i="75"/>
  <c r="A78" i="75"/>
  <c r="A77" i="75"/>
  <c r="A76" i="75"/>
  <c r="N75" i="75"/>
  <c r="N25" i="75" s="1"/>
  <c r="L75" i="75"/>
  <c r="L44" i="75" s="1"/>
  <c r="K75" i="75"/>
  <c r="K25" i="75" s="1"/>
  <c r="J75" i="75"/>
  <c r="J25" i="75" s="1"/>
  <c r="G75" i="75"/>
  <c r="F75" i="75"/>
  <c r="F25" i="75" s="1"/>
  <c r="E75" i="75"/>
  <c r="E25" i="75" s="1"/>
  <c r="A75" i="75"/>
  <c r="H74" i="75"/>
  <c r="A74" i="75"/>
  <c r="H73" i="75"/>
  <c r="A73" i="75"/>
  <c r="H72" i="75"/>
  <c r="A72" i="75"/>
  <c r="H71" i="75"/>
  <c r="A71" i="75"/>
  <c r="H70" i="75"/>
  <c r="A70" i="75"/>
  <c r="H69" i="75"/>
  <c r="A69" i="75"/>
  <c r="H68" i="75"/>
  <c r="A68" i="75"/>
  <c r="H67" i="75"/>
  <c r="A67" i="75"/>
  <c r="H66" i="75"/>
  <c r="A66" i="75"/>
  <c r="H65" i="75"/>
  <c r="A65" i="75"/>
  <c r="H64" i="75"/>
  <c r="A64" i="75"/>
  <c r="H63" i="75"/>
  <c r="A63" i="75"/>
  <c r="H62" i="75"/>
  <c r="A62" i="75"/>
  <c r="H61" i="75"/>
  <c r="A61" i="75"/>
  <c r="H60" i="75"/>
  <c r="A60" i="75"/>
  <c r="H59" i="75"/>
  <c r="A59" i="75"/>
  <c r="H58" i="75"/>
  <c r="A58" i="75"/>
  <c r="H57" i="75"/>
  <c r="A57" i="75"/>
  <c r="H56" i="75"/>
  <c r="A56" i="75"/>
  <c r="H55" i="75"/>
  <c r="A55" i="75"/>
  <c r="H54" i="75"/>
  <c r="A54" i="75"/>
  <c r="H53" i="75"/>
  <c r="M53" i="75" s="1"/>
  <c r="A53" i="75"/>
  <c r="H52" i="75"/>
  <c r="A52" i="75"/>
  <c r="H51" i="75"/>
  <c r="M51" i="75" s="1"/>
  <c r="A51" i="75"/>
  <c r="H50" i="75"/>
  <c r="A50" i="75"/>
  <c r="H49" i="75"/>
  <c r="A49" i="75"/>
  <c r="H48" i="75"/>
  <c r="A48" i="75"/>
  <c r="H47" i="75"/>
  <c r="M47" i="75" s="1"/>
  <c r="A47" i="75"/>
  <c r="H46" i="75"/>
  <c r="A46" i="75"/>
  <c r="H45" i="75"/>
  <c r="A45" i="75"/>
  <c r="J44" i="75"/>
  <c r="A44" i="75"/>
  <c r="A43" i="75"/>
  <c r="A42" i="75"/>
  <c r="A41" i="75"/>
  <c r="A40" i="75"/>
  <c r="A39" i="75"/>
  <c r="A38" i="75"/>
  <c r="A37" i="75"/>
  <c r="A36" i="75"/>
  <c r="H35" i="75"/>
  <c r="A35" i="75"/>
  <c r="H34" i="75"/>
  <c r="A34" i="75"/>
  <c r="H33" i="75"/>
  <c r="A33" i="75"/>
  <c r="H32" i="75"/>
  <c r="A32" i="75"/>
  <c r="H31" i="75"/>
  <c r="A31" i="75"/>
  <c r="H30" i="75"/>
  <c r="A30" i="75"/>
  <c r="H29" i="75"/>
  <c r="A29" i="75"/>
  <c r="H28" i="75"/>
  <c r="A28" i="75"/>
  <c r="N27" i="75"/>
  <c r="L27" i="75"/>
  <c r="K27" i="75"/>
  <c r="J27" i="75"/>
  <c r="G27" i="75"/>
  <c r="F27" i="75"/>
  <c r="E27" i="75"/>
  <c r="A27" i="75"/>
  <c r="A26" i="75"/>
  <c r="G25" i="75"/>
  <c r="A25" i="75"/>
  <c r="N24" i="75"/>
  <c r="L24" i="75"/>
  <c r="K24" i="75"/>
  <c r="J24" i="75"/>
  <c r="J26" i="75" s="1"/>
  <c r="G24" i="75"/>
  <c r="G26" i="75" s="1"/>
  <c r="G36" i="75" s="1"/>
  <c r="F24" i="75"/>
  <c r="F26" i="75" s="1"/>
  <c r="F36" i="75" s="1"/>
  <c r="E24" i="75"/>
  <c r="M23" i="75"/>
  <c r="H23" i="75"/>
  <c r="A23" i="75"/>
  <c r="H22" i="75"/>
  <c r="M22" i="75" s="1"/>
  <c r="H21" i="75"/>
  <c r="A21" i="75"/>
  <c r="H20" i="75"/>
  <c r="A20" i="75"/>
  <c r="H19" i="75"/>
  <c r="A19" i="75"/>
  <c r="H18" i="75"/>
  <c r="A18" i="75"/>
  <c r="H17" i="75"/>
  <c r="A17" i="75"/>
  <c r="H16" i="75"/>
  <c r="A16" i="75"/>
  <c r="H15" i="75"/>
  <c r="A15" i="75"/>
  <c r="H14" i="75"/>
  <c r="A14" i="75"/>
  <c r="H13" i="75"/>
  <c r="A13" i="75"/>
  <c r="H12" i="75"/>
  <c r="A12" i="75"/>
  <c r="H11" i="75"/>
  <c r="A11" i="75"/>
  <c r="A10" i="75"/>
  <c r="A9" i="75"/>
  <c r="A8" i="75"/>
  <c r="A7" i="75"/>
  <c r="A6" i="75"/>
  <c r="A5" i="75"/>
  <c r="A4" i="75"/>
  <c r="A3" i="75"/>
  <c r="A2" i="75"/>
  <c r="A1" i="75"/>
  <c r="I74" i="74"/>
  <c r="I73" i="74"/>
  <c r="I57" i="74"/>
  <c r="I53" i="74"/>
  <c r="I51" i="74"/>
  <c r="I50" i="74"/>
  <c r="I47" i="74"/>
  <c r="M47" i="74" s="1"/>
  <c r="I22" i="74"/>
  <c r="I21" i="74"/>
  <c r="A89" i="74"/>
  <c r="A88" i="74"/>
  <c r="A87" i="74"/>
  <c r="A86" i="74"/>
  <c r="A85" i="74"/>
  <c r="A84" i="74"/>
  <c r="A83" i="74"/>
  <c r="A82" i="74"/>
  <c r="A81" i="74"/>
  <c r="A80" i="74"/>
  <c r="A79" i="74"/>
  <c r="A78" i="74"/>
  <c r="A77" i="74"/>
  <c r="A76" i="74"/>
  <c r="N75" i="74"/>
  <c r="N25" i="74" s="1"/>
  <c r="L75" i="74"/>
  <c r="K75" i="74"/>
  <c r="K25" i="74" s="1"/>
  <c r="J75" i="74"/>
  <c r="G75" i="74"/>
  <c r="G25" i="74" s="1"/>
  <c r="F75" i="74"/>
  <c r="F25" i="74" s="1"/>
  <c r="F26" i="74" s="1"/>
  <c r="F36" i="74" s="1"/>
  <c r="E75" i="74"/>
  <c r="E25" i="74" s="1"/>
  <c r="A75" i="74"/>
  <c r="H74" i="74"/>
  <c r="M74" i="74" s="1"/>
  <c r="A74" i="74"/>
  <c r="H73" i="74"/>
  <c r="M73" i="74" s="1"/>
  <c r="A73" i="74"/>
  <c r="H72" i="74"/>
  <c r="A72" i="74"/>
  <c r="H71" i="74"/>
  <c r="A71" i="74"/>
  <c r="H70" i="74"/>
  <c r="A70" i="74"/>
  <c r="H69" i="74"/>
  <c r="A69" i="74"/>
  <c r="H68" i="74"/>
  <c r="A68" i="74"/>
  <c r="H67" i="74"/>
  <c r="A67" i="74"/>
  <c r="H66" i="74"/>
  <c r="A66" i="74"/>
  <c r="H65" i="74"/>
  <c r="A65" i="74"/>
  <c r="H64" i="74"/>
  <c r="A64" i="74"/>
  <c r="H63" i="74"/>
  <c r="A63" i="74"/>
  <c r="H62" i="74"/>
  <c r="A62" i="74"/>
  <c r="H61" i="74"/>
  <c r="A61" i="74"/>
  <c r="H60" i="74"/>
  <c r="A60" i="74"/>
  <c r="H59" i="74"/>
  <c r="A59" i="74"/>
  <c r="H58" i="74"/>
  <c r="A58" i="74"/>
  <c r="H57" i="74"/>
  <c r="M57" i="74" s="1"/>
  <c r="A57" i="74"/>
  <c r="H56" i="74"/>
  <c r="A56" i="74"/>
  <c r="H55" i="74"/>
  <c r="A55" i="74"/>
  <c r="H54" i="74"/>
  <c r="A54" i="74"/>
  <c r="H53" i="74"/>
  <c r="M53" i="74" s="1"/>
  <c r="A53" i="74"/>
  <c r="H52" i="74"/>
  <c r="A52" i="74"/>
  <c r="M51" i="74"/>
  <c r="H51" i="74"/>
  <c r="A51" i="74"/>
  <c r="H50" i="74"/>
  <c r="M50" i="74" s="1"/>
  <c r="A50" i="74"/>
  <c r="H49" i="74"/>
  <c r="A49" i="74"/>
  <c r="H48" i="74"/>
  <c r="A48" i="74"/>
  <c r="H47" i="74"/>
  <c r="A47" i="74"/>
  <c r="H46" i="74"/>
  <c r="A46" i="74"/>
  <c r="H45" i="74"/>
  <c r="A45" i="74"/>
  <c r="L44" i="74"/>
  <c r="K44" i="74"/>
  <c r="A44" i="74"/>
  <c r="A43" i="74"/>
  <c r="A42" i="74"/>
  <c r="A41" i="74"/>
  <c r="A40" i="74"/>
  <c r="A39" i="74"/>
  <c r="A38" i="74"/>
  <c r="A37" i="74"/>
  <c r="A36" i="74"/>
  <c r="H35" i="74"/>
  <c r="A35" i="74"/>
  <c r="H34" i="74"/>
  <c r="A34" i="74"/>
  <c r="H33" i="74"/>
  <c r="A33" i="74"/>
  <c r="H32" i="74"/>
  <c r="A32" i="74"/>
  <c r="H31" i="74"/>
  <c r="A31" i="74"/>
  <c r="H30" i="74"/>
  <c r="A30" i="74"/>
  <c r="H29" i="74"/>
  <c r="A29" i="74"/>
  <c r="H28" i="74"/>
  <c r="A28" i="74"/>
  <c r="N27" i="74"/>
  <c r="L27" i="74"/>
  <c r="K27" i="74"/>
  <c r="J27" i="74"/>
  <c r="G27" i="74"/>
  <c r="F27" i="74"/>
  <c r="E27" i="74"/>
  <c r="A27" i="74"/>
  <c r="A26" i="74"/>
  <c r="L25" i="74"/>
  <c r="A25" i="74"/>
  <c r="N24" i="74"/>
  <c r="L24" i="74"/>
  <c r="L26" i="74" s="1"/>
  <c r="L36" i="74" s="1"/>
  <c r="L10" i="74" s="1"/>
  <c r="K24" i="74"/>
  <c r="J24" i="74"/>
  <c r="G24" i="74"/>
  <c r="G26" i="74" s="1"/>
  <c r="G36" i="74" s="1"/>
  <c r="F24" i="74"/>
  <c r="E24" i="74"/>
  <c r="M23" i="74"/>
  <c r="H23" i="74"/>
  <c r="A23" i="74"/>
  <c r="H22" i="74"/>
  <c r="M22" i="74" s="1"/>
  <c r="H21" i="74"/>
  <c r="M21" i="74" s="1"/>
  <c r="A21" i="74"/>
  <c r="H20" i="74"/>
  <c r="A20" i="74"/>
  <c r="H19" i="74"/>
  <c r="A19" i="74"/>
  <c r="H18" i="74"/>
  <c r="A18" i="74"/>
  <c r="H17" i="74"/>
  <c r="A17" i="74"/>
  <c r="H16" i="74"/>
  <c r="A16" i="74"/>
  <c r="H15" i="74"/>
  <c r="A15" i="74"/>
  <c r="H14" i="74"/>
  <c r="A14" i="74"/>
  <c r="H13" i="74"/>
  <c r="A13" i="74"/>
  <c r="H12" i="74"/>
  <c r="A12" i="74"/>
  <c r="H11" i="74"/>
  <c r="A11" i="74"/>
  <c r="A10" i="74"/>
  <c r="A9" i="74"/>
  <c r="A8" i="74"/>
  <c r="A7" i="74"/>
  <c r="A6" i="74"/>
  <c r="A5" i="74"/>
  <c r="A4" i="74"/>
  <c r="A3" i="74"/>
  <c r="A2" i="74"/>
  <c r="A1" i="74"/>
  <c r="I74" i="73"/>
  <c r="I73" i="73"/>
  <c r="I68" i="73"/>
  <c r="I68" i="74" s="1"/>
  <c r="I68" i="75" s="1"/>
  <c r="I68" i="76" s="1"/>
  <c r="I68" i="77" s="1"/>
  <c r="I68" i="78" s="1"/>
  <c r="I68" i="79" s="1"/>
  <c r="I57" i="73"/>
  <c r="I53" i="73"/>
  <c r="I51" i="73"/>
  <c r="M51" i="73" s="1"/>
  <c r="I50" i="73"/>
  <c r="I47" i="73"/>
  <c r="M47" i="73" s="1"/>
  <c r="I45" i="73"/>
  <c r="I45" i="74" s="1"/>
  <c r="I45" i="75" s="1"/>
  <c r="I45" i="76" s="1"/>
  <c r="I45" i="77" s="1"/>
  <c r="I22" i="73"/>
  <c r="I21" i="73"/>
  <c r="A89" i="73"/>
  <c r="A88" i="73"/>
  <c r="A87" i="73"/>
  <c r="A86" i="73"/>
  <c r="A85" i="73"/>
  <c r="A84" i="73"/>
  <c r="A83" i="73"/>
  <c r="A82" i="73"/>
  <c r="A81" i="73"/>
  <c r="A80" i="73"/>
  <c r="A79" i="73"/>
  <c r="A78" i="73"/>
  <c r="A77" i="73"/>
  <c r="A76" i="73"/>
  <c r="N75" i="73"/>
  <c r="N43" i="73" s="1"/>
  <c r="L75" i="73"/>
  <c r="L44" i="73" s="1"/>
  <c r="K75" i="73"/>
  <c r="K25" i="73" s="1"/>
  <c r="J75" i="73"/>
  <c r="J44" i="73" s="1"/>
  <c r="G75" i="73"/>
  <c r="G25" i="73" s="1"/>
  <c r="G26" i="73" s="1"/>
  <c r="G36" i="73" s="1"/>
  <c r="F75" i="73"/>
  <c r="F25" i="73" s="1"/>
  <c r="F26" i="73" s="1"/>
  <c r="F36" i="73" s="1"/>
  <c r="E75" i="73"/>
  <c r="E25" i="73" s="1"/>
  <c r="A75" i="73"/>
  <c r="M74" i="73"/>
  <c r="H74" i="73"/>
  <c r="A74" i="73"/>
  <c r="M73" i="73"/>
  <c r="H73" i="73"/>
  <c r="A73" i="73"/>
  <c r="H72" i="73"/>
  <c r="A72" i="73"/>
  <c r="H71" i="73"/>
  <c r="A71" i="73"/>
  <c r="H70" i="73"/>
  <c r="A70" i="73"/>
  <c r="H69" i="73"/>
  <c r="A69" i="73"/>
  <c r="M68" i="73"/>
  <c r="H68" i="73"/>
  <c r="A68" i="73"/>
  <c r="H67" i="73"/>
  <c r="A67" i="73"/>
  <c r="H66" i="73"/>
  <c r="A66" i="73"/>
  <c r="H65" i="73"/>
  <c r="I65" i="73" s="1"/>
  <c r="A65" i="73"/>
  <c r="H64" i="73"/>
  <c r="A64" i="73"/>
  <c r="H63" i="73"/>
  <c r="A63" i="73"/>
  <c r="H62" i="73"/>
  <c r="A62" i="73"/>
  <c r="H61" i="73"/>
  <c r="A61" i="73"/>
  <c r="H60" i="73"/>
  <c r="A60" i="73"/>
  <c r="H59" i="73"/>
  <c r="A59" i="73"/>
  <c r="H58" i="73"/>
  <c r="A58" i="73"/>
  <c r="M57" i="73"/>
  <c r="H57" i="73"/>
  <c r="A57" i="73"/>
  <c r="H56" i="73"/>
  <c r="A56" i="73"/>
  <c r="H55" i="73"/>
  <c r="A55" i="73"/>
  <c r="H54" i="73"/>
  <c r="A54" i="73"/>
  <c r="M53" i="73"/>
  <c r="H53" i="73"/>
  <c r="A53" i="73"/>
  <c r="H52" i="73"/>
  <c r="A52" i="73"/>
  <c r="H51" i="73"/>
  <c r="A51" i="73"/>
  <c r="M50" i="73"/>
  <c r="H50" i="73"/>
  <c r="A50" i="73"/>
  <c r="H49" i="73"/>
  <c r="I49" i="73" s="1"/>
  <c r="A49" i="73"/>
  <c r="H48" i="73"/>
  <c r="A48" i="73"/>
  <c r="H47" i="73"/>
  <c r="A47" i="73"/>
  <c r="H46" i="73"/>
  <c r="A46" i="73"/>
  <c r="H45" i="73"/>
  <c r="A45" i="73"/>
  <c r="A44" i="73"/>
  <c r="A43" i="73"/>
  <c r="A42" i="73"/>
  <c r="A41" i="73"/>
  <c r="A40" i="73"/>
  <c r="A39" i="73"/>
  <c r="A38" i="73"/>
  <c r="A37" i="73"/>
  <c r="A36" i="73"/>
  <c r="H35" i="73"/>
  <c r="A35" i="73"/>
  <c r="H34" i="73"/>
  <c r="A34" i="73"/>
  <c r="H33" i="73"/>
  <c r="A33" i="73"/>
  <c r="H32" i="73"/>
  <c r="A32" i="73"/>
  <c r="H31" i="73"/>
  <c r="A31" i="73"/>
  <c r="H30" i="73"/>
  <c r="A30" i="73"/>
  <c r="H29" i="73"/>
  <c r="A29" i="73"/>
  <c r="H28" i="73"/>
  <c r="A28" i="73"/>
  <c r="N27" i="73"/>
  <c r="L27" i="73"/>
  <c r="K27" i="73"/>
  <c r="J27" i="73"/>
  <c r="G27" i="73"/>
  <c r="F27" i="73"/>
  <c r="E27" i="73"/>
  <c r="A27" i="73"/>
  <c r="A26" i="73"/>
  <c r="A25" i="73"/>
  <c r="N24" i="73"/>
  <c r="L24" i="73"/>
  <c r="K24" i="73"/>
  <c r="J24" i="73"/>
  <c r="G24" i="73"/>
  <c r="F24" i="73"/>
  <c r="E24" i="73"/>
  <c r="M23" i="73"/>
  <c r="H23" i="73"/>
  <c r="A23" i="73"/>
  <c r="M22" i="73"/>
  <c r="H22" i="73"/>
  <c r="H21" i="73"/>
  <c r="A21" i="73"/>
  <c r="H20" i="73"/>
  <c r="A20" i="73"/>
  <c r="H19" i="73"/>
  <c r="A19" i="73"/>
  <c r="H18" i="73"/>
  <c r="A18" i="73"/>
  <c r="H17" i="73"/>
  <c r="A17" i="73"/>
  <c r="H16" i="73"/>
  <c r="A16" i="73"/>
  <c r="H15" i="73"/>
  <c r="A15" i="73"/>
  <c r="H14" i="73"/>
  <c r="A14" i="73"/>
  <c r="H13" i="73"/>
  <c r="A13" i="73"/>
  <c r="H12" i="73"/>
  <c r="A12" i="73"/>
  <c r="H11" i="73"/>
  <c r="A11" i="73"/>
  <c r="A10" i="73"/>
  <c r="A9" i="73"/>
  <c r="A8" i="73"/>
  <c r="A7" i="73"/>
  <c r="A6" i="73"/>
  <c r="A5" i="73"/>
  <c r="A4" i="73"/>
  <c r="A3" i="73"/>
  <c r="A2" i="73"/>
  <c r="A1" i="73"/>
  <c r="I74" i="72"/>
  <c r="I73" i="72"/>
  <c r="I68" i="72"/>
  <c r="I65" i="72"/>
  <c r="I60" i="72"/>
  <c r="I59" i="72"/>
  <c r="I57" i="72"/>
  <c r="I53" i="72"/>
  <c r="I51" i="72"/>
  <c r="I50" i="72"/>
  <c r="I49" i="72"/>
  <c r="I47" i="72"/>
  <c r="I45" i="72"/>
  <c r="I22" i="72"/>
  <c r="I21" i="72"/>
  <c r="A89" i="72"/>
  <c r="A88" i="72"/>
  <c r="A87" i="72"/>
  <c r="A86" i="72"/>
  <c r="A85" i="72"/>
  <c r="A84" i="72"/>
  <c r="A83" i="72"/>
  <c r="A82" i="72"/>
  <c r="A81" i="72"/>
  <c r="A80" i="72"/>
  <c r="A79" i="72"/>
  <c r="A78" i="72"/>
  <c r="A77" i="72"/>
  <c r="A76" i="72"/>
  <c r="N75" i="72"/>
  <c r="N25" i="72" s="1"/>
  <c r="L75" i="72"/>
  <c r="K75" i="72"/>
  <c r="K25" i="72" s="1"/>
  <c r="J75" i="72"/>
  <c r="G75" i="72"/>
  <c r="G25" i="72" s="1"/>
  <c r="F75" i="72"/>
  <c r="F25" i="72" s="1"/>
  <c r="E75" i="72"/>
  <c r="E25" i="72" s="1"/>
  <c r="A75" i="72"/>
  <c r="H74" i="72"/>
  <c r="M74" i="72" s="1"/>
  <c r="A74" i="72"/>
  <c r="M73" i="72"/>
  <c r="H73" i="72"/>
  <c r="A73" i="72"/>
  <c r="H72" i="72"/>
  <c r="I72" i="72" s="1"/>
  <c r="I72" i="73" s="1"/>
  <c r="A72" i="72"/>
  <c r="H71" i="72"/>
  <c r="A71" i="72"/>
  <c r="H70" i="72"/>
  <c r="A70" i="72"/>
  <c r="H69" i="72"/>
  <c r="A69" i="72"/>
  <c r="H68" i="72"/>
  <c r="M68" i="72" s="1"/>
  <c r="A68" i="72"/>
  <c r="H67" i="72"/>
  <c r="A67" i="72"/>
  <c r="H66" i="72"/>
  <c r="A66" i="72"/>
  <c r="M65" i="72"/>
  <c r="H65" i="72"/>
  <c r="A65" i="72"/>
  <c r="H64" i="72"/>
  <c r="A64" i="72"/>
  <c r="H63" i="72"/>
  <c r="A63" i="72"/>
  <c r="H62" i="72"/>
  <c r="A62" i="72"/>
  <c r="H61" i="72"/>
  <c r="I61" i="72" s="1"/>
  <c r="A61" i="72"/>
  <c r="H60" i="72"/>
  <c r="A60" i="72"/>
  <c r="H59" i="72"/>
  <c r="A59" i="72"/>
  <c r="H58" i="72"/>
  <c r="A58" i="72"/>
  <c r="M57" i="72"/>
  <c r="H57" i="72"/>
  <c r="A57" i="72"/>
  <c r="H56" i="72"/>
  <c r="A56" i="72"/>
  <c r="H55" i="72"/>
  <c r="A55" i="72"/>
  <c r="H54" i="72"/>
  <c r="A54" i="72"/>
  <c r="M53" i="72"/>
  <c r="H53" i="72"/>
  <c r="A53" i="72"/>
  <c r="H52" i="72"/>
  <c r="A52" i="72"/>
  <c r="H51" i="72"/>
  <c r="M51" i="72" s="1"/>
  <c r="A51" i="72"/>
  <c r="H50" i="72"/>
  <c r="A50" i="72"/>
  <c r="M49" i="72"/>
  <c r="H49" i="72"/>
  <c r="A49" i="72"/>
  <c r="H48" i="72"/>
  <c r="A48" i="72"/>
  <c r="H47" i="72"/>
  <c r="A47" i="72"/>
  <c r="H46" i="72"/>
  <c r="A46" i="72"/>
  <c r="M45" i="72"/>
  <c r="H45" i="72"/>
  <c r="A45" i="72"/>
  <c r="L44" i="72"/>
  <c r="A44" i="72"/>
  <c r="A43" i="72"/>
  <c r="A42" i="72"/>
  <c r="A41" i="72"/>
  <c r="A40" i="72"/>
  <c r="A39" i="72"/>
  <c r="A38" i="72"/>
  <c r="A37" i="72"/>
  <c r="A36" i="72"/>
  <c r="H35" i="72"/>
  <c r="A35" i="72"/>
  <c r="H34" i="72"/>
  <c r="A34" i="72"/>
  <c r="H33" i="72"/>
  <c r="A33" i="72"/>
  <c r="H32" i="72"/>
  <c r="A32" i="72"/>
  <c r="H31" i="72"/>
  <c r="A31" i="72"/>
  <c r="H30" i="72"/>
  <c r="A30" i="72"/>
  <c r="H29" i="72"/>
  <c r="A29" i="72"/>
  <c r="H28" i="72"/>
  <c r="A28" i="72"/>
  <c r="N27" i="72"/>
  <c r="L27" i="72"/>
  <c r="K27" i="72"/>
  <c r="J27" i="72"/>
  <c r="G27" i="72"/>
  <c r="F27" i="72"/>
  <c r="E27" i="72"/>
  <c r="A27" i="72"/>
  <c r="F26" i="72"/>
  <c r="F36" i="72" s="1"/>
  <c r="A26" i="72"/>
  <c r="L25" i="72"/>
  <c r="A25" i="72"/>
  <c r="N24" i="72"/>
  <c r="L24" i="72"/>
  <c r="K24" i="72"/>
  <c r="K26" i="72" s="1"/>
  <c r="K36" i="72" s="1"/>
  <c r="K10" i="72" s="1"/>
  <c r="J24" i="72"/>
  <c r="G24" i="72"/>
  <c r="G26" i="72" s="1"/>
  <c r="G36" i="72" s="1"/>
  <c r="F24" i="72"/>
  <c r="E24" i="72"/>
  <c r="M23" i="72"/>
  <c r="H23" i="72"/>
  <c r="A23" i="72"/>
  <c r="M22" i="72"/>
  <c r="H22" i="72"/>
  <c r="H21" i="72"/>
  <c r="M21" i="72" s="1"/>
  <c r="A21" i="72"/>
  <c r="H20" i="72"/>
  <c r="A20" i="72"/>
  <c r="H19" i="72"/>
  <c r="A19" i="72"/>
  <c r="H18" i="72"/>
  <c r="A18" i="72"/>
  <c r="H17" i="72"/>
  <c r="A17" i="72"/>
  <c r="H16" i="72"/>
  <c r="A16" i="72"/>
  <c r="H15" i="72"/>
  <c r="A15" i="72"/>
  <c r="H14" i="72"/>
  <c r="A14" i="72"/>
  <c r="H13" i="72"/>
  <c r="A13" i="72"/>
  <c r="H12" i="72"/>
  <c r="A12" i="72"/>
  <c r="H11" i="72"/>
  <c r="A11" i="72"/>
  <c r="A10" i="72"/>
  <c r="A9" i="72"/>
  <c r="A8" i="72"/>
  <c r="A7" i="72"/>
  <c r="A6" i="72"/>
  <c r="A5" i="72"/>
  <c r="A4" i="72"/>
  <c r="A3" i="72"/>
  <c r="A2" i="72"/>
  <c r="A1" i="72"/>
  <c r="M25" i="84" l="1"/>
  <c r="M26" i="84" s="1"/>
  <c r="M36" i="84" s="1"/>
  <c r="M10" i="84" s="1"/>
  <c r="I26" i="84"/>
  <c r="I36" i="84" s="1"/>
  <c r="I10" i="84" s="1"/>
  <c r="E9" i="84"/>
  <c r="Q9" i="84"/>
  <c r="H25" i="83"/>
  <c r="H26" i="83" s="1"/>
  <c r="H36" i="83" s="1"/>
  <c r="M27" i="83"/>
  <c r="I27" i="83"/>
  <c r="I24" i="83"/>
  <c r="M24" i="83"/>
  <c r="M45" i="83"/>
  <c r="M75" i="83" s="1"/>
  <c r="I75" i="83"/>
  <c r="H27" i="79"/>
  <c r="N43" i="79"/>
  <c r="M53" i="79"/>
  <c r="H75" i="79"/>
  <c r="E43" i="79" s="1"/>
  <c r="M47" i="79"/>
  <c r="E26" i="79"/>
  <c r="E36" i="79" s="1"/>
  <c r="H24" i="79"/>
  <c r="N26" i="79"/>
  <c r="N36" i="79" s="1"/>
  <c r="N9" i="79" s="1"/>
  <c r="H27" i="78"/>
  <c r="H75" i="78"/>
  <c r="H25" i="78" s="1"/>
  <c r="H26" i="78" s="1"/>
  <c r="N43" i="78"/>
  <c r="I45" i="78"/>
  <c r="I45" i="79" s="1"/>
  <c r="M45" i="79" s="1"/>
  <c r="H24" i="78"/>
  <c r="E26" i="78"/>
  <c r="E36" i="78" s="1"/>
  <c r="N26" i="78"/>
  <c r="N36" i="78" s="1"/>
  <c r="N9" i="78" s="1"/>
  <c r="H27" i="77"/>
  <c r="H75" i="77"/>
  <c r="H25" i="77" s="1"/>
  <c r="N25" i="77"/>
  <c r="N26" i="77" s="1"/>
  <c r="N36" i="77" s="1"/>
  <c r="N9" i="77" s="1"/>
  <c r="H24" i="77"/>
  <c r="H27" i="76"/>
  <c r="N43" i="76"/>
  <c r="I57" i="76"/>
  <c r="I57" i="77" s="1"/>
  <c r="M57" i="77" s="1"/>
  <c r="E26" i="76"/>
  <c r="E36" i="76" s="1"/>
  <c r="N26" i="76"/>
  <c r="N36" i="76" s="1"/>
  <c r="N9" i="76" s="1"/>
  <c r="J36" i="75"/>
  <c r="J10" i="75" s="1"/>
  <c r="M73" i="75"/>
  <c r="I73" i="75"/>
  <c r="I73" i="76" s="1"/>
  <c r="I73" i="77" s="1"/>
  <c r="H27" i="75"/>
  <c r="M57" i="76"/>
  <c r="M57" i="75"/>
  <c r="H75" i="75"/>
  <c r="E43" i="75" s="1"/>
  <c r="N43" i="75"/>
  <c r="N26" i="75"/>
  <c r="N36" i="75" s="1"/>
  <c r="N9" i="75" s="1"/>
  <c r="I21" i="78"/>
  <c r="I21" i="79" s="1"/>
  <c r="M21" i="77"/>
  <c r="M21" i="75"/>
  <c r="M21" i="76"/>
  <c r="E26" i="75"/>
  <c r="E36" i="75" s="1"/>
  <c r="H27" i="74"/>
  <c r="N43" i="74"/>
  <c r="E26" i="74"/>
  <c r="E36" i="74" s="1"/>
  <c r="N26" i="74"/>
  <c r="N36" i="74" s="1"/>
  <c r="N9" i="74" s="1"/>
  <c r="H27" i="73"/>
  <c r="M68" i="79"/>
  <c r="M68" i="75"/>
  <c r="M68" i="78"/>
  <c r="M68" i="77"/>
  <c r="M65" i="73"/>
  <c r="I65" i="74"/>
  <c r="I65" i="75" s="1"/>
  <c r="I65" i="76" s="1"/>
  <c r="I65" i="77" s="1"/>
  <c r="M65" i="74"/>
  <c r="I60" i="73"/>
  <c r="I60" i="74" s="1"/>
  <c r="I59" i="73"/>
  <c r="I59" i="74" s="1"/>
  <c r="I49" i="74"/>
  <c r="I49" i="75" s="1"/>
  <c r="I49" i="76" s="1"/>
  <c r="I49" i="77" s="1"/>
  <c r="M49" i="73"/>
  <c r="M49" i="74"/>
  <c r="H75" i="73"/>
  <c r="E43" i="73" s="1"/>
  <c r="E26" i="73"/>
  <c r="E36" i="73" s="1"/>
  <c r="M45" i="75"/>
  <c r="H27" i="72"/>
  <c r="M19" i="73"/>
  <c r="I19" i="72"/>
  <c r="I19" i="73" s="1"/>
  <c r="I19" i="74" s="1"/>
  <c r="I19" i="75" s="1"/>
  <c r="I19" i="76" s="1"/>
  <c r="I19" i="77" s="1"/>
  <c r="I72" i="74"/>
  <c r="I72" i="75" s="1"/>
  <c r="I72" i="76" s="1"/>
  <c r="I72" i="77" s="1"/>
  <c r="I72" i="78" s="1"/>
  <c r="I72" i="79" s="1"/>
  <c r="M72" i="73"/>
  <c r="I61" i="73"/>
  <c r="M61" i="72"/>
  <c r="M60" i="72"/>
  <c r="M59" i="73"/>
  <c r="N26" i="72"/>
  <c r="N36" i="72" s="1"/>
  <c r="N9" i="72" s="1"/>
  <c r="H24" i="72"/>
  <c r="E26" i="72"/>
  <c r="E36" i="72" s="1"/>
  <c r="K26" i="79"/>
  <c r="L25" i="79"/>
  <c r="L26" i="79" s="1"/>
  <c r="L36" i="79" s="1"/>
  <c r="L10" i="79" s="1"/>
  <c r="K36" i="79"/>
  <c r="K10" i="79" s="1"/>
  <c r="K44" i="78"/>
  <c r="K26" i="78"/>
  <c r="K36" i="78" s="1"/>
  <c r="K10" i="78" s="1"/>
  <c r="L26" i="78"/>
  <c r="L36" i="78" s="1"/>
  <c r="L10" i="78" s="1"/>
  <c r="L25" i="77"/>
  <c r="L26" i="77" s="1"/>
  <c r="L36" i="77" s="1"/>
  <c r="L10" i="77" s="1"/>
  <c r="L36" i="76"/>
  <c r="L10" i="76" s="1"/>
  <c r="K26" i="75"/>
  <c r="K36" i="75" s="1"/>
  <c r="K10" i="75" s="1"/>
  <c r="K44" i="75"/>
  <c r="L25" i="73"/>
  <c r="L26" i="73" s="1"/>
  <c r="L36" i="73" s="1"/>
  <c r="L10" i="73" s="1"/>
  <c r="K26" i="73"/>
  <c r="K36" i="73" s="1"/>
  <c r="K10" i="73" s="1"/>
  <c r="K44" i="72"/>
  <c r="M22" i="79"/>
  <c r="J25" i="79"/>
  <c r="J26" i="79" s="1"/>
  <c r="J36" i="79" s="1"/>
  <c r="J10" i="79" s="1"/>
  <c r="M47" i="78"/>
  <c r="M51" i="78"/>
  <c r="E43" i="78"/>
  <c r="J25" i="78"/>
  <c r="J26" i="78" s="1"/>
  <c r="J36" i="78" s="1"/>
  <c r="J10" i="78" s="1"/>
  <c r="M50" i="77"/>
  <c r="M47" i="77"/>
  <c r="K44" i="77"/>
  <c r="K25" i="77"/>
  <c r="K26" i="77" s="1"/>
  <c r="K36" i="77" s="1"/>
  <c r="K10" i="77" s="1"/>
  <c r="E26" i="77"/>
  <c r="E36" i="77" s="1"/>
  <c r="J26" i="77"/>
  <c r="J36" i="77" s="1"/>
  <c r="J10" i="77" s="1"/>
  <c r="F26" i="77"/>
  <c r="F36" i="77" s="1"/>
  <c r="M68" i="76"/>
  <c r="M72" i="76"/>
  <c r="H24" i="76"/>
  <c r="H75" i="76"/>
  <c r="K26" i="76"/>
  <c r="K36" i="76" s="1"/>
  <c r="K10" i="76" s="1"/>
  <c r="J44" i="76"/>
  <c r="J25" i="76"/>
  <c r="J26" i="76" s="1"/>
  <c r="J36" i="76" s="1"/>
  <c r="J10" i="76" s="1"/>
  <c r="M50" i="75"/>
  <c r="M74" i="75"/>
  <c r="L25" i="75"/>
  <c r="L26" i="75" s="1"/>
  <c r="L36" i="75" s="1"/>
  <c r="L10" i="75" s="1"/>
  <c r="H24" i="75"/>
  <c r="M68" i="74"/>
  <c r="M72" i="74"/>
  <c r="H24" i="74"/>
  <c r="H75" i="74"/>
  <c r="K26" i="74"/>
  <c r="K36" i="74" s="1"/>
  <c r="K10" i="74" s="1"/>
  <c r="J44" i="74"/>
  <c r="J25" i="74"/>
  <c r="J26" i="74" s="1"/>
  <c r="J36" i="74" s="1"/>
  <c r="J10" i="74" s="1"/>
  <c r="M21" i="73"/>
  <c r="H24" i="73"/>
  <c r="N25" i="73"/>
  <c r="N26" i="73" s="1"/>
  <c r="N36" i="73" s="1"/>
  <c r="N9" i="73" s="1"/>
  <c r="M45" i="73"/>
  <c r="K44" i="73"/>
  <c r="J25" i="73"/>
  <c r="J26" i="73" s="1"/>
  <c r="J36" i="73" s="1"/>
  <c r="J10" i="73" s="1"/>
  <c r="M50" i="72"/>
  <c r="M59" i="72"/>
  <c r="M47" i="72"/>
  <c r="M72" i="72"/>
  <c r="J44" i="72"/>
  <c r="J25" i="72"/>
  <c r="J26" i="72" s="1"/>
  <c r="J36" i="72" s="1"/>
  <c r="J10" i="72" s="1"/>
  <c r="L26" i="72"/>
  <c r="L36" i="72" s="1"/>
  <c r="L10" i="72" s="1"/>
  <c r="N43" i="72"/>
  <c r="H75" i="72"/>
  <c r="I74" i="71"/>
  <c r="I73" i="71"/>
  <c r="I71" i="71"/>
  <c r="I71" i="72" s="1"/>
  <c r="I71" i="73" s="1"/>
  <c r="I68" i="71"/>
  <c r="I65" i="71"/>
  <c r="M65" i="71" s="1"/>
  <c r="I64" i="71"/>
  <c r="I64" i="72" s="1"/>
  <c r="I64" i="73" s="1"/>
  <c r="I61" i="71"/>
  <c r="I60" i="71"/>
  <c r="I57" i="71"/>
  <c r="I55" i="71"/>
  <c r="I55" i="72" s="1"/>
  <c r="I55" i="73" s="1"/>
  <c r="I53" i="71"/>
  <c r="I52" i="71"/>
  <c r="I52" i="72" s="1"/>
  <c r="I52" i="73" s="1"/>
  <c r="I51" i="71"/>
  <c r="I50" i="71"/>
  <c r="I49" i="71"/>
  <c r="M49" i="71" s="1"/>
  <c r="I47" i="71"/>
  <c r="I22" i="71"/>
  <c r="I21" i="71"/>
  <c r="I16" i="71"/>
  <c r="I16" i="72" s="1"/>
  <c r="I16" i="73" s="1"/>
  <c r="I16" i="74" s="1"/>
  <c r="I16" i="75" s="1"/>
  <c r="I16" i="76" s="1"/>
  <c r="I16" i="77" s="1"/>
  <c r="A89" i="71"/>
  <c r="A88" i="71"/>
  <c r="A87" i="71"/>
  <c r="A86" i="71"/>
  <c r="A85" i="71"/>
  <c r="A84" i="71"/>
  <c r="A83" i="71"/>
  <c r="A82" i="71"/>
  <c r="A81" i="71"/>
  <c r="A80" i="71"/>
  <c r="A79" i="71"/>
  <c r="A78" i="71"/>
  <c r="A77" i="71"/>
  <c r="A76" i="71"/>
  <c r="N75" i="71"/>
  <c r="N25" i="71" s="1"/>
  <c r="L75" i="71"/>
  <c r="L44" i="71" s="1"/>
  <c r="K75" i="71"/>
  <c r="K25" i="71" s="1"/>
  <c r="J75" i="71"/>
  <c r="G75" i="71"/>
  <c r="G25" i="71" s="1"/>
  <c r="F75" i="71"/>
  <c r="F25" i="71" s="1"/>
  <c r="E75" i="71"/>
  <c r="E25" i="71" s="1"/>
  <c r="A75" i="71"/>
  <c r="H74" i="71"/>
  <c r="M74" i="71" s="1"/>
  <c r="A74" i="71"/>
  <c r="M73" i="71"/>
  <c r="H73" i="71"/>
  <c r="A73" i="71"/>
  <c r="H72" i="71"/>
  <c r="A72" i="71"/>
  <c r="H71" i="71"/>
  <c r="A71" i="71"/>
  <c r="H70" i="71"/>
  <c r="A70" i="71"/>
  <c r="H69" i="71"/>
  <c r="A69" i="71"/>
  <c r="H68" i="71"/>
  <c r="M68" i="71" s="1"/>
  <c r="A68" i="71"/>
  <c r="H67" i="71"/>
  <c r="A67" i="71"/>
  <c r="H66" i="71"/>
  <c r="A66" i="71"/>
  <c r="H65" i="71"/>
  <c r="A65" i="71"/>
  <c r="H64" i="71"/>
  <c r="A64" i="71"/>
  <c r="H63" i="71"/>
  <c r="I63" i="71" s="1"/>
  <c r="I63" i="72" s="1"/>
  <c r="A63" i="71"/>
  <c r="H62" i="71"/>
  <c r="A62" i="71"/>
  <c r="M61" i="71"/>
  <c r="H61" i="71"/>
  <c r="A61" i="71"/>
  <c r="H60" i="71"/>
  <c r="A60" i="71"/>
  <c r="H59" i="71"/>
  <c r="A59" i="71"/>
  <c r="H58" i="71"/>
  <c r="A58" i="71"/>
  <c r="M57" i="71"/>
  <c r="H57" i="71"/>
  <c r="A57" i="71"/>
  <c r="H56" i="71"/>
  <c r="A56" i="71"/>
  <c r="H55" i="71"/>
  <c r="A55" i="71"/>
  <c r="H54" i="71"/>
  <c r="A54" i="71"/>
  <c r="M53" i="71"/>
  <c r="H53" i="71"/>
  <c r="A53" i="71"/>
  <c r="H52" i="71"/>
  <c r="A52" i="71"/>
  <c r="H51" i="71"/>
  <c r="A51" i="71"/>
  <c r="H50" i="71"/>
  <c r="M50" i="71" s="1"/>
  <c r="A50" i="71"/>
  <c r="H49" i="71"/>
  <c r="A49" i="71"/>
  <c r="H48" i="71"/>
  <c r="I48" i="71" s="1"/>
  <c r="I48" i="72" s="1"/>
  <c r="A48" i="71"/>
  <c r="H47" i="71"/>
  <c r="A47" i="71"/>
  <c r="H46" i="71"/>
  <c r="A46" i="71"/>
  <c r="H45" i="71"/>
  <c r="A45" i="71"/>
  <c r="A44" i="71"/>
  <c r="A43" i="71"/>
  <c r="A42" i="71"/>
  <c r="A41" i="71"/>
  <c r="A40" i="71"/>
  <c r="A39" i="71"/>
  <c r="A38" i="71"/>
  <c r="A37" i="71"/>
  <c r="A36" i="71"/>
  <c r="H35" i="71"/>
  <c r="A35" i="71"/>
  <c r="H34" i="71"/>
  <c r="A34" i="71"/>
  <c r="H33" i="71"/>
  <c r="A33" i="71"/>
  <c r="H32" i="71"/>
  <c r="A32" i="71"/>
  <c r="H31" i="71"/>
  <c r="A31" i="71"/>
  <c r="H30" i="71"/>
  <c r="A30" i="71"/>
  <c r="H29" i="71"/>
  <c r="A29" i="71"/>
  <c r="H28" i="71"/>
  <c r="A28" i="71"/>
  <c r="N27" i="71"/>
  <c r="L27" i="71"/>
  <c r="K27" i="71"/>
  <c r="J27" i="71"/>
  <c r="G27" i="71"/>
  <c r="F27" i="71"/>
  <c r="E27" i="71"/>
  <c r="A27" i="71"/>
  <c r="F26" i="71"/>
  <c r="F36" i="71" s="1"/>
  <c r="A26" i="71"/>
  <c r="A25" i="71"/>
  <c r="N24" i="71"/>
  <c r="L24" i="71"/>
  <c r="K24" i="71"/>
  <c r="J24" i="71"/>
  <c r="G24" i="71"/>
  <c r="G26" i="71" s="1"/>
  <c r="G36" i="71" s="1"/>
  <c r="F24" i="71"/>
  <c r="E24" i="71"/>
  <c r="M23" i="71"/>
  <c r="H23" i="71"/>
  <c r="A23" i="71"/>
  <c r="M22" i="71"/>
  <c r="H22" i="71"/>
  <c r="H21" i="71"/>
  <c r="A21" i="71"/>
  <c r="H20" i="71"/>
  <c r="A20" i="71"/>
  <c r="H19" i="71"/>
  <c r="A19" i="71"/>
  <c r="H18" i="71"/>
  <c r="A18" i="71"/>
  <c r="H17" i="71"/>
  <c r="A17" i="71"/>
  <c r="H16" i="71"/>
  <c r="A16" i="71"/>
  <c r="H15" i="71"/>
  <c r="A15" i="71"/>
  <c r="H14" i="71"/>
  <c r="A14" i="71"/>
  <c r="H13" i="71"/>
  <c r="A13" i="71"/>
  <c r="H12" i="71"/>
  <c r="A12" i="71"/>
  <c r="H11" i="71"/>
  <c r="A11" i="71"/>
  <c r="A10" i="71"/>
  <c r="A9" i="71"/>
  <c r="A8" i="71"/>
  <c r="A7" i="71"/>
  <c r="A6" i="71"/>
  <c r="A5" i="71"/>
  <c r="A4" i="71"/>
  <c r="A3" i="71"/>
  <c r="A2" i="71"/>
  <c r="A1" i="71"/>
  <c r="I74" i="70"/>
  <c r="I73" i="70"/>
  <c r="I71" i="70"/>
  <c r="I68" i="70"/>
  <c r="I65" i="70"/>
  <c r="I64" i="70"/>
  <c r="I63" i="70"/>
  <c r="I61" i="70"/>
  <c r="I60" i="70"/>
  <c r="I57" i="70"/>
  <c r="I55" i="70"/>
  <c r="I53" i="70"/>
  <c r="I52" i="70"/>
  <c r="I51" i="70"/>
  <c r="I50" i="70"/>
  <c r="I49" i="70"/>
  <c r="I48" i="70"/>
  <c r="I47" i="70"/>
  <c r="I22" i="70"/>
  <c r="I21" i="70"/>
  <c r="I16" i="70"/>
  <c r="E9" i="83" l="1"/>
  <c r="Q9" i="83"/>
  <c r="M44" i="83"/>
  <c r="M25" i="83"/>
  <c r="M26" i="83" s="1"/>
  <c r="M36" i="83" s="1"/>
  <c r="M10" i="83" s="1"/>
  <c r="I44" i="83"/>
  <c r="I25" i="83"/>
  <c r="I26" i="83" s="1"/>
  <c r="I36" i="83" s="1"/>
  <c r="I10" i="83" s="1"/>
  <c r="H25" i="79"/>
  <c r="H26" i="79" s="1"/>
  <c r="H36" i="79" s="1"/>
  <c r="E9" i="79" s="1"/>
  <c r="H36" i="78"/>
  <c r="Q9" i="78" s="1"/>
  <c r="H26" i="77"/>
  <c r="H36" i="77" s="1"/>
  <c r="E9" i="77" s="1"/>
  <c r="E43" i="77"/>
  <c r="I57" i="78"/>
  <c r="I57" i="79" s="1"/>
  <c r="M57" i="78"/>
  <c r="I73" i="78"/>
  <c r="M73" i="77"/>
  <c r="M73" i="76"/>
  <c r="M57" i="79"/>
  <c r="H25" i="75"/>
  <c r="M21" i="79"/>
  <c r="M21" i="78"/>
  <c r="M65" i="76"/>
  <c r="M72" i="79"/>
  <c r="M72" i="75"/>
  <c r="M72" i="77"/>
  <c r="M65" i="75"/>
  <c r="I65" i="78"/>
  <c r="M65" i="77"/>
  <c r="I60" i="75"/>
  <c r="M60" i="74"/>
  <c r="M60" i="73"/>
  <c r="H25" i="73"/>
  <c r="H26" i="73" s="1"/>
  <c r="H36" i="73" s="1"/>
  <c r="I49" i="78"/>
  <c r="M49" i="77"/>
  <c r="M49" i="76"/>
  <c r="M49" i="75"/>
  <c r="M19" i="75"/>
  <c r="I19" i="78"/>
  <c r="M19" i="77"/>
  <c r="M19" i="76"/>
  <c r="M19" i="72"/>
  <c r="M19" i="74"/>
  <c r="M72" i="78"/>
  <c r="M61" i="73"/>
  <c r="I61" i="74"/>
  <c r="M59" i="74"/>
  <c r="I59" i="75"/>
  <c r="L25" i="71"/>
  <c r="K44" i="71"/>
  <c r="K26" i="71"/>
  <c r="K36" i="71" s="1"/>
  <c r="K10" i="71" s="1"/>
  <c r="H27" i="71"/>
  <c r="M64" i="73"/>
  <c r="I64" i="74"/>
  <c r="M64" i="72"/>
  <c r="M64" i="71"/>
  <c r="M71" i="73"/>
  <c r="I71" i="74"/>
  <c r="M71" i="71"/>
  <c r="M71" i="72"/>
  <c r="I63" i="73"/>
  <c r="M63" i="72"/>
  <c r="M55" i="73"/>
  <c r="I55" i="74"/>
  <c r="M55" i="71"/>
  <c r="M55" i="72"/>
  <c r="N26" i="71"/>
  <c r="N36" i="71" s="1"/>
  <c r="N9" i="71" s="1"/>
  <c r="I52" i="74"/>
  <c r="M52" i="73"/>
  <c r="M52" i="72"/>
  <c r="M52" i="71"/>
  <c r="I48" i="73"/>
  <c r="M48" i="72"/>
  <c r="M48" i="71"/>
  <c r="M16" i="72"/>
  <c r="M16" i="75"/>
  <c r="M16" i="74"/>
  <c r="M16" i="77"/>
  <c r="I16" i="78"/>
  <c r="M16" i="76"/>
  <c r="M16" i="71"/>
  <c r="M16" i="73"/>
  <c r="H24" i="71"/>
  <c r="E26" i="71"/>
  <c r="E36" i="71" s="1"/>
  <c r="M45" i="78"/>
  <c r="E9" i="78"/>
  <c r="Q9" i="77"/>
  <c r="M45" i="77"/>
  <c r="E43" i="76"/>
  <c r="H25" i="76"/>
  <c r="H26" i="76" s="1"/>
  <c r="H36" i="76" s="1"/>
  <c r="M45" i="76"/>
  <c r="H26" i="75"/>
  <c r="H36" i="75" s="1"/>
  <c r="E43" i="74"/>
  <c r="H25" i="74"/>
  <c r="H26" i="74" s="1"/>
  <c r="H36" i="74" s="1"/>
  <c r="M45" i="74"/>
  <c r="E43" i="72"/>
  <c r="H25" i="72"/>
  <c r="H26" i="72" s="1"/>
  <c r="H36" i="72" s="1"/>
  <c r="M47" i="71"/>
  <c r="M63" i="71"/>
  <c r="M21" i="71"/>
  <c r="M51" i="71"/>
  <c r="M60" i="71"/>
  <c r="J44" i="71"/>
  <c r="J25" i="71"/>
  <c r="J26" i="71" s="1"/>
  <c r="J36" i="71" s="1"/>
  <c r="J10" i="71" s="1"/>
  <c r="L26" i="71"/>
  <c r="L36" i="71" s="1"/>
  <c r="L10" i="71" s="1"/>
  <c r="N43" i="71"/>
  <c r="H75" i="71"/>
  <c r="A89" i="70"/>
  <c r="A88" i="70"/>
  <c r="A87" i="70"/>
  <c r="A86" i="70"/>
  <c r="A85" i="70"/>
  <c r="A84" i="70"/>
  <c r="A83" i="70"/>
  <c r="A82" i="70"/>
  <c r="A81" i="70"/>
  <c r="A80" i="70"/>
  <c r="A79" i="70"/>
  <c r="A78" i="70"/>
  <c r="A77" i="70"/>
  <c r="A76" i="70"/>
  <c r="N75" i="70"/>
  <c r="N25" i="70" s="1"/>
  <c r="L75" i="70"/>
  <c r="K75" i="70"/>
  <c r="K25" i="70" s="1"/>
  <c r="J75" i="70"/>
  <c r="G75" i="70"/>
  <c r="G25" i="70" s="1"/>
  <c r="F75" i="70"/>
  <c r="F25" i="70" s="1"/>
  <c r="E75" i="70"/>
  <c r="E25" i="70" s="1"/>
  <c r="A75" i="70"/>
  <c r="H74" i="70"/>
  <c r="M74" i="70" s="1"/>
  <c r="A74" i="70"/>
  <c r="M73" i="70"/>
  <c r="H73" i="70"/>
  <c r="A73" i="70"/>
  <c r="H72" i="70"/>
  <c r="A72" i="70"/>
  <c r="H71" i="70"/>
  <c r="M71" i="70" s="1"/>
  <c r="A71" i="70"/>
  <c r="H70" i="70"/>
  <c r="A70" i="70"/>
  <c r="M69" i="70"/>
  <c r="H69" i="70"/>
  <c r="I69" i="70" s="1"/>
  <c r="I69" i="71" s="1"/>
  <c r="A69" i="70"/>
  <c r="H68" i="70"/>
  <c r="M68" i="70" s="1"/>
  <c r="A68" i="70"/>
  <c r="H67" i="70"/>
  <c r="A67" i="70"/>
  <c r="H66" i="70"/>
  <c r="A66" i="70"/>
  <c r="M65" i="70"/>
  <c r="H65" i="70"/>
  <c r="A65" i="70"/>
  <c r="H64" i="70"/>
  <c r="M64" i="70" s="1"/>
  <c r="A64" i="70"/>
  <c r="H63" i="70"/>
  <c r="M63" i="70" s="1"/>
  <c r="A63" i="70"/>
  <c r="H62" i="70"/>
  <c r="A62" i="70"/>
  <c r="M61" i="70"/>
  <c r="H61" i="70"/>
  <c r="A61" i="70"/>
  <c r="H60" i="70"/>
  <c r="M60" i="70" s="1"/>
  <c r="A60" i="70"/>
  <c r="H59" i="70"/>
  <c r="A59" i="70"/>
  <c r="H58" i="70"/>
  <c r="A58" i="70"/>
  <c r="M57" i="70"/>
  <c r="H57" i="70"/>
  <c r="A57" i="70"/>
  <c r="H56" i="70"/>
  <c r="A56" i="70"/>
  <c r="H55" i="70"/>
  <c r="M55" i="70" s="1"/>
  <c r="A55" i="70"/>
  <c r="H54" i="70"/>
  <c r="A54" i="70"/>
  <c r="M53" i="70"/>
  <c r="H53" i="70"/>
  <c r="A53" i="70"/>
  <c r="H52" i="70"/>
  <c r="M52" i="70" s="1"/>
  <c r="A52" i="70"/>
  <c r="H51" i="70"/>
  <c r="M51" i="70" s="1"/>
  <c r="A51" i="70"/>
  <c r="H50" i="70"/>
  <c r="M50" i="70" s="1"/>
  <c r="A50" i="70"/>
  <c r="M49" i="70"/>
  <c r="H49" i="70"/>
  <c r="A49" i="70"/>
  <c r="H48" i="70"/>
  <c r="M48" i="70" s="1"/>
  <c r="A48" i="70"/>
  <c r="H47" i="70"/>
  <c r="M47" i="70" s="1"/>
  <c r="A47" i="70"/>
  <c r="H46" i="70"/>
  <c r="A46" i="70"/>
  <c r="H45" i="70"/>
  <c r="I45" i="70" s="1"/>
  <c r="I45" i="71" s="1"/>
  <c r="M45" i="71" s="1"/>
  <c r="A45" i="70"/>
  <c r="L44" i="70"/>
  <c r="K44" i="70"/>
  <c r="A44" i="70"/>
  <c r="A43" i="70"/>
  <c r="A42" i="70"/>
  <c r="A41" i="70"/>
  <c r="A40" i="70"/>
  <c r="A39" i="70"/>
  <c r="A38" i="70"/>
  <c r="A37" i="70"/>
  <c r="A36" i="70"/>
  <c r="H35" i="70"/>
  <c r="A35" i="70"/>
  <c r="H34" i="70"/>
  <c r="A34" i="70"/>
  <c r="H33" i="70"/>
  <c r="A33" i="70"/>
  <c r="H32" i="70"/>
  <c r="I32" i="70" s="1"/>
  <c r="I32" i="71" s="1"/>
  <c r="A32" i="70"/>
  <c r="H31" i="70"/>
  <c r="A31" i="70"/>
  <c r="H30" i="70"/>
  <c r="A30" i="70"/>
  <c r="H29" i="70"/>
  <c r="A29" i="70"/>
  <c r="H28" i="70"/>
  <c r="I28" i="70" s="1"/>
  <c r="I28" i="71" s="1"/>
  <c r="A28" i="70"/>
  <c r="N27" i="70"/>
  <c r="L27" i="70"/>
  <c r="K27" i="70"/>
  <c r="J27" i="70"/>
  <c r="G27" i="70"/>
  <c r="F27" i="70"/>
  <c r="E27" i="70"/>
  <c r="A27" i="70"/>
  <c r="F26" i="70"/>
  <c r="F36" i="70" s="1"/>
  <c r="A26" i="70"/>
  <c r="L25" i="70"/>
  <c r="A25" i="70"/>
  <c r="N24" i="70"/>
  <c r="L24" i="70"/>
  <c r="K24" i="70"/>
  <c r="K26" i="70" s="1"/>
  <c r="K36" i="70" s="1"/>
  <c r="K10" i="70" s="1"/>
  <c r="J24" i="70"/>
  <c r="G24" i="70"/>
  <c r="G26" i="70" s="1"/>
  <c r="G36" i="70" s="1"/>
  <c r="F24" i="70"/>
  <c r="E24" i="70"/>
  <c r="M23" i="70"/>
  <c r="H23" i="70"/>
  <c r="A23" i="70"/>
  <c r="M22" i="70"/>
  <c r="H22" i="70"/>
  <c r="H21" i="70"/>
  <c r="M21" i="70" s="1"/>
  <c r="A21" i="70"/>
  <c r="H20" i="70"/>
  <c r="A20" i="70"/>
  <c r="H19" i="70"/>
  <c r="A19" i="70"/>
  <c r="H18" i="70"/>
  <c r="A18" i="70"/>
  <c r="H17" i="70"/>
  <c r="A17" i="70"/>
  <c r="H16" i="70"/>
  <c r="M16" i="70" s="1"/>
  <c r="A16" i="70"/>
  <c r="H15" i="70"/>
  <c r="A15" i="70"/>
  <c r="H14" i="70"/>
  <c r="A14" i="70"/>
  <c r="H13" i="70"/>
  <c r="A13" i="70"/>
  <c r="H12" i="70"/>
  <c r="A12" i="70"/>
  <c r="H11" i="70"/>
  <c r="A11" i="70"/>
  <c r="A10" i="70"/>
  <c r="A9" i="70"/>
  <c r="A8" i="70"/>
  <c r="A7" i="70"/>
  <c r="A6" i="70"/>
  <c r="A5" i="70"/>
  <c r="A4" i="70"/>
  <c r="A3" i="70"/>
  <c r="A2" i="70"/>
  <c r="A1" i="70"/>
  <c r="Q9" i="79" l="1"/>
  <c r="I73" i="79"/>
  <c r="M73" i="78"/>
  <c r="I65" i="79"/>
  <c r="M65" i="78"/>
  <c r="I60" i="76"/>
  <c r="M60" i="75"/>
  <c r="I49" i="79"/>
  <c r="M49" i="78"/>
  <c r="I19" i="79"/>
  <c r="M19" i="78"/>
  <c r="I61" i="75"/>
  <c r="M61" i="74"/>
  <c r="I59" i="76"/>
  <c r="M59" i="75"/>
  <c r="M32" i="71"/>
  <c r="I32" i="72"/>
  <c r="M28" i="71"/>
  <c r="I28" i="72"/>
  <c r="I64" i="75"/>
  <c r="M64" i="74"/>
  <c r="M71" i="74"/>
  <c r="I71" i="75"/>
  <c r="M69" i="71"/>
  <c r="I69" i="72"/>
  <c r="M63" i="73"/>
  <c r="I63" i="74"/>
  <c r="M55" i="74"/>
  <c r="I55" i="75"/>
  <c r="I52" i="75"/>
  <c r="M52" i="74"/>
  <c r="M48" i="73"/>
  <c r="I48" i="74"/>
  <c r="I16" i="79"/>
  <c r="M16" i="78"/>
  <c r="E9" i="76"/>
  <c r="Q9" i="76"/>
  <c r="Q9" i="75"/>
  <c r="E9" i="75"/>
  <c r="E9" i="74"/>
  <c r="Q9" i="74"/>
  <c r="E9" i="73"/>
  <c r="Q9" i="73"/>
  <c r="E9" i="72"/>
  <c r="Q9" i="72"/>
  <c r="I34" i="70"/>
  <c r="I34" i="71" s="1"/>
  <c r="I33" i="70"/>
  <c r="I33" i="71" s="1"/>
  <c r="I31" i="70"/>
  <c r="I31" i="71" s="1"/>
  <c r="M32" i="70"/>
  <c r="M30" i="70"/>
  <c r="I30" i="70"/>
  <c r="I30" i="71" s="1"/>
  <c r="I29" i="70"/>
  <c r="I29" i="71" s="1"/>
  <c r="M35" i="70"/>
  <c r="I35" i="70"/>
  <c r="I35" i="71" s="1"/>
  <c r="M28" i="70"/>
  <c r="H27" i="70"/>
  <c r="I19" i="70"/>
  <c r="I19" i="71" s="1"/>
  <c r="M19" i="71" s="1"/>
  <c r="I72" i="70"/>
  <c r="I72" i="71" s="1"/>
  <c r="M72" i="71" s="1"/>
  <c r="I70" i="70"/>
  <c r="I70" i="71" s="1"/>
  <c r="I67" i="70"/>
  <c r="I67" i="71" s="1"/>
  <c r="I66" i="70"/>
  <c r="I66" i="71" s="1"/>
  <c r="I62" i="70"/>
  <c r="I62" i="71" s="1"/>
  <c r="I59" i="70"/>
  <c r="I59" i="71" s="1"/>
  <c r="M59" i="71" s="1"/>
  <c r="I58" i="70"/>
  <c r="I58" i="71" s="1"/>
  <c r="I56" i="70"/>
  <c r="I56" i="71" s="1"/>
  <c r="I54" i="70"/>
  <c r="I54" i="71" s="1"/>
  <c r="M45" i="70"/>
  <c r="I20" i="70"/>
  <c r="I20" i="71" s="1"/>
  <c r="I18" i="70"/>
  <c r="I18" i="71" s="1"/>
  <c r="I17" i="70"/>
  <c r="I17" i="71" s="1"/>
  <c r="I15" i="70"/>
  <c r="I15" i="71" s="1"/>
  <c r="N26" i="70"/>
  <c r="N36" i="70" s="1"/>
  <c r="N9" i="70" s="1"/>
  <c r="I46" i="70"/>
  <c r="I46" i="71" s="1"/>
  <c r="I46" i="72" s="1"/>
  <c r="M14" i="70"/>
  <c r="I14" i="70"/>
  <c r="I14" i="71" s="1"/>
  <c r="I13" i="70"/>
  <c r="I13" i="71" s="1"/>
  <c r="M12" i="70"/>
  <c r="I12" i="70"/>
  <c r="I12" i="71" s="1"/>
  <c r="E26" i="70"/>
  <c r="E36" i="70" s="1"/>
  <c r="H24" i="70"/>
  <c r="I11" i="70"/>
  <c r="I11" i="71" s="1"/>
  <c r="I11" i="72" s="1"/>
  <c r="E43" i="71"/>
  <c r="H25" i="71"/>
  <c r="H26" i="71" s="1"/>
  <c r="H36" i="71" s="1"/>
  <c r="J44" i="70"/>
  <c r="J25" i="70"/>
  <c r="J26" i="70" s="1"/>
  <c r="J36" i="70" s="1"/>
  <c r="J10" i="70" s="1"/>
  <c r="N43" i="70"/>
  <c r="M11" i="70"/>
  <c r="L26" i="70"/>
  <c r="L36" i="70" s="1"/>
  <c r="L10" i="70" s="1"/>
  <c r="H75" i="70"/>
  <c r="I74" i="68"/>
  <c r="I73" i="68"/>
  <c r="I71" i="68"/>
  <c r="I70" i="68"/>
  <c r="I68" i="68"/>
  <c r="I67" i="68"/>
  <c r="I66" i="68"/>
  <c r="I65" i="68"/>
  <c r="I64" i="68"/>
  <c r="I63" i="68"/>
  <c r="I62" i="68"/>
  <c r="I60" i="68"/>
  <c r="I53" i="68"/>
  <c r="I51" i="68"/>
  <c r="I50" i="68"/>
  <c r="I22" i="68"/>
  <c r="I21" i="68"/>
  <c r="I18" i="68"/>
  <c r="I16" i="68"/>
  <c r="A89" i="68"/>
  <c r="A88" i="68"/>
  <c r="A87" i="68"/>
  <c r="A86" i="68"/>
  <c r="A85" i="68"/>
  <c r="A84" i="68"/>
  <c r="A83" i="68"/>
  <c r="A82" i="68"/>
  <c r="A81" i="68"/>
  <c r="A80" i="68"/>
  <c r="A79" i="68"/>
  <c r="A78" i="68"/>
  <c r="A77" i="68"/>
  <c r="A76" i="68"/>
  <c r="N75" i="68"/>
  <c r="N25" i="68" s="1"/>
  <c r="L75" i="68"/>
  <c r="L44" i="68" s="1"/>
  <c r="K75" i="68"/>
  <c r="J75" i="68"/>
  <c r="G75" i="68"/>
  <c r="F75" i="68"/>
  <c r="E75" i="68"/>
  <c r="E25" i="68" s="1"/>
  <c r="A75" i="68"/>
  <c r="H74" i="68"/>
  <c r="M74" i="68" s="1"/>
  <c r="A74" i="68"/>
  <c r="H73" i="68"/>
  <c r="M73" i="68" s="1"/>
  <c r="A73" i="68"/>
  <c r="H72" i="68"/>
  <c r="I72" i="68" s="1"/>
  <c r="A72" i="68"/>
  <c r="H71" i="68"/>
  <c r="M71" i="68" s="1"/>
  <c r="A71" i="68"/>
  <c r="H70" i="68"/>
  <c r="A70" i="68"/>
  <c r="H69" i="68"/>
  <c r="A69" i="68"/>
  <c r="H68" i="68"/>
  <c r="A68" i="68"/>
  <c r="H67" i="68"/>
  <c r="M67" i="68" s="1"/>
  <c r="A67" i="68"/>
  <c r="H66" i="68"/>
  <c r="M66" i="68" s="1"/>
  <c r="A66" i="68"/>
  <c r="H65" i="68"/>
  <c r="M65" i="68" s="1"/>
  <c r="A65" i="68"/>
  <c r="H64" i="68"/>
  <c r="A64" i="68"/>
  <c r="H63" i="68"/>
  <c r="M63" i="68" s="1"/>
  <c r="A63" i="68"/>
  <c r="H62" i="68"/>
  <c r="M62" i="68" s="1"/>
  <c r="A62" i="68"/>
  <c r="H61" i="68"/>
  <c r="A61" i="68"/>
  <c r="H60" i="68"/>
  <c r="A60" i="68"/>
  <c r="H59" i="68"/>
  <c r="A59" i="68"/>
  <c r="H58" i="68"/>
  <c r="A58" i="68"/>
  <c r="H57" i="68"/>
  <c r="A57" i="68"/>
  <c r="H56" i="68"/>
  <c r="A56" i="68"/>
  <c r="H55" i="68"/>
  <c r="A55" i="68"/>
  <c r="H54" i="68"/>
  <c r="A54" i="68"/>
  <c r="H53" i="68"/>
  <c r="M53" i="68" s="1"/>
  <c r="A53" i="68"/>
  <c r="H52" i="68"/>
  <c r="A52" i="68"/>
  <c r="H51" i="68"/>
  <c r="M51" i="68" s="1"/>
  <c r="A51" i="68"/>
  <c r="H50" i="68"/>
  <c r="M50" i="68" s="1"/>
  <c r="A50" i="68"/>
  <c r="H49" i="68"/>
  <c r="A49" i="68"/>
  <c r="H48" i="68"/>
  <c r="A48" i="68"/>
  <c r="H47" i="68"/>
  <c r="A47" i="68"/>
  <c r="H46" i="68"/>
  <c r="A46" i="68"/>
  <c r="H45" i="68"/>
  <c r="I45" i="68" s="1"/>
  <c r="A45" i="68"/>
  <c r="K44" i="68"/>
  <c r="J44" i="68"/>
  <c r="A44" i="68"/>
  <c r="A43" i="68"/>
  <c r="A42" i="68"/>
  <c r="A41" i="68"/>
  <c r="A40" i="68"/>
  <c r="A39" i="68"/>
  <c r="A38" i="68"/>
  <c r="A37" i="68"/>
  <c r="A36" i="68"/>
  <c r="H35" i="68"/>
  <c r="A35" i="68"/>
  <c r="H34" i="68"/>
  <c r="A34" i="68"/>
  <c r="H33" i="68"/>
  <c r="A33" i="68"/>
  <c r="H32" i="68"/>
  <c r="A32" i="68"/>
  <c r="H31" i="68"/>
  <c r="A31" i="68"/>
  <c r="H30" i="68"/>
  <c r="A30" i="68"/>
  <c r="H29" i="68"/>
  <c r="A29" i="68"/>
  <c r="H28" i="68"/>
  <c r="A28" i="68"/>
  <c r="N27" i="68"/>
  <c r="L27" i="68"/>
  <c r="K27" i="68"/>
  <c r="J27" i="68"/>
  <c r="G27" i="68"/>
  <c r="F27" i="68"/>
  <c r="E27" i="68"/>
  <c r="A27" i="68"/>
  <c r="A26" i="68"/>
  <c r="K25" i="68"/>
  <c r="J25" i="68"/>
  <c r="G25" i="68"/>
  <c r="F25" i="68"/>
  <c r="A25" i="68"/>
  <c r="N24" i="68"/>
  <c r="L24" i="68"/>
  <c r="K24" i="68"/>
  <c r="K26" i="68" s="1"/>
  <c r="K36" i="68" s="1"/>
  <c r="K10" i="68" s="1"/>
  <c r="J24" i="68"/>
  <c r="J26" i="68" s="1"/>
  <c r="J36" i="68" s="1"/>
  <c r="J10" i="68" s="1"/>
  <c r="G24" i="68"/>
  <c r="G26" i="68" s="1"/>
  <c r="G36" i="68" s="1"/>
  <c r="F24" i="68"/>
  <c r="F26" i="68" s="1"/>
  <c r="F36" i="68" s="1"/>
  <c r="E24" i="68"/>
  <c r="M23" i="68"/>
  <c r="H23" i="68"/>
  <c r="A23" i="68"/>
  <c r="H22" i="68"/>
  <c r="H21" i="68"/>
  <c r="A21" i="68"/>
  <c r="H20" i="68"/>
  <c r="A20" i="68"/>
  <c r="H19" i="68"/>
  <c r="A19" i="68"/>
  <c r="H18" i="68"/>
  <c r="M18" i="68" s="1"/>
  <c r="A18" i="68"/>
  <c r="H17" i="68"/>
  <c r="A17" i="68"/>
  <c r="H16" i="68"/>
  <c r="M16" i="68" s="1"/>
  <c r="A16" i="68"/>
  <c r="H15" i="68"/>
  <c r="A15" i="68"/>
  <c r="H14" i="68"/>
  <c r="A14" i="68"/>
  <c r="H13" i="68"/>
  <c r="A13" i="68"/>
  <c r="H12" i="68"/>
  <c r="A12" i="68"/>
  <c r="H11" i="68"/>
  <c r="A11" i="68"/>
  <c r="A10" i="68"/>
  <c r="A9" i="68"/>
  <c r="A8" i="68"/>
  <c r="A7" i="68"/>
  <c r="A6" i="68"/>
  <c r="A5" i="68"/>
  <c r="A4" i="68"/>
  <c r="A3" i="68"/>
  <c r="A2" i="68"/>
  <c r="A1" i="68"/>
  <c r="M73" i="79" l="1"/>
  <c r="M19" i="79"/>
  <c r="M65" i="79"/>
  <c r="I60" i="77"/>
  <c r="M60" i="76"/>
  <c r="M49" i="79"/>
  <c r="M16" i="79"/>
  <c r="I61" i="76"/>
  <c r="M61" i="75"/>
  <c r="M59" i="76"/>
  <c r="I59" i="77"/>
  <c r="M13" i="71"/>
  <c r="I13" i="72"/>
  <c r="M34" i="71"/>
  <c r="I34" i="72"/>
  <c r="M33" i="71"/>
  <c r="I33" i="72"/>
  <c r="M31" i="71"/>
  <c r="I31" i="72"/>
  <c r="I32" i="73"/>
  <c r="M32" i="72"/>
  <c r="M30" i="71"/>
  <c r="I30" i="72"/>
  <c r="M29" i="71"/>
  <c r="I29" i="72"/>
  <c r="M35" i="71"/>
  <c r="I35" i="72"/>
  <c r="M28" i="72"/>
  <c r="I28" i="73"/>
  <c r="M66" i="71"/>
  <c r="I66" i="72"/>
  <c r="I64" i="76"/>
  <c r="M64" i="75"/>
  <c r="I71" i="76"/>
  <c r="M71" i="75"/>
  <c r="M70" i="71"/>
  <c r="I70" i="72"/>
  <c r="I69" i="73"/>
  <c r="M69" i="72"/>
  <c r="M67" i="71"/>
  <c r="I67" i="72"/>
  <c r="M63" i="74"/>
  <c r="I63" i="75"/>
  <c r="M62" i="71"/>
  <c r="I62" i="72"/>
  <c r="M58" i="71"/>
  <c r="I58" i="72"/>
  <c r="M56" i="71"/>
  <c r="I56" i="72"/>
  <c r="I55" i="76"/>
  <c r="M55" i="75"/>
  <c r="M54" i="71"/>
  <c r="I54" i="72"/>
  <c r="I52" i="76"/>
  <c r="M52" i="75"/>
  <c r="I48" i="75"/>
  <c r="M48" i="74"/>
  <c r="M20" i="71"/>
  <c r="I20" i="72"/>
  <c r="M18" i="71"/>
  <c r="I18" i="72"/>
  <c r="M17" i="71"/>
  <c r="I17" i="72"/>
  <c r="M15" i="71"/>
  <c r="I15" i="72"/>
  <c r="I46" i="73"/>
  <c r="M46" i="72"/>
  <c r="M14" i="71"/>
  <c r="I14" i="72"/>
  <c r="M12" i="71"/>
  <c r="I12" i="72"/>
  <c r="I11" i="73"/>
  <c r="M11" i="72"/>
  <c r="M34" i="70"/>
  <c r="M33" i="70"/>
  <c r="I27" i="71"/>
  <c r="M31" i="70"/>
  <c r="I27" i="70"/>
  <c r="M29" i="70"/>
  <c r="M19" i="70"/>
  <c r="M72" i="70"/>
  <c r="M70" i="70"/>
  <c r="M67" i="70"/>
  <c r="M66" i="70"/>
  <c r="M62" i="70"/>
  <c r="M59" i="70"/>
  <c r="M58" i="70"/>
  <c r="I75" i="70"/>
  <c r="I25" i="70" s="1"/>
  <c r="M56" i="70"/>
  <c r="M54" i="70"/>
  <c r="M20" i="70"/>
  <c r="M18" i="70"/>
  <c r="I24" i="70"/>
  <c r="M17" i="70"/>
  <c r="M15" i="70"/>
  <c r="M46" i="71"/>
  <c r="I75" i="71"/>
  <c r="M46" i="70"/>
  <c r="M13" i="70"/>
  <c r="M11" i="71"/>
  <c r="I24" i="71"/>
  <c r="E9" i="71"/>
  <c r="Q9" i="71"/>
  <c r="H27" i="68"/>
  <c r="M70" i="68"/>
  <c r="I58" i="68"/>
  <c r="M58" i="68" s="1"/>
  <c r="N43" i="68"/>
  <c r="I47" i="68"/>
  <c r="M47" i="68" s="1"/>
  <c r="N26" i="68"/>
  <c r="N36" i="68" s="1"/>
  <c r="N9" i="68" s="1"/>
  <c r="M46" i="68"/>
  <c r="H75" i="68"/>
  <c r="I46" i="68"/>
  <c r="E26" i="68"/>
  <c r="E36" i="68" s="1"/>
  <c r="E43" i="70"/>
  <c r="H25" i="70"/>
  <c r="H26" i="70" s="1"/>
  <c r="H36" i="70" s="1"/>
  <c r="M21" i="68"/>
  <c r="M60" i="68"/>
  <c r="M64" i="68"/>
  <c r="M68" i="68"/>
  <c r="M72" i="68"/>
  <c r="M22" i="68"/>
  <c r="M45" i="68"/>
  <c r="L25" i="68"/>
  <c r="L26" i="68" s="1"/>
  <c r="L36" i="68" s="1"/>
  <c r="L10" i="68" s="1"/>
  <c r="H24" i="68"/>
  <c r="I74" i="67"/>
  <c r="I72" i="67"/>
  <c r="I68" i="67"/>
  <c r="I66" i="67"/>
  <c r="I65" i="67"/>
  <c r="I63" i="67"/>
  <c r="I53" i="67"/>
  <c r="I51" i="67"/>
  <c r="I50" i="67"/>
  <c r="I22" i="67"/>
  <c r="I18" i="67"/>
  <c r="A89" i="67"/>
  <c r="A88" i="67"/>
  <c r="A87" i="67"/>
  <c r="A86" i="67"/>
  <c r="A85" i="67"/>
  <c r="A84" i="67"/>
  <c r="A83" i="67"/>
  <c r="A82" i="67"/>
  <c r="A81" i="67"/>
  <c r="A80" i="67"/>
  <c r="A79" i="67"/>
  <c r="A78" i="67"/>
  <c r="A77" i="67"/>
  <c r="A76" i="67"/>
  <c r="N75" i="67"/>
  <c r="N43" i="67" s="1"/>
  <c r="L75" i="67"/>
  <c r="L44" i="67" s="1"/>
  <c r="K75" i="67"/>
  <c r="K44" i="67" s="1"/>
  <c r="J75" i="67"/>
  <c r="J44" i="67" s="1"/>
  <c r="G75" i="67"/>
  <c r="F75" i="67"/>
  <c r="E75" i="67"/>
  <c r="E25" i="67" s="1"/>
  <c r="A75" i="67"/>
  <c r="H74" i="67"/>
  <c r="A74" i="67"/>
  <c r="H73" i="67"/>
  <c r="A73" i="67"/>
  <c r="H72" i="67"/>
  <c r="M72" i="67" s="1"/>
  <c r="A72" i="67"/>
  <c r="H71" i="67"/>
  <c r="A71" i="67"/>
  <c r="H70" i="67"/>
  <c r="A70" i="67"/>
  <c r="H69" i="67"/>
  <c r="A69" i="67"/>
  <c r="H68" i="67"/>
  <c r="M68" i="67" s="1"/>
  <c r="A68" i="67"/>
  <c r="H67" i="67"/>
  <c r="A67" i="67"/>
  <c r="H66" i="67"/>
  <c r="A66" i="67"/>
  <c r="H65" i="67"/>
  <c r="M65" i="67" s="1"/>
  <c r="A65" i="67"/>
  <c r="H64" i="67"/>
  <c r="A64" i="67"/>
  <c r="H63" i="67"/>
  <c r="M63" i="67" s="1"/>
  <c r="A63" i="67"/>
  <c r="H62" i="67"/>
  <c r="A62" i="67"/>
  <c r="H61" i="67"/>
  <c r="A61" i="67"/>
  <c r="H60" i="67"/>
  <c r="A60" i="67"/>
  <c r="H59" i="67"/>
  <c r="A59" i="67"/>
  <c r="H58" i="67"/>
  <c r="A58" i="67"/>
  <c r="H57" i="67"/>
  <c r="A57" i="67"/>
  <c r="H56" i="67"/>
  <c r="A56" i="67"/>
  <c r="H55" i="67"/>
  <c r="A55" i="67"/>
  <c r="H54" i="67"/>
  <c r="A54" i="67"/>
  <c r="H53" i="67"/>
  <c r="M53" i="67" s="1"/>
  <c r="A53" i="67"/>
  <c r="H52" i="67"/>
  <c r="A52" i="67"/>
  <c r="H51" i="67"/>
  <c r="M51" i="67" s="1"/>
  <c r="A51" i="67"/>
  <c r="H50" i="67"/>
  <c r="A50" i="67"/>
  <c r="H49" i="67"/>
  <c r="A49" i="67"/>
  <c r="H48" i="67"/>
  <c r="A48" i="67"/>
  <c r="H47" i="67"/>
  <c r="A47" i="67"/>
  <c r="H46" i="67"/>
  <c r="A46" i="67"/>
  <c r="H45" i="67"/>
  <c r="A45" i="67"/>
  <c r="A44" i="67"/>
  <c r="A43" i="67"/>
  <c r="A42" i="67"/>
  <c r="A41" i="67"/>
  <c r="A40" i="67"/>
  <c r="A39" i="67"/>
  <c r="A38" i="67"/>
  <c r="A37" i="67"/>
  <c r="A36" i="67"/>
  <c r="H35" i="67"/>
  <c r="A35" i="67"/>
  <c r="H34" i="67"/>
  <c r="A34" i="67"/>
  <c r="H33" i="67"/>
  <c r="A33" i="67"/>
  <c r="H32" i="67"/>
  <c r="A32" i="67"/>
  <c r="H31" i="67"/>
  <c r="A31" i="67"/>
  <c r="H30" i="67"/>
  <c r="A30" i="67"/>
  <c r="H29" i="67"/>
  <c r="A29" i="67"/>
  <c r="H28" i="67"/>
  <c r="A28" i="67"/>
  <c r="N27" i="67"/>
  <c r="L27" i="67"/>
  <c r="K27" i="67"/>
  <c r="J27" i="67"/>
  <c r="G27" i="67"/>
  <c r="F27" i="67"/>
  <c r="E27" i="67"/>
  <c r="A27" i="67"/>
  <c r="A26" i="67"/>
  <c r="G25" i="67"/>
  <c r="F25" i="67"/>
  <c r="A25" i="67"/>
  <c r="N24" i="67"/>
  <c r="L24" i="67"/>
  <c r="K24" i="67"/>
  <c r="J24" i="67"/>
  <c r="G24" i="67"/>
  <c r="G26" i="67" s="1"/>
  <c r="G36" i="67" s="1"/>
  <c r="F24" i="67"/>
  <c r="F26" i="67" s="1"/>
  <c r="F36" i="67" s="1"/>
  <c r="E24" i="67"/>
  <c r="M23" i="67"/>
  <c r="H23" i="67"/>
  <c r="A23" i="67"/>
  <c r="H22" i="67"/>
  <c r="M22" i="67" s="1"/>
  <c r="H21" i="67"/>
  <c r="A21" i="67"/>
  <c r="H20" i="67"/>
  <c r="A20" i="67"/>
  <c r="H19" i="67"/>
  <c r="A19" i="67"/>
  <c r="H18" i="67"/>
  <c r="M18" i="67" s="1"/>
  <c r="A18" i="67"/>
  <c r="H17" i="67"/>
  <c r="A17" i="67"/>
  <c r="H16" i="67"/>
  <c r="A16" i="67"/>
  <c r="H15" i="67"/>
  <c r="A15" i="67"/>
  <c r="H14" i="67"/>
  <c r="A14" i="67"/>
  <c r="H13" i="67"/>
  <c r="A13" i="67"/>
  <c r="H12" i="67"/>
  <c r="A12" i="67"/>
  <c r="H11" i="67"/>
  <c r="A11" i="67"/>
  <c r="A10" i="67"/>
  <c r="A9" i="67"/>
  <c r="A8" i="67"/>
  <c r="A7" i="67"/>
  <c r="A6" i="67"/>
  <c r="A5" i="67"/>
  <c r="A4" i="67"/>
  <c r="A3" i="67"/>
  <c r="A2" i="67"/>
  <c r="A1" i="67"/>
  <c r="I74" i="66"/>
  <c r="I72" i="66"/>
  <c r="I68" i="66"/>
  <c r="I66" i="66"/>
  <c r="I65" i="66"/>
  <c r="I64" i="66"/>
  <c r="I64" i="67" s="1"/>
  <c r="I63" i="66"/>
  <c r="I58" i="66"/>
  <c r="I58" i="67" s="1"/>
  <c r="I56" i="66"/>
  <c r="I55" i="66"/>
  <c r="M55" i="66" s="1"/>
  <c r="I53" i="66"/>
  <c r="I52" i="66"/>
  <c r="I52" i="67" s="1"/>
  <c r="I52" i="68" s="1"/>
  <c r="M52" i="68" s="1"/>
  <c r="I51" i="66"/>
  <c r="I50" i="66"/>
  <c r="I45" i="66"/>
  <c r="I45" i="67" s="1"/>
  <c r="I22" i="66"/>
  <c r="I18" i="66"/>
  <c r="I13" i="66"/>
  <c r="M13" i="66" s="1"/>
  <c r="A89" i="66"/>
  <c r="A88" i="66"/>
  <c r="A87" i="66"/>
  <c r="A86" i="66"/>
  <c r="A85" i="66"/>
  <c r="A84" i="66"/>
  <c r="A83" i="66"/>
  <c r="A82" i="66"/>
  <c r="A81" i="66"/>
  <c r="A80" i="66"/>
  <c r="A79" i="66"/>
  <c r="A78" i="66"/>
  <c r="A77" i="66"/>
  <c r="A76" i="66"/>
  <c r="N75" i="66"/>
  <c r="N25" i="66" s="1"/>
  <c r="L75" i="66"/>
  <c r="K75" i="66"/>
  <c r="K25" i="66" s="1"/>
  <c r="J75" i="66"/>
  <c r="G75" i="66"/>
  <c r="G25" i="66" s="1"/>
  <c r="F75" i="66"/>
  <c r="F25" i="66" s="1"/>
  <c r="F26" i="66" s="1"/>
  <c r="F36" i="66" s="1"/>
  <c r="E75" i="66"/>
  <c r="E25" i="66" s="1"/>
  <c r="A75" i="66"/>
  <c r="H74" i="66"/>
  <c r="M74" i="66" s="1"/>
  <c r="A74" i="66"/>
  <c r="H73" i="66"/>
  <c r="A73" i="66"/>
  <c r="H72" i="66"/>
  <c r="M72" i="66" s="1"/>
  <c r="A72" i="66"/>
  <c r="H71" i="66"/>
  <c r="I71" i="66" s="1"/>
  <c r="A71" i="66"/>
  <c r="H70" i="66"/>
  <c r="A70" i="66"/>
  <c r="H69" i="66"/>
  <c r="A69" i="66"/>
  <c r="H68" i="66"/>
  <c r="M68" i="66" s="1"/>
  <c r="A68" i="66"/>
  <c r="H67" i="66"/>
  <c r="A67" i="66"/>
  <c r="H66" i="66"/>
  <c r="A66" i="66"/>
  <c r="H65" i="66"/>
  <c r="A65" i="66"/>
  <c r="H64" i="66"/>
  <c r="A64" i="66"/>
  <c r="M63" i="66"/>
  <c r="H63" i="66"/>
  <c r="A63" i="66"/>
  <c r="H62" i="66"/>
  <c r="A62" i="66"/>
  <c r="H61" i="66"/>
  <c r="A61" i="66"/>
  <c r="H60" i="66"/>
  <c r="A60" i="66"/>
  <c r="H59" i="66"/>
  <c r="A59" i="66"/>
  <c r="H58" i="66"/>
  <c r="A58" i="66"/>
  <c r="H57" i="66"/>
  <c r="A57" i="66"/>
  <c r="H56" i="66"/>
  <c r="M56" i="66" s="1"/>
  <c r="A56" i="66"/>
  <c r="H55" i="66"/>
  <c r="A55" i="66"/>
  <c r="H54" i="66"/>
  <c r="A54" i="66"/>
  <c r="H53" i="66"/>
  <c r="A53" i="66"/>
  <c r="H52" i="66"/>
  <c r="A52" i="66"/>
  <c r="M51" i="66"/>
  <c r="H51" i="66"/>
  <c r="A51" i="66"/>
  <c r="H50" i="66"/>
  <c r="A50" i="66"/>
  <c r="H49" i="66"/>
  <c r="A49" i="66"/>
  <c r="H48" i="66"/>
  <c r="A48" i="66"/>
  <c r="H47" i="66"/>
  <c r="A47" i="66"/>
  <c r="H46" i="66"/>
  <c r="I46" i="66" s="1"/>
  <c r="I46" i="67" s="1"/>
  <c r="A46" i="66"/>
  <c r="H45" i="66"/>
  <c r="A45" i="66"/>
  <c r="L44" i="66"/>
  <c r="K44" i="66"/>
  <c r="A44" i="66"/>
  <c r="A43" i="66"/>
  <c r="A42" i="66"/>
  <c r="A41" i="66"/>
  <c r="A40" i="66"/>
  <c r="A39" i="66"/>
  <c r="A38" i="66"/>
  <c r="A37" i="66"/>
  <c r="A36" i="66"/>
  <c r="H35" i="66"/>
  <c r="A35" i="66"/>
  <c r="H34" i="66"/>
  <c r="A34" i="66"/>
  <c r="H33" i="66"/>
  <c r="A33" i="66"/>
  <c r="H32" i="66"/>
  <c r="A32" i="66"/>
  <c r="H31" i="66"/>
  <c r="A31" i="66"/>
  <c r="H30" i="66"/>
  <c r="A30" i="66"/>
  <c r="H29" i="66"/>
  <c r="A29" i="66"/>
  <c r="H28" i="66"/>
  <c r="A28" i="66"/>
  <c r="N27" i="66"/>
  <c r="L27" i="66"/>
  <c r="K27" i="66"/>
  <c r="J27" i="66"/>
  <c r="G27" i="66"/>
  <c r="F27" i="66"/>
  <c r="E27" i="66"/>
  <c r="A27" i="66"/>
  <c r="A26" i="66"/>
  <c r="L25" i="66"/>
  <c r="A25" i="66"/>
  <c r="N24" i="66"/>
  <c r="L24" i="66"/>
  <c r="K24" i="66"/>
  <c r="J24" i="66"/>
  <c r="G24" i="66"/>
  <c r="G26" i="66" s="1"/>
  <c r="G36" i="66" s="1"/>
  <c r="F24" i="66"/>
  <c r="E24" i="66"/>
  <c r="M23" i="66"/>
  <c r="H23" i="66"/>
  <c r="A23" i="66"/>
  <c r="H22" i="66"/>
  <c r="M22" i="66" s="1"/>
  <c r="H21" i="66"/>
  <c r="A21" i="66"/>
  <c r="H20" i="66"/>
  <c r="A20" i="66"/>
  <c r="H19" i="66"/>
  <c r="A19" i="66"/>
  <c r="H18" i="66"/>
  <c r="M18" i="66" s="1"/>
  <c r="A18" i="66"/>
  <c r="H17" i="66"/>
  <c r="A17" i="66"/>
  <c r="H16" i="66"/>
  <c r="A16" i="66"/>
  <c r="H15" i="66"/>
  <c r="A15" i="66"/>
  <c r="H14" i="66"/>
  <c r="A14" i="66"/>
  <c r="H13" i="66"/>
  <c r="A13" i="66"/>
  <c r="H12" i="66"/>
  <c r="I12" i="66" s="1"/>
  <c r="I12" i="67" s="1"/>
  <c r="I12" i="68" s="1"/>
  <c r="M12" i="68" s="1"/>
  <c r="A12" i="66"/>
  <c r="H11" i="66"/>
  <c r="I11" i="66" s="1"/>
  <c r="A11" i="66"/>
  <c r="A10" i="66"/>
  <c r="A9" i="66"/>
  <c r="A8" i="66"/>
  <c r="A7" i="66"/>
  <c r="A6" i="66"/>
  <c r="A5" i="66"/>
  <c r="A4" i="66"/>
  <c r="A3" i="66"/>
  <c r="A2" i="66"/>
  <c r="A1" i="66"/>
  <c r="I72" i="65"/>
  <c r="I71" i="65"/>
  <c r="I68" i="65"/>
  <c r="I64" i="65"/>
  <c r="I63" i="65"/>
  <c r="I60" i="65"/>
  <c r="I56" i="65"/>
  <c r="I55" i="65"/>
  <c r="I52" i="65"/>
  <c r="I51" i="65"/>
  <c r="I47" i="65"/>
  <c r="I47" i="66" s="1"/>
  <c r="I45" i="65"/>
  <c r="I35" i="65"/>
  <c r="M35" i="65" s="1"/>
  <c r="I30" i="65"/>
  <c r="M30" i="65" s="1"/>
  <c r="I21" i="65"/>
  <c r="I12" i="65"/>
  <c r="A89" i="65"/>
  <c r="A88" i="65"/>
  <c r="A87" i="65"/>
  <c r="A86" i="65"/>
  <c r="A85" i="65"/>
  <c r="A84" i="65"/>
  <c r="A83" i="65"/>
  <c r="A82" i="65"/>
  <c r="A81" i="65"/>
  <c r="A80" i="65"/>
  <c r="A79" i="65"/>
  <c r="A78" i="65"/>
  <c r="A77" i="65"/>
  <c r="A76" i="65"/>
  <c r="N75" i="65"/>
  <c r="N25" i="65" s="1"/>
  <c r="L75" i="65"/>
  <c r="L44" i="65" s="1"/>
  <c r="K75" i="65"/>
  <c r="J75" i="65"/>
  <c r="J25" i="65" s="1"/>
  <c r="G75" i="65"/>
  <c r="F75" i="65"/>
  <c r="F25" i="65" s="1"/>
  <c r="E75" i="65"/>
  <c r="E25" i="65" s="1"/>
  <c r="A75" i="65"/>
  <c r="H74" i="65"/>
  <c r="I74" i="65" s="1"/>
  <c r="A74" i="65"/>
  <c r="H73" i="65"/>
  <c r="A73" i="65"/>
  <c r="H72" i="65"/>
  <c r="A72" i="65"/>
  <c r="H71" i="65"/>
  <c r="A71" i="65"/>
  <c r="H70" i="65"/>
  <c r="I70" i="65" s="1"/>
  <c r="A70" i="65"/>
  <c r="H69" i="65"/>
  <c r="A69" i="65"/>
  <c r="H68" i="65"/>
  <c r="A68" i="65"/>
  <c r="H67" i="65"/>
  <c r="I67" i="65" s="1"/>
  <c r="I67" i="66" s="1"/>
  <c r="A67" i="65"/>
  <c r="H66" i="65"/>
  <c r="I66" i="65" s="1"/>
  <c r="A66" i="65"/>
  <c r="H65" i="65"/>
  <c r="A65" i="65"/>
  <c r="H64" i="65"/>
  <c r="A64" i="65"/>
  <c r="H63" i="65"/>
  <c r="A63" i="65"/>
  <c r="H62" i="65"/>
  <c r="I62" i="65" s="1"/>
  <c r="I62" i="66" s="1"/>
  <c r="I62" i="67" s="1"/>
  <c r="A62" i="65"/>
  <c r="H61" i="65"/>
  <c r="A61" i="65"/>
  <c r="H60" i="65"/>
  <c r="A60" i="65"/>
  <c r="H59" i="65"/>
  <c r="I59" i="65" s="1"/>
  <c r="I59" i="66" s="1"/>
  <c r="A59" i="65"/>
  <c r="H58" i="65"/>
  <c r="I58" i="65" s="1"/>
  <c r="A58" i="65"/>
  <c r="H57" i="65"/>
  <c r="A57" i="65"/>
  <c r="H56" i="65"/>
  <c r="A56" i="65"/>
  <c r="H55" i="65"/>
  <c r="A55" i="65"/>
  <c r="H54" i="65"/>
  <c r="I54" i="65" s="1"/>
  <c r="I54" i="66" s="1"/>
  <c r="A54" i="65"/>
  <c r="H53" i="65"/>
  <c r="A53" i="65"/>
  <c r="H52" i="65"/>
  <c r="A52" i="65"/>
  <c r="H51" i="65"/>
  <c r="A51" i="65"/>
  <c r="H50" i="65"/>
  <c r="I50" i="65" s="1"/>
  <c r="A50" i="65"/>
  <c r="H49" i="65"/>
  <c r="A49" i="65"/>
  <c r="H48" i="65"/>
  <c r="I48" i="65" s="1"/>
  <c r="I48" i="66" s="1"/>
  <c r="I48" i="67" s="1"/>
  <c r="I48" i="68" s="1"/>
  <c r="A48" i="65"/>
  <c r="H47" i="65"/>
  <c r="A47" i="65"/>
  <c r="H46" i="65"/>
  <c r="I46" i="65" s="1"/>
  <c r="A46" i="65"/>
  <c r="H45" i="65"/>
  <c r="M45" i="65" s="1"/>
  <c r="A45" i="65"/>
  <c r="K44" i="65"/>
  <c r="J44" i="65"/>
  <c r="A44" i="65"/>
  <c r="A43" i="65"/>
  <c r="A42" i="65"/>
  <c r="A41" i="65"/>
  <c r="A40" i="65"/>
  <c r="A39" i="65"/>
  <c r="A38" i="65"/>
  <c r="A37" i="65"/>
  <c r="A36" i="65"/>
  <c r="H35" i="65"/>
  <c r="A35" i="65"/>
  <c r="H34" i="65"/>
  <c r="I34" i="65" s="1"/>
  <c r="M34" i="65" s="1"/>
  <c r="A34" i="65"/>
  <c r="H33" i="65"/>
  <c r="I33" i="65" s="1"/>
  <c r="M33" i="65" s="1"/>
  <c r="A33" i="65"/>
  <c r="H32" i="65"/>
  <c r="I32" i="65" s="1"/>
  <c r="A32" i="65"/>
  <c r="H31" i="65"/>
  <c r="I31" i="65" s="1"/>
  <c r="M31" i="65" s="1"/>
  <c r="A31" i="65"/>
  <c r="H30" i="65"/>
  <c r="A30" i="65"/>
  <c r="H29" i="65"/>
  <c r="I29" i="65" s="1"/>
  <c r="A29" i="65"/>
  <c r="H28" i="65"/>
  <c r="I28" i="65" s="1"/>
  <c r="M28" i="65" s="1"/>
  <c r="A28" i="65"/>
  <c r="N27" i="65"/>
  <c r="L27" i="65"/>
  <c r="K27" i="65"/>
  <c r="J27" i="65"/>
  <c r="G27" i="65"/>
  <c r="F27" i="65"/>
  <c r="E27" i="65"/>
  <c r="A27" i="65"/>
  <c r="A26" i="65"/>
  <c r="K25" i="65"/>
  <c r="G25" i="65"/>
  <c r="A25" i="65"/>
  <c r="N24" i="65"/>
  <c r="L24" i="65"/>
  <c r="K24" i="65"/>
  <c r="K26" i="65" s="1"/>
  <c r="K36" i="65" s="1"/>
  <c r="K10" i="65" s="1"/>
  <c r="J24" i="65"/>
  <c r="J26" i="65" s="1"/>
  <c r="G24" i="65"/>
  <c r="G26" i="65" s="1"/>
  <c r="F24" i="65"/>
  <c r="F26" i="65" s="1"/>
  <c r="E24" i="65"/>
  <c r="M23" i="65"/>
  <c r="H23" i="65"/>
  <c r="A23" i="65"/>
  <c r="H22" i="65"/>
  <c r="H21" i="65"/>
  <c r="A21" i="65"/>
  <c r="H20" i="65"/>
  <c r="I20" i="65" s="1"/>
  <c r="I20" i="66" s="1"/>
  <c r="I20" i="67" s="1"/>
  <c r="I20" i="68" s="1"/>
  <c r="M20" i="68" s="1"/>
  <c r="A20" i="65"/>
  <c r="H19" i="65"/>
  <c r="I19" i="65" s="1"/>
  <c r="A19" i="65"/>
  <c r="H18" i="65"/>
  <c r="I18" i="65" s="1"/>
  <c r="M18" i="65" s="1"/>
  <c r="A18" i="65"/>
  <c r="H17" i="65"/>
  <c r="I17" i="65" s="1"/>
  <c r="A17" i="65"/>
  <c r="H16" i="65"/>
  <c r="I16" i="65" s="1"/>
  <c r="I16" i="66" s="1"/>
  <c r="I16" i="67" s="1"/>
  <c r="A16" i="65"/>
  <c r="H15" i="65"/>
  <c r="I15" i="65" s="1"/>
  <c r="I15" i="66" s="1"/>
  <c r="I15" i="67" s="1"/>
  <c r="I15" i="68" s="1"/>
  <c r="M15" i="68" s="1"/>
  <c r="A15" i="65"/>
  <c r="H14" i="65"/>
  <c r="I14" i="65" s="1"/>
  <c r="M14" i="65" s="1"/>
  <c r="A14" i="65"/>
  <c r="H13" i="65"/>
  <c r="I13" i="65" s="1"/>
  <c r="A13" i="65"/>
  <c r="H12" i="65"/>
  <c r="A12" i="65"/>
  <c r="H11" i="65"/>
  <c r="I11" i="65" s="1"/>
  <c r="A11" i="65"/>
  <c r="A10" i="65"/>
  <c r="A9" i="65"/>
  <c r="A8" i="65"/>
  <c r="A7" i="65"/>
  <c r="A6" i="65"/>
  <c r="A5" i="65"/>
  <c r="A4" i="65"/>
  <c r="A3" i="65"/>
  <c r="A2" i="65"/>
  <c r="A1" i="65"/>
  <c r="I72" i="64"/>
  <c r="I63" i="64"/>
  <c r="I60" i="64"/>
  <c r="I59" i="64"/>
  <c r="I56" i="64"/>
  <c r="I53" i="64"/>
  <c r="I51" i="64"/>
  <c r="I34" i="64"/>
  <c r="I22" i="64"/>
  <c r="M22" i="64" s="1"/>
  <c r="I21" i="64"/>
  <c r="I18" i="64"/>
  <c r="I13" i="64"/>
  <c r="A89" i="64"/>
  <c r="A88" i="64"/>
  <c r="A87" i="64"/>
  <c r="A86" i="64"/>
  <c r="A85" i="64"/>
  <c r="A84" i="64"/>
  <c r="A83" i="64"/>
  <c r="A82" i="64"/>
  <c r="A81" i="64"/>
  <c r="A80" i="64"/>
  <c r="A79" i="64"/>
  <c r="A78" i="64"/>
  <c r="A77" i="64"/>
  <c r="A76" i="64"/>
  <c r="N75" i="64"/>
  <c r="N25" i="64" s="1"/>
  <c r="L75" i="64"/>
  <c r="K75" i="64"/>
  <c r="K25" i="64" s="1"/>
  <c r="J75" i="64"/>
  <c r="G75" i="64"/>
  <c r="G25" i="64" s="1"/>
  <c r="F75" i="64"/>
  <c r="F25" i="64" s="1"/>
  <c r="E75" i="64"/>
  <c r="E25" i="64" s="1"/>
  <c r="A75" i="64"/>
  <c r="H74" i="64"/>
  <c r="A74" i="64"/>
  <c r="H73" i="64"/>
  <c r="I73" i="64" s="1"/>
  <c r="M73" i="64" s="1"/>
  <c r="A73" i="64"/>
  <c r="H72" i="64"/>
  <c r="A72" i="64"/>
  <c r="H71" i="64"/>
  <c r="A71" i="64"/>
  <c r="H70" i="64"/>
  <c r="I70" i="64" s="1"/>
  <c r="A70" i="64"/>
  <c r="H69" i="64"/>
  <c r="I69" i="64" s="1"/>
  <c r="M69" i="64" s="1"/>
  <c r="A69" i="64"/>
  <c r="H68" i="64"/>
  <c r="A68" i="64"/>
  <c r="H67" i="64"/>
  <c r="I67" i="64" s="1"/>
  <c r="A67" i="64"/>
  <c r="H66" i="64"/>
  <c r="I66" i="64" s="1"/>
  <c r="A66" i="64"/>
  <c r="H65" i="64"/>
  <c r="I65" i="64" s="1"/>
  <c r="M65" i="64" s="1"/>
  <c r="A65" i="64"/>
  <c r="H64" i="64"/>
  <c r="A64" i="64"/>
  <c r="H63" i="64"/>
  <c r="A63" i="64"/>
  <c r="H62" i="64"/>
  <c r="I62" i="64" s="1"/>
  <c r="A62" i="64"/>
  <c r="H61" i="64"/>
  <c r="I61" i="64" s="1"/>
  <c r="M61" i="64" s="1"/>
  <c r="A61" i="64"/>
  <c r="H60" i="64"/>
  <c r="A60" i="64"/>
  <c r="H59" i="64"/>
  <c r="A59" i="64"/>
  <c r="H58" i="64"/>
  <c r="A58" i="64"/>
  <c r="H57" i="64"/>
  <c r="I57" i="64" s="1"/>
  <c r="M57" i="64" s="1"/>
  <c r="A57" i="64"/>
  <c r="H56" i="64"/>
  <c r="A56" i="64"/>
  <c r="H55" i="64"/>
  <c r="A55" i="64"/>
  <c r="H54" i="64"/>
  <c r="I54" i="64" s="1"/>
  <c r="A54" i="64"/>
  <c r="M53" i="64"/>
  <c r="H53" i="64"/>
  <c r="A53" i="64"/>
  <c r="H52" i="64"/>
  <c r="A52" i="64"/>
  <c r="H51" i="64"/>
  <c r="A51" i="64"/>
  <c r="H50" i="64"/>
  <c r="I50" i="64" s="1"/>
  <c r="A50" i="64"/>
  <c r="H49" i="64"/>
  <c r="I49" i="64" s="1"/>
  <c r="M49" i="64" s="1"/>
  <c r="A49" i="64"/>
  <c r="H48" i="64"/>
  <c r="A48" i="64"/>
  <c r="H47" i="64"/>
  <c r="I47" i="64" s="1"/>
  <c r="A47" i="64"/>
  <c r="H46" i="64"/>
  <c r="I46" i="64" s="1"/>
  <c r="A46" i="64"/>
  <c r="H45" i="64"/>
  <c r="I45" i="64" s="1"/>
  <c r="M45" i="64" s="1"/>
  <c r="A45" i="64"/>
  <c r="L44" i="64"/>
  <c r="K44" i="64"/>
  <c r="A44" i="64"/>
  <c r="A43" i="64"/>
  <c r="A42" i="64"/>
  <c r="A41" i="64"/>
  <c r="A40" i="64"/>
  <c r="A39" i="64"/>
  <c r="A38" i="64"/>
  <c r="A37" i="64"/>
  <c r="A36" i="64"/>
  <c r="H35" i="64"/>
  <c r="A35" i="64"/>
  <c r="H34" i="64"/>
  <c r="A34" i="64"/>
  <c r="H33" i="64"/>
  <c r="I33" i="64" s="1"/>
  <c r="A33" i="64"/>
  <c r="H32" i="64"/>
  <c r="I32" i="64" s="1"/>
  <c r="M32" i="64" s="1"/>
  <c r="A32" i="64"/>
  <c r="H31" i="64"/>
  <c r="I31" i="64" s="1"/>
  <c r="A31" i="64"/>
  <c r="H30" i="64"/>
  <c r="I30" i="64" s="1"/>
  <c r="A30" i="64"/>
  <c r="H29" i="64"/>
  <c r="I29" i="64" s="1"/>
  <c r="A29" i="64"/>
  <c r="H28" i="64"/>
  <c r="I28" i="64" s="1"/>
  <c r="M28" i="64" s="1"/>
  <c r="A28" i="64"/>
  <c r="N27" i="64"/>
  <c r="L27" i="64"/>
  <c r="K27" i="64"/>
  <c r="J27" i="64"/>
  <c r="G27" i="64"/>
  <c r="F27" i="64"/>
  <c r="E27" i="64"/>
  <c r="A27" i="64"/>
  <c r="A26" i="64"/>
  <c r="L25" i="64"/>
  <c r="A25" i="64"/>
  <c r="N24" i="64"/>
  <c r="L24" i="64"/>
  <c r="K24" i="64"/>
  <c r="K26" i="64" s="1"/>
  <c r="K36" i="64" s="1"/>
  <c r="K10" i="64" s="1"/>
  <c r="J24" i="64"/>
  <c r="G24" i="64"/>
  <c r="F24" i="64"/>
  <c r="E24" i="64"/>
  <c r="M23" i="64"/>
  <c r="H23" i="64"/>
  <c r="A23" i="64"/>
  <c r="H22" i="64"/>
  <c r="H21" i="64"/>
  <c r="A21" i="64"/>
  <c r="H20" i="64"/>
  <c r="I20" i="64" s="1"/>
  <c r="A20" i="64"/>
  <c r="H19" i="64"/>
  <c r="A19" i="64"/>
  <c r="H18" i="64"/>
  <c r="A18" i="64"/>
  <c r="H17" i="64"/>
  <c r="I17" i="64" s="1"/>
  <c r="A17" i="64"/>
  <c r="H16" i="64"/>
  <c r="I16" i="64" s="1"/>
  <c r="A16" i="64"/>
  <c r="H15" i="64"/>
  <c r="A15" i="64"/>
  <c r="H14" i="64"/>
  <c r="I14" i="64" s="1"/>
  <c r="A14" i="64"/>
  <c r="H13" i="64"/>
  <c r="A13" i="64"/>
  <c r="H12" i="64"/>
  <c r="I12" i="64" s="1"/>
  <c r="A12" i="64"/>
  <c r="H11" i="64"/>
  <c r="A11" i="64"/>
  <c r="A10" i="64"/>
  <c r="A9" i="64"/>
  <c r="A8" i="64"/>
  <c r="A7" i="64"/>
  <c r="A6" i="64"/>
  <c r="A5" i="64"/>
  <c r="A4" i="64"/>
  <c r="A3" i="64"/>
  <c r="A2" i="64"/>
  <c r="A1" i="64"/>
  <c r="I72" i="63"/>
  <c r="I68" i="63"/>
  <c r="I64" i="63"/>
  <c r="I60" i="63"/>
  <c r="I56" i="63"/>
  <c r="I22" i="63"/>
  <c r="I15" i="63"/>
  <c r="A89" i="63"/>
  <c r="A88" i="63"/>
  <c r="A87" i="63"/>
  <c r="A86" i="63"/>
  <c r="A85" i="63"/>
  <c r="A84" i="63"/>
  <c r="A83" i="63"/>
  <c r="A82" i="63"/>
  <c r="A81" i="63"/>
  <c r="A80" i="63"/>
  <c r="A79" i="63"/>
  <c r="A78" i="63"/>
  <c r="A77" i="63"/>
  <c r="A76" i="63"/>
  <c r="N75" i="63"/>
  <c r="L75" i="63"/>
  <c r="K75" i="63"/>
  <c r="K25" i="63" s="1"/>
  <c r="J75" i="63"/>
  <c r="G75" i="63"/>
  <c r="G25" i="63" s="1"/>
  <c r="F75" i="63"/>
  <c r="E75" i="63"/>
  <c r="E25" i="63" s="1"/>
  <c r="A75" i="63"/>
  <c r="H74" i="63"/>
  <c r="A74" i="63"/>
  <c r="H73" i="63"/>
  <c r="A73" i="63"/>
  <c r="H72" i="63"/>
  <c r="A72" i="63"/>
  <c r="H71" i="63"/>
  <c r="I71" i="63" s="1"/>
  <c r="A71" i="63"/>
  <c r="H70" i="63"/>
  <c r="A70" i="63"/>
  <c r="H69" i="63"/>
  <c r="A69" i="63"/>
  <c r="H68" i="63"/>
  <c r="A68" i="63"/>
  <c r="H67" i="63"/>
  <c r="I67" i="63" s="1"/>
  <c r="A67" i="63"/>
  <c r="H66" i="63"/>
  <c r="A66" i="63"/>
  <c r="H65" i="63"/>
  <c r="A65" i="63"/>
  <c r="H64" i="63"/>
  <c r="A64" i="63"/>
  <c r="H63" i="63"/>
  <c r="I63" i="63" s="1"/>
  <c r="A63" i="63"/>
  <c r="H62" i="63"/>
  <c r="A62" i="63"/>
  <c r="H61" i="63"/>
  <c r="A61" i="63"/>
  <c r="H60" i="63"/>
  <c r="A60" i="63"/>
  <c r="H59" i="63"/>
  <c r="I59" i="63" s="1"/>
  <c r="A59" i="63"/>
  <c r="H58" i="63"/>
  <c r="A58" i="63"/>
  <c r="H57" i="63"/>
  <c r="A57" i="63"/>
  <c r="H56" i="63"/>
  <c r="A56" i="63"/>
  <c r="H55" i="63"/>
  <c r="I55" i="63" s="1"/>
  <c r="A55" i="63"/>
  <c r="H54" i="63"/>
  <c r="A54" i="63"/>
  <c r="H53" i="63"/>
  <c r="A53" i="63"/>
  <c r="H52" i="63"/>
  <c r="I52" i="63" s="1"/>
  <c r="A52" i="63"/>
  <c r="H51" i="63"/>
  <c r="I51" i="63" s="1"/>
  <c r="A51" i="63"/>
  <c r="H50" i="63"/>
  <c r="A50" i="63"/>
  <c r="H49" i="63"/>
  <c r="A49" i="63"/>
  <c r="H48" i="63"/>
  <c r="I48" i="63" s="1"/>
  <c r="A48" i="63"/>
  <c r="H47" i="63"/>
  <c r="I47" i="63" s="1"/>
  <c r="A47" i="63"/>
  <c r="H46" i="63"/>
  <c r="A46" i="63"/>
  <c r="H45" i="63"/>
  <c r="A45" i="63"/>
  <c r="L44" i="63"/>
  <c r="K44" i="63"/>
  <c r="J44" i="63"/>
  <c r="A44" i="63"/>
  <c r="N43" i="63"/>
  <c r="A43" i="63"/>
  <c r="A42" i="63"/>
  <c r="A41" i="63"/>
  <c r="A40" i="63"/>
  <c r="A39" i="63"/>
  <c r="A38" i="63"/>
  <c r="A37" i="63"/>
  <c r="A36" i="63"/>
  <c r="H35" i="63"/>
  <c r="I35" i="63" s="1"/>
  <c r="A35" i="63"/>
  <c r="H34" i="63"/>
  <c r="I34" i="63" s="1"/>
  <c r="A34" i="63"/>
  <c r="H33" i="63"/>
  <c r="A33" i="63"/>
  <c r="H32" i="63"/>
  <c r="A32" i="63"/>
  <c r="H31" i="63"/>
  <c r="I31" i="63" s="1"/>
  <c r="A31" i="63"/>
  <c r="H30" i="63"/>
  <c r="I30" i="63" s="1"/>
  <c r="A30" i="63"/>
  <c r="H29" i="63"/>
  <c r="A29" i="63"/>
  <c r="H28" i="63"/>
  <c r="I28" i="63" s="1"/>
  <c r="A28" i="63"/>
  <c r="N27" i="63"/>
  <c r="L27" i="63"/>
  <c r="K27" i="63"/>
  <c r="J27" i="63"/>
  <c r="G27" i="63"/>
  <c r="F27" i="63"/>
  <c r="E27" i="63"/>
  <c r="A27" i="63"/>
  <c r="A26" i="63"/>
  <c r="N25" i="63"/>
  <c r="L25" i="63"/>
  <c r="J25" i="63"/>
  <c r="F25" i="63"/>
  <c r="A25" i="63"/>
  <c r="N24" i="63"/>
  <c r="L24" i="63"/>
  <c r="L26" i="63" s="1"/>
  <c r="L36" i="63" s="1"/>
  <c r="L10" i="63" s="1"/>
  <c r="K24" i="63"/>
  <c r="K26" i="63" s="1"/>
  <c r="K36" i="63" s="1"/>
  <c r="K10" i="63" s="1"/>
  <c r="J24" i="63"/>
  <c r="J26" i="63" s="1"/>
  <c r="J36" i="63" s="1"/>
  <c r="J10" i="63" s="1"/>
  <c r="G24" i="63"/>
  <c r="F24" i="63"/>
  <c r="E24" i="63"/>
  <c r="M23" i="63"/>
  <c r="H23" i="63"/>
  <c r="A23" i="63"/>
  <c r="H22" i="63"/>
  <c r="H21" i="63"/>
  <c r="I21" i="63" s="1"/>
  <c r="M21" i="63" s="1"/>
  <c r="A21" i="63"/>
  <c r="H20" i="63"/>
  <c r="I20" i="63" s="1"/>
  <c r="M20" i="63" s="1"/>
  <c r="A20" i="63"/>
  <c r="H19" i="63"/>
  <c r="I19" i="63" s="1"/>
  <c r="M19" i="63" s="1"/>
  <c r="A19" i="63"/>
  <c r="H18" i="63"/>
  <c r="I18" i="63" s="1"/>
  <c r="M18" i="63" s="1"/>
  <c r="A18" i="63"/>
  <c r="H17" i="63"/>
  <c r="I17" i="63" s="1"/>
  <c r="M17" i="63" s="1"/>
  <c r="A17" i="63"/>
  <c r="H16" i="63"/>
  <c r="I16" i="63" s="1"/>
  <c r="M16" i="63" s="1"/>
  <c r="A16" i="63"/>
  <c r="M15" i="63"/>
  <c r="H15" i="63"/>
  <c r="A15" i="63"/>
  <c r="H14" i="63"/>
  <c r="I14" i="63" s="1"/>
  <c r="M14" i="63" s="1"/>
  <c r="A14" i="63"/>
  <c r="H13" i="63"/>
  <c r="I13" i="63" s="1"/>
  <c r="M13" i="63" s="1"/>
  <c r="A13" i="63"/>
  <c r="H12" i="63"/>
  <c r="I12" i="63" s="1"/>
  <c r="M12" i="63" s="1"/>
  <c r="A12" i="63"/>
  <c r="H11" i="63"/>
  <c r="A11" i="63"/>
  <c r="A10" i="63"/>
  <c r="A9" i="63"/>
  <c r="A8" i="63"/>
  <c r="A7" i="63"/>
  <c r="A6" i="63"/>
  <c r="A5" i="63"/>
  <c r="A4" i="63"/>
  <c r="A3" i="63"/>
  <c r="A2" i="63"/>
  <c r="A1" i="63"/>
  <c r="J36" i="65" l="1"/>
  <c r="J10" i="65" s="1"/>
  <c r="I60" i="78"/>
  <c r="M60" i="77"/>
  <c r="I61" i="77"/>
  <c r="M61" i="76"/>
  <c r="I59" i="78"/>
  <c r="M59" i="77"/>
  <c r="M27" i="71"/>
  <c r="I13" i="73"/>
  <c r="M13" i="72"/>
  <c r="I34" i="73"/>
  <c r="M34" i="72"/>
  <c r="I33" i="73"/>
  <c r="M33" i="72"/>
  <c r="I31" i="73"/>
  <c r="M31" i="72"/>
  <c r="I27" i="72"/>
  <c r="I32" i="74"/>
  <c r="M32" i="73"/>
  <c r="I30" i="73"/>
  <c r="M30" i="72"/>
  <c r="I29" i="73"/>
  <c r="M29" i="72"/>
  <c r="I35" i="73"/>
  <c r="M35" i="72"/>
  <c r="I28" i="74"/>
  <c r="M28" i="73"/>
  <c r="I66" i="73"/>
  <c r="M66" i="72"/>
  <c r="I64" i="77"/>
  <c r="M64" i="76"/>
  <c r="M71" i="76"/>
  <c r="I71" i="77"/>
  <c r="I70" i="73"/>
  <c r="M70" i="72"/>
  <c r="I69" i="74"/>
  <c r="M69" i="73"/>
  <c r="I67" i="73"/>
  <c r="M67" i="72"/>
  <c r="I75" i="72"/>
  <c r="I25" i="72" s="1"/>
  <c r="I63" i="76"/>
  <c r="M63" i="75"/>
  <c r="I62" i="73"/>
  <c r="M62" i="72"/>
  <c r="I58" i="73"/>
  <c r="M58" i="72"/>
  <c r="I56" i="73"/>
  <c r="M56" i="72"/>
  <c r="M55" i="76"/>
  <c r="I55" i="77"/>
  <c r="M75" i="71"/>
  <c r="M25" i="71" s="1"/>
  <c r="I54" i="73"/>
  <c r="M54" i="72"/>
  <c r="I52" i="77"/>
  <c r="M52" i="76"/>
  <c r="I48" i="76"/>
  <c r="M48" i="75"/>
  <c r="I20" i="73"/>
  <c r="M20" i="72"/>
  <c r="I18" i="73"/>
  <c r="M18" i="72"/>
  <c r="I24" i="72"/>
  <c r="I17" i="73"/>
  <c r="M17" i="72"/>
  <c r="I15" i="73"/>
  <c r="M15" i="72"/>
  <c r="I46" i="74"/>
  <c r="M46" i="73"/>
  <c r="M24" i="71"/>
  <c r="I14" i="73"/>
  <c r="M14" i="72"/>
  <c r="I12" i="73"/>
  <c r="M12" i="72"/>
  <c r="I11" i="74"/>
  <c r="M11" i="73"/>
  <c r="M27" i="70"/>
  <c r="M24" i="70"/>
  <c r="I44" i="70"/>
  <c r="M75" i="70"/>
  <c r="M44" i="70" s="1"/>
  <c r="I26" i="70"/>
  <c r="I36" i="70" s="1"/>
  <c r="I10" i="70" s="1"/>
  <c r="I44" i="71"/>
  <c r="I25" i="71"/>
  <c r="I26" i="71" s="1"/>
  <c r="I36" i="71" s="1"/>
  <c r="I10" i="71" s="1"/>
  <c r="H25" i="68"/>
  <c r="H26" i="68" s="1"/>
  <c r="H36" i="68" s="1"/>
  <c r="E43" i="68"/>
  <c r="E9" i="70"/>
  <c r="Q9" i="70"/>
  <c r="H27" i="67"/>
  <c r="I56" i="67"/>
  <c r="I56" i="68" s="1"/>
  <c r="M56" i="68" s="1"/>
  <c r="M55" i="67"/>
  <c r="H75" i="67"/>
  <c r="H25" i="67" s="1"/>
  <c r="I55" i="67"/>
  <c r="I55" i="68" s="1"/>
  <c r="M55" i="68" s="1"/>
  <c r="I54" i="67"/>
  <c r="I54" i="68" s="1"/>
  <c r="M54" i="68" s="1"/>
  <c r="M48" i="68"/>
  <c r="E43" i="67"/>
  <c r="N25" i="67"/>
  <c r="N26" i="67" s="1"/>
  <c r="N36" i="67" s="1"/>
  <c r="N9" i="67" s="1"/>
  <c r="I11" i="67"/>
  <c r="I11" i="68" s="1"/>
  <c r="E26" i="67"/>
  <c r="E36" i="67" s="1"/>
  <c r="J25" i="67"/>
  <c r="J26" i="67"/>
  <c r="J36" i="67" s="1"/>
  <c r="J10" i="67" s="1"/>
  <c r="K25" i="67"/>
  <c r="K26" i="67" s="1"/>
  <c r="K36" i="67" s="1"/>
  <c r="K10" i="67" s="1"/>
  <c r="L26" i="66"/>
  <c r="L36" i="66" s="1"/>
  <c r="L10" i="66" s="1"/>
  <c r="I29" i="66"/>
  <c r="I29" i="67" s="1"/>
  <c r="H27" i="66"/>
  <c r="I17" i="66"/>
  <c r="I17" i="67" s="1"/>
  <c r="I17" i="68" s="1"/>
  <c r="M17" i="68" s="1"/>
  <c r="M64" i="66"/>
  <c r="M64" i="67"/>
  <c r="M21" i="66"/>
  <c r="I21" i="66"/>
  <c r="I21" i="67" s="1"/>
  <c r="E26" i="66"/>
  <c r="E36" i="66" s="1"/>
  <c r="M71" i="66"/>
  <c r="I71" i="67"/>
  <c r="M71" i="67"/>
  <c r="M70" i="66"/>
  <c r="I70" i="66"/>
  <c r="I70" i="67" s="1"/>
  <c r="I60" i="66"/>
  <c r="I60" i="67" s="1"/>
  <c r="M60" i="67" s="1"/>
  <c r="M58" i="66"/>
  <c r="M52" i="66"/>
  <c r="M52" i="67"/>
  <c r="N26" i="66"/>
  <c r="N36" i="66" s="1"/>
  <c r="N9" i="66" s="1"/>
  <c r="N43" i="66"/>
  <c r="I19" i="66"/>
  <c r="I19" i="67" s="1"/>
  <c r="I34" i="66"/>
  <c r="I33" i="66"/>
  <c r="I33" i="67" s="1"/>
  <c r="M33" i="66"/>
  <c r="I31" i="66"/>
  <c r="I31" i="67" s="1"/>
  <c r="I32" i="66"/>
  <c r="I32" i="67" s="1"/>
  <c r="M32" i="65"/>
  <c r="I30" i="66"/>
  <c r="I35" i="66"/>
  <c r="I35" i="67" s="1"/>
  <c r="M29" i="66"/>
  <c r="I28" i="66"/>
  <c r="I28" i="67" s="1"/>
  <c r="I13" i="67"/>
  <c r="M73" i="67"/>
  <c r="I67" i="67"/>
  <c r="M67" i="66"/>
  <c r="M67" i="67"/>
  <c r="M59" i="66"/>
  <c r="I59" i="67"/>
  <c r="I59" i="68" s="1"/>
  <c r="M59" i="68" s="1"/>
  <c r="M59" i="67"/>
  <c r="M54" i="66"/>
  <c r="M48" i="66"/>
  <c r="M48" i="67"/>
  <c r="N26" i="65"/>
  <c r="N36" i="65" s="1"/>
  <c r="N9" i="65" s="1"/>
  <c r="M20" i="67"/>
  <c r="M20" i="66"/>
  <c r="M17" i="66"/>
  <c r="M16" i="66"/>
  <c r="M16" i="67"/>
  <c r="M15" i="67"/>
  <c r="N43" i="65"/>
  <c r="I47" i="67"/>
  <c r="M47" i="66"/>
  <c r="M47" i="67"/>
  <c r="H75" i="65"/>
  <c r="E43" i="65" s="1"/>
  <c r="M14" i="66"/>
  <c r="I14" i="66"/>
  <c r="I14" i="67" s="1"/>
  <c r="I14" i="68" s="1"/>
  <c r="M14" i="68" s="1"/>
  <c r="M14" i="67"/>
  <c r="M12" i="67"/>
  <c r="M21" i="67"/>
  <c r="M46" i="67"/>
  <c r="M50" i="67"/>
  <c r="M54" i="67"/>
  <c r="M58" i="67"/>
  <c r="M62" i="67"/>
  <c r="M66" i="67"/>
  <c r="M70" i="67"/>
  <c r="M74" i="67"/>
  <c r="M45" i="67"/>
  <c r="M11" i="67"/>
  <c r="L25" i="67"/>
  <c r="L26" i="67" s="1"/>
  <c r="L36" i="67" s="1"/>
  <c r="L10" i="67" s="1"/>
  <c r="H24" i="67"/>
  <c r="M65" i="66"/>
  <c r="M15" i="66"/>
  <c r="M46" i="66"/>
  <c r="M53" i="66"/>
  <c r="M62" i="66"/>
  <c r="M12" i="66"/>
  <c r="M50" i="66"/>
  <c r="M57" i="66"/>
  <c r="M66" i="66"/>
  <c r="M73" i="66"/>
  <c r="M11" i="66"/>
  <c r="I24" i="66"/>
  <c r="H24" i="66"/>
  <c r="H75" i="66"/>
  <c r="M28" i="66"/>
  <c r="K26" i="66"/>
  <c r="K36" i="66" s="1"/>
  <c r="K10" i="66" s="1"/>
  <c r="J44" i="66"/>
  <c r="J25" i="66"/>
  <c r="J26" i="66" s="1"/>
  <c r="J36" i="66" s="1"/>
  <c r="J10" i="66" s="1"/>
  <c r="M57" i="65"/>
  <c r="M73" i="65"/>
  <c r="I49" i="65"/>
  <c r="I53" i="65"/>
  <c r="M53" i="65" s="1"/>
  <c r="I57" i="65"/>
  <c r="I57" i="66" s="1"/>
  <c r="I57" i="67" s="1"/>
  <c r="I61" i="65"/>
  <c r="I61" i="66" s="1"/>
  <c r="I61" i="67" s="1"/>
  <c r="I65" i="65"/>
  <c r="M65" i="65" s="1"/>
  <c r="I69" i="65"/>
  <c r="I73" i="65"/>
  <c r="I73" i="66" s="1"/>
  <c r="I73" i="67" s="1"/>
  <c r="M47" i="65"/>
  <c r="M51" i="65"/>
  <c r="M55" i="65"/>
  <c r="M59" i="65"/>
  <c r="M63" i="65"/>
  <c r="M67" i="65"/>
  <c r="M71" i="65"/>
  <c r="F36" i="65"/>
  <c r="G36" i="65"/>
  <c r="H27" i="65"/>
  <c r="I27" i="65"/>
  <c r="M15" i="65"/>
  <c r="M12" i="65"/>
  <c r="M19" i="65"/>
  <c r="M21" i="65"/>
  <c r="I22" i="65"/>
  <c r="I24" i="65" s="1"/>
  <c r="E26" i="65"/>
  <c r="E36" i="65" s="1"/>
  <c r="M16" i="65"/>
  <c r="M29" i="65"/>
  <c r="M13" i="65"/>
  <c r="M20" i="65"/>
  <c r="M17" i="65"/>
  <c r="M46" i="65"/>
  <c r="M48" i="65"/>
  <c r="M50" i="65"/>
  <c r="M52" i="65"/>
  <c r="M54" i="65"/>
  <c r="M56" i="65"/>
  <c r="M58" i="65"/>
  <c r="M60" i="65"/>
  <c r="M62" i="65"/>
  <c r="M64" i="65"/>
  <c r="M66" i="65"/>
  <c r="M68" i="65"/>
  <c r="M70" i="65"/>
  <c r="M72" i="65"/>
  <c r="M74" i="65"/>
  <c r="L26" i="65"/>
  <c r="L36" i="65" s="1"/>
  <c r="L10" i="65" s="1"/>
  <c r="L25" i="65"/>
  <c r="H24" i="65"/>
  <c r="M11" i="65"/>
  <c r="N26" i="64"/>
  <c r="N36" i="64" s="1"/>
  <c r="N9" i="64" s="1"/>
  <c r="H24" i="64"/>
  <c r="M55" i="64"/>
  <c r="M71" i="64"/>
  <c r="I55" i="64"/>
  <c r="I71" i="64"/>
  <c r="I48" i="64"/>
  <c r="M48" i="64" s="1"/>
  <c r="I52" i="64"/>
  <c r="M52" i="64" s="1"/>
  <c r="I64" i="64"/>
  <c r="M64" i="64" s="1"/>
  <c r="I68" i="64"/>
  <c r="M68" i="64" s="1"/>
  <c r="F26" i="64"/>
  <c r="F36" i="64" s="1"/>
  <c r="M51" i="64"/>
  <c r="M60" i="64"/>
  <c r="M67" i="64"/>
  <c r="I58" i="64"/>
  <c r="I74" i="64"/>
  <c r="M74" i="64" s="1"/>
  <c r="G26" i="64"/>
  <c r="G36" i="64" s="1"/>
  <c r="I35" i="64"/>
  <c r="M35" i="64" s="1"/>
  <c r="M29" i="64"/>
  <c r="M31" i="64"/>
  <c r="H27" i="64"/>
  <c r="M13" i="64"/>
  <c r="M17" i="64"/>
  <c r="M21" i="64"/>
  <c r="I15" i="64"/>
  <c r="M15" i="64" s="1"/>
  <c r="I19" i="64"/>
  <c r="M19" i="64" s="1"/>
  <c r="M14" i="64"/>
  <c r="M18" i="64"/>
  <c r="E26" i="64"/>
  <c r="E36" i="64" s="1"/>
  <c r="I11" i="64"/>
  <c r="I24" i="64" s="1"/>
  <c r="M33" i="64"/>
  <c r="M46" i="64"/>
  <c r="M62" i="64"/>
  <c r="M12" i="64"/>
  <c r="M16" i="64"/>
  <c r="M20" i="64"/>
  <c r="M30" i="64"/>
  <c r="M50" i="64"/>
  <c r="M59" i="64"/>
  <c r="M66" i="64"/>
  <c r="M34" i="64"/>
  <c r="M47" i="64"/>
  <c r="M54" i="64"/>
  <c r="M56" i="64"/>
  <c r="M63" i="64"/>
  <c r="M70" i="64"/>
  <c r="M72" i="64"/>
  <c r="J44" i="64"/>
  <c r="J25" i="64"/>
  <c r="J26" i="64" s="1"/>
  <c r="J36" i="64" s="1"/>
  <c r="J10" i="64" s="1"/>
  <c r="L26" i="64"/>
  <c r="L36" i="64" s="1"/>
  <c r="L10" i="64" s="1"/>
  <c r="N43" i="64"/>
  <c r="H75" i="64"/>
  <c r="N26" i="63"/>
  <c r="N36" i="63" s="1"/>
  <c r="N9" i="63" s="1"/>
  <c r="H75" i="63"/>
  <c r="H25" i="63" s="1"/>
  <c r="M53" i="63"/>
  <c r="M61" i="63"/>
  <c r="M69" i="63"/>
  <c r="M73" i="63"/>
  <c r="I49" i="63"/>
  <c r="M49" i="63" s="1"/>
  <c r="I53" i="63"/>
  <c r="I57" i="63"/>
  <c r="M57" i="63" s="1"/>
  <c r="I61" i="63"/>
  <c r="I65" i="63"/>
  <c r="M65" i="63" s="1"/>
  <c r="I69" i="63"/>
  <c r="I73" i="63"/>
  <c r="G26" i="63"/>
  <c r="I46" i="63"/>
  <c r="M46" i="63" s="1"/>
  <c r="I50" i="63"/>
  <c r="M50" i="63" s="1"/>
  <c r="I54" i="63"/>
  <c r="M54" i="63" s="1"/>
  <c r="I58" i="63"/>
  <c r="M58" i="63" s="1"/>
  <c r="I62" i="63"/>
  <c r="M62" i="63" s="1"/>
  <c r="I66" i="63"/>
  <c r="M66" i="63" s="1"/>
  <c r="I70" i="63"/>
  <c r="M70" i="63" s="1"/>
  <c r="I74" i="63"/>
  <c r="M74" i="63" s="1"/>
  <c r="F26" i="63"/>
  <c r="F36" i="63" s="1"/>
  <c r="I45" i="63"/>
  <c r="I29" i="63"/>
  <c r="M29" i="63" s="1"/>
  <c r="I33" i="63"/>
  <c r="M33" i="63" s="1"/>
  <c r="M30" i="63"/>
  <c r="M34" i="63"/>
  <c r="I32" i="63"/>
  <c r="M32" i="63" s="1"/>
  <c r="G36" i="63"/>
  <c r="H27" i="63"/>
  <c r="H24" i="63"/>
  <c r="M22" i="63"/>
  <c r="E26" i="63"/>
  <c r="E36" i="63" s="1"/>
  <c r="I11" i="63"/>
  <c r="M11" i="63" s="1"/>
  <c r="M24" i="63" s="1"/>
  <c r="M55" i="63"/>
  <c r="M63" i="63"/>
  <c r="M31" i="63"/>
  <c r="M35" i="63"/>
  <c r="M47" i="63"/>
  <c r="M51" i="63"/>
  <c r="M59" i="63"/>
  <c r="M67" i="63"/>
  <c r="M71" i="63"/>
  <c r="M48" i="63"/>
  <c r="M52" i="63"/>
  <c r="M56" i="63"/>
  <c r="M60" i="63"/>
  <c r="M64" i="63"/>
  <c r="M68" i="63"/>
  <c r="M72" i="63"/>
  <c r="M28" i="63"/>
  <c r="I73" i="59"/>
  <c r="I65" i="59"/>
  <c r="I61" i="59"/>
  <c r="I57" i="59"/>
  <c r="I50" i="59"/>
  <c r="I46" i="59"/>
  <c r="I45" i="59"/>
  <c r="I32" i="59"/>
  <c r="I21" i="59"/>
  <c r="I15" i="59"/>
  <c r="I13" i="59"/>
  <c r="M13" i="59" s="1"/>
  <c r="A89" i="59"/>
  <c r="A88" i="59"/>
  <c r="A87" i="59"/>
  <c r="A86" i="59"/>
  <c r="A85" i="59"/>
  <c r="A84" i="59"/>
  <c r="A83" i="59"/>
  <c r="A82" i="59"/>
  <c r="A81" i="59"/>
  <c r="A80" i="59"/>
  <c r="A79" i="59"/>
  <c r="A78" i="59"/>
  <c r="A77" i="59"/>
  <c r="A76" i="59"/>
  <c r="N75" i="59"/>
  <c r="N25" i="59" s="1"/>
  <c r="L75" i="59"/>
  <c r="K75" i="59"/>
  <c r="K25" i="59" s="1"/>
  <c r="J75" i="59"/>
  <c r="G75" i="59"/>
  <c r="G25" i="59" s="1"/>
  <c r="F75" i="59"/>
  <c r="F25" i="59" s="1"/>
  <c r="F26" i="59" s="1"/>
  <c r="E75" i="59"/>
  <c r="E25" i="59" s="1"/>
  <c r="A75" i="59"/>
  <c r="H74" i="59"/>
  <c r="A74" i="59"/>
  <c r="H73" i="59"/>
  <c r="A73" i="59"/>
  <c r="H72" i="59"/>
  <c r="I72" i="59" s="1"/>
  <c r="A72" i="59"/>
  <c r="H71" i="59"/>
  <c r="I71" i="59" s="1"/>
  <c r="M71" i="59" s="1"/>
  <c r="A71" i="59"/>
  <c r="H70" i="59"/>
  <c r="A70" i="59"/>
  <c r="H69" i="59"/>
  <c r="I69" i="59" s="1"/>
  <c r="A69" i="59"/>
  <c r="H68" i="59"/>
  <c r="I68" i="59" s="1"/>
  <c r="A68" i="59"/>
  <c r="H67" i="59"/>
  <c r="I67" i="59" s="1"/>
  <c r="M67" i="59" s="1"/>
  <c r="A67" i="59"/>
  <c r="H66" i="59"/>
  <c r="A66" i="59"/>
  <c r="H65" i="59"/>
  <c r="A65" i="59"/>
  <c r="H64" i="59"/>
  <c r="A64" i="59"/>
  <c r="H63" i="59"/>
  <c r="I63" i="59" s="1"/>
  <c r="M63" i="59" s="1"/>
  <c r="A63" i="59"/>
  <c r="H62" i="59"/>
  <c r="A62" i="59"/>
  <c r="H61" i="59"/>
  <c r="A61" i="59"/>
  <c r="H60" i="59"/>
  <c r="A60" i="59"/>
  <c r="H59" i="59"/>
  <c r="I59" i="59" s="1"/>
  <c r="M59" i="59" s="1"/>
  <c r="A59" i="59"/>
  <c r="H58" i="59"/>
  <c r="A58" i="59"/>
  <c r="H57" i="59"/>
  <c r="A57" i="59"/>
  <c r="H56" i="59"/>
  <c r="I56" i="59" s="1"/>
  <c r="A56" i="59"/>
  <c r="H55" i="59"/>
  <c r="I55" i="59" s="1"/>
  <c r="M55" i="59" s="1"/>
  <c r="A55" i="59"/>
  <c r="H54" i="59"/>
  <c r="A54" i="59"/>
  <c r="H53" i="59"/>
  <c r="I53" i="59" s="1"/>
  <c r="A53" i="59"/>
  <c r="H52" i="59"/>
  <c r="I52" i="59" s="1"/>
  <c r="A52" i="59"/>
  <c r="H51" i="59"/>
  <c r="I51" i="59" s="1"/>
  <c r="M51" i="59" s="1"/>
  <c r="A51" i="59"/>
  <c r="H50" i="59"/>
  <c r="A50" i="59"/>
  <c r="H49" i="59"/>
  <c r="I49" i="59" s="1"/>
  <c r="A49" i="59"/>
  <c r="H48" i="59"/>
  <c r="A48" i="59"/>
  <c r="H47" i="59"/>
  <c r="I47" i="59" s="1"/>
  <c r="M47" i="59" s="1"/>
  <c r="A47" i="59"/>
  <c r="H46" i="59"/>
  <c r="A46" i="59"/>
  <c r="H45" i="59"/>
  <c r="A45" i="59"/>
  <c r="L44" i="59"/>
  <c r="K44" i="59"/>
  <c r="A44" i="59"/>
  <c r="A43" i="59"/>
  <c r="A42" i="59"/>
  <c r="A41" i="59"/>
  <c r="A40" i="59"/>
  <c r="A39" i="59"/>
  <c r="A38" i="59"/>
  <c r="A37" i="59"/>
  <c r="A36" i="59"/>
  <c r="H35" i="59"/>
  <c r="A35" i="59"/>
  <c r="H34" i="59"/>
  <c r="I34" i="59" s="1"/>
  <c r="M34" i="59" s="1"/>
  <c r="A34" i="59"/>
  <c r="H33" i="59"/>
  <c r="A33" i="59"/>
  <c r="H32" i="59"/>
  <c r="A32" i="59"/>
  <c r="H31" i="59"/>
  <c r="I31" i="59" s="1"/>
  <c r="A31" i="59"/>
  <c r="H30" i="59"/>
  <c r="I30" i="59" s="1"/>
  <c r="M30" i="59" s="1"/>
  <c r="A30" i="59"/>
  <c r="H29" i="59"/>
  <c r="A29" i="59"/>
  <c r="H28" i="59"/>
  <c r="I28" i="59" s="1"/>
  <c r="A28" i="59"/>
  <c r="N27" i="59"/>
  <c r="L27" i="59"/>
  <c r="K27" i="59"/>
  <c r="J27" i="59"/>
  <c r="G27" i="59"/>
  <c r="F27" i="59"/>
  <c r="E27" i="59"/>
  <c r="A27" i="59"/>
  <c r="A26" i="59"/>
  <c r="L25" i="59"/>
  <c r="A25" i="59"/>
  <c r="N24" i="59"/>
  <c r="L24" i="59"/>
  <c r="L26" i="59" s="1"/>
  <c r="L36" i="59" s="1"/>
  <c r="L10" i="59" s="1"/>
  <c r="K24" i="59"/>
  <c r="K26" i="59" s="1"/>
  <c r="K36" i="59" s="1"/>
  <c r="K10" i="59" s="1"/>
  <c r="J24" i="59"/>
  <c r="G24" i="59"/>
  <c r="G26" i="59" s="1"/>
  <c r="F24" i="59"/>
  <c r="E24" i="59"/>
  <c r="M23" i="59"/>
  <c r="H23" i="59"/>
  <c r="A23" i="59"/>
  <c r="H22" i="59"/>
  <c r="H21" i="59"/>
  <c r="A21" i="59"/>
  <c r="H20" i="59"/>
  <c r="A20" i="59"/>
  <c r="H19" i="59"/>
  <c r="I19" i="59" s="1"/>
  <c r="A19" i="59"/>
  <c r="H18" i="59"/>
  <c r="A18" i="59"/>
  <c r="H17" i="59"/>
  <c r="I17" i="59" s="1"/>
  <c r="A17" i="59"/>
  <c r="H16" i="59"/>
  <c r="A16" i="59"/>
  <c r="H15" i="59"/>
  <c r="A15" i="59"/>
  <c r="H14" i="59"/>
  <c r="A14" i="59"/>
  <c r="H13" i="59"/>
  <c r="A13" i="59"/>
  <c r="H12" i="59"/>
  <c r="A12" i="59"/>
  <c r="H11" i="59"/>
  <c r="I11" i="59" s="1"/>
  <c r="A11" i="59"/>
  <c r="A10" i="59"/>
  <c r="A9" i="59"/>
  <c r="A8" i="59"/>
  <c r="A7" i="59"/>
  <c r="A6" i="59"/>
  <c r="A5" i="59"/>
  <c r="A4" i="59"/>
  <c r="A3" i="59"/>
  <c r="A2" i="59"/>
  <c r="A1" i="59"/>
  <c r="I60" i="79" l="1"/>
  <c r="M60" i="78"/>
  <c r="M61" i="77"/>
  <c r="I61" i="78"/>
  <c r="I59" i="79"/>
  <c r="M59" i="78"/>
  <c r="I24" i="73"/>
  <c r="M24" i="72"/>
  <c r="I13" i="74"/>
  <c r="M13" i="73"/>
  <c r="I34" i="74"/>
  <c r="M34" i="73"/>
  <c r="M27" i="72"/>
  <c r="I33" i="74"/>
  <c r="M33" i="73"/>
  <c r="I31" i="74"/>
  <c r="M31" i="73"/>
  <c r="I32" i="75"/>
  <c r="M32" i="74"/>
  <c r="I30" i="74"/>
  <c r="M30" i="73"/>
  <c r="I29" i="74"/>
  <c r="M29" i="73"/>
  <c r="I35" i="74"/>
  <c r="M35" i="73"/>
  <c r="I27" i="73"/>
  <c r="I28" i="75"/>
  <c r="M28" i="74"/>
  <c r="M66" i="73"/>
  <c r="I66" i="74"/>
  <c r="I64" i="78"/>
  <c r="M64" i="77"/>
  <c r="I71" i="78"/>
  <c r="M71" i="77"/>
  <c r="I70" i="74"/>
  <c r="M70" i="73"/>
  <c r="I75" i="73"/>
  <c r="I44" i="73" s="1"/>
  <c r="I69" i="75"/>
  <c r="M69" i="74"/>
  <c r="I44" i="72"/>
  <c r="M67" i="73"/>
  <c r="I67" i="74"/>
  <c r="M63" i="76"/>
  <c r="I63" i="77"/>
  <c r="M62" i="73"/>
  <c r="I62" i="74"/>
  <c r="M44" i="71"/>
  <c r="M75" i="72"/>
  <c r="M44" i="72" s="1"/>
  <c r="I58" i="74"/>
  <c r="M58" i="73"/>
  <c r="I56" i="74"/>
  <c r="M56" i="73"/>
  <c r="I55" i="78"/>
  <c r="M55" i="77"/>
  <c r="M54" i="73"/>
  <c r="I54" i="74"/>
  <c r="I52" i="78"/>
  <c r="M52" i="77"/>
  <c r="I48" i="77"/>
  <c r="M48" i="76"/>
  <c r="I20" i="74"/>
  <c r="M20" i="73"/>
  <c r="I26" i="72"/>
  <c r="I36" i="72" s="1"/>
  <c r="I10" i="72" s="1"/>
  <c r="I18" i="74"/>
  <c r="M18" i="73"/>
  <c r="I17" i="74"/>
  <c r="M17" i="73"/>
  <c r="I15" i="74"/>
  <c r="M15" i="73"/>
  <c r="I46" i="75"/>
  <c r="M46" i="74"/>
  <c r="M26" i="71"/>
  <c r="M36" i="71" s="1"/>
  <c r="M10" i="71" s="1"/>
  <c r="I14" i="74"/>
  <c r="M14" i="73"/>
  <c r="I12" i="74"/>
  <c r="M12" i="73"/>
  <c r="I11" i="75"/>
  <c r="M11" i="74"/>
  <c r="M25" i="70"/>
  <c r="M26" i="70" s="1"/>
  <c r="M36" i="70" s="1"/>
  <c r="M10" i="70" s="1"/>
  <c r="Q9" i="68"/>
  <c r="E9" i="68"/>
  <c r="M33" i="67"/>
  <c r="I33" i="68"/>
  <c r="M33" i="68" s="1"/>
  <c r="M31" i="67"/>
  <c r="I31" i="68"/>
  <c r="M31" i="68" s="1"/>
  <c r="M32" i="67"/>
  <c r="I32" i="68"/>
  <c r="M32" i="68" s="1"/>
  <c r="M29" i="67"/>
  <c r="I29" i="68"/>
  <c r="M29" i="68" s="1"/>
  <c r="M35" i="67"/>
  <c r="I35" i="68"/>
  <c r="M35" i="68" s="1"/>
  <c r="M28" i="67"/>
  <c r="I28" i="68"/>
  <c r="M61" i="67"/>
  <c r="I61" i="68"/>
  <c r="M61" i="68" s="1"/>
  <c r="M57" i="67"/>
  <c r="I57" i="68"/>
  <c r="M57" i="68" s="1"/>
  <c r="H26" i="67"/>
  <c r="H36" i="67" s="1"/>
  <c r="M56" i="67"/>
  <c r="M19" i="67"/>
  <c r="I19" i="68"/>
  <c r="M19" i="68" s="1"/>
  <c r="M17" i="67"/>
  <c r="I24" i="67"/>
  <c r="I13" i="68"/>
  <c r="M13" i="68" s="1"/>
  <c r="I24" i="68"/>
  <c r="M11" i="68"/>
  <c r="M31" i="66"/>
  <c r="M32" i="66"/>
  <c r="M13" i="67"/>
  <c r="M60" i="66"/>
  <c r="M19" i="66"/>
  <c r="M24" i="66" s="1"/>
  <c r="M27" i="65"/>
  <c r="I34" i="67"/>
  <c r="M34" i="66"/>
  <c r="M30" i="66"/>
  <c r="I30" i="67"/>
  <c r="M35" i="66"/>
  <c r="I27" i="66"/>
  <c r="M69" i="65"/>
  <c r="I69" i="66"/>
  <c r="M61" i="65"/>
  <c r="M61" i="66"/>
  <c r="M49" i="65"/>
  <c r="I49" i="66"/>
  <c r="H25" i="65"/>
  <c r="H26" i="65" s="1"/>
  <c r="H36" i="65" s="1"/>
  <c r="Q9" i="67"/>
  <c r="E9" i="67"/>
  <c r="E43" i="66"/>
  <c r="H25" i="66"/>
  <c r="H26" i="66" s="1"/>
  <c r="H36" i="66" s="1"/>
  <c r="M45" i="66"/>
  <c r="I75" i="66"/>
  <c r="I75" i="65"/>
  <c r="I44" i="65" s="1"/>
  <c r="M22" i="65"/>
  <c r="M24" i="65" s="1"/>
  <c r="I75" i="64"/>
  <c r="I25" i="64" s="1"/>
  <c r="I26" i="64" s="1"/>
  <c r="I36" i="64" s="1"/>
  <c r="I10" i="64" s="1"/>
  <c r="I27" i="64"/>
  <c r="M27" i="64"/>
  <c r="M11" i="64"/>
  <c r="M24" i="64" s="1"/>
  <c r="M58" i="64"/>
  <c r="M75" i="64" s="1"/>
  <c r="E43" i="64"/>
  <c r="H25" i="64"/>
  <c r="H26" i="64" s="1"/>
  <c r="H36" i="64" s="1"/>
  <c r="E43" i="63"/>
  <c r="H26" i="63"/>
  <c r="H36" i="63" s="1"/>
  <c r="E9" i="63" s="1"/>
  <c r="I27" i="63"/>
  <c r="I24" i="63"/>
  <c r="M27" i="63"/>
  <c r="M45" i="63"/>
  <c r="M75" i="63" s="1"/>
  <c r="I75" i="63"/>
  <c r="E26" i="59"/>
  <c r="E36" i="59" s="1"/>
  <c r="N26" i="59"/>
  <c r="N36" i="59" s="1"/>
  <c r="N9" i="59" s="1"/>
  <c r="N43" i="59"/>
  <c r="M62" i="59"/>
  <c r="M66" i="59"/>
  <c r="I54" i="59"/>
  <c r="M54" i="59" s="1"/>
  <c r="I58" i="59"/>
  <c r="I62" i="59"/>
  <c r="I66" i="59"/>
  <c r="I70" i="59"/>
  <c r="M70" i="59" s="1"/>
  <c r="I74" i="59"/>
  <c r="M74" i="59" s="1"/>
  <c r="M53" i="59"/>
  <c r="M57" i="59"/>
  <c r="M61" i="59"/>
  <c r="M46" i="59"/>
  <c r="M50" i="59"/>
  <c r="M69" i="59"/>
  <c r="M73" i="59"/>
  <c r="I48" i="59"/>
  <c r="M48" i="59" s="1"/>
  <c r="I60" i="59"/>
  <c r="M60" i="59" s="1"/>
  <c r="I64" i="59"/>
  <c r="M64" i="59" s="1"/>
  <c r="I35" i="59"/>
  <c r="M35" i="59" s="1"/>
  <c r="M32" i="59"/>
  <c r="I29" i="59"/>
  <c r="M29" i="59" s="1"/>
  <c r="I33" i="59"/>
  <c r="M33" i="59" s="1"/>
  <c r="G36" i="59"/>
  <c r="H27" i="59"/>
  <c r="I14" i="59"/>
  <c r="M14" i="59" s="1"/>
  <c r="I18" i="59"/>
  <c r="M18" i="59" s="1"/>
  <c r="I22" i="59"/>
  <c r="M22" i="59" s="1"/>
  <c r="I12" i="59"/>
  <c r="I16" i="59"/>
  <c r="M16" i="59" s="1"/>
  <c r="I20" i="59"/>
  <c r="M20" i="59" s="1"/>
  <c r="M52" i="59"/>
  <c r="M68" i="59"/>
  <c r="M15" i="59"/>
  <c r="M17" i="59"/>
  <c r="M19" i="59"/>
  <c r="M21" i="59"/>
  <c r="M31" i="59"/>
  <c r="M49" i="59"/>
  <c r="M56" i="59"/>
  <c r="M65" i="59"/>
  <c r="M72" i="59"/>
  <c r="M11" i="59"/>
  <c r="M45" i="59"/>
  <c r="H24" i="59"/>
  <c r="F36" i="59"/>
  <c r="M28" i="59"/>
  <c r="J44" i="59"/>
  <c r="J25" i="59"/>
  <c r="J26" i="59" s="1"/>
  <c r="J36" i="59" s="1"/>
  <c r="J10" i="59" s="1"/>
  <c r="H75" i="59"/>
  <c r="I71" i="58"/>
  <c r="M71" i="58" s="1"/>
  <c r="I65" i="58"/>
  <c r="I61" i="58"/>
  <c r="I59" i="58"/>
  <c r="M59" i="58" s="1"/>
  <c r="I53" i="58"/>
  <c r="I51" i="58"/>
  <c r="M51" i="58" s="1"/>
  <c r="I49" i="58"/>
  <c r="M49" i="58" s="1"/>
  <c r="I21" i="58"/>
  <c r="I17" i="58"/>
  <c r="I15" i="58"/>
  <c r="A89" i="58"/>
  <c r="A88" i="58"/>
  <c r="A87" i="58"/>
  <c r="A86" i="58"/>
  <c r="A85" i="58"/>
  <c r="A84" i="58"/>
  <c r="A83" i="58"/>
  <c r="A82" i="58"/>
  <c r="A81" i="58"/>
  <c r="A80" i="58"/>
  <c r="A79" i="58"/>
  <c r="A78" i="58"/>
  <c r="A77" i="58"/>
  <c r="A76" i="58"/>
  <c r="N75" i="58"/>
  <c r="N43" i="58" s="1"/>
  <c r="L75" i="58"/>
  <c r="K75" i="58"/>
  <c r="K25" i="58" s="1"/>
  <c r="K26" i="58" s="1"/>
  <c r="K36" i="58" s="1"/>
  <c r="K10" i="58" s="1"/>
  <c r="J75" i="58"/>
  <c r="J44" i="58" s="1"/>
  <c r="G75" i="58"/>
  <c r="G25" i="58" s="1"/>
  <c r="G26" i="58" s="1"/>
  <c r="F75" i="58"/>
  <c r="F25" i="58" s="1"/>
  <c r="E75" i="58"/>
  <c r="E25" i="58" s="1"/>
  <c r="A75" i="58"/>
  <c r="H74" i="58"/>
  <c r="I74" i="58" s="1"/>
  <c r="M74" i="58" s="1"/>
  <c r="A74" i="58"/>
  <c r="H73" i="58"/>
  <c r="I73" i="58" s="1"/>
  <c r="M73" i="58" s="1"/>
  <c r="A73" i="58"/>
  <c r="H72" i="58"/>
  <c r="I72" i="58" s="1"/>
  <c r="M72" i="58" s="1"/>
  <c r="A72" i="58"/>
  <c r="H71" i="58"/>
  <c r="A71" i="58"/>
  <c r="H70" i="58"/>
  <c r="I70" i="58" s="1"/>
  <c r="M70" i="58" s="1"/>
  <c r="A70" i="58"/>
  <c r="H69" i="58"/>
  <c r="I69" i="58" s="1"/>
  <c r="M69" i="58" s="1"/>
  <c r="A69" i="58"/>
  <c r="H68" i="58"/>
  <c r="I68" i="58" s="1"/>
  <c r="M68" i="58" s="1"/>
  <c r="A68" i="58"/>
  <c r="H67" i="58"/>
  <c r="I67" i="58" s="1"/>
  <c r="M67" i="58" s="1"/>
  <c r="A67" i="58"/>
  <c r="H66" i="58"/>
  <c r="I66" i="58" s="1"/>
  <c r="M66" i="58" s="1"/>
  <c r="A66" i="58"/>
  <c r="M65" i="58"/>
  <c r="H65" i="58"/>
  <c r="A65" i="58"/>
  <c r="H64" i="58"/>
  <c r="I64" i="58" s="1"/>
  <c r="M64" i="58" s="1"/>
  <c r="A64" i="58"/>
  <c r="H63" i="58"/>
  <c r="I63" i="58" s="1"/>
  <c r="M63" i="58" s="1"/>
  <c r="A63" i="58"/>
  <c r="H62" i="58"/>
  <c r="I62" i="58" s="1"/>
  <c r="M62" i="58" s="1"/>
  <c r="A62" i="58"/>
  <c r="M61" i="58"/>
  <c r="H61" i="58"/>
  <c r="A61" i="58"/>
  <c r="H60" i="58"/>
  <c r="I60" i="58" s="1"/>
  <c r="M60" i="58" s="1"/>
  <c r="A60" i="58"/>
  <c r="H59" i="58"/>
  <c r="A59" i="58"/>
  <c r="H58" i="58"/>
  <c r="I58" i="58" s="1"/>
  <c r="M58" i="58" s="1"/>
  <c r="A58" i="58"/>
  <c r="H57" i="58"/>
  <c r="I57" i="58" s="1"/>
  <c r="M57" i="58" s="1"/>
  <c r="A57" i="58"/>
  <c r="H56" i="58"/>
  <c r="I56" i="58" s="1"/>
  <c r="M56" i="58" s="1"/>
  <c r="A56" i="58"/>
  <c r="H55" i="58"/>
  <c r="I55" i="58" s="1"/>
  <c r="M55" i="58" s="1"/>
  <c r="A55" i="58"/>
  <c r="H54" i="58"/>
  <c r="I54" i="58" s="1"/>
  <c r="M54" i="58" s="1"/>
  <c r="A54" i="58"/>
  <c r="M53" i="58"/>
  <c r="H53" i="58"/>
  <c r="A53" i="58"/>
  <c r="H52" i="58"/>
  <c r="I52" i="58" s="1"/>
  <c r="M52" i="58" s="1"/>
  <c r="A52" i="58"/>
  <c r="H51" i="58"/>
  <c r="A51" i="58"/>
  <c r="H50" i="58"/>
  <c r="I50" i="58" s="1"/>
  <c r="M50" i="58" s="1"/>
  <c r="A50" i="58"/>
  <c r="H49" i="58"/>
  <c r="A49" i="58"/>
  <c r="H48" i="58"/>
  <c r="I48" i="58" s="1"/>
  <c r="M48" i="58" s="1"/>
  <c r="A48" i="58"/>
  <c r="H47" i="58"/>
  <c r="I47" i="58" s="1"/>
  <c r="M47" i="58" s="1"/>
  <c r="A47" i="58"/>
  <c r="H46" i="58"/>
  <c r="I46" i="58" s="1"/>
  <c r="M46" i="58" s="1"/>
  <c r="A46" i="58"/>
  <c r="H45" i="58"/>
  <c r="A45" i="58"/>
  <c r="L44" i="58"/>
  <c r="A44" i="58"/>
  <c r="A43" i="58"/>
  <c r="A42" i="58"/>
  <c r="A41" i="58"/>
  <c r="A40" i="58"/>
  <c r="A39" i="58"/>
  <c r="A38" i="58"/>
  <c r="A37" i="58"/>
  <c r="A36" i="58"/>
  <c r="H35" i="58"/>
  <c r="A35" i="58"/>
  <c r="H34" i="58"/>
  <c r="A34" i="58"/>
  <c r="H33" i="58"/>
  <c r="A33" i="58"/>
  <c r="H32" i="58"/>
  <c r="A32" i="58"/>
  <c r="H31" i="58"/>
  <c r="A31" i="58"/>
  <c r="H30" i="58"/>
  <c r="A30" i="58"/>
  <c r="H29" i="58"/>
  <c r="A29" i="58"/>
  <c r="H28" i="58"/>
  <c r="A28" i="58"/>
  <c r="N27" i="58"/>
  <c r="L27" i="58"/>
  <c r="K27" i="58"/>
  <c r="J27" i="58"/>
  <c r="G27" i="58"/>
  <c r="F27" i="58"/>
  <c r="E27" i="58"/>
  <c r="A27" i="58"/>
  <c r="A26" i="58"/>
  <c r="L25" i="58"/>
  <c r="A25" i="58"/>
  <c r="N24" i="58"/>
  <c r="L24" i="58"/>
  <c r="L26" i="58" s="1"/>
  <c r="L36" i="58" s="1"/>
  <c r="L10" i="58" s="1"/>
  <c r="K24" i="58"/>
  <c r="J24" i="58"/>
  <c r="G24" i="58"/>
  <c r="F24" i="58"/>
  <c r="E24" i="58"/>
  <c r="M23" i="58"/>
  <c r="H23" i="58"/>
  <c r="A23" i="58"/>
  <c r="H22" i="58"/>
  <c r="I22" i="58" s="1"/>
  <c r="M22" i="58" s="1"/>
  <c r="H21" i="58"/>
  <c r="A21" i="58"/>
  <c r="H20" i="58"/>
  <c r="A20" i="58"/>
  <c r="H19" i="58"/>
  <c r="I19" i="58" s="1"/>
  <c r="A19" i="58"/>
  <c r="H18" i="58"/>
  <c r="A18" i="58"/>
  <c r="H17" i="58"/>
  <c r="A17" i="58"/>
  <c r="H16" i="58"/>
  <c r="A16" i="58"/>
  <c r="H15" i="58"/>
  <c r="A15" i="58"/>
  <c r="H14" i="58"/>
  <c r="A14" i="58"/>
  <c r="H13" i="58"/>
  <c r="I13" i="58" s="1"/>
  <c r="A13" i="58"/>
  <c r="H12" i="58"/>
  <c r="A12" i="58"/>
  <c r="H11" i="58"/>
  <c r="A11" i="58"/>
  <c r="A10" i="58"/>
  <c r="A9" i="58"/>
  <c r="A8" i="58"/>
  <c r="A7" i="58"/>
  <c r="A6" i="58"/>
  <c r="A5" i="58"/>
  <c r="A4" i="58"/>
  <c r="A3" i="58"/>
  <c r="A2" i="58"/>
  <c r="A1" i="58"/>
  <c r="M60" i="79" l="1"/>
  <c r="M59" i="79"/>
  <c r="I24" i="74"/>
  <c r="I61" i="79"/>
  <c r="M61" i="78"/>
  <c r="M13" i="74"/>
  <c r="I13" i="75"/>
  <c r="M34" i="74"/>
  <c r="I34" i="75"/>
  <c r="I33" i="75"/>
  <c r="M33" i="74"/>
  <c r="I27" i="74"/>
  <c r="I31" i="75"/>
  <c r="M31" i="74"/>
  <c r="M32" i="75"/>
  <c r="I32" i="76"/>
  <c r="M30" i="74"/>
  <c r="I30" i="75"/>
  <c r="M27" i="73"/>
  <c r="I29" i="75"/>
  <c r="M29" i="74"/>
  <c r="I35" i="75"/>
  <c r="M35" i="74"/>
  <c r="M28" i="75"/>
  <c r="I28" i="76"/>
  <c r="I66" i="75"/>
  <c r="M66" i="74"/>
  <c r="I64" i="79"/>
  <c r="M64" i="78"/>
  <c r="I71" i="79"/>
  <c r="M71" i="78"/>
  <c r="I25" i="73"/>
  <c r="I26" i="73" s="1"/>
  <c r="I36" i="73" s="1"/>
  <c r="I10" i="73" s="1"/>
  <c r="I70" i="75"/>
  <c r="M70" i="74"/>
  <c r="I69" i="76"/>
  <c r="M69" i="75"/>
  <c r="M67" i="74"/>
  <c r="I67" i="75"/>
  <c r="I63" i="78"/>
  <c r="M63" i="77"/>
  <c r="M25" i="72"/>
  <c r="M26" i="72" s="1"/>
  <c r="M36" i="72" s="1"/>
  <c r="M10" i="72" s="1"/>
  <c r="I62" i="75"/>
  <c r="M62" i="74"/>
  <c r="I58" i="75"/>
  <c r="M58" i="74"/>
  <c r="M75" i="73"/>
  <c r="M44" i="73" s="1"/>
  <c r="I75" i="74"/>
  <c r="I25" i="74" s="1"/>
  <c r="I26" i="74" s="1"/>
  <c r="I56" i="75"/>
  <c r="M56" i="74"/>
  <c r="I55" i="79"/>
  <c r="M55" i="79" s="1"/>
  <c r="M55" i="78"/>
  <c r="I54" i="75"/>
  <c r="M54" i="74"/>
  <c r="I52" i="79"/>
  <c r="M52" i="78"/>
  <c r="I48" i="78"/>
  <c r="M48" i="77"/>
  <c r="I20" i="75"/>
  <c r="M20" i="74"/>
  <c r="I18" i="75"/>
  <c r="M18" i="74"/>
  <c r="M24" i="73"/>
  <c r="I17" i="75"/>
  <c r="M17" i="74"/>
  <c r="I15" i="75"/>
  <c r="M15" i="74"/>
  <c r="I46" i="76"/>
  <c r="M46" i="75"/>
  <c r="I14" i="75"/>
  <c r="M14" i="74"/>
  <c r="I12" i="75"/>
  <c r="M12" i="74"/>
  <c r="I11" i="76"/>
  <c r="M11" i="75"/>
  <c r="M24" i="68"/>
  <c r="M34" i="67"/>
  <c r="I34" i="68"/>
  <c r="M34" i="68" s="1"/>
  <c r="M30" i="67"/>
  <c r="I30" i="68"/>
  <c r="M30" i="68" s="1"/>
  <c r="M28" i="68"/>
  <c r="M24" i="67"/>
  <c r="M27" i="66"/>
  <c r="M27" i="67"/>
  <c r="I27" i="67"/>
  <c r="I69" i="67"/>
  <c r="M69" i="66"/>
  <c r="M75" i="65"/>
  <c r="M25" i="65" s="1"/>
  <c r="M26" i="65" s="1"/>
  <c r="M36" i="65" s="1"/>
  <c r="M10" i="65" s="1"/>
  <c r="I25" i="65"/>
  <c r="I26" i="65" s="1"/>
  <c r="I36" i="65" s="1"/>
  <c r="I10" i="65" s="1"/>
  <c r="I49" i="67"/>
  <c r="I49" i="68" s="1"/>
  <c r="M49" i="66"/>
  <c r="M75" i="66" s="1"/>
  <c r="M44" i="66" s="1"/>
  <c r="E9" i="66"/>
  <c r="Q9" i="66"/>
  <c r="I44" i="66"/>
  <c r="I25" i="66"/>
  <c r="I26" i="66" s="1"/>
  <c r="I36" i="66" s="1"/>
  <c r="I10" i="66" s="1"/>
  <c r="Q9" i="65"/>
  <c r="E9" i="65"/>
  <c r="I44" i="64"/>
  <c r="M44" i="64"/>
  <c r="M25" i="64"/>
  <c r="M26" i="64" s="1"/>
  <c r="M36" i="64" s="1"/>
  <c r="M10" i="64" s="1"/>
  <c r="E9" i="64"/>
  <c r="Q9" i="64"/>
  <c r="Q9" i="63"/>
  <c r="M44" i="63"/>
  <c r="M25" i="63"/>
  <c r="M26" i="63" s="1"/>
  <c r="M36" i="63" s="1"/>
  <c r="M10" i="63" s="1"/>
  <c r="I44" i="63"/>
  <c r="I25" i="63"/>
  <c r="I26" i="63" s="1"/>
  <c r="I36" i="63" s="1"/>
  <c r="I10" i="63" s="1"/>
  <c r="I75" i="59"/>
  <c r="I44" i="59" s="1"/>
  <c r="I24" i="59"/>
  <c r="M58" i="59"/>
  <c r="M27" i="59"/>
  <c r="I27" i="59"/>
  <c r="M12" i="59"/>
  <c r="M24" i="59" s="1"/>
  <c r="M75" i="59"/>
  <c r="M44" i="59" s="1"/>
  <c r="E43" i="59"/>
  <c r="H25" i="59"/>
  <c r="H26" i="59" s="1"/>
  <c r="H36" i="59" s="1"/>
  <c r="H75" i="58"/>
  <c r="E43" i="58" s="1"/>
  <c r="E26" i="58"/>
  <c r="E36" i="58" s="1"/>
  <c r="I45" i="58"/>
  <c r="M45" i="58" s="1"/>
  <c r="M75" i="58" s="1"/>
  <c r="G36" i="58"/>
  <c r="I32" i="58"/>
  <c r="M32" i="58" s="1"/>
  <c r="H27" i="58"/>
  <c r="I14" i="58"/>
  <c r="M14" i="58" s="1"/>
  <c r="I18" i="58"/>
  <c r="M18" i="58" s="1"/>
  <c r="H24" i="58"/>
  <c r="M13" i="58"/>
  <c r="M15" i="58"/>
  <c r="M17" i="58"/>
  <c r="M19" i="58"/>
  <c r="M21" i="58"/>
  <c r="I12" i="58"/>
  <c r="M12" i="58" s="1"/>
  <c r="I16" i="58"/>
  <c r="M16" i="58" s="1"/>
  <c r="I20" i="58"/>
  <c r="M20" i="58" s="1"/>
  <c r="F26" i="58"/>
  <c r="F36" i="58" s="1"/>
  <c r="I11" i="58"/>
  <c r="H25" i="58"/>
  <c r="H26" i="58" s="1"/>
  <c r="N25" i="58"/>
  <c r="N26" i="58" s="1"/>
  <c r="N36" i="58" s="1"/>
  <c r="N9" i="58" s="1"/>
  <c r="K44" i="58"/>
  <c r="J25" i="58"/>
  <c r="J26" i="58" s="1"/>
  <c r="J36" i="58" s="1"/>
  <c r="J10" i="58" s="1"/>
  <c r="I71" i="57"/>
  <c r="I55" i="57"/>
  <c r="I51" i="57"/>
  <c r="I47" i="57"/>
  <c r="I22" i="57"/>
  <c r="I18" i="57"/>
  <c r="A89" i="57"/>
  <c r="A88" i="57"/>
  <c r="A87" i="57"/>
  <c r="A86" i="57"/>
  <c r="A85" i="57"/>
  <c r="A84" i="57"/>
  <c r="A83" i="57"/>
  <c r="A82" i="57"/>
  <c r="A81" i="57"/>
  <c r="A80" i="57"/>
  <c r="A79" i="57"/>
  <c r="A78" i="57"/>
  <c r="A77" i="57"/>
  <c r="A76" i="57"/>
  <c r="N75" i="57"/>
  <c r="N25" i="57" s="1"/>
  <c r="L75" i="57"/>
  <c r="L44" i="57" s="1"/>
  <c r="K75" i="57"/>
  <c r="J75" i="57"/>
  <c r="J25" i="57" s="1"/>
  <c r="G75" i="57"/>
  <c r="G25" i="57" s="1"/>
  <c r="F75" i="57"/>
  <c r="F25" i="57" s="1"/>
  <c r="E75" i="57"/>
  <c r="E25" i="57" s="1"/>
  <c r="A75" i="57"/>
  <c r="H74" i="57"/>
  <c r="A74" i="57"/>
  <c r="H73" i="57"/>
  <c r="A73" i="57"/>
  <c r="H72" i="57"/>
  <c r="I72" i="57" s="1"/>
  <c r="A72" i="57"/>
  <c r="H71" i="57"/>
  <c r="A71" i="57"/>
  <c r="H70" i="57"/>
  <c r="A70" i="57"/>
  <c r="H69" i="57"/>
  <c r="A69" i="57"/>
  <c r="H68" i="57"/>
  <c r="I68" i="57" s="1"/>
  <c r="A68" i="57"/>
  <c r="H67" i="57"/>
  <c r="I67" i="57" s="1"/>
  <c r="A67" i="57"/>
  <c r="H66" i="57"/>
  <c r="A66" i="57"/>
  <c r="H65" i="57"/>
  <c r="A65" i="57"/>
  <c r="H64" i="57"/>
  <c r="I64" i="57" s="1"/>
  <c r="A64" i="57"/>
  <c r="H63" i="57"/>
  <c r="I63" i="57" s="1"/>
  <c r="A63" i="57"/>
  <c r="H62" i="57"/>
  <c r="A62" i="57"/>
  <c r="H61" i="57"/>
  <c r="A61" i="57"/>
  <c r="H60" i="57"/>
  <c r="I60" i="57" s="1"/>
  <c r="A60" i="57"/>
  <c r="H59" i="57"/>
  <c r="I59" i="57" s="1"/>
  <c r="A59" i="57"/>
  <c r="H58" i="57"/>
  <c r="A58" i="57"/>
  <c r="H57" i="57"/>
  <c r="A57" i="57"/>
  <c r="H56" i="57"/>
  <c r="I56" i="57" s="1"/>
  <c r="A56" i="57"/>
  <c r="H55" i="57"/>
  <c r="A55" i="57"/>
  <c r="H54" i="57"/>
  <c r="A54" i="57"/>
  <c r="H53" i="57"/>
  <c r="A53" i="57"/>
  <c r="H52" i="57"/>
  <c r="I52" i="57" s="1"/>
  <c r="A52" i="57"/>
  <c r="H51" i="57"/>
  <c r="A51" i="57"/>
  <c r="H50" i="57"/>
  <c r="A50" i="57"/>
  <c r="H49" i="57"/>
  <c r="A49" i="57"/>
  <c r="H48" i="57"/>
  <c r="I48" i="57" s="1"/>
  <c r="A48" i="57"/>
  <c r="H47" i="57"/>
  <c r="A47" i="57"/>
  <c r="H46" i="57"/>
  <c r="A46" i="57"/>
  <c r="H45" i="57"/>
  <c r="A45" i="57"/>
  <c r="K44" i="57"/>
  <c r="J44" i="57"/>
  <c r="A44" i="57"/>
  <c r="A43" i="57"/>
  <c r="A42" i="57"/>
  <c r="A41" i="57"/>
  <c r="A40" i="57"/>
  <c r="A39" i="57"/>
  <c r="A38" i="57"/>
  <c r="A37" i="57"/>
  <c r="A36" i="57"/>
  <c r="H35" i="57"/>
  <c r="I35" i="57" s="1"/>
  <c r="M35" i="57" s="1"/>
  <c r="A35" i="57"/>
  <c r="H34" i="57"/>
  <c r="I34" i="57" s="1"/>
  <c r="A34" i="57"/>
  <c r="H33" i="57"/>
  <c r="I33" i="57" s="1"/>
  <c r="M33" i="57" s="1"/>
  <c r="A33" i="57"/>
  <c r="H32" i="57"/>
  <c r="I32" i="57" s="1"/>
  <c r="M32" i="57" s="1"/>
  <c r="A32" i="57"/>
  <c r="H31" i="57"/>
  <c r="I31" i="57" s="1"/>
  <c r="M31" i="57" s="1"/>
  <c r="A31" i="57"/>
  <c r="H30" i="57"/>
  <c r="I30" i="57" s="1"/>
  <c r="A30" i="57"/>
  <c r="H29" i="57"/>
  <c r="I29" i="57" s="1"/>
  <c r="M29" i="57" s="1"/>
  <c r="A29" i="57"/>
  <c r="H28" i="57"/>
  <c r="I28" i="57" s="1"/>
  <c r="M28" i="57" s="1"/>
  <c r="A28" i="57"/>
  <c r="N27" i="57"/>
  <c r="L27" i="57"/>
  <c r="K27" i="57"/>
  <c r="J27" i="57"/>
  <c r="G27" i="57"/>
  <c r="F27" i="57"/>
  <c r="E27" i="57"/>
  <c r="A27" i="57"/>
  <c r="A26" i="57"/>
  <c r="K25" i="57"/>
  <c r="A25" i="57"/>
  <c r="N24" i="57"/>
  <c r="L24" i="57"/>
  <c r="K24" i="57"/>
  <c r="K26" i="57" s="1"/>
  <c r="K36" i="57" s="1"/>
  <c r="K10" i="57" s="1"/>
  <c r="J24" i="57"/>
  <c r="J26" i="57" s="1"/>
  <c r="G24" i="57"/>
  <c r="F24" i="57"/>
  <c r="E24" i="57"/>
  <c r="M23" i="57"/>
  <c r="H23" i="57"/>
  <c r="A23" i="57"/>
  <c r="H22" i="57"/>
  <c r="H21" i="57"/>
  <c r="I21" i="57" s="1"/>
  <c r="A21" i="57"/>
  <c r="H20" i="57"/>
  <c r="A20" i="57"/>
  <c r="H19" i="57"/>
  <c r="I19" i="57" s="1"/>
  <c r="A19" i="57"/>
  <c r="M18" i="57"/>
  <c r="H18" i="57"/>
  <c r="A18" i="57"/>
  <c r="H17" i="57"/>
  <c r="I17" i="57" s="1"/>
  <c r="A17" i="57"/>
  <c r="H16" i="57"/>
  <c r="I16" i="57" s="1"/>
  <c r="A16" i="57"/>
  <c r="H15" i="57"/>
  <c r="A15" i="57"/>
  <c r="H14" i="57"/>
  <c r="I14" i="57" s="1"/>
  <c r="M14" i="57" s="1"/>
  <c r="A14" i="57"/>
  <c r="H13" i="57"/>
  <c r="I13" i="57" s="1"/>
  <c r="A13" i="57"/>
  <c r="H12" i="57"/>
  <c r="I12" i="57" s="1"/>
  <c r="A12" i="57"/>
  <c r="H11" i="57"/>
  <c r="I11" i="57" s="1"/>
  <c r="A11" i="57"/>
  <c r="A10" i="57"/>
  <c r="A9" i="57"/>
  <c r="A8" i="57"/>
  <c r="A7" i="57"/>
  <c r="A6" i="57"/>
  <c r="A5" i="57"/>
  <c r="A4" i="57"/>
  <c r="A3" i="57"/>
  <c r="A2" i="57"/>
  <c r="A1" i="57"/>
  <c r="J36" i="57" l="1"/>
  <c r="J10" i="57" s="1"/>
  <c r="M61" i="79"/>
  <c r="M71" i="79"/>
  <c r="M75" i="74"/>
  <c r="M44" i="74" s="1"/>
  <c r="M64" i="79"/>
  <c r="M52" i="79"/>
  <c r="I27" i="75"/>
  <c r="I36" i="74"/>
  <c r="I10" i="74" s="1"/>
  <c r="M24" i="74"/>
  <c r="I13" i="76"/>
  <c r="M13" i="75"/>
  <c r="I34" i="76"/>
  <c r="M34" i="75"/>
  <c r="M33" i="75"/>
  <c r="I33" i="76"/>
  <c r="M31" i="75"/>
  <c r="I31" i="76"/>
  <c r="I32" i="77"/>
  <c r="M32" i="76"/>
  <c r="I30" i="76"/>
  <c r="M30" i="75"/>
  <c r="I29" i="76"/>
  <c r="M29" i="75"/>
  <c r="M27" i="74"/>
  <c r="I35" i="76"/>
  <c r="M35" i="75"/>
  <c r="I28" i="77"/>
  <c r="M28" i="76"/>
  <c r="I66" i="76"/>
  <c r="M66" i="75"/>
  <c r="I70" i="76"/>
  <c r="M70" i="75"/>
  <c r="I69" i="77"/>
  <c r="M69" i="76"/>
  <c r="I44" i="74"/>
  <c r="I67" i="76"/>
  <c r="M67" i="75"/>
  <c r="I63" i="79"/>
  <c r="M63" i="78"/>
  <c r="I62" i="76"/>
  <c r="M62" i="75"/>
  <c r="M25" i="73"/>
  <c r="M26" i="73" s="1"/>
  <c r="M36" i="73" s="1"/>
  <c r="M10" i="73" s="1"/>
  <c r="I58" i="76"/>
  <c r="M58" i="75"/>
  <c r="I56" i="76"/>
  <c r="M56" i="75"/>
  <c r="I54" i="76"/>
  <c r="M54" i="75"/>
  <c r="I75" i="75"/>
  <c r="I25" i="75" s="1"/>
  <c r="I48" i="79"/>
  <c r="M48" i="78"/>
  <c r="I20" i="76"/>
  <c r="M20" i="75"/>
  <c r="I18" i="76"/>
  <c r="M18" i="75"/>
  <c r="I17" i="76"/>
  <c r="M17" i="75"/>
  <c r="I15" i="76"/>
  <c r="M15" i="75"/>
  <c r="I46" i="77"/>
  <c r="M46" i="76"/>
  <c r="I14" i="76"/>
  <c r="M14" i="75"/>
  <c r="I24" i="75"/>
  <c r="I12" i="76"/>
  <c r="M12" i="75"/>
  <c r="I11" i="77"/>
  <c r="M11" i="76"/>
  <c r="I27" i="68"/>
  <c r="M27" i="68"/>
  <c r="M69" i="67"/>
  <c r="I69" i="68"/>
  <c r="M69" i="68" s="1"/>
  <c r="M49" i="68"/>
  <c r="M75" i="68" s="1"/>
  <c r="M44" i="65"/>
  <c r="M25" i="66"/>
  <c r="M26" i="66" s="1"/>
  <c r="M36" i="66" s="1"/>
  <c r="M10" i="66" s="1"/>
  <c r="M49" i="67"/>
  <c r="M75" i="67" s="1"/>
  <c r="I75" i="67"/>
  <c r="I25" i="59"/>
  <c r="I26" i="59" s="1"/>
  <c r="I36" i="59" s="1"/>
  <c r="I10" i="59" s="1"/>
  <c r="M25" i="59"/>
  <c r="M26" i="59" s="1"/>
  <c r="M36" i="59" s="1"/>
  <c r="M10" i="59" s="1"/>
  <c r="E9" i="59"/>
  <c r="Q9" i="59"/>
  <c r="H36" i="58"/>
  <c r="E9" i="58" s="1"/>
  <c r="M30" i="57"/>
  <c r="I30" i="58"/>
  <c r="M30" i="58" s="1"/>
  <c r="M34" i="57"/>
  <c r="M27" i="57" s="1"/>
  <c r="I34" i="58"/>
  <c r="M34" i="58" s="1"/>
  <c r="I35" i="58"/>
  <c r="M35" i="58" s="1"/>
  <c r="I33" i="58"/>
  <c r="M33" i="58" s="1"/>
  <c r="I31" i="58"/>
  <c r="M31" i="58" s="1"/>
  <c r="I29" i="58"/>
  <c r="M29" i="58" s="1"/>
  <c r="I28" i="58"/>
  <c r="M28" i="58" s="1"/>
  <c r="I75" i="58"/>
  <c r="I44" i="58" s="1"/>
  <c r="M25" i="58"/>
  <c r="M44" i="58"/>
  <c r="M11" i="58"/>
  <c r="M24" i="58" s="1"/>
  <c r="I24" i="58"/>
  <c r="N26" i="57"/>
  <c r="N36" i="57" s="1"/>
  <c r="N9" i="57" s="1"/>
  <c r="N43" i="57"/>
  <c r="M74" i="57"/>
  <c r="M47" i="57"/>
  <c r="M51" i="57"/>
  <c r="M55" i="57"/>
  <c r="M59" i="57"/>
  <c r="M61" i="57"/>
  <c r="M63" i="57"/>
  <c r="M67" i="57"/>
  <c r="M71" i="57"/>
  <c r="M73" i="57"/>
  <c r="I49" i="57"/>
  <c r="M49" i="57" s="1"/>
  <c r="I53" i="57"/>
  <c r="M53" i="57" s="1"/>
  <c r="I57" i="57"/>
  <c r="M57" i="57" s="1"/>
  <c r="I61" i="57"/>
  <c r="I65" i="57"/>
  <c r="M65" i="57" s="1"/>
  <c r="I69" i="57"/>
  <c r="M69" i="57" s="1"/>
  <c r="I73" i="57"/>
  <c r="I46" i="57"/>
  <c r="M46" i="57" s="1"/>
  <c r="I50" i="57"/>
  <c r="M50" i="57" s="1"/>
  <c r="I54" i="57"/>
  <c r="M54" i="57" s="1"/>
  <c r="I58" i="57"/>
  <c r="M58" i="57" s="1"/>
  <c r="I62" i="57"/>
  <c r="M62" i="57" s="1"/>
  <c r="I66" i="57"/>
  <c r="M66" i="57" s="1"/>
  <c r="I70" i="57"/>
  <c r="M70" i="57" s="1"/>
  <c r="I74" i="57"/>
  <c r="G26" i="57"/>
  <c r="G36" i="57" s="1"/>
  <c r="F26" i="57"/>
  <c r="F36" i="57" s="1"/>
  <c r="I45" i="57"/>
  <c r="M45" i="57" s="1"/>
  <c r="H75" i="57"/>
  <c r="E43" i="57" s="1"/>
  <c r="H27" i="57"/>
  <c r="I20" i="57"/>
  <c r="M20" i="57" s="1"/>
  <c r="M12" i="57"/>
  <c r="M16" i="57"/>
  <c r="M22" i="57"/>
  <c r="I15" i="57"/>
  <c r="M15" i="57" s="1"/>
  <c r="E26" i="57"/>
  <c r="E36" i="57" s="1"/>
  <c r="M13" i="57"/>
  <c r="M17" i="57"/>
  <c r="I27" i="57"/>
  <c r="M48" i="57"/>
  <c r="M52" i="57"/>
  <c r="M56" i="57"/>
  <c r="M60" i="57"/>
  <c r="M64" i="57"/>
  <c r="M68" i="57"/>
  <c r="M72" i="57"/>
  <c r="M19" i="57"/>
  <c r="M21" i="57"/>
  <c r="L26" i="57"/>
  <c r="L36" i="57" s="1"/>
  <c r="L10" i="57" s="1"/>
  <c r="L25" i="57"/>
  <c r="H24" i="57"/>
  <c r="M11" i="57"/>
  <c r="I55" i="56"/>
  <c r="I51" i="56"/>
  <c r="I34" i="56"/>
  <c r="I22" i="56"/>
  <c r="I21" i="56"/>
  <c r="I17" i="56"/>
  <c r="A89" i="56"/>
  <c r="A88" i="56"/>
  <c r="A87" i="56"/>
  <c r="A86" i="56"/>
  <c r="A85" i="56"/>
  <c r="A84" i="56"/>
  <c r="A83" i="56"/>
  <c r="A82" i="56"/>
  <c r="A81" i="56"/>
  <c r="A80" i="56"/>
  <c r="A79" i="56"/>
  <c r="A78" i="56"/>
  <c r="A77" i="56"/>
  <c r="A76" i="56"/>
  <c r="N75" i="56"/>
  <c r="N25" i="56" s="1"/>
  <c r="L75" i="56"/>
  <c r="L25" i="56" s="1"/>
  <c r="K75" i="56"/>
  <c r="K44" i="56" s="1"/>
  <c r="J75" i="56"/>
  <c r="J44" i="56" s="1"/>
  <c r="G75" i="56"/>
  <c r="G25" i="56" s="1"/>
  <c r="F75" i="56"/>
  <c r="F25" i="56" s="1"/>
  <c r="E75" i="56"/>
  <c r="E25" i="56" s="1"/>
  <c r="A75" i="56"/>
  <c r="H74" i="56"/>
  <c r="A74" i="56"/>
  <c r="H73" i="56"/>
  <c r="A73" i="56"/>
  <c r="H72" i="56"/>
  <c r="I72" i="56" s="1"/>
  <c r="A72" i="56"/>
  <c r="H71" i="56"/>
  <c r="I71" i="56" s="1"/>
  <c r="A71" i="56"/>
  <c r="H70" i="56"/>
  <c r="A70" i="56"/>
  <c r="H69" i="56"/>
  <c r="A69" i="56"/>
  <c r="H68" i="56"/>
  <c r="I68" i="56" s="1"/>
  <c r="A68" i="56"/>
  <c r="H67" i="56"/>
  <c r="I67" i="56" s="1"/>
  <c r="A67" i="56"/>
  <c r="H66" i="56"/>
  <c r="A66" i="56"/>
  <c r="H65" i="56"/>
  <c r="A65" i="56"/>
  <c r="H64" i="56"/>
  <c r="I64" i="56" s="1"/>
  <c r="A64" i="56"/>
  <c r="H63" i="56"/>
  <c r="I63" i="56" s="1"/>
  <c r="A63" i="56"/>
  <c r="H62" i="56"/>
  <c r="A62" i="56"/>
  <c r="H61" i="56"/>
  <c r="A61" i="56"/>
  <c r="H60" i="56"/>
  <c r="I60" i="56" s="1"/>
  <c r="A60" i="56"/>
  <c r="H59" i="56"/>
  <c r="I59" i="56" s="1"/>
  <c r="A59" i="56"/>
  <c r="H58" i="56"/>
  <c r="A58" i="56"/>
  <c r="H57" i="56"/>
  <c r="A57" i="56"/>
  <c r="H56" i="56"/>
  <c r="I56" i="56" s="1"/>
  <c r="A56" i="56"/>
  <c r="H55" i="56"/>
  <c r="A55" i="56"/>
  <c r="H54" i="56"/>
  <c r="A54" i="56"/>
  <c r="H53" i="56"/>
  <c r="A53" i="56"/>
  <c r="H52" i="56"/>
  <c r="I52" i="56" s="1"/>
  <c r="A52" i="56"/>
  <c r="H51" i="56"/>
  <c r="A51" i="56"/>
  <c r="H50" i="56"/>
  <c r="A50" i="56"/>
  <c r="H49" i="56"/>
  <c r="A49" i="56"/>
  <c r="H48" i="56"/>
  <c r="I48" i="56" s="1"/>
  <c r="A48" i="56"/>
  <c r="H47" i="56"/>
  <c r="I47" i="56" s="1"/>
  <c r="A47" i="56"/>
  <c r="H46" i="56"/>
  <c r="A46" i="56"/>
  <c r="H45" i="56"/>
  <c r="A45" i="56"/>
  <c r="A44" i="56"/>
  <c r="A43" i="56"/>
  <c r="A42" i="56"/>
  <c r="A41" i="56"/>
  <c r="A40" i="56"/>
  <c r="A39" i="56"/>
  <c r="A38" i="56"/>
  <c r="A37" i="56"/>
  <c r="A36" i="56"/>
  <c r="H35" i="56"/>
  <c r="I35" i="56" s="1"/>
  <c r="A35" i="56"/>
  <c r="H34" i="56"/>
  <c r="A34" i="56"/>
  <c r="H33" i="56"/>
  <c r="I33" i="56" s="1"/>
  <c r="A33" i="56"/>
  <c r="H32" i="56"/>
  <c r="A32" i="56"/>
  <c r="H31" i="56"/>
  <c r="I31" i="56" s="1"/>
  <c r="A31" i="56"/>
  <c r="H30" i="56"/>
  <c r="I30" i="56" s="1"/>
  <c r="A30" i="56"/>
  <c r="H29" i="56"/>
  <c r="I29" i="56" s="1"/>
  <c r="A29" i="56"/>
  <c r="H28" i="56"/>
  <c r="A28" i="56"/>
  <c r="N27" i="56"/>
  <c r="L27" i="56"/>
  <c r="K27" i="56"/>
  <c r="J27" i="56"/>
  <c r="G27" i="56"/>
  <c r="F27" i="56"/>
  <c r="E27" i="56"/>
  <c r="A27" i="56"/>
  <c r="A26" i="56"/>
  <c r="A25" i="56"/>
  <c r="N24" i="56"/>
  <c r="L24" i="56"/>
  <c r="K24" i="56"/>
  <c r="J24" i="56"/>
  <c r="G24" i="56"/>
  <c r="F24" i="56"/>
  <c r="E24" i="56"/>
  <c r="M23" i="56"/>
  <c r="H23" i="56"/>
  <c r="A23" i="56"/>
  <c r="H22" i="56"/>
  <c r="H21" i="56"/>
  <c r="A21" i="56"/>
  <c r="H20" i="56"/>
  <c r="A20" i="56"/>
  <c r="H19" i="56"/>
  <c r="A19" i="56"/>
  <c r="H18" i="56"/>
  <c r="I18" i="56" s="1"/>
  <c r="A18" i="56"/>
  <c r="H17" i="56"/>
  <c r="A17" i="56"/>
  <c r="H16" i="56"/>
  <c r="A16" i="56"/>
  <c r="H15" i="56"/>
  <c r="A15" i="56"/>
  <c r="H14" i="56"/>
  <c r="I14" i="56" s="1"/>
  <c r="A14" i="56"/>
  <c r="H13" i="56"/>
  <c r="I13" i="56" s="1"/>
  <c r="A13" i="56"/>
  <c r="H12" i="56"/>
  <c r="A12" i="56"/>
  <c r="H11" i="56"/>
  <c r="I11" i="56" s="1"/>
  <c r="A11" i="56"/>
  <c r="A10" i="56"/>
  <c r="A9" i="56"/>
  <c r="A8" i="56"/>
  <c r="A7" i="56"/>
  <c r="A6" i="56"/>
  <c r="A5" i="56"/>
  <c r="A4" i="56"/>
  <c r="A3" i="56"/>
  <c r="A2" i="56"/>
  <c r="A1" i="56"/>
  <c r="M63" i="79" l="1"/>
  <c r="M25" i="74"/>
  <c r="M26" i="74" s="1"/>
  <c r="M36" i="74" s="1"/>
  <c r="M10" i="74" s="1"/>
  <c r="M48" i="79"/>
  <c r="M27" i="75"/>
  <c r="M75" i="75"/>
  <c r="M44" i="75" s="1"/>
  <c r="M24" i="75"/>
  <c r="I13" i="77"/>
  <c r="M13" i="76"/>
  <c r="M34" i="76"/>
  <c r="I34" i="77"/>
  <c r="I33" i="77"/>
  <c r="M33" i="76"/>
  <c r="I31" i="77"/>
  <c r="M31" i="76"/>
  <c r="I27" i="76"/>
  <c r="I32" i="78"/>
  <c r="M32" i="77"/>
  <c r="M30" i="76"/>
  <c r="I30" i="77"/>
  <c r="I29" i="77"/>
  <c r="M29" i="76"/>
  <c r="I35" i="77"/>
  <c r="M35" i="76"/>
  <c r="I28" i="78"/>
  <c r="M28" i="77"/>
  <c r="I66" i="77"/>
  <c r="M66" i="76"/>
  <c r="I70" i="77"/>
  <c r="M70" i="76"/>
  <c r="M69" i="77"/>
  <c r="I69" i="78"/>
  <c r="I67" i="77"/>
  <c r="M67" i="76"/>
  <c r="I62" i="77"/>
  <c r="M62" i="76"/>
  <c r="I58" i="77"/>
  <c r="M58" i="76"/>
  <c r="I75" i="76"/>
  <c r="I44" i="76" s="1"/>
  <c r="I44" i="75"/>
  <c r="I56" i="77"/>
  <c r="M56" i="76"/>
  <c r="I54" i="77"/>
  <c r="M54" i="76"/>
  <c r="I26" i="75"/>
  <c r="I36" i="75" s="1"/>
  <c r="I10" i="75" s="1"/>
  <c r="I20" i="77"/>
  <c r="M20" i="76"/>
  <c r="I18" i="77"/>
  <c r="M18" i="76"/>
  <c r="I24" i="76"/>
  <c r="I17" i="77"/>
  <c r="M17" i="76"/>
  <c r="I15" i="77"/>
  <c r="M15" i="76"/>
  <c r="I46" i="78"/>
  <c r="M46" i="77"/>
  <c r="I14" i="77"/>
  <c r="M14" i="76"/>
  <c r="I12" i="77"/>
  <c r="M12" i="76"/>
  <c r="I11" i="78"/>
  <c r="M11" i="77"/>
  <c r="I75" i="68"/>
  <c r="I44" i="68" s="1"/>
  <c r="M44" i="68"/>
  <c r="M25" i="68"/>
  <c r="M26" i="68" s="1"/>
  <c r="M36" i="68" s="1"/>
  <c r="M10" i="68" s="1"/>
  <c r="I44" i="67"/>
  <c r="I25" i="67"/>
  <c r="I26" i="67" s="1"/>
  <c r="I36" i="67" s="1"/>
  <c r="I10" i="67" s="1"/>
  <c r="M44" i="67"/>
  <c r="M25" i="67"/>
  <c r="M26" i="67" s="1"/>
  <c r="M36" i="67" s="1"/>
  <c r="M10" i="67" s="1"/>
  <c r="Q9" i="58"/>
  <c r="I25" i="58"/>
  <c r="I26" i="58" s="1"/>
  <c r="M27" i="58"/>
  <c r="I27" i="58"/>
  <c r="M26" i="58"/>
  <c r="H25" i="57"/>
  <c r="H26" i="57" s="1"/>
  <c r="H36" i="57" s="1"/>
  <c r="I24" i="57"/>
  <c r="I75" i="57"/>
  <c r="I25" i="57" s="1"/>
  <c r="I26" i="57" s="1"/>
  <c r="I36" i="57" s="1"/>
  <c r="I10" i="57" s="1"/>
  <c r="M75" i="57"/>
  <c r="M44" i="57" s="1"/>
  <c r="M24" i="57"/>
  <c r="N43" i="56"/>
  <c r="N26" i="56"/>
  <c r="N36" i="56" s="1"/>
  <c r="N9" i="56" s="1"/>
  <c r="E26" i="56"/>
  <c r="E36" i="56" s="1"/>
  <c r="K25" i="56"/>
  <c r="K26" i="56" s="1"/>
  <c r="K36" i="56" s="1"/>
  <c r="K10" i="56" s="1"/>
  <c r="L26" i="56"/>
  <c r="L36" i="56" s="1"/>
  <c r="L10" i="56" s="1"/>
  <c r="L44" i="56"/>
  <c r="M46" i="56"/>
  <c r="M58" i="56"/>
  <c r="M74" i="56"/>
  <c r="H75" i="56"/>
  <c r="E43" i="56" s="1"/>
  <c r="M53" i="56"/>
  <c r="I49" i="56"/>
  <c r="M49" i="56" s="1"/>
  <c r="I53" i="56"/>
  <c r="I57" i="56"/>
  <c r="M57" i="56" s="1"/>
  <c r="I61" i="56"/>
  <c r="M61" i="56" s="1"/>
  <c r="I65" i="56"/>
  <c r="M65" i="56" s="1"/>
  <c r="I69" i="56"/>
  <c r="M69" i="56" s="1"/>
  <c r="I73" i="56"/>
  <c r="M73" i="56" s="1"/>
  <c r="I46" i="56"/>
  <c r="I50" i="56"/>
  <c r="M50" i="56" s="1"/>
  <c r="I54" i="56"/>
  <c r="M54" i="56" s="1"/>
  <c r="I58" i="56"/>
  <c r="I62" i="56"/>
  <c r="M62" i="56" s="1"/>
  <c r="I66" i="56"/>
  <c r="M66" i="56" s="1"/>
  <c r="I70" i="56"/>
  <c r="M70" i="56" s="1"/>
  <c r="I74" i="56"/>
  <c r="G26" i="56"/>
  <c r="G36" i="56" s="1"/>
  <c r="I45" i="56"/>
  <c r="M29" i="56"/>
  <c r="M33" i="56"/>
  <c r="H27" i="56"/>
  <c r="I32" i="56"/>
  <c r="M32" i="56" s="1"/>
  <c r="I28" i="56"/>
  <c r="M28" i="56" s="1"/>
  <c r="M12" i="56"/>
  <c r="M20" i="56"/>
  <c r="I15" i="56"/>
  <c r="M15" i="56" s="1"/>
  <c r="I19" i="56"/>
  <c r="M19" i="56" s="1"/>
  <c r="I12" i="56"/>
  <c r="I16" i="56"/>
  <c r="M16" i="56" s="1"/>
  <c r="I20" i="56"/>
  <c r="F26" i="56"/>
  <c r="F36" i="56" s="1"/>
  <c r="M13" i="56"/>
  <c r="M17" i="56"/>
  <c r="M21" i="56"/>
  <c r="M30" i="56"/>
  <c r="M34" i="56"/>
  <c r="M47" i="56"/>
  <c r="M51" i="56"/>
  <c r="M55" i="56"/>
  <c r="M59" i="56"/>
  <c r="M63" i="56"/>
  <c r="M67" i="56"/>
  <c r="M71" i="56"/>
  <c r="M22" i="56"/>
  <c r="M14" i="56"/>
  <c r="M18" i="56"/>
  <c r="M31" i="56"/>
  <c r="M35" i="56"/>
  <c r="M48" i="56"/>
  <c r="M52" i="56"/>
  <c r="M56" i="56"/>
  <c r="M60" i="56"/>
  <c r="M64" i="56"/>
  <c r="M68" i="56"/>
  <c r="M72" i="56"/>
  <c r="H24" i="56"/>
  <c r="J25" i="56"/>
  <c r="J26" i="56" s="1"/>
  <c r="J36" i="56" s="1"/>
  <c r="J10" i="56" s="1"/>
  <c r="I73" i="55"/>
  <c r="M73" i="55" s="1"/>
  <c r="I69" i="55"/>
  <c r="M69" i="55" s="1"/>
  <c r="I66" i="55"/>
  <c r="I62" i="55"/>
  <c r="I59" i="55"/>
  <c r="I57" i="55"/>
  <c r="M57" i="55" s="1"/>
  <c r="I53" i="55"/>
  <c r="M53" i="55" s="1"/>
  <c r="I31" i="55"/>
  <c r="I21" i="55"/>
  <c r="A89" i="55"/>
  <c r="A88" i="55"/>
  <c r="A87" i="55"/>
  <c r="A86" i="55"/>
  <c r="A85" i="55"/>
  <c r="A84" i="55"/>
  <c r="A83" i="55"/>
  <c r="A82" i="55"/>
  <c r="A81" i="55"/>
  <c r="A80" i="55"/>
  <c r="A79" i="55"/>
  <c r="A78" i="55"/>
  <c r="A77" i="55"/>
  <c r="A76" i="55"/>
  <c r="N75" i="55"/>
  <c r="N25" i="55" s="1"/>
  <c r="L75" i="55"/>
  <c r="K75" i="55"/>
  <c r="K25" i="55" s="1"/>
  <c r="J75" i="55"/>
  <c r="G75" i="55"/>
  <c r="G25" i="55" s="1"/>
  <c r="F75" i="55"/>
  <c r="F25" i="55" s="1"/>
  <c r="E75" i="55"/>
  <c r="E25" i="55" s="1"/>
  <c r="A75" i="55"/>
  <c r="H74" i="55"/>
  <c r="A74" i="55"/>
  <c r="H73" i="55"/>
  <c r="A73" i="55"/>
  <c r="H72" i="55"/>
  <c r="I72" i="55" s="1"/>
  <c r="A72" i="55"/>
  <c r="H71" i="55"/>
  <c r="A71" i="55"/>
  <c r="H70" i="55"/>
  <c r="A70" i="55"/>
  <c r="H69" i="55"/>
  <c r="A69" i="55"/>
  <c r="H68" i="55"/>
  <c r="A68" i="55"/>
  <c r="H67" i="55"/>
  <c r="I67" i="55" s="1"/>
  <c r="A67" i="55"/>
  <c r="H66" i="55"/>
  <c r="A66" i="55"/>
  <c r="H65" i="55"/>
  <c r="I65" i="55" s="1"/>
  <c r="M65" i="55" s="1"/>
  <c r="A65" i="55"/>
  <c r="H64" i="55"/>
  <c r="A64" i="55"/>
  <c r="H63" i="55"/>
  <c r="I63" i="55" s="1"/>
  <c r="A63" i="55"/>
  <c r="H62" i="55"/>
  <c r="A62" i="55"/>
  <c r="H61" i="55"/>
  <c r="I61" i="55" s="1"/>
  <c r="M61" i="55" s="1"/>
  <c r="A61" i="55"/>
  <c r="H60" i="55"/>
  <c r="I60" i="55" s="1"/>
  <c r="A60" i="55"/>
  <c r="H59" i="55"/>
  <c r="A59" i="55"/>
  <c r="H58" i="55"/>
  <c r="A58" i="55"/>
  <c r="H57" i="55"/>
  <c r="A57" i="55"/>
  <c r="H56" i="55"/>
  <c r="I56" i="55" s="1"/>
  <c r="A56" i="55"/>
  <c r="H55" i="55"/>
  <c r="A55" i="55"/>
  <c r="H54" i="55"/>
  <c r="A54" i="55"/>
  <c r="H53" i="55"/>
  <c r="A53" i="55"/>
  <c r="H52" i="55"/>
  <c r="A52" i="55"/>
  <c r="H51" i="55"/>
  <c r="I51" i="55" s="1"/>
  <c r="A51" i="55"/>
  <c r="H50" i="55"/>
  <c r="I50" i="55" s="1"/>
  <c r="A50" i="55"/>
  <c r="H49" i="55"/>
  <c r="I49" i="55" s="1"/>
  <c r="M49" i="55" s="1"/>
  <c r="A49" i="55"/>
  <c r="H48" i="55"/>
  <c r="A48" i="55"/>
  <c r="H47" i="55"/>
  <c r="I47" i="55" s="1"/>
  <c r="A47" i="55"/>
  <c r="H46" i="55"/>
  <c r="I46" i="55" s="1"/>
  <c r="A46" i="55"/>
  <c r="H45" i="55"/>
  <c r="I45" i="55" s="1"/>
  <c r="M45" i="55" s="1"/>
  <c r="A45" i="55"/>
  <c r="L44" i="55"/>
  <c r="K44" i="55"/>
  <c r="A44" i="55"/>
  <c r="A43" i="55"/>
  <c r="A42" i="55"/>
  <c r="A41" i="55"/>
  <c r="A40" i="55"/>
  <c r="A39" i="55"/>
  <c r="A38" i="55"/>
  <c r="A37" i="55"/>
  <c r="A36" i="55"/>
  <c r="H35" i="55"/>
  <c r="I35" i="55" s="1"/>
  <c r="A35" i="55"/>
  <c r="H34" i="55"/>
  <c r="I34" i="55" s="1"/>
  <c r="A34" i="55"/>
  <c r="H33" i="55"/>
  <c r="A33" i="55"/>
  <c r="H32" i="55"/>
  <c r="I32" i="55" s="1"/>
  <c r="M32" i="55" s="1"/>
  <c r="A32" i="55"/>
  <c r="H31" i="55"/>
  <c r="A31" i="55"/>
  <c r="H30" i="55"/>
  <c r="I30" i="55" s="1"/>
  <c r="A30" i="55"/>
  <c r="H29" i="55"/>
  <c r="A29" i="55"/>
  <c r="A28" i="55"/>
  <c r="N27" i="55"/>
  <c r="L27" i="55"/>
  <c r="K27" i="55"/>
  <c r="J27" i="55"/>
  <c r="G27" i="55"/>
  <c r="E27" i="55"/>
  <c r="A27" i="55"/>
  <c r="A26" i="55"/>
  <c r="L25" i="55"/>
  <c r="A25" i="55"/>
  <c r="N24" i="55"/>
  <c r="L24" i="55"/>
  <c r="K24" i="55"/>
  <c r="K26" i="55" s="1"/>
  <c r="K36" i="55" s="1"/>
  <c r="K10" i="55" s="1"/>
  <c r="J24" i="55"/>
  <c r="G24" i="55"/>
  <c r="F24" i="55"/>
  <c r="E24" i="55"/>
  <c r="M23" i="55"/>
  <c r="H23" i="55"/>
  <c r="A23" i="55"/>
  <c r="H22" i="55"/>
  <c r="I22" i="55" s="1"/>
  <c r="M22" i="55" s="1"/>
  <c r="H21" i="55"/>
  <c r="A21" i="55"/>
  <c r="H20" i="55"/>
  <c r="A20" i="55"/>
  <c r="H19" i="55"/>
  <c r="I19" i="55" s="1"/>
  <c r="A19" i="55"/>
  <c r="H18" i="55"/>
  <c r="A18" i="55"/>
  <c r="H17" i="55"/>
  <c r="I17" i="55" s="1"/>
  <c r="A17" i="55"/>
  <c r="H16" i="55"/>
  <c r="A16" i="55"/>
  <c r="H15" i="55"/>
  <c r="I15" i="55" s="1"/>
  <c r="A15" i="55"/>
  <c r="H14" i="55"/>
  <c r="A14" i="55"/>
  <c r="H13" i="55"/>
  <c r="I13" i="55" s="1"/>
  <c r="A13" i="55"/>
  <c r="H12" i="55"/>
  <c r="A12" i="55"/>
  <c r="H11" i="55"/>
  <c r="I11" i="55" s="1"/>
  <c r="A11" i="55"/>
  <c r="A10" i="55"/>
  <c r="A9" i="55"/>
  <c r="A8" i="55"/>
  <c r="A7" i="55"/>
  <c r="A6" i="55"/>
  <c r="A5" i="55"/>
  <c r="A4" i="55"/>
  <c r="A3" i="55"/>
  <c r="A2" i="55"/>
  <c r="A1" i="55"/>
  <c r="M25" i="75" l="1"/>
  <c r="M26" i="75" s="1"/>
  <c r="M36" i="75" s="1"/>
  <c r="M10" i="75" s="1"/>
  <c r="I27" i="77"/>
  <c r="I75" i="77"/>
  <c r="I25" i="77" s="1"/>
  <c r="M75" i="76"/>
  <c r="M25" i="76" s="1"/>
  <c r="M24" i="76"/>
  <c r="I13" i="78"/>
  <c r="M13" i="77"/>
  <c r="I34" i="78"/>
  <c r="M34" i="77"/>
  <c r="I33" i="78"/>
  <c r="M33" i="77"/>
  <c r="I31" i="78"/>
  <c r="M31" i="77"/>
  <c r="I32" i="79"/>
  <c r="M32" i="78"/>
  <c r="I30" i="78"/>
  <c r="M30" i="77"/>
  <c r="I29" i="78"/>
  <c r="M29" i="77"/>
  <c r="M27" i="76"/>
  <c r="I35" i="78"/>
  <c r="M35" i="77"/>
  <c r="I28" i="79"/>
  <c r="M28" i="78"/>
  <c r="I66" i="78"/>
  <c r="M66" i="77"/>
  <c r="I70" i="78"/>
  <c r="M70" i="77"/>
  <c r="I69" i="79"/>
  <c r="M69" i="78"/>
  <c r="I67" i="78"/>
  <c r="M67" i="77"/>
  <c r="I62" i="78"/>
  <c r="M62" i="77"/>
  <c r="I25" i="76"/>
  <c r="I26" i="76" s="1"/>
  <c r="I36" i="76" s="1"/>
  <c r="I10" i="76" s="1"/>
  <c r="I58" i="78"/>
  <c r="M58" i="77"/>
  <c r="I56" i="78"/>
  <c r="M56" i="77"/>
  <c r="I54" i="78"/>
  <c r="M54" i="77"/>
  <c r="M20" i="77"/>
  <c r="I20" i="78"/>
  <c r="I18" i="78"/>
  <c r="M18" i="77"/>
  <c r="I17" i="78"/>
  <c r="M17" i="77"/>
  <c r="I15" i="78"/>
  <c r="M15" i="77"/>
  <c r="I46" i="79"/>
  <c r="M46" i="78"/>
  <c r="I14" i="78"/>
  <c r="M14" i="77"/>
  <c r="I24" i="77"/>
  <c r="M12" i="77"/>
  <c r="I12" i="78"/>
  <c r="I11" i="79"/>
  <c r="M11" i="78"/>
  <c r="I25" i="68"/>
  <c r="I26" i="68" s="1"/>
  <c r="I36" i="68" s="1"/>
  <c r="I10" i="68" s="1"/>
  <c r="M36" i="58"/>
  <c r="M10" i="58" s="1"/>
  <c r="I36" i="58"/>
  <c r="I10" i="58" s="1"/>
  <c r="I44" i="57"/>
  <c r="M25" i="57"/>
  <c r="M26" i="57" s="1"/>
  <c r="M36" i="57" s="1"/>
  <c r="M10" i="57" s="1"/>
  <c r="Q9" i="57"/>
  <c r="E9" i="57"/>
  <c r="H25" i="56"/>
  <c r="H26" i="56" s="1"/>
  <c r="H36" i="56" s="1"/>
  <c r="E9" i="56" s="1"/>
  <c r="I27" i="56"/>
  <c r="M27" i="56"/>
  <c r="M11" i="56"/>
  <c r="M24" i="56" s="1"/>
  <c r="I24" i="56"/>
  <c r="I75" i="56"/>
  <c r="M45" i="56"/>
  <c r="M75" i="56" s="1"/>
  <c r="N26" i="55"/>
  <c r="N36" i="55" s="1"/>
  <c r="N9" i="55" s="1"/>
  <c r="I54" i="55"/>
  <c r="M54" i="55" s="1"/>
  <c r="I58" i="55"/>
  <c r="M58" i="55" s="1"/>
  <c r="I70" i="55"/>
  <c r="M70" i="55" s="1"/>
  <c r="I74" i="55"/>
  <c r="M74" i="55" s="1"/>
  <c r="M46" i="55"/>
  <c r="M62" i="55"/>
  <c r="M71" i="55"/>
  <c r="I55" i="55"/>
  <c r="M55" i="55" s="1"/>
  <c r="I71" i="55"/>
  <c r="M50" i="55"/>
  <c r="M66" i="55"/>
  <c r="I48" i="55"/>
  <c r="I52" i="55"/>
  <c r="M52" i="55" s="1"/>
  <c r="I64" i="55"/>
  <c r="M64" i="55" s="1"/>
  <c r="I68" i="55"/>
  <c r="M68" i="55" s="1"/>
  <c r="F26" i="55"/>
  <c r="G26" i="55"/>
  <c r="G36" i="55" s="1"/>
  <c r="M29" i="55"/>
  <c r="M35" i="55"/>
  <c r="I29" i="55"/>
  <c r="I33" i="55"/>
  <c r="M33" i="55" s="1"/>
  <c r="E26" i="55"/>
  <c r="E36" i="55" s="1"/>
  <c r="I14" i="55"/>
  <c r="M14" i="55" s="1"/>
  <c r="I18" i="55"/>
  <c r="M18" i="55" s="1"/>
  <c r="H24" i="55"/>
  <c r="M15" i="55"/>
  <c r="M19" i="55"/>
  <c r="I12" i="55"/>
  <c r="M12" i="55" s="1"/>
  <c r="I16" i="55"/>
  <c r="M16" i="55" s="1"/>
  <c r="I20" i="55"/>
  <c r="M20" i="55" s="1"/>
  <c r="M34" i="55"/>
  <c r="M47" i="55"/>
  <c r="M56" i="55"/>
  <c r="M63" i="55"/>
  <c r="M72" i="55"/>
  <c r="M30" i="55"/>
  <c r="M59" i="55"/>
  <c r="M13" i="55"/>
  <c r="M17" i="55"/>
  <c r="M21" i="55"/>
  <c r="M31" i="55"/>
  <c r="M51" i="55"/>
  <c r="M60" i="55"/>
  <c r="M67" i="55"/>
  <c r="M11" i="55"/>
  <c r="J44" i="55"/>
  <c r="J25" i="55"/>
  <c r="J26" i="55" s="1"/>
  <c r="J36" i="55" s="1"/>
  <c r="J10" i="55" s="1"/>
  <c r="L26" i="55"/>
  <c r="L36" i="55" s="1"/>
  <c r="L10" i="55" s="1"/>
  <c r="N43" i="55"/>
  <c r="H75" i="55"/>
  <c r="I72" i="54"/>
  <c r="I68" i="54"/>
  <c r="I64" i="54"/>
  <c r="I60" i="54"/>
  <c r="I52" i="54"/>
  <c r="I34" i="54"/>
  <c r="M34" i="54" s="1"/>
  <c r="A89" i="54"/>
  <c r="A88" i="54"/>
  <c r="A87" i="54"/>
  <c r="A86" i="54"/>
  <c r="A85" i="54"/>
  <c r="A84" i="54"/>
  <c r="A83" i="54"/>
  <c r="A82" i="54"/>
  <c r="A81" i="54"/>
  <c r="A80" i="54"/>
  <c r="A79" i="54"/>
  <c r="A78" i="54"/>
  <c r="A77" i="54"/>
  <c r="A76" i="54"/>
  <c r="N75" i="54"/>
  <c r="N25" i="54" s="1"/>
  <c r="L75" i="54"/>
  <c r="L44" i="54" s="1"/>
  <c r="K75" i="54"/>
  <c r="J75" i="54"/>
  <c r="J25" i="54" s="1"/>
  <c r="G75" i="54"/>
  <c r="F75" i="54"/>
  <c r="F25" i="54" s="1"/>
  <c r="E75" i="54"/>
  <c r="E25" i="54" s="1"/>
  <c r="A75" i="54"/>
  <c r="H74" i="54"/>
  <c r="A74" i="54"/>
  <c r="H73" i="54"/>
  <c r="I73" i="54" s="1"/>
  <c r="A73" i="54"/>
  <c r="H72" i="54"/>
  <c r="A72" i="54"/>
  <c r="H71" i="54"/>
  <c r="A71" i="54"/>
  <c r="H70" i="54"/>
  <c r="A70" i="54"/>
  <c r="H69" i="54"/>
  <c r="I69" i="54" s="1"/>
  <c r="A69" i="54"/>
  <c r="H68" i="54"/>
  <c r="A68" i="54"/>
  <c r="H67" i="54"/>
  <c r="A67" i="54"/>
  <c r="H66" i="54"/>
  <c r="A66" i="54"/>
  <c r="H65" i="54"/>
  <c r="I65" i="54" s="1"/>
  <c r="A65" i="54"/>
  <c r="H64" i="54"/>
  <c r="A64" i="54"/>
  <c r="H63" i="54"/>
  <c r="A63" i="54"/>
  <c r="H62" i="54"/>
  <c r="A62" i="54"/>
  <c r="H61" i="54"/>
  <c r="I61" i="54" s="1"/>
  <c r="A61" i="54"/>
  <c r="H60" i="54"/>
  <c r="A60" i="54"/>
  <c r="H59" i="54"/>
  <c r="A59" i="54"/>
  <c r="H58" i="54"/>
  <c r="A58" i="54"/>
  <c r="H57" i="54"/>
  <c r="I57" i="54" s="1"/>
  <c r="A57" i="54"/>
  <c r="H56" i="54"/>
  <c r="I56" i="54" s="1"/>
  <c r="A56" i="54"/>
  <c r="H55" i="54"/>
  <c r="A55" i="54"/>
  <c r="H54" i="54"/>
  <c r="A54" i="54"/>
  <c r="H53" i="54"/>
  <c r="I53" i="54" s="1"/>
  <c r="A53" i="54"/>
  <c r="H52" i="54"/>
  <c r="A52" i="54"/>
  <c r="H51" i="54"/>
  <c r="A51" i="54"/>
  <c r="H50" i="54"/>
  <c r="A50" i="54"/>
  <c r="H49" i="54"/>
  <c r="I49" i="54" s="1"/>
  <c r="A49" i="54"/>
  <c r="H48" i="54"/>
  <c r="I48" i="54" s="1"/>
  <c r="A48" i="54"/>
  <c r="H47" i="54"/>
  <c r="A47" i="54"/>
  <c r="H46" i="54"/>
  <c r="A46" i="54"/>
  <c r="H45" i="54"/>
  <c r="I45" i="54" s="1"/>
  <c r="A45" i="54"/>
  <c r="K44" i="54"/>
  <c r="J44" i="54"/>
  <c r="A44" i="54"/>
  <c r="A43" i="54"/>
  <c r="A42" i="54"/>
  <c r="A41" i="54"/>
  <c r="A40" i="54"/>
  <c r="A39" i="54"/>
  <c r="A38" i="54"/>
  <c r="A37" i="54"/>
  <c r="A36" i="54"/>
  <c r="H35" i="54"/>
  <c r="I35" i="54" s="1"/>
  <c r="M35" i="54" s="1"/>
  <c r="A35" i="54"/>
  <c r="H34" i="54"/>
  <c r="A34" i="54"/>
  <c r="H33" i="54"/>
  <c r="I33" i="54" s="1"/>
  <c r="M33" i="54" s="1"/>
  <c r="A33" i="54"/>
  <c r="H32" i="54"/>
  <c r="I32" i="54" s="1"/>
  <c r="M32" i="54" s="1"/>
  <c r="A32" i="54"/>
  <c r="H31" i="54"/>
  <c r="I31" i="54" s="1"/>
  <c r="M31" i="54" s="1"/>
  <c r="A31" i="54"/>
  <c r="H30" i="54"/>
  <c r="I30" i="54" s="1"/>
  <c r="M30" i="54" s="1"/>
  <c r="A30" i="54"/>
  <c r="H29" i="54"/>
  <c r="I29" i="54" s="1"/>
  <c r="M29" i="54" s="1"/>
  <c r="A29" i="54"/>
  <c r="H28" i="54"/>
  <c r="I28" i="54" s="1"/>
  <c r="M28" i="54" s="1"/>
  <c r="A28" i="54"/>
  <c r="N27" i="54"/>
  <c r="L27" i="54"/>
  <c r="K27" i="54"/>
  <c r="J27" i="54"/>
  <c r="G27" i="54"/>
  <c r="F27" i="54"/>
  <c r="E27" i="54"/>
  <c r="A27" i="54"/>
  <c r="A26" i="54"/>
  <c r="K25" i="54"/>
  <c r="G25" i="54"/>
  <c r="A25" i="54"/>
  <c r="N24" i="54"/>
  <c r="L24" i="54"/>
  <c r="K24" i="54"/>
  <c r="K26" i="54" s="1"/>
  <c r="K36" i="54" s="1"/>
  <c r="K10" i="54" s="1"/>
  <c r="J24" i="54"/>
  <c r="J26" i="54" s="1"/>
  <c r="J36" i="54" s="1"/>
  <c r="J10" i="54" s="1"/>
  <c r="G24" i="54"/>
  <c r="F24" i="54"/>
  <c r="F26" i="54" s="1"/>
  <c r="E24" i="54"/>
  <c r="M23" i="54"/>
  <c r="H23" i="54"/>
  <c r="A23" i="54"/>
  <c r="H22" i="54"/>
  <c r="I22" i="54" s="1"/>
  <c r="H21" i="54"/>
  <c r="I21" i="54" s="1"/>
  <c r="A21" i="54"/>
  <c r="H20" i="54"/>
  <c r="A20" i="54"/>
  <c r="H19" i="54"/>
  <c r="I19" i="54" s="1"/>
  <c r="A19" i="54"/>
  <c r="H18" i="54"/>
  <c r="I18" i="54" s="1"/>
  <c r="M18" i="54" s="1"/>
  <c r="A18" i="54"/>
  <c r="H17" i="54"/>
  <c r="I17" i="54" s="1"/>
  <c r="A17" i="54"/>
  <c r="H16" i="54"/>
  <c r="A16" i="54"/>
  <c r="H15" i="54"/>
  <c r="I15" i="54" s="1"/>
  <c r="A15" i="54"/>
  <c r="H14" i="54"/>
  <c r="I14" i="54" s="1"/>
  <c r="M14" i="54" s="1"/>
  <c r="A14" i="54"/>
  <c r="H13" i="54"/>
  <c r="I13" i="54" s="1"/>
  <c r="A13" i="54"/>
  <c r="H12" i="54"/>
  <c r="A12" i="54"/>
  <c r="H11" i="54"/>
  <c r="I11" i="54" s="1"/>
  <c r="A11" i="54"/>
  <c r="A10" i="54"/>
  <c r="A9" i="54"/>
  <c r="A8" i="54"/>
  <c r="A7" i="54"/>
  <c r="A6" i="54"/>
  <c r="A5" i="54"/>
  <c r="A4" i="54"/>
  <c r="A3" i="54"/>
  <c r="A2" i="54"/>
  <c r="A1" i="54"/>
  <c r="M32" i="79" l="1"/>
  <c r="M69" i="79"/>
  <c r="I44" i="77"/>
  <c r="I27" i="78"/>
  <c r="M44" i="76"/>
  <c r="M26" i="76"/>
  <c r="M36" i="76" s="1"/>
  <c r="M10" i="76" s="1"/>
  <c r="M27" i="77"/>
  <c r="I13" i="79"/>
  <c r="M13" i="78"/>
  <c r="I34" i="79"/>
  <c r="M34" i="78"/>
  <c r="I33" i="79"/>
  <c r="M33" i="78"/>
  <c r="I31" i="79"/>
  <c r="M31" i="78"/>
  <c r="I30" i="79"/>
  <c r="M30" i="78"/>
  <c r="I29" i="79"/>
  <c r="M29" i="78"/>
  <c r="I35" i="79"/>
  <c r="M35" i="78"/>
  <c r="M28" i="79"/>
  <c r="I66" i="79"/>
  <c r="M66" i="79" s="1"/>
  <c r="M66" i="78"/>
  <c r="I70" i="79"/>
  <c r="M70" i="78"/>
  <c r="M75" i="77"/>
  <c r="M25" i="77" s="1"/>
  <c r="I67" i="79"/>
  <c r="M67" i="78"/>
  <c r="I62" i="79"/>
  <c r="M62" i="78"/>
  <c r="I58" i="79"/>
  <c r="M58" i="78"/>
  <c r="I26" i="77"/>
  <c r="I36" i="77" s="1"/>
  <c r="I10" i="77" s="1"/>
  <c r="I56" i="79"/>
  <c r="M56" i="79" s="1"/>
  <c r="M56" i="78"/>
  <c r="I54" i="79"/>
  <c r="M54" i="78"/>
  <c r="I75" i="78"/>
  <c r="I25" i="78" s="1"/>
  <c r="I20" i="79"/>
  <c r="M20" i="78"/>
  <c r="M24" i="77"/>
  <c r="I18" i="79"/>
  <c r="M18" i="78"/>
  <c r="I17" i="79"/>
  <c r="M17" i="78"/>
  <c r="I15" i="79"/>
  <c r="M15" i="78"/>
  <c r="M46" i="79"/>
  <c r="I14" i="79"/>
  <c r="M14" i="78"/>
  <c r="I24" i="78"/>
  <c r="I12" i="79"/>
  <c r="M12" i="78"/>
  <c r="M11" i="79"/>
  <c r="Q9" i="56"/>
  <c r="M25" i="56"/>
  <c r="M26" i="56" s="1"/>
  <c r="M36" i="56" s="1"/>
  <c r="M10" i="56" s="1"/>
  <c r="M44" i="56"/>
  <c r="I25" i="56"/>
  <c r="I26" i="56" s="1"/>
  <c r="I36" i="56" s="1"/>
  <c r="I10" i="56" s="1"/>
  <c r="I44" i="56"/>
  <c r="I75" i="55"/>
  <c r="I44" i="55" s="1"/>
  <c r="M48" i="55"/>
  <c r="M75" i="55" s="1"/>
  <c r="I24" i="55"/>
  <c r="M24" i="55"/>
  <c r="E43" i="55"/>
  <c r="H25" i="55"/>
  <c r="H26" i="55" s="1"/>
  <c r="N26" i="54"/>
  <c r="N36" i="54" s="1"/>
  <c r="N9" i="54" s="1"/>
  <c r="N43" i="54"/>
  <c r="M51" i="54"/>
  <c r="M55" i="54"/>
  <c r="M71" i="54"/>
  <c r="I47" i="54"/>
  <c r="M47" i="54" s="1"/>
  <c r="I51" i="54"/>
  <c r="I55" i="54"/>
  <c r="I59" i="54"/>
  <c r="M59" i="54" s="1"/>
  <c r="I63" i="54"/>
  <c r="M63" i="54" s="1"/>
  <c r="I67" i="54"/>
  <c r="M67" i="54" s="1"/>
  <c r="I71" i="54"/>
  <c r="I46" i="54"/>
  <c r="M46" i="54" s="1"/>
  <c r="I50" i="54"/>
  <c r="M50" i="54" s="1"/>
  <c r="I54" i="54"/>
  <c r="M54" i="54" s="1"/>
  <c r="I58" i="54"/>
  <c r="M58" i="54" s="1"/>
  <c r="I62" i="54"/>
  <c r="M62" i="54" s="1"/>
  <c r="I66" i="54"/>
  <c r="M66" i="54" s="1"/>
  <c r="I70" i="54"/>
  <c r="M70" i="54" s="1"/>
  <c r="I74" i="54"/>
  <c r="M74" i="54" s="1"/>
  <c r="G26" i="54"/>
  <c r="H75" i="54"/>
  <c r="E43" i="54" s="1"/>
  <c r="F36" i="54"/>
  <c r="H27" i="54"/>
  <c r="G36" i="54"/>
  <c r="M16" i="54"/>
  <c r="M20" i="54"/>
  <c r="M13" i="54"/>
  <c r="M17" i="54"/>
  <c r="M15" i="54"/>
  <c r="M21" i="54"/>
  <c r="I12" i="54"/>
  <c r="M12" i="54" s="1"/>
  <c r="I16" i="54"/>
  <c r="I20" i="54"/>
  <c r="E26" i="54"/>
  <c r="E36" i="54" s="1"/>
  <c r="I27" i="54"/>
  <c r="M64" i="54"/>
  <c r="M68" i="54"/>
  <c r="M22" i="54"/>
  <c r="M45" i="54"/>
  <c r="M49" i="54"/>
  <c r="M53" i="54"/>
  <c r="M57" i="54"/>
  <c r="M61" i="54"/>
  <c r="M65" i="54"/>
  <c r="M69" i="54"/>
  <c r="M73" i="54"/>
  <c r="M27" i="54"/>
  <c r="M48" i="54"/>
  <c r="M52" i="54"/>
  <c r="M56" i="54"/>
  <c r="M60" i="54"/>
  <c r="M72" i="54"/>
  <c r="M19" i="54"/>
  <c r="L26" i="54"/>
  <c r="L36" i="54" s="1"/>
  <c r="L10" i="54" s="1"/>
  <c r="L25" i="54"/>
  <c r="H24" i="54"/>
  <c r="M11" i="54"/>
  <c r="I60" i="53"/>
  <c r="I59" i="53"/>
  <c r="I56" i="53"/>
  <c r="I53" i="53"/>
  <c r="I51" i="53"/>
  <c r="I47" i="53"/>
  <c r="I35" i="53"/>
  <c r="I34" i="53"/>
  <c r="I21" i="53"/>
  <c r="I13" i="53"/>
  <c r="A89" i="53"/>
  <c r="A88" i="53"/>
  <c r="A87" i="53"/>
  <c r="A86" i="53"/>
  <c r="A85" i="53"/>
  <c r="A84" i="53"/>
  <c r="A83" i="53"/>
  <c r="A82" i="53"/>
  <c r="A81" i="53"/>
  <c r="A80" i="53"/>
  <c r="A79" i="53"/>
  <c r="A78" i="53"/>
  <c r="A77" i="53"/>
  <c r="A76" i="53"/>
  <c r="N75" i="53"/>
  <c r="N25" i="53" s="1"/>
  <c r="L75" i="53"/>
  <c r="K75" i="53"/>
  <c r="K25" i="53" s="1"/>
  <c r="J75" i="53"/>
  <c r="G75" i="53"/>
  <c r="G25" i="53" s="1"/>
  <c r="F75" i="53"/>
  <c r="F25" i="53" s="1"/>
  <c r="E75" i="53"/>
  <c r="E25" i="53" s="1"/>
  <c r="A75" i="53"/>
  <c r="H74" i="53"/>
  <c r="A74" i="53"/>
  <c r="H73" i="53"/>
  <c r="I73" i="53" s="1"/>
  <c r="M73" i="53" s="1"/>
  <c r="A73" i="53"/>
  <c r="H72" i="53"/>
  <c r="I72" i="53" s="1"/>
  <c r="A72" i="53"/>
  <c r="H71" i="53"/>
  <c r="A71" i="53"/>
  <c r="H70" i="53"/>
  <c r="A70" i="53"/>
  <c r="H69" i="53"/>
  <c r="I69" i="53" s="1"/>
  <c r="M69" i="53" s="1"/>
  <c r="A69" i="53"/>
  <c r="H68" i="53"/>
  <c r="A68" i="53"/>
  <c r="H67" i="53"/>
  <c r="I67" i="53" s="1"/>
  <c r="A67" i="53"/>
  <c r="H66" i="53"/>
  <c r="A66" i="53"/>
  <c r="H65" i="53"/>
  <c r="I65" i="53" s="1"/>
  <c r="M65" i="53" s="1"/>
  <c r="A65" i="53"/>
  <c r="H64" i="53"/>
  <c r="A64" i="53"/>
  <c r="H63" i="53"/>
  <c r="I63" i="53" s="1"/>
  <c r="A63" i="53"/>
  <c r="H62" i="53"/>
  <c r="A62" i="53"/>
  <c r="H61" i="53"/>
  <c r="I61" i="53" s="1"/>
  <c r="M61" i="53" s="1"/>
  <c r="A61" i="53"/>
  <c r="H60" i="53"/>
  <c r="A60" i="53"/>
  <c r="H59" i="53"/>
  <c r="A59" i="53"/>
  <c r="H58" i="53"/>
  <c r="A58" i="53"/>
  <c r="H57" i="53"/>
  <c r="I57" i="53" s="1"/>
  <c r="M57" i="53" s="1"/>
  <c r="A57" i="53"/>
  <c r="H56" i="53"/>
  <c r="A56" i="53"/>
  <c r="H55" i="53"/>
  <c r="A55" i="53"/>
  <c r="H54" i="53"/>
  <c r="A54" i="53"/>
  <c r="M53" i="53"/>
  <c r="H53" i="53"/>
  <c r="A53" i="53"/>
  <c r="H52" i="53"/>
  <c r="A52" i="53"/>
  <c r="H51" i="53"/>
  <c r="A51" i="53"/>
  <c r="H50" i="53"/>
  <c r="A50" i="53"/>
  <c r="H49" i="53"/>
  <c r="I49" i="53" s="1"/>
  <c r="M49" i="53" s="1"/>
  <c r="A49" i="53"/>
  <c r="H48" i="53"/>
  <c r="A48" i="53"/>
  <c r="H47" i="53"/>
  <c r="A47" i="53"/>
  <c r="H46" i="53"/>
  <c r="A46" i="53"/>
  <c r="H45" i="53"/>
  <c r="I45" i="53" s="1"/>
  <c r="M45" i="53" s="1"/>
  <c r="A45" i="53"/>
  <c r="L44" i="53"/>
  <c r="K44" i="53"/>
  <c r="A44" i="53"/>
  <c r="A43" i="53"/>
  <c r="A42" i="53"/>
  <c r="A41" i="53"/>
  <c r="A40" i="53"/>
  <c r="A39" i="53"/>
  <c r="A38" i="53"/>
  <c r="A37" i="53"/>
  <c r="A36" i="53"/>
  <c r="H35" i="53"/>
  <c r="A35" i="53"/>
  <c r="H34" i="53"/>
  <c r="A34" i="53"/>
  <c r="H33" i="53"/>
  <c r="A33" i="53"/>
  <c r="H32" i="53"/>
  <c r="I32" i="53" s="1"/>
  <c r="M32" i="53" s="1"/>
  <c r="A32" i="53"/>
  <c r="H31" i="53"/>
  <c r="I31" i="53" s="1"/>
  <c r="A31" i="53"/>
  <c r="H30" i="53"/>
  <c r="I30" i="53" s="1"/>
  <c r="A30" i="53"/>
  <c r="H29" i="53"/>
  <c r="A29" i="53"/>
  <c r="H28" i="53"/>
  <c r="I28" i="53" s="1"/>
  <c r="M28" i="53" s="1"/>
  <c r="A28" i="53"/>
  <c r="N27" i="53"/>
  <c r="L27" i="53"/>
  <c r="K27" i="53"/>
  <c r="J27" i="53"/>
  <c r="G27" i="53"/>
  <c r="F27" i="53"/>
  <c r="E27" i="53"/>
  <c r="A27" i="53"/>
  <c r="F26" i="53"/>
  <c r="F36" i="53" s="1"/>
  <c r="A26" i="53"/>
  <c r="L25" i="53"/>
  <c r="A25" i="53"/>
  <c r="N24" i="53"/>
  <c r="L24" i="53"/>
  <c r="K24" i="53"/>
  <c r="K26" i="53" s="1"/>
  <c r="K36" i="53" s="1"/>
  <c r="K10" i="53" s="1"/>
  <c r="J24" i="53"/>
  <c r="G24" i="53"/>
  <c r="F24" i="53"/>
  <c r="E24" i="53"/>
  <c r="M23" i="53"/>
  <c r="H23" i="53"/>
  <c r="A23" i="53"/>
  <c r="H22" i="53"/>
  <c r="I22" i="53" s="1"/>
  <c r="M22" i="53" s="1"/>
  <c r="H21" i="53"/>
  <c r="A21" i="53"/>
  <c r="H20" i="53"/>
  <c r="A20" i="53"/>
  <c r="H19" i="53"/>
  <c r="I19" i="53" s="1"/>
  <c r="A19" i="53"/>
  <c r="H18" i="53"/>
  <c r="A18" i="53"/>
  <c r="H17" i="53"/>
  <c r="I17" i="53" s="1"/>
  <c r="A17" i="53"/>
  <c r="H16" i="53"/>
  <c r="A16" i="53"/>
  <c r="H15" i="53"/>
  <c r="I15" i="53" s="1"/>
  <c r="A15" i="53"/>
  <c r="H14" i="53"/>
  <c r="A14" i="53"/>
  <c r="H13" i="53"/>
  <c r="A13" i="53"/>
  <c r="H12" i="53"/>
  <c r="A12" i="53"/>
  <c r="H11" i="53"/>
  <c r="I11" i="53" s="1"/>
  <c r="A11" i="53"/>
  <c r="A10" i="53"/>
  <c r="A9" i="53"/>
  <c r="A8" i="53"/>
  <c r="A7" i="53"/>
  <c r="A6" i="53"/>
  <c r="A5" i="53"/>
  <c r="A4" i="53"/>
  <c r="A3" i="53"/>
  <c r="A2" i="53"/>
  <c r="A1" i="53"/>
  <c r="M62" i="79" l="1"/>
  <c r="M67" i="79"/>
  <c r="M34" i="79"/>
  <c r="M33" i="79"/>
  <c r="M31" i="79"/>
  <c r="I27" i="79"/>
  <c r="M30" i="79"/>
  <c r="M29" i="79"/>
  <c r="M35" i="79"/>
  <c r="M70" i="79"/>
  <c r="M58" i="79"/>
  <c r="M54" i="79"/>
  <c r="M20" i="79"/>
  <c r="M18" i="79"/>
  <c r="M17" i="79"/>
  <c r="M15" i="79"/>
  <c r="M14" i="79"/>
  <c r="M13" i="79"/>
  <c r="M12" i="79"/>
  <c r="M27" i="78"/>
  <c r="M44" i="77"/>
  <c r="M75" i="78"/>
  <c r="M44" i="78" s="1"/>
  <c r="I44" i="78"/>
  <c r="M26" i="77"/>
  <c r="M36" i="77" s="1"/>
  <c r="M10" i="77" s="1"/>
  <c r="I26" i="78"/>
  <c r="I36" i="78" s="1"/>
  <c r="I10" i="78" s="1"/>
  <c r="I75" i="79"/>
  <c r="I25" i="79" s="1"/>
  <c r="M24" i="78"/>
  <c r="I24" i="79"/>
  <c r="I25" i="55"/>
  <c r="I26" i="55" s="1"/>
  <c r="M44" i="55"/>
  <c r="M25" i="55"/>
  <c r="M26" i="55" s="1"/>
  <c r="I75" i="54"/>
  <c r="I44" i="54" s="1"/>
  <c r="H25" i="54"/>
  <c r="I24" i="54"/>
  <c r="M24" i="54"/>
  <c r="M75" i="54"/>
  <c r="H26" i="54"/>
  <c r="H36" i="54" s="1"/>
  <c r="N26" i="53"/>
  <c r="N36" i="53" s="1"/>
  <c r="N9" i="53" s="1"/>
  <c r="I55" i="53"/>
  <c r="M55" i="53" s="1"/>
  <c r="I71" i="53"/>
  <c r="M71" i="53" s="1"/>
  <c r="M66" i="53"/>
  <c r="I48" i="53"/>
  <c r="M48" i="53" s="1"/>
  <c r="I52" i="53"/>
  <c r="M52" i="53" s="1"/>
  <c r="I64" i="53"/>
  <c r="M64" i="53" s="1"/>
  <c r="I68" i="53"/>
  <c r="M68" i="53" s="1"/>
  <c r="I46" i="53"/>
  <c r="M46" i="53" s="1"/>
  <c r="I50" i="53"/>
  <c r="M50" i="53" s="1"/>
  <c r="I54" i="53"/>
  <c r="M54" i="53" s="1"/>
  <c r="I58" i="53"/>
  <c r="M58" i="53" s="1"/>
  <c r="I62" i="53"/>
  <c r="M62" i="53" s="1"/>
  <c r="I66" i="53"/>
  <c r="I70" i="53"/>
  <c r="M70" i="53" s="1"/>
  <c r="I74" i="53"/>
  <c r="M74" i="53" s="1"/>
  <c r="G26" i="53"/>
  <c r="M35" i="53"/>
  <c r="I29" i="53"/>
  <c r="I33" i="53"/>
  <c r="M33" i="53" s="1"/>
  <c r="H27" i="53"/>
  <c r="G36" i="53"/>
  <c r="M18" i="53"/>
  <c r="I14" i="53"/>
  <c r="M14" i="53" s="1"/>
  <c r="I18" i="53"/>
  <c r="H24" i="53"/>
  <c r="M15" i="53"/>
  <c r="M19" i="53"/>
  <c r="I12" i="53"/>
  <c r="M12" i="53" s="1"/>
  <c r="I16" i="53"/>
  <c r="M16" i="53" s="1"/>
  <c r="I20" i="53"/>
  <c r="M20" i="53" s="1"/>
  <c r="E26" i="53"/>
  <c r="E36" i="53" s="1"/>
  <c r="M30" i="53"/>
  <c r="M34" i="53"/>
  <c r="M47" i="53"/>
  <c r="M56" i="53"/>
  <c r="M63" i="53"/>
  <c r="M72" i="53"/>
  <c r="M59" i="53"/>
  <c r="M13" i="53"/>
  <c r="M17" i="53"/>
  <c r="M21" i="53"/>
  <c r="M31" i="53"/>
  <c r="M51" i="53"/>
  <c r="M60" i="53"/>
  <c r="M67" i="53"/>
  <c r="M11" i="53"/>
  <c r="J44" i="53"/>
  <c r="J25" i="53"/>
  <c r="J26" i="53" s="1"/>
  <c r="J36" i="53" s="1"/>
  <c r="J10" i="53" s="1"/>
  <c r="L26" i="53"/>
  <c r="L36" i="53" s="1"/>
  <c r="L10" i="53" s="1"/>
  <c r="N43" i="53"/>
  <c r="H75" i="53"/>
  <c r="M75" i="79" l="1"/>
  <c r="M44" i="79" s="1"/>
  <c r="M27" i="79"/>
  <c r="M25" i="78"/>
  <c r="M26" i="78" s="1"/>
  <c r="M36" i="78" s="1"/>
  <c r="M10" i="78" s="1"/>
  <c r="M24" i="79"/>
  <c r="I44" i="79"/>
  <c r="I26" i="79"/>
  <c r="I36" i="79" s="1"/>
  <c r="I10" i="79" s="1"/>
  <c r="I25" i="54"/>
  <c r="I26" i="54" s="1"/>
  <c r="I36" i="54" s="1"/>
  <c r="I10" i="54" s="1"/>
  <c r="M44" i="54"/>
  <c r="M25" i="54"/>
  <c r="M26" i="54" s="1"/>
  <c r="M36" i="54" s="1"/>
  <c r="M10" i="54" s="1"/>
  <c r="Q9" i="54"/>
  <c r="E9" i="54"/>
  <c r="I27" i="53"/>
  <c r="M29" i="53"/>
  <c r="M27" i="53" s="1"/>
  <c r="M75" i="53"/>
  <c r="M25" i="53" s="1"/>
  <c r="I75" i="53"/>
  <c r="I44" i="53" s="1"/>
  <c r="I24" i="53"/>
  <c r="M24" i="53"/>
  <c r="E43" i="53"/>
  <c r="H25" i="53"/>
  <c r="H26" i="53" s="1"/>
  <c r="H36" i="53" s="1"/>
  <c r="M25" i="79" l="1"/>
  <c r="M26" i="79" s="1"/>
  <c r="M36" i="79" s="1"/>
  <c r="M10" i="79" s="1"/>
  <c r="I25" i="53"/>
  <c r="I26" i="53" s="1"/>
  <c r="I36" i="53" s="1"/>
  <c r="I10" i="53" s="1"/>
  <c r="M44" i="53"/>
  <c r="M26" i="53"/>
  <c r="M36" i="53" s="1"/>
  <c r="M10" i="53" s="1"/>
  <c r="E9" i="53"/>
  <c r="Q9" i="53"/>
  <c r="I72" i="52" l="1"/>
  <c r="I68" i="52"/>
  <c r="I56" i="52"/>
  <c r="I52" i="52"/>
  <c r="I34" i="52"/>
  <c r="M34" i="52" s="1"/>
  <c r="I17" i="52"/>
  <c r="A89" i="52"/>
  <c r="A88" i="52"/>
  <c r="A87" i="52"/>
  <c r="A86" i="52"/>
  <c r="A85" i="52"/>
  <c r="A84" i="52"/>
  <c r="A83" i="52"/>
  <c r="A82" i="52"/>
  <c r="A81" i="52"/>
  <c r="A80" i="52"/>
  <c r="A79" i="52"/>
  <c r="A78" i="52"/>
  <c r="A77" i="52"/>
  <c r="A76" i="52"/>
  <c r="N75" i="52"/>
  <c r="N25" i="52" s="1"/>
  <c r="L75" i="52"/>
  <c r="L44" i="52" s="1"/>
  <c r="K75" i="52"/>
  <c r="J75" i="52"/>
  <c r="J25" i="52" s="1"/>
  <c r="G75" i="52"/>
  <c r="G25" i="52" s="1"/>
  <c r="F75" i="52"/>
  <c r="F25" i="52" s="1"/>
  <c r="E75" i="52"/>
  <c r="E25" i="52" s="1"/>
  <c r="A75" i="52"/>
  <c r="H74" i="52"/>
  <c r="A74" i="52"/>
  <c r="H73" i="52"/>
  <c r="A73" i="52"/>
  <c r="H72" i="52"/>
  <c r="A72" i="52"/>
  <c r="H71" i="52"/>
  <c r="A71" i="52"/>
  <c r="H70" i="52"/>
  <c r="A70" i="52"/>
  <c r="H69" i="52"/>
  <c r="A69" i="52"/>
  <c r="H68" i="52"/>
  <c r="A68" i="52"/>
  <c r="H67" i="52"/>
  <c r="A67" i="52"/>
  <c r="H66" i="52"/>
  <c r="A66" i="52"/>
  <c r="H65" i="52"/>
  <c r="A65" i="52"/>
  <c r="H64" i="52"/>
  <c r="I64" i="52" s="1"/>
  <c r="A64" i="52"/>
  <c r="H63" i="52"/>
  <c r="A63" i="52"/>
  <c r="H62" i="52"/>
  <c r="A62" i="52"/>
  <c r="H61" i="52"/>
  <c r="A61" i="52"/>
  <c r="H60" i="52"/>
  <c r="I60" i="52" s="1"/>
  <c r="A60" i="52"/>
  <c r="H59" i="52"/>
  <c r="A59" i="52"/>
  <c r="H58" i="52"/>
  <c r="A58" i="52"/>
  <c r="H57" i="52"/>
  <c r="A57" i="52"/>
  <c r="H56" i="52"/>
  <c r="A56" i="52"/>
  <c r="H55" i="52"/>
  <c r="A55" i="52"/>
  <c r="H54" i="52"/>
  <c r="A54" i="52"/>
  <c r="H53" i="52"/>
  <c r="A53" i="52"/>
  <c r="H52" i="52"/>
  <c r="A52" i="52"/>
  <c r="H51" i="52"/>
  <c r="A51" i="52"/>
  <c r="H50" i="52"/>
  <c r="A50" i="52"/>
  <c r="H49" i="52"/>
  <c r="A49" i="52"/>
  <c r="H48" i="52"/>
  <c r="I48" i="52" s="1"/>
  <c r="A48" i="52"/>
  <c r="H47" i="52"/>
  <c r="A47" i="52"/>
  <c r="H46" i="52"/>
  <c r="A46" i="52"/>
  <c r="H45" i="52"/>
  <c r="A45" i="52"/>
  <c r="K44" i="52"/>
  <c r="J44" i="52"/>
  <c r="A44" i="52"/>
  <c r="A43" i="52"/>
  <c r="A42" i="52"/>
  <c r="A41" i="52"/>
  <c r="A40" i="52"/>
  <c r="A39" i="52"/>
  <c r="A38" i="52"/>
  <c r="A37" i="52"/>
  <c r="A36" i="52"/>
  <c r="H35" i="52"/>
  <c r="I35" i="52" s="1"/>
  <c r="M35" i="52" s="1"/>
  <c r="A35" i="52"/>
  <c r="H34" i="52"/>
  <c r="A34" i="52"/>
  <c r="H33" i="52"/>
  <c r="I33" i="52" s="1"/>
  <c r="M33" i="52" s="1"/>
  <c r="A33" i="52"/>
  <c r="H32" i="52"/>
  <c r="I32" i="52" s="1"/>
  <c r="M32" i="52" s="1"/>
  <c r="A32" i="52"/>
  <c r="H31" i="52"/>
  <c r="I31" i="52" s="1"/>
  <c r="M31" i="52" s="1"/>
  <c r="A31" i="52"/>
  <c r="H30" i="52"/>
  <c r="I30" i="52" s="1"/>
  <c r="M30" i="52" s="1"/>
  <c r="A30" i="52"/>
  <c r="H29" i="52"/>
  <c r="I29" i="52" s="1"/>
  <c r="M29" i="52" s="1"/>
  <c r="A29" i="52"/>
  <c r="H28" i="52"/>
  <c r="I28" i="52" s="1"/>
  <c r="M28" i="52" s="1"/>
  <c r="A28" i="52"/>
  <c r="N27" i="52"/>
  <c r="L27" i="52"/>
  <c r="K27" i="52"/>
  <c r="J27" i="52"/>
  <c r="G27" i="52"/>
  <c r="F27" i="52"/>
  <c r="E27" i="52"/>
  <c r="A27" i="52"/>
  <c r="A26" i="52"/>
  <c r="K25" i="52"/>
  <c r="A25" i="52"/>
  <c r="N24" i="52"/>
  <c r="L24" i="52"/>
  <c r="K24" i="52"/>
  <c r="K26" i="52" s="1"/>
  <c r="K36" i="52" s="1"/>
  <c r="K10" i="52" s="1"/>
  <c r="J24" i="52"/>
  <c r="J26" i="52" s="1"/>
  <c r="G24" i="52"/>
  <c r="F24" i="52"/>
  <c r="E24" i="52"/>
  <c r="M23" i="52"/>
  <c r="H23" i="52"/>
  <c r="A23" i="52"/>
  <c r="H22" i="52"/>
  <c r="H21" i="52"/>
  <c r="I21" i="52" s="1"/>
  <c r="A21" i="52"/>
  <c r="H20" i="52"/>
  <c r="A20" i="52"/>
  <c r="H19" i="52"/>
  <c r="I19" i="52" s="1"/>
  <c r="A19" i="52"/>
  <c r="H18" i="52"/>
  <c r="I18" i="52" s="1"/>
  <c r="M18" i="52" s="1"/>
  <c r="A18" i="52"/>
  <c r="H17" i="52"/>
  <c r="A17" i="52"/>
  <c r="H16" i="52"/>
  <c r="A16" i="52"/>
  <c r="H15" i="52"/>
  <c r="I15" i="52" s="1"/>
  <c r="A15" i="52"/>
  <c r="H14" i="52"/>
  <c r="I14" i="52" s="1"/>
  <c r="M14" i="52" s="1"/>
  <c r="A14" i="52"/>
  <c r="H13" i="52"/>
  <c r="I13" i="52" s="1"/>
  <c r="A13" i="52"/>
  <c r="H12" i="52"/>
  <c r="A12" i="52"/>
  <c r="H11" i="52"/>
  <c r="I11" i="52" s="1"/>
  <c r="A11" i="52"/>
  <c r="A10" i="52"/>
  <c r="A9" i="52"/>
  <c r="A8" i="52"/>
  <c r="A7" i="52"/>
  <c r="A6" i="52"/>
  <c r="A5" i="52"/>
  <c r="A4" i="52"/>
  <c r="A3" i="52"/>
  <c r="A2" i="52"/>
  <c r="A1" i="52"/>
  <c r="J36" i="52" l="1"/>
  <c r="J10" i="52" s="1"/>
  <c r="H75" i="52"/>
  <c r="E43" i="52" s="1"/>
  <c r="N26" i="52"/>
  <c r="N36" i="52" s="1"/>
  <c r="N9" i="52" s="1"/>
  <c r="N43" i="52"/>
  <c r="M53" i="52"/>
  <c r="M69" i="52"/>
  <c r="I47" i="52"/>
  <c r="M47" i="52" s="1"/>
  <c r="I51" i="52"/>
  <c r="M51" i="52" s="1"/>
  <c r="I55" i="52"/>
  <c r="M55" i="52" s="1"/>
  <c r="I59" i="52"/>
  <c r="M59" i="52" s="1"/>
  <c r="I63" i="52"/>
  <c r="M63" i="52" s="1"/>
  <c r="I67" i="52"/>
  <c r="M67" i="52" s="1"/>
  <c r="I71" i="52"/>
  <c r="M71" i="52" s="1"/>
  <c r="M50" i="52"/>
  <c r="M62" i="52"/>
  <c r="I49" i="52"/>
  <c r="M49" i="52" s="1"/>
  <c r="I53" i="52"/>
  <c r="I57" i="52"/>
  <c r="M57" i="52" s="1"/>
  <c r="I61" i="52"/>
  <c r="M61" i="52" s="1"/>
  <c r="I65" i="52"/>
  <c r="M65" i="52" s="1"/>
  <c r="I69" i="52"/>
  <c r="I73" i="52"/>
  <c r="M73" i="52" s="1"/>
  <c r="I46" i="52"/>
  <c r="M46" i="52" s="1"/>
  <c r="I50" i="52"/>
  <c r="I54" i="52"/>
  <c r="M54" i="52" s="1"/>
  <c r="I58" i="52"/>
  <c r="M58" i="52" s="1"/>
  <c r="I62" i="52"/>
  <c r="I66" i="52"/>
  <c r="M66" i="52" s="1"/>
  <c r="I70" i="52"/>
  <c r="M70" i="52" s="1"/>
  <c r="I74" i="52"/>
  <c r="M74" i="52" s="1"/>
  <c r="G26" i="52"/>
  <c r="G36" i="52" s="1"/>
  <c r="F26" i="52"/>
  <c r="F36" i="52" s="1"/>
  <c r="I45" i="52"/>
  <c r="M45" i="52" s="1"/>
  <c r="H27" i="52"/>
  <c r="I22" i="52"/>
  <c r="M22" i="52" s="1"/>
  <c r="I12" i="52"/>
  <c r="M12" i="52" s="1"/>
  <c r="I16" i="52"/>
  <c r="M16" i="52" s="1"/>
  <c r="I20" i="52"/>
  <c r="M20" i="52" s="1"/>
  <c r="E26" i="52"/>
  <c r="E36" i="52" s="1"/>
  <c r="M15" i="52"/>
  <c r="M13" i="52"/>
  <c r="M27" i="52"/>
  <c r="M17" i="52"/>
  <c r="I27" i="52"/>
  <c r="M48" i="52"/>
  <c r="M52" i="52"/>
  <c r="M56" i="52"/>
  <c r="M60" i="52"/>
  <c r="M64" i="52"/>
  <c r="M68" i="52"/>
  <c r="M72" i="52"/>
  <c r="M19" i="52"/>
  <c r="M21" i="52"/>
  <c r="L26" i="52"/>
  <c r="L36" i="52" s="1"/>
  <c r="L10" i="52" s="1"/>
  <c r="L25" i="52"/>
  <c r="H24" i="52"/>
  <c r="M11" i="52"/>
  <c r="I72" i="50"/>
  <c r="I60" i="50"/>
  <c r="I56" i="50"/>
  <c r="I53" i="50"/>
  <c r="I47" i="50"/>
  <c r="I18" i="50"/>
  <c r="A89" i="50"/>
  <c r="A88" i="50"/>
  <c r="A87" i="50"/>
  <c r="A86" i="50"/>
  <c r="A85" i="50"/>
  <c r="A84" i="50"/>
  <c r="A83" i="50"/>
  <c r="A82" i="50"/>
  <c r="A81" i="50"/>
  <c r="A80" i="50"/>
  <c r="A79" i="50"/>
  <c r="A78" i="50"/>
  <c r="A77" i="50"/>
  <c r="A76" i="50"/>
  <c r="N75" i="50"/>
  <c r="N25" i="50" s="1"/>
  <c r="L75" i="50"/>
  <c r="K75" i="50"/>
  <c r="K25" i="50" s="1"/>
  <c r="J75" i="50"/>
  <c r="G75" i="50"/>
  <c r="G25" i="50" s="1"/>
  <c r="F75" i="50"/>
  <c r="F25" i="50" s="1"/>
  <c r="E75" i="50"/>
  <c r="E25" i="50" s="1"/>
  <c r="A75" i="50"/>
  <c r="H74" i="50"/>
  <c r="A74" i="50"/>
  <c r="H73" i="50"/>
  <c r="I73" i="50" s="1"/>
  <c r="M73" i="50" s="1"/>
  <c r="A73" i="50"/>
  <c r="H72" i="50"/>
  <c r="A72" i="50"/>
  <c r="H71" i="50"/>
  <c r="A71" i="50"/>
  <c r="H70" i="50"/>
  <c r="I70" i="50" s="1"/>
  <c r="A70" i="50"/>
  <c r="H69" i="50"/>
  <c r="I69" i="50" s="1"/>
  <c r="M69" i="50" s="1"/>
  <c r="A69" i="50"/>
  <c r="H68" i="50"/>
  <c r="A68" i="50"/>
  <c r="H67" i="50"/>
  <c r="I67" i="50" s="1"/>
  <c r="A67" i="50"/>
  <c r="H66" i="50"/>
  <c r="I66" i="50" s="1"/>
  <c r="A66" i="50"/>
  <c r="H65" i="50"/>
  <c r="I65" i="50" s="1"/>
  <c r="M65" i="50" s="1"/>
  <c r="A65" i="50"/>
  <c r="H64" i="50"/>
  <c r="A64" i="50"/>
  <c r="H63" i="50"/>
  <c r="I63" i="50" s="1"/>
  <c r="A63" i="50"/>
  <c r="H62" i="50"/>
  <c r="I62" i="50" s="1"/>
  <c r="A62" i="50"/>
  <c r="H61" i="50"/>
  <c r="I61" i="50" s="1"/>
  <c r="M61" i="50" s="1"/>
  <c r="A61" i="50"/>
  <c r="H60" i="50"/>
  <c r="A60" i="50"/>
  <c r="H59" i="50"/>
  <c r="I59" i="50" s="1"/>
  <c r="A59" i="50"/>
  <c r="H58" i="50"/>
  <c r="A58" i="50"/>
  <c r="H57" i="50"/>
  <c r="I57" i="50" s="1"/>
  <c r="M57" i="50" s="1"/>
  <c r="A57" i="50"/>
  <c r="H56" i="50"/>
  <c r="A56" i="50"/>
  <c r="H55" i="50"/>
  <c r="A55" i="50"/>
  <c r="H54" i="50"/>
  <c r="I54" i="50" s="1"/>
  <c r="A54" i="50"/>
  <c r="M53" i="50"/>
  <c r="H53" i="50"/>
  <c r="A53" i="50"/>
  <c r="H52" i="50"/>
  <c r="A52" i="50"/>
  <c r="H51" i="50"/>
  <c r="I51" i="50" s="1"/>
  <c r="A51" i="50"/>
  <c r="H50" i="50"/>
  <c r="I50" i="50" s="1"/>
  <c r="A50" i="50"/>
  <c r="H49" i="50"/>
  <c r="I49" i="50" s="1"/>
  <c r="M49" i="50" s="1"/>
  <c r="A49" i="50"/>
  <c r="H48" i="50"/>
  <c r="A48" i="50"/>
  <c r="H47" i="50"/>
  <c r="A47" i="50"/>
  <c r="H46" i="50"/>
  <c r="I46" i="50" s="1"/>
  <c r="A46" i="50"/>
  <c r="H45" i="50"/>
  <c r="I45" i="50" s="1"/>
  <c r="M45" i="50" s="1"/>
  <c r="A45" i="50"/>
  <c r="L44" i="50"/>
  <c r="K44" i="50"/>
  <c r="A44" i="50"/>
  <c r="A43" i="50"/>
  <c r="A42" i="50"/>
  <c r="A41" i="50"/>
  <c r="A40" i="50"/>
  <c r="A39" i="50"/>
  <c r="A38" i="50"/>
  <c r="A37" i="50"/>
  <c r="A36" i="50"/>
  <c r="H35" i="50"/>
  <c r="A35" i="50"/>
  <c r="H34" i="50"/>
  <c r="I34" i="50" s="1"/>
  <c r="A34" i="50"/>
  <c r="H33" i="50"/>
  <c r="I33" i="50" s="1"/>
  <c r="A33" i="50"/>
  <c r="H32" i="50"/>
  <c r="I32" i="50" s="1"/>
  <c r="M32" i="50" s="1"/>
  <c r="A32" i="50"/>
  <c r="H31" i="50"/>
  <c r="I31" i="50" s="1"/>
  <c r="A31" i="50"/>
  <c r="H30" i="50"/>
  <c r="I30" i="50" s="1"/>
  <c r="A30" i="50"/>
  <c r="H29" i="50"/>
  <c r="I29" i="50" s="1"/>
  <c r="A29" i="50"/>
  <c r="H28" i="50"/>
  <c r="I28" i="50" s="1"/>
  <c r="M28" i="50" s="1"/>
  <c r="A28" i="50"/>
  <c r="N27" i="50"/>
  <c r="L27" i="50"/>
  <c r="K27" i="50"/>
  <c r="J27" i="50"/>
  <c r="G27" i="50"/>
  <c r="F27" i="50"/>
  <c r="E27" i="50"/>
  <c r="A27" i="50"/>
  <c r="F26" i="50"/>
  <c r="F36" i="50" s="1"/>
  <c r="A26" i="50"/>
  <c r="L25" i="50"/>
  <c r="A25" i="50"/>
  <c r="N24" i="50"/>
  <c r="L24" i="50"/>
  <c r="K24" i="50"/>
  <c r="K26" i="50" s="1"/>
  <c r="K36" i="50" s="1"/>
  <c r="K10" i="50" s="1"/>
  <c r="J24" i="50"/>
  <c r="G24" i="50"/>
  <c r="F24" i="50"/>
  <c r="E24" i="50"/>
  <c r="M23" i="50"/>
  <c r="H23" i="50"/>
  <c r="A23" i="50"/>
  <c r="H22" i="50"/>
  <c r="I22" i="50" s="1"/>
  <c r="M22" i="50" s="1"/>
  <c r="H21" i="50"/>
  <c r="A21" i="50"/>
  <c r="H20" i="50"/>
  <c r="I20" i="50" s="1"/>
  <c r="A20" i="50"/>
  <c r="H19" i="50"/>
  <c r="A19" i="50"/>
  <c r="H18" i="50"/>
  <c r="A18" i="50"/>
  <c r="H17" i="50"/>
  <c r="A17" i="50"/>
  <c r="H16" i="50"/>
  <c r="I16" i="50" s="1"/>
  <c r="A16" i="50"/>
  <c r="H15" i="50"/>
  <c r="A15" i="50"/>
  <c r="H14" i="50"/>
  <c r="I14" i="50" s="1"/>
  <c r="A14" i="50"/>
  <c r="H13" i="50"/>
  <c r="A13" i="50"/>
  <c r="H12" i="50"/>
  <c r="I12" i="50" s="1"/>
  <c r="A12" i="50"/>
  <c r="H11" i="50"/>
  <c r="A11" i="50"/>
  <c r="A10" i="50"/>
  <c r="A9" i="50"/>
  <c r="A8" i="50"/>
  <c r="A7" i="50"/>
  <c r="A6" i="50"/>
  <c r="A5" i="50"/>
  <c r="A4" i="50"/>
  <c r="A3" i="50"/>
  <c r="A2" i="50"/>
  <c r="A1" i="50"/>
  <c r="H25" i="52" l="1"/>
  <c r="H26" i="52" s="1"/>
  <c r="H36" i="52" s="1"/>
  <c r="I75" i="52"/>
  <c r="I44" i="52" s="1"/>
  <c r="I24" i="52"/>
  <c r="M75" i="52"/>
  <c r="M25" i="52" s="1"/>
  <c r="M24" i="52"/>
  <c r="N26" i="50"/>
  <c r="N36" i="50" s="1"/>
  <c r="N9" i="50" s="1"/>
  <c r="H24" i="50"/>
  <c r="M71" i="50"/>
  <c r="I55" i="50"/>
  <c r="M55" i="50" s="1"/>
  <c r="I71" i="50"/>
  <c r="M52" i="50"/>
  <c r="I48" i="50"/>
  <c r="M48" i="50" s="1"/>
  <c r="I52" i="50"/>
  <c r="I75" i="50" s="1"/>
  <c r="I64" i="50"/>
  <c r="M64" i="50" s="1"/>
  <c r="I68" i="50"/>
  <c r="M68" i="50" s="1"/>
  <c r="M51" i="50"/>
  <c r="M60" i="50"/>
  <c r="M67" i="50"/>
  <c r="I58" i="50"/>
  <c r="M58" i="50" s="1"/>
  <c r="I74" i="50"/>
  <c r="M74" i="50" s="1"/>
  <c r="G26" i="50"/>
  <c r="G36" i="50" s="1"/>
  <c r="I35" i="50"/>
  <c r="M35" i="50" s="1"/>
  <c r="M29" i="50"/>
  <c r="M31" i="50"/>
  <c r="H27" i="50"/>
  <c r="I13" i="50"/>
  <c r="M13" i="50" s="1"/>
  <c r="I17" i="50"/>
  <c r="M17" i="50" s="1"/>
  <c r="I21" i="50"/>
  <c r="M21" i="50" s="1"/>
  <c r="M14" i="50"/>
  <c r="M18" i="50"/>
  <c r="I15" i="50"/>
  <c r="M15" i="50" s="1"/>
  <c r="I19" i="50"/>
  <c r="M19" i="50" s="1"/>
  <c r="I11" i="50"/>
  <c r="M11" i="50" s="1"/>
  <c r="E26" i="50"/>
  <c r="E36" i="50" s="1"/>
  <c r="M33" i="50"/>
  <c r="M46" i="50"/>
  <c r="M62" i="50"/>
  <c r="M12" i="50"/>
  <c r="M16" i="50"/>
  <c r="M20" i="50"/>
  <c r="M30" i="50"/>
  <c r="M50" i="50"/>
  <c r="M59" i="50"/>
  <c r="M66" i="50"/>
  <c r="M34" i="50"/>
  <c r="M47" i="50"/>
  <c r="M54" i="50"/>
  <c r="M56" i="50"/>
  <c r="M63" i="50"/>
  <c r="M70" i="50"/>
  <c r="M72" i="50"/>
  <c r="J44" i="50"/>
  <c r="J25" i="50"/>
  <c r="J26" i="50" s="1"/>
  <c r="J36" i="50" s="1"/>
  <c r="J10" i="50" s="1"/>
  <c r="L26" i="50"/>
  <c r="L36" i="50" s="1"/>
  <c r="L10" i="50" s="1"/>
  <c r="N43" i="50"/>
  <c r="I27" i="50"/>
  <c r="H75" i="50"/>
  <c r="I71" i="49"/>
  <c r="I69" i="49"/>
  <c r="I65" i="49"/>
  <c r="I55" i="49"/>
  <c r="I53" i="49"/>
  <c r="I51" i="49"/>
  <c r="I47" i="49"/>
  <c r="I30" i="49"/>
  <c r="I21" i="49"/>
  <c r="I15" i="49"/>
  <c r="A89" i="49"/>
  <c r="A88" i="49"/>
  <c r="A87" i="49"/>
  <c r="A86" i="49"/>
  <c r="A85" i="49"/>
  <c r="A84" i="49"/>
  <c r="A83" i="49"/>
  <c r="A82" i="49"/>
  <c r="A81" i="49"/>
  <c r="A80" i="49"/>
  <c r="A79" i="49"/>
  <c r="A78" i="49"/>
  <c r="A77" i="49"/>
  <c r="A76" i="49"/>
  <c r="N75" i="49"/>
  <c r="N25" i="49" s="1"/>
  <c r="L75" i="49"/>
  <c r="K75" i="49"/>
  <c r="J75" i="49"/>
  <c r="J44" i="49" s="1"/>
  <c r="G75" i="49"/>
  <c r="F75" i="49"/>
  <c r="F25" i="49" s="1"/>
  <c r="E75" i="49"/>
  <c r="E25" i="49" s="1"/>
  <c r="A75" i="49"/>
  <c r="H74" i="49"/>
  <c r="A74" i="49"/>
  <c r="H73" i="49"/>
  <c r="I73" i="49" s="1"/>
  <c r="A73" i="49"/>
  <c r="H72" i="49"/>
  <c r="I72" i="49" s="1"/>
  <c r="A72" i="49"/>
  <c r="H71" i="49"/>
  <c r="A71" i="49"/>
  <c r="H70" i="49"/>
  <c r="A70" i="49"/>
  <c r="H69" i="49"/>
  <c r="A69" i="49"/>
  <c r="H68" i="49"/>
  <c r="I68" i="49" s="1"/>
  <c r="A68" i="49"/>
  <c r="H67" i="49"/>
  <c r="I67" i="49" s="1"/>
  <c r="A67" i="49"/>
  <c r="H66" i="49"/>
  <c r="A66" i="49"/>
  <c r="H65" i="49"/>
  <c r="A65" i="49"/>
  <c r="H64" i="49"/>
  <c r="I64" i="49" s="1"/>
  <c r="A64" i="49"/>
  <c r="H63" i="49"/>
  <c r="I63" i="49" s="1"/>
  <c r="A63" i="49"/>
  <c r="H62" i="49"/>
  <c r="A62" i="49"/>
  <c r="H61" i="49"/>
  <c r="I61" i="49" s="1"/>
  <c r="A61" i="49"/>
  <c r="H60" i="49"/>
  <c r="I60" i="49" s="1"/>
  <c r="A60" i="49"/>
  <c r="H59" i="49"/>
  <c r="I59" i="49" s="1"/>
  <c r="A59" i="49"/>
  <c r="H58" i="49"/>
  <c r="A58" i="49"/>
  <c r="H57" i="49"/>
  <c r="I57" i="49" s="1"/>
  <c r="A57" i="49"/>
  <c r="H56" i="49"/>
  <c r="I56" i="49" s="1"/>
  <c r="A56" i="49"/>
  <c r="H55" i="49"/>
  <c r="A55" i="49"/>
  <c r="H54" i="49"/>
  <c r="A54" i="49"/>
  <c r="H53" i="49"/>
  <c r="A53" i="49"/>
  <c r="H52" i="49"/>
  <c r="I52" i="49" s="1"/>
  <c r="A52" i="49"/>
  <c r="H51" i="49"/>
  <c r="A51" i="49"/>
  <c r="H50" i="49"/>
  <c r="A50" i="49"/>
  <c r="H49" i="49"/>
  <c r="I49" i="49" s="1"/>
  <c r="A49" i="49"/>
  <c r="H48" i="49"/>
  <c r="I48" i="49" s="1"/>
  <c r="A48" i="49"/>
  <c r="H47" i="49"/>
  <c r="A47" i="49"/>
  <c r="H46" i="49"/>
  <c r="A46" i="49"/>
  <c r="H45" i="49"/>
  <c r="A45" i="49"/>
  <c r="L44" i="49"/>
  <c r="K44" i="49"/>
  <c r="A44" i="49"/>
  <c r="A43" i="49"/>
  <c r="A42" i="49"/>
  <c r="A41" i="49"/>
  <c r="A40" i="49"/>
  <c r="A39" i="49"/>
  <c r="A38" i="49"/>
  <c r="A37" i="49"/>
  <c r="A36" i="49"/>
  <c r="H35" i="49"/>
  <c r="I35" i="49" s="1"/>
  <c r="A35" i="49"/>
  <c r="H34" i="49"/>
  <c r="I34" i="49" s="1"/>
  <c r="A34" i="49"/>
  <c r="H33" i="49"/>
  <c r="A33" i="49"/>
  <c r="H32" i="49"/>
  <c r="I32" i="49" s="1"/>
  <c r="A32" i="49"/>
  <c r="H31" i="49"/>
  <c r="I31" i="49" s="1"/>
  <c r="A31" i="49"/>
  <c r="H30" i="49"/>
  <c r="A30" i="49"/>
  <c r="H29" i="49"/>
  <c r="A29" i="49"/>
  <c r="H28" i="49"/>
  <c r="I28" i="49" s="1"/>
  <c r="A28" i="49"/>
  <c r="N27" i="49"/>
  <c r="L27" i="49"/>
  <c r="K27" i="49"/>
  <c r="J27" i="49"/>
  <c r="G27" i="49"/>
  <c r="F27" i="49"/>
  <c r="E27" i="49"/>
  <c r="A27" i="49"/>
  <c r="A26" i="49"/>
  <c r="L25" i="49"/>
  <c r="K25" i="49"/>
  <c r="G25" i="49"/>
  <c r="A25" i="49"/>
  <c r="N24" i="49"/>
  <c r="L24" i="49"/>
  <c r="L26" i="49" s="1"/>
  <c r="L36" i="49" s="1"/>
  <c r="L10" i="49" s="1"/>
  <c r="K24" i="49"/>
  <c r="K26" i="49" s="1"/>
  <c r="K36" i="49" s="1"/>
  <c r="K10" i="49" s="1"/>
  <c r="J24" i="49"/>
  <c r="G24" i="49"/>
  <c r="F24" i="49"/>
  <c r="E24" i="49"/>
  <c r="M23" i="49"/>
  <c r="H23" i="49"/>
  <c r="A23" i="49"/>
  <c r="H22" i="49"/>
  <c r="H21" i="49"/>
  <c r="A21" i="49"/>
  <c r="H20" i="49"/>
  <c r="I20" i="49" s="1"/>
  <c r="A20" i="49"/>
  <c r="H19" i="49"/>
  <c r="I19" i="49" s="1"/>
  <c r="A19" i="49"/>
  <c r="H18" i="49"/>
  <c r="A18" i="49"/>
  <c r="H17" i="49"/>
  <c r="I17" i="49" s="1"/>
  <c r="A17" i="49"/>
  <c r="H16" i="49"/>
  <c r="I16" i="49" s="1"/>
  <c r="A16" i="49"/>
  <c r="H15" i="49"/>
  <c r="A15" i="49"/>
  <c r="H14" i="49"/>
  <c r="A14" i="49"/>
  <c r="H13" i="49"/>
  <c r="I13" i="49" s="1"/>
  <c r="A13" i="49"/>
  <c r="H12" i="49"/>
  <c r="I12" i="49" s="1"/>
  <c r="A12" i="49"/>
  <c r="H11" i="49"/>
  <c r="A11" i="49"/>
  <c r="A10" i="49"/>
  <c r="A9" i="49"/>
  <c r="A8" i="49"/>
  <c r="A7" i="49"/>
  <c r="A6" i="49"/>
  <c r="A5" i="49"/>
  <c r="A4" i="49"/>
  <c r="A3" i="49"/>
  <c r="A2" i="49"/>
  <c r="A1" i="49"/>
  <c r="I25" i="52" l="1"/>
  <c r="I26" i="52" s="1"/>
  <c r="I36" i="52" s="1"/>
  <c r="I10" i="52" s="1"/>
  <c r="M44" i="52"/>
  <c r="M26" i="52"/>
  <c r="M36" i="52" s="1"/>
  <c r="M10" i="52" s="1"/>
  <c r="Q9" i="52"/>
  <c r="E9" i="52"/>
  <c r="I24" i="50"/>
  <c r="M75" i="50"/>
  <c r="M44" i="50" s="1"/>
  <c r="M27" i="50"/>
  <c r="M24" i="50"/>
  <c r="I44" i="50"/>
  <c r="I25" i="50"/>
  <c r="E43" i="50"/>
  <c r="H25" i="50"/>
  <c r="H26" i="50" s="1"/>
  <c r="H36" i="50" s="1"/>
  <c r="N26" i="49"/>
  <c r="N36" i="49" s="1"/>
  <c r="N9" i="49" s="1"/>
  <c r="H75" i="49"/>
  <c r="E43" i="49" s="1"/>
  <c r="N43" i="49"/>
  <c r="M48" i="49"/>
  <c r="M52" i="49"/>
  <c r="M56" i="49"/>
  <c r="M60" i="49"/>
  <c r="M64" i="49"/>
  <c r="M68" i="49"/>
  <c r="M72" i="49"/>
  <c r="I46" i="49"/>
  <c r="M46" i="49" s="1"/>
  <c r="I50" i="49"/>
  <c r="M50" i="49" s="1"/>
  <c r="I54" i="49"/>
  <c r="M54" i="49" s="1"/>
  <c r="I58" i="49"/>
  <c r="M58" i="49" s="1"/>
  <c r="I62" i="49"/>
  <c r="M62" i="49" s="1"/>
  <c r="I66" i="49"/>
  <c r="M66" i="49" s="1"/>
  <c r="I70" i="49"/>
  <c r="M70" i="49" s="1"/>
  <c r="I74" i="49"/>
  <c r="M74" i="49" s="1"/>
  <c r="G26" i="49"/>
  <c r="G36" i="49" s="1"/>
  <c r="I45" i="49"/>
  <c r="M31" i="49"/>
  <c r="M35" i="49"/>
  <c r="I29" i="49"/>
  <c r="M29" i="49" s="1"/>
  <c r="I33" i="49"/>
  <c r="M33" i="49" s="1"/>
  <c r="H27" i="49"/>
  <c r="I14" i="49"/>
  <c r="M14" i="49" s="1"/>
  <c r="I18" i="49"/>
  <c r="M18" i="49" s="1"/>
  <c r="I22" i="49"/>
  <c r="M22" i="49" s="1"/>
  <c r="E26" i="49"/>
  <c r="E36" i="49" s="1"/>
  <c r="H24" i="49"/>
  <c r="M13" i="49"/>
  <c r="M15" i="49"/>
  <c r="M17" i="49"/>
  <c r="M19" i="49"/>
  <c r="M21" i="49"/>
  <c r="F26" i="49"/>
  <c r="F36" i="49" s="1"/>
  <c r="I11" i="49"/>
  <c r="M12" i="49"/>
  <c r="M16" i="49"/>
  <c r="M20" i="49"/>
  <c r="M30" i="49"/>
  <c r="M32" i="49"/>
  <c r="M34" i="49"/>
  <c r="M47" i="49"/>
  <c r="M49" i="49"/>
  <c r="M51" i="49"/>
  <c r="M53" i="49"/>
  <c r="M55" i="49"/>
  <c r="M57" i="49"/>
  <c r="M59" i="49"/>
  <c r="M61" i="49"/>
  <c r="M63" i="49"/>
  <c r="M65" i="49"/>
  <c r="M67" i="49"/>
  <c r="M69" i="49"/>
  <c r="M71" i="49"/>
  <c r="M73" i="49"/>
  <c r="M28" i="49"/>
  <c r="J25" i="49"/>
  <c r="J26" i="49" s="1"/>
  <c r="J36" i="49" s="1"/>
  <c r="J10" i="49" s="1"/>
  <c r="I26" i="50" l="1"/>
  <c r="I36" i="50" s="1"/>
  <c r="I10" i="50" s="1"/>
  <c r="M25" i="50"/>
  <c r="M26" i="50" s="1"/>
  <c r="M36" i="50" s="1"/>
  <c r="M10" i="50" s="1"/>
  <c r="E9" i="50"/>
  <c r="Q9" i="50"/>
  <c r="H25" i="49"/>
  <c r="H26" i="49" s="1"/>
  <c r="H36" i="49" s="1"/>
  <c r="Q9" i="49" s="1"/>
  <c r="M27" i="49"/>
  <c r="I27" i="49"/>
  <c r="M11" i="49"/>
  <c r="M24" i="49" s="1"/>
  <c r="I24" i="49"/>
  <c r="I75" i="49"/>
  <c r="M45" i="49"/>
  <c r="M75" i="49" s="1"/>
  <c r="E9" i="49" l="1"/>
  <c r="M25" i="49"/>
  <c r="M26" i="49" s="1"/>
  <c r="M36" i="49" s="1"/>
  <c r="M10" i="49" s="1"/>
  <c r="M44" i="49"/>
  <c r="I25" i="49"/>
  <c r="I26" i="49" s="1"/>
  <c r="I36" i="49" s="1"/>
  <c r="I10" i="49" s="1"/>
  <c r="I44" i="49"/>
  <c r="I69" i="48" l="1"/>
  <c r="I67" i="48"/>
  <c r="I59" i="48"/>
  <c r="I45" i="48"/>
  <c r="I31" i="48"/>
  <c r="M31" i="48" s="1"/>
  <c r="I16" i="48"/>
  <c r="A89" i="48"/>
  <c r="A88" i="48"/>
  <c r="A87" i="48"/>
  <c r="A86" i="48"/>
  <c r="A85" i="48"/>
  <c r="A84" i="48"/>
  <c r="A83" i="48"/>
  <c r="A82" i="48"/>
  <c r="A81" i="48"/>
  <c r="A80" i="48"/>
  <c r="A79" i="48"/>
  <c r="A78" i="48"/>
  <c r="A77" i="48"/>
  <c r="A76" i="48"/>
  <c r="N75" i="48"/>
  <c r="N25" i="48" s="1"/>
  <c r="L75" i="48"/>
  <c r="L44" i="48" s="1"/>
  <c r="K75" i="48"/>
  <c r="J75" i="48"/>
  <c r="J25" i="48" s="1"/>
  <c r="G75" i="48"/>
  <c r="F75" i="48"/>
  <c r="F25" i="48" s="1"/>
  <c r="E75" i="48"/>
  <c r="E25" i="48" s="1"/>
  <c r="A75" i="48"/>
  <c r="H74" i="48"/>
  <c r="A74" i="48"/>
  <c r="H73" i="48"/>
  <c r="I73" i="48" s="1"/>
  <c r="A73" i="48"/>
  <c r="H72" i="48"/>
  <c r="I72" i="48" s="1"/>
  <c r="A72" i="48"/>
  <c r="H71" i="48"/>
  <c r="I71" i="48" s="1"/>
  <c r="A71" i="48"/>
  <c r="H70" i="48"/>
  <c r="A70" i="48"/>
  <c r="H69" i="48"/>
  <c r="A69" i="48"/>
  <c r="H68" i="48"/>
  <c r="I68" i="48" s="1"/>
  <c r="A68" i="48"/>
  <c r="H67" i="48"/>
  <c r="A67" i="48"/>
  <c r="H66" i="48"/>
  <c r="A66" i="48"/>
  <c r="H65" i="48"/>
  <c r="I65" i="48" s="1"/>
  <c r="A65" i="48"/>
  <c r="H64" i="48"/>
  <c r="I64" i="48" s="1"/>
  <c r="A64" i="48"/>
  <c r="H63" i="48"/>
  <c r="I63" i="48" s="1"/>
  <c r="A63" i="48"/>
  <c r="H62" i="48"/>
  <c r="A62" i="48"/>
  <c r="H61" i="48"/>
  <c r="I61" i="48" s="1"/>
  <c r="A61" i="48"/>
  <c r="H60" i="48"/>
  <c r="I60" i="48" s="1"/>
  <c r="A60" i="48"/>
  <c r="H59" i="48"/>
  <c r="A59" i="48"/>
  <c r="H58" i="48"/>
  <c r="A58" i="48"/>
  <c r="H57" i="48"/>
  <c r="I57" i="48" s="1"/>
  <c r="A57" i="48"/>
  <c r="H56" i="48"/>
  <c r="I56" i="48" s="1"/>
  <c r="A56" i="48"/>
  <c r="H55" i="48"/>
  <c r="I55" i="48" s="1"/>
  <c r="A55" i="48"/>
  <c r="H54" i="48"/>
  <c r="A54" i="48"/>
  <c r="H53" i="48"/>
  <c r="I53" i="48" s="1"/>
  <c r="A53" i="48"/>
  <c r="H52" i="48"/>
  <c r="I52" i="48" s="1"/>
  <c r="A52" i="48"/>
  <c r="H51" i="48"/>
  <c r="I51" i="48" s="1"/>
  <c r="A51" i="48"/>
  <c r="H50" i="48"/>
  <c r="A50" i="48"/>
  <c r="H49" i="48"/>
  <c r="I49" i="48" s="1"/>
  <c r="A49" i="48"/>
  <c r="H48" i="48"/>
  <c r="I48" i="48" s="1"/>
  <c r="A48" i="48"/>
  <c r="H47" i="48"/>
  <c r="I47" i="48" s="1"/>
  <c r="A47" i="48"/>
  <c r="H46" i="48"/>
  <c r="A46" i="48"/>
  <c r="H45" i="48"/>
  <c r="A45" i="48"/>
  <c r="K44" i="48"/>
  <c r="J44" i="48"/>
  <c r="A44" i="48"/>
  <c r="A43" i="48"/>
  <c r="A42" i="48"/>
  <c r="A41" i="48"/>
  <c r="A40" i="48"/>
  <c r="A39" i="48"/>
  <c r="A38" i="48"/>
  <c r="A37" i="48"/>
  <c r="A36" i="48"/>
  <c r="H35" i="48"/>
  <c r="I35" i="48" s="1"/>
  <c r="M35" i="48" s="1"/>
  <c r="A35" i="48"/>
  <c r="H34" i="48"/>
  <c r="I34" i="48" s="1"/>
  <c r="M34" i="48" s="1"/>
  <c r="A34" i="48"/>
  <c r="H33" i="48"/>
  <c r="I33" i="48" s="1"/>
  <c r="M33" i="48" s="1"/>
  <c r="A33" i="48"/>
  <c r="H32" i="48"/>
  <c r="I32" i="48" s="1"/>
  <c r="M32" i="48" s="1"/>
  <c r="A32" i="48"/>
  <c r="H31" i="48"/>
  <c r="A31" i="48"/>
  <c r="H30" i="48"/>
  <c r="I30" i="48" s="1"/>
  <c r="M30" i="48" s="1"/>
  <c r="A30" i="48"/>
  <c r="H29" i="48"/>
  <c r="I29" i="48" s="1"/>
  <c r="M29" i="48" s="1"/>
  <c r="A29" i="48"/>
  <c r="H28" i="48"/>
  <c r="I28" i="48" s="1"/>
  <c r="M28" i="48" s="1"/>
  <c r="A28" i="48"/>
  <c r="N27" i="48"/>
  <c r="L27" i="48"/>
  <c r="K27" i="48"/>
  <c r="J27" i="48"/>
  <c r="G27" i="48"/>
  <c r="F27" i="48"/>
  <c r="E27" i="48"/>
  <c r="A27" i="48"/>
  <c r="A26" i="48"/>
  <c r="K25" i="48"/>
  <c r="G25" i="48"/>
  <c r="A25" i="48"/>
  <c r="N24" i="48"/>
  <c r="L24" i="48"/>
  <c r="K24" i="48"/>
  <c r="K26" i="48" s="1"/>
  <c r="K36" i="48" s="1"/>
  <c r="K10" i="48" s="1"/>
  <c r="J24" i="48"/>
  <c r="J26" i="48" s="1"/>
  <c r="G24" i="48"/>
  <c r="F24" i="48"/>
  <c r="E24" i="48"/>
  <c r="M23" i="48"/>
  <c r="H23" i="48"/>
  <c r="A23" i="48"/>
  <c r="H22" i="48"/>
  <c r="I22" i="48" s="1"/>
  <c r="H21" i="48"/>
  <c r="I21" i="48" s="1"/>
  <c r="A21" i="48"/>
  <c r="H20" i="48"/>
  <c r="A20" i="48"/>
  <c r="H19" i="48"/>
  <c r="A19" i="48"/>
  <c r="H18" i="48"/>
  <c r="I18" i="48" s="1"/>
  <c r="M18" i="48" s="1"/>
  <c r="A18" i="48"/>
  <c r="H17" i="48"/>
  <c r="I17" i="48" s="1"/>
  <c r="A17" i="48"/>
  <c r="H16" i="48"/>
  <c r="A16" i="48"/>
  <c r="H15" i="48"/>
  <c r="A15" i="48"/>
  <c r="H14" i="48"/>
  <c r="I14" i="48" s="1"/>
  <c r="M14" i="48" s="1"/>
  <c r="A14" i="48"/>
  <c r="H13" i="48"/>
  <c r="I13" i="48" s="1"/>
  <c r="A13" i="48"/>
  <c r="H12" i="48"/>
  <c r="I12" i="48" s="1"/>
  <c r="A12" i="48"/>
  <c r="H11" i="48"/>
  <c r="I11" i="48" s="1"/>
  <c r="A11" i="48"/>
  <c r="A10" i="48"/>
  <c r="A9" i="48"/>
  <c r="A8" i="48"/>
  <c r="A7" i="48"/>
  <c r="A6" i="48"/>
  <c r="A5" i="48"/>
  <c r="A4" i="48"/>
  <c r="A3" i="48"/>
  <c r="A2" i="48"/>
  <c r="A1" i="48"/>
  <c r="J36" i="48" l="1"/>
  <c r="J10" i="48" s="1"/>
  <c r="N43" i="48"/>
  <c r="N26" i="48"/>
  <c r="N36" i="48" s="1"/>
  <c r="N9" i="48" s="1"/>
  <c r="M50" i="48"/>
  <c r="M66" i="48"/>
  <c r="M70" i="48"/>
  <c r="M74" i="48"/>
  <c r="H75" i="48"/>
  <c r="E43" i="48" s="1"/>
  <c r="M47" i="48"/>
  <c r="M49" i="48"/>
  <c r="M51" i="48"/>
  <c r="M53" i="48"/>
  <c r="M55" i="48"/>
  <c r="M57" i="48"/>
  <c r="M59" i="48"/>
  <c r="M61" i="48"/>
  <c r="M63" i="48"/>
  <c r="M65" i="48"/>
  <c r="M67" i="48"/>
  <c r="M69" i="48"/>
  <c r="M71" i="48"/>
  <c r="M73" i="48"/>
  <c r="I46" i="48"/>
  <c r="M46" i="48" s="1"/>
  <c r="I50" i="48"/>
  <c r="I54" i="48"/>
  <c r="M54" i="48" s="1"/>
  <c r="I58" i="48"/>
  <c r="M58" i="48" s="1"/>
  <c r="I62" i="48"/>
  <c r="M62" i="48" s="1"/>
  <c r="I66" i="48"/>
  <c r="I70" i="48"/>
  <c r="I74" i="48"/>
  <c r="F26" i="48"/>
  <c r="F36" i="48" s="1"/>
  <c r="G26" i="48"/>
  <c r="G36" i="48" s="1"/>
  <c r="M45" i="48"/>
  <c r="H27" i="48"/>
  <c r="I20" i="48"/>
  <c r="M20" i="48" s="1"/>
  <c r="M12" i="48"/>
  <c r="M16" i="48"/>
  <c r="M22" i="48"/>
  <c r="I15" i="48"/>
  <c r="M15" i="48" s="1"/>
  <c r="I19" i="48"/>
  <c r="M19" i="48" s="1"/>
  <c r="E26" i="48"/>
  <c r="E36" i="48" s="1"/>
  <c r="M13" i="48"/>
  <c r="M27" i="48"/>
  <c r="M17" i="48"/>
  <c r="I27" i="48"/>
  <c r="M48" i="48"/>
  <c r="M52" i="48"/>
  <c r="M56" i="48"/>
  <c r="M60" i="48"/>
  <c r="M64" i="48"/>
  <c r="M68" i="48"/>
  <c r="M72" i="48"/>
  <c r="M21" i="48"/>
  <c r="L26" i="48"/>
  <c r="L36" i="48" s="1"/>
  <c r="L10" i="48" s="1"/>
  <c r="L25" i="48"/>
  <c r="H24" i="48"/>
  <c r="M11" i="48"/>
  <c r="H25" i="48" l="1"/>
  <c r="H26" i="48" s="1"/>
  <c r="H36" i="48" s="1"/>
  <c r="I24" i="48"/>
  <c r="M75" i="48"/>
  <c r="M44" i="48" s="1"/>
  <c r="I75" i="48"/>
  <c r="I44" i="48" s="1"/>
  <c r="M24" i="48"/>
  <c r="I25" i="48" l="1"/>
  <c r="I26" i="48" s="1"/>
  <c r="I36" i="48" s="1"/>
  <c r="I10" i="48" s="1"/>
  <c r="M25" i="48"/>
  <c r="M26" i="48" s="1"/>
  <c r="M36" i="48" s="1"/>
  <c r="M10" i="48" s="1"/>
  <c r="Q9" i="48"/>
  <c r="E9" i="48"/>
  <c r="I74" i="47" l="1"/>
  <c r="I66" i="47"/>
  <c r="I65" i="47"/>
  <c r="I56" i="47"/>
  <c r="I51" i="47"/>
  <c r="A89" i="47"/>
  <c r="A88" i="47"/>
  <c r="A87" i="47"/>
  <c r="A86" i="47"/>
  <c r="A85" i="47"/>
  <c r="A84" i="47"/>
  <c r="A83" i="47"/>
  <c r="A82" i="47"/>
  <c r="A81" i="47"/>
  <c r="A80" i="47"/>
  <c r="A79" i="47"/>
  <c r="A78" i="47"/>
  <c r="A77" i="47"/>
  <c r="A76" i="47"/>
  <c r="N75" i="47"/>
  <c r="N25" i="47" s="1"/>
  <c r="L75" i="47"/>
  <c r="K75" i="47"/>
  <c r="K44" i="47" s="1"/>
  <c r="J75" i="47"/>
  <c r="J44" i="47" s="1"/>
  <c r="G75" i="47"/>
  <c r="F75" i="47"/>
  <c r="F25" i="47" s="1"/>
  <c r="F26" i="47" s="1"/>
  <c r="F36" i="47" s="1"/>
  <c r="E75" i="47"/>
  <c r="E25" i="47" s="1"/>
  <c r="A75" i="47"/>
  <c r="H74" i="47"/>
  <c r="M74" i="47" s="1"/>
  <c r="A74" i="47"/>
  <c r="H73" i="47"/>
  <c r="A73" i="47"/>
  <c r="H72" i="47"/>
  <c r="A72" i="47"/>
  <c r="H71" i="47"/>
  <c r="A71" i="47"/>
  <c r="H70" i="47"/>
  <c r="A70" i="47"/>
  <c r="H69" i="47"/>
  <c r="A69" i="47"/>
  <c r="H68" i="47"/>
  <c r="A68" i="47"/>
  <c r="H67" i="47"/>
  <c r="A67" i="47"/>
  <c r="H66" i="47"/>
  <c r="M66" i="47" s="1"/>
  <c r="A66" i="47"/>
  <c r="H65" i="47"/>
  <c r="M65" i="47" s="1"/>
  <c r="A65" i="47"/>
  <c r="H64" i="47"/>
  <c r="A64" i="47"/>
  <c r="H63" i="47"/>
  <c r="A63" i="47"/>
  <c r="H62" i="47"/>
  <c r="A62" i="47"/>
  <c r="H61" i="47"/>
  <c r="A61" i="47"/>
  <c r="H60" i="47"/>
  <c r="A60" i="47"/>
  <c r="H59" i="47"/>
  <c r="A59" i="47"/>
  <c r="H58" i="47"/>
  <c r="A58" i="47"/>
  <c r="H57" i="47"/>
  <c r="A57" i="47"/>
  <c r="H56" i="47"/>
  <c r="A56" i="47"/>
  <c r="H55" i="47"/>
  <c r="A55" i="47"/>
  <c r="H54" i="47"/>
  <c r="A54" i="47"/>
  <c r="H53" i="47"/>
  <c r="A53" i="47"/>
  <c r="H52" i="47"/>
  <c r="A52" i="47"/>
  <c r="H51" i="47"/>
  <c r="A51" i="47"/>
  <c r="H50" i="47"/>
  <c r="A50" i="47"/>
  <c r="H49" i="47"/>
  <c r="A49" i="47"/>
  <c r="H48" i="47"/>
  <c r="A48" i="47"/>
  <c r="H47" i="47"/>
  <c r="A47" i="47"/>
  <c r="H46" i="47"/>
  <c r="A46" i="47"/>
  <c r="H45" i="47"/>
  <c r="A45" i="47"/>
  <c r="L44" i="47"/>
  <c r="A44" i="47"/>
  <c r="A43" i="47"/>
  <c r="A42" i="47"/>
  <c r="A41" i="47"/>
  <c r="A40" i="47"/>
  <c r="A39" i="47"/>
  <c r="A38" i="47"/>
  <c r="A37" i="47"/>
  <c r="A36" i="47"/>
  <c r="H35" i="47"/>
  <c r="A35" i="47"/>
  <c r="H34" i="47"/>
  <c r="A34" i="47"/>
  <c r="H33" i="47"/>
  <c r="A33" i="47"/>
  <c r="H32" i="47"/>
  <c r="A32" i="47"/>
  <c r="H31" i="47"/>
  <c r="A31" i="47"/>
  <c r="H30" i="47"/>
  <c r="A30" i="47"/>
  <c r="H29" i="47"/>
  <c r="A29" i="47"/>
  <c r="H28" i="47"/>
  <c r="A28" i="47"/>
  <c r="N27" i="47"/>
  <c r="L27" i="47"/>
  <c r="K27" i="47"/>
  <c r="J27" i="47"/>
  <c r="G27" i="47"/>
  <c r="F27" i="47"/>
  <c r="E27" i="47"/>
  <c r="A27" i="47"/>
  <c r="A26" i="47"/>
  <c r="L25" i="47"/>
  <c r="G25" i="47"/>
  <c r="A25" i="47"/>
  <c r="N24" i="47"/>
  <c r="L24" i="47"/>
  <c r="L26" i="47" s="1"/>
  <c r="L36" i="47" s="1"/>
  <c r="L10" i="47" s="1"/>
  <c r="K24" i="47"/>
  <c r="J24" i="47"/>
  <c r="G24" i="47"/>
  <c r="G26" i="47" s="1"/>
  <c r="G36" i="47" s="1"/>
  <c r="F24" i="47"/>
  <c r="E24" i="47"/>
  <c r="M23" i="47"/>
  <c r="H23" i="47"/>
  <c r="A23" i="47"/>
  <c r="H22" i="47"/>
  <c r="H21" i="47"/>
  <c r="A21" i="47"/>
  <c r="H20" i="47"/>
  <c r="A20" i="47"/>
  <c r="H19" i="47"/>
  <c r="A19" i="47"/>
  <c r="H18" i="47"/>
  <c r="A18" i="47"/>
  <c r="H17" i="47"/>
  <c r="A17" i="47"/>
  <c r="H16" i="47"/>
  <c r="A16" i="47"/>
  <c r="H15" i="47"/>
  <c r="A15" i="47"/>
  <c r="H14" i="47"/>
  <c r="A14" i="47"/>
  <c r="H13" i="47"/>
  <c r="A13" i="47"/>
  <c r="H12" i="47"/>
  <c r="A12" i="47"/>
  <c r="H11" i="47"/>
  <c r="A11" i="47"/>
  <c r="A10" i="47"/>
  <c r="A9" i="47"/>
  <c r="A8" i="47"/>
  <c r="A7" i="47"/>
  <c r="A6" i="47"/>
  <c r="A5" i="47"/>
  <c r="A4" i="47"/>
  <c r="A3" i="47"/>
  <c r="A2" i="47"/>
  <c r="A1" i="47"/>
  <c r="I74" i="46"/>
  <c r="I66" i="46"/>
  <c r="I65" i="46"/>
  <c r="I56" i="46"/>
  <c r="I51" i="46"/>
  <c r="I50" i="46"/>
  <c r="I48" i="46"/>
  <c r="I48" i="47" s="1"/>
  <c r="I22" i="46"/>
  <c r="I14" i="46"/>
  <c r="I13" i="46"/>
  <c r="I13" i="47" s="1"/>
  <c r="A89" i="46"/>
  <c r="A88" i="46"/>
  <c r="A87" i="46"/>
  <c r="A86" i="46"/>
  <c r="A85" i="46"/>
  <c r="A84" i="46"/>
  <c r="A83" i="46"/>
  <c r="A82" i="46"/>
  <c r="A81" i="46"/>
  <c r="A80" i="46"/>
  <c r="A79" i="46"/>
  <c r="A78" i="46"/>
  <c r="A77" i="46"/>
  <c r="A76" i="46"/>
  <c r="N75" i="46"/>
  <c r="N25" i="46" s="1"/>
  <c r="L75" i="46"/>
  <c r="K75" i="46"/>
  <c r="J75" i="46"/>
  <c r="J44" i="46" s="1"/>
  <c r="G75" i="46"/>
  <c r="F75" i="46"/>
  <c r="F25" i="46" s="1"/>
  <c r="F26" i="46" s="1"/>
  <c r="F36" i="46" s="1"/>
  <c r="E75" i="46"/>
  <c r="E25" i="46" s="1"/>
  <c r="A75" i="46"/>
  <c r="H74" i="46"/>
  <c r="M74" i="46" s="1"/>
  <c r="A74" i="46"/>
  <c r="H73" i="46"/>
  <c r="A73" i="46"/>
  <c r="H72" i="46"/>
  <c r="A72" i="46"/>
  <c r="H71" i="46"/>
  <c r="A71" i="46"/>
  <c r="H70" i="46"/>
  <c r="A70" i="46"/>
  <c r="H69" i="46"/>
  <c r="A69" i="46"/>
  <c r="H68" i="46"/>
  <c r="I68" i="46" s="1"/>
  <c r="I68" i="47" s="1"/>
  <c r="A68" i="46"/>
  <c r="H67" i="46"/>
  <c r="A67" i="46"/>
  <c r="H66" i="46"/>
  <c r="M66" i="46" s="1"/>
  <c r="A66" i="46"/>
  <c r="H65" i="46"/>
  <c r="M65" i="46" s="1"/>
  <c r="A65" i="46"/>
  <c r="H64" i="46"/>
  <c r="A64" i="46"/>
  <c r="H63" i="46"/>
  <c r="I63" i="46" s="1"/>
  <c r="I63" i="47" s="1"/>
  <c r="A63" i="46"/>
  <c r="H62" i="46"/>
  <c r="A62" i="46"/>
  <c r="H61" i="46"/>
  <c r="A61" i="46"/>
  <c r="H60" i="46"/>
  <c r="I60" i="46" s="1"/>
  <c r="I60" i="47" s="1"/>
  <c r="A60" i="46"/>
  <c r="H59" i="46"/>
  <c r="I59" i="46" s="1"/>
  <c r="I59" i="47" s="1"/>
  <c r="A59" i="46"/>
  <c r="H58" i="46"/>
  <c r="A58" i="46"/>
  <c r="H57" i="46"/>
  <c r="A57" i="46"/>
  <c r="H56" i="46"/>
  <c r="A56" i="46"/>
  <c r="H55" i="46"/>
  <c r="A55" i="46"/>
  <c r="H54" i="46"/>
  <c r="A54" i="46"/>
  <c r="H53" i="46"/>
  <c r="A53" i="46"/>
  <c r="H52" i="46"/>
  <c r="A52" i="46"/>
  <c r="H51" i="46"/>
  <c r="A51" i="46"/>
  <c r="H50" i="46"/>
  <c r="M50" i="46" s="1"/>
  <c r="A50" i="46"/>
  <c r="H49" i="46"/>
  <c r="A49" i="46"/>
  <c r="H48" i="46"/>
  <c r="A48" i="46"/>
  <c r="H47" i="46"/>
  <c r="A47" i="46"/>
  <c r="H46" i="46"/>
  <c r="A46" i="46"/>
  <c r="H45" i="46"/>
  <c r="A45" i="46"/>
  <c r="L44" i="46"/>
  <c r="K44" i="46"/>
  <c r="A44" i="46"/>
  <c r="A43" i="46"/>
  <c r="A42" i="46"/>
  <c r="A41" i="46"/>
  <c r="A40" i="46"/>
  <c r="A39" i="46"/>
  <c r="A38" i="46"/>
  <c r="A37" i="46"/>
  <c r="A36" i="46"/>
  <c r="H35" i="46"/>
  <c r="A35" i="46"/>
  <c r="H34" i="46"/>
  <c r="H27" i="46" s="1"/>
  <c r="A34" i="46"/>
  <c r="H33" i="46"/>
  <c r="A33" i="46"/>
  <c r="H32" i="46"/>
  <c r="A32" i="46"/>
  <c r="H31" i="46"/>
  <c r="A31" i="46"/>
  <c r="H30" i="46"/>
  <c r="A30" i="46"/>
  <c r="H29" i="46"/>
  <c r="A29" i="46"/>
  <c r="H28" i="46"/>
  <c r="A28" i="46"/>
  <c r="N27" i="46"/>
  <c r="L27" i="46"/>
  <c r="K27" i="46"/>
  <c r="J27" i="46"/>
  <c r="G27" i="46"/>
  <c r="F27" i="46"/>
  <c r="E27" i="46"/>
  <c r="A27" i="46"/>
  <c r="A26" i="46"/>
  <c r="L25" i="46"/>
  <c r="K25" i="46"/>
  <c r="G25" i="46"/>
  <c r="A25" i="46"/>
  <c r="N24" i="46"/>
  <c r="L24" i="46"/>
  <c r="L26" i="46" s="1"/>
  <c r="L36" i="46" s="1"/>
  <c r="L10" i="46" s="1"/>
  <c r="K24" i="46"/>
  <c r="K26" i="46" s="1"/>
  <c r="K36" i="46" s="1"/>
  <c r="K10" i="46" s="1"/>
  <c r="J24" i="46"/>
  <c r="G24" i="46"/>
  <c r="G26" i="46" s="1"/>
  <c r="G36" i="46" s="1"/>
  <c r="F24" i="46"/>
  <c r="E24" i="46"/>
  <c r="M23" i="46"/>
  <c r="H23" i="46"/>
  <c r="A23" i="46"/>
  <c r="H22" i="46"/>
  <c r="H21" i="46"/>
  <c r="A21" i="46"/>
  <c r="H20" i="46"/>
  <c r="A20" i="46"/>
  <c r="H19" i="46"/>
  <c r="A19" i="46"/>
  <c r="H18" i="46"/>
  <c r="A18" i="46"/>
  <c r="H17" i="46"/>
  <c r="A17" i="46"/>
  <c r="H16" i="46"/>
  <c r="A16" i="46"/>
  <c r="H15" i="46"/>
  <c r="A15" i="46"/>
  <c r="H14" i="46"/>
  <c r="A14" i="46"/>
  <c r="H13" i="46"/>
  <c r="A13" i="46"/>
  <c r="H12" i="46"/>
  <c r="A12" i="46"/>
  <c r="H11" i="46"/>
  <c r="A11" i="46"/>
  <c r="A10" i="46"/>
  <c r="A9" i="46"/>
  <c r="A8" i="46"/>
  <c r="A7" i="46"/>
  <c r="A6" i="46"/>
  <c r="A5" i="46"/>
  <c r="A4" i="46"/>
  <c r="A3" i="46"/>
  <c r="A2" i="46"/>
  <c r="A1" i="46"/>
  <c r="I65" i="45"/>
  <c r="I50" i="45"/>
  <c r="I46" i="45"/>
  <c r="I19" i="45"/>
  <c r="A89" i="45"/>
  <c r="A88" i="45"/>
  <c r="A87" i="45"/>
  <c r="A86" i="45"/>
  <c r="A85" i="45"/>
  <c r="A84" i="45"/>
  <c r="A83" i="45"/>
  <c r="A82" i="45"/>
  <c r="A81" i="45"/>
  <c r="A80" i="45"/>
  <c r="A79" i="45"/>
  <c r="A78" i="45"/>
  <c r="A77" i="45"/>
  <c r="A76" i="45"/>
  <c r="N75" i="45"/>
  <c r="N25" i="45" s="1"/>
  <c r="L75" i="45"/>
  <c r="K75" i="45"/>
  <c r="K25" i="45" s="1"/>
  <c r="J75" i="45"/>
  <c r="G75" i="45"/>
  <c r="G25" i="45" s="1"/>
  <c r="F75" i="45"/>
  <c r="F25" i="45" s="1"/>
  <c r="E75" i="45"/>
  <c r="E25" i="45" s="1"/>
  <c r="A75" i="45"/>
  <c r="H74" i="45"/>
  <c r="A74" i="45"/>
  <c r="H73" i="45"/>
  <c r="I73" i="45" s="1"/>
  <c r="I73" i="46" s="1"/>
  <c r="I73" i="47" s="1"/>
  <c r="A73" i="45"/>
  <c r="H72" i="45"/>
  <c r="I72" i="45" s="1"/>
  <c r="I72" i="46" s="1"/>
  <c r="I72" i="47" s="1"/>
  <c r="A72" i="45"/>
  <c r="H71" i="45"/>
  <c r="I71" i="45" s="1"/>
  <c r="A71" i="45"/>
  <c r="H70" i="45"/>
  <c r="A70" i="45"/>
  <c r="H69" i="45"/>
  <c r="I69" i="45" s="1"/>
  <c r="I69" i="46" s="1"/>
  <c r="I69" i="47" s="1"/>
  <c r="A69" i="45"/>
  <c r="H68" i="45"/>
  <c r="I68" i="45" s="1"/>
  <c r="A68" i="45"/>
  <c r="H67" i="45"/>
  <c r="I67" i="45" s="1"/>
  <c r="M67" i="45" s="1"/>
  <c r="A67" i="45"/>
  <c r="H66" i="45"/>
  <c r="A66" i="45"/>
  <c r="H65" i="45"/>
  <c r="A65" i="45"/>
  <c r="H64" i="45"/>
  <c r="A64" i="45"/>
  <c r="H63" i="45"/>
  <c r="I63" i="45" s="1"/>
  <c r="M63" i="45" s="1"/>
  <c r="A63" i="45"/>
  <c r="H62" i="45"/>
  <c r="A62" i="45"/>
  <c r="H61" i="45"/>
  <c r="I61" i="45" s="1"/>
  <c r="I61" i="46" s="1"/>
  <c r="I61" i="47" s="1"/>
  <c r="A61" i="45"/>
  <c r="H60" i="45"/>
  <c r="A60" i="45"/>
  <c r="H59" i="45"/>
  <c r="I59" i="45" s="1"/>
  <c r="M59" i="45" s="1"/>
  <c r="A59" i="45"/>
  <c r="H58" i="45"/>
  <c r="A58" i="45"/>
  <c r="H57" i="45"/>
  <c r="I57" i="45" s="1"/>
  <c r="A57" i="45"/>
  <c r="H56" i="45"/>
  <c r="I56" i="45" s="1"/>
  <c r="A56" i="45"/>
  <c r="H55" i="45"/>
  <c r="I55" i="45" s="1"/>
  <c r="M55" i="45" s="1"/>
  <c r="A55" i="45"/>
  <c r="H54" i="45"/>
  <c r="A54" i="45"/>
  <c r="H53" i="45"/>
  <c r="I53" i="45" s="1"/>
  <c r="I53" i="46" s="1"/>
  <c r="I53" i="47" s="1"/>
  <c r="A53" i="45"/>
  <c r="H52" i="45"/>
  <c r="I52" i="45" s="1"/>
  <c r="A52" i="45"/>
  <c r="H51" i="45"/>
  <c r="I51" i="45" s="1"/>
  <c r="M51" i="45" s="1"/>
  <c r="A51" i="45"/>
  <c r="H50" i="45"/>
  <c r="A50" i="45"/>
  <c r="H49" i="45"/>
  <c r="I49" i="45" s="1"/>
  <c r="A49" i="45"/>
  <c r="H48" i="45"/>
  <c r="A48" i="45"/>
  <c r="H47" i="45"/>
  <c r="I47" i="45" s="1"/>
  <c r="M47" i="45" s="1"/>
  <c r="A47" i="45"/>
  <c r="H46" i="45"/>
  <c r="A46" i="45"/>
  <c r="H45" i="45"/>
  <c r="I45" i="45" s="1"/>
  <c r="I45" i="46" s="1"/>
  <c r="A45" i="45"/>
  <c r="L44" i="45"/>
  <c r="K44" i="45"/>
  <c r="A44" i="45"/>
  <c r="A43" i="45"/>
  <c r="A42" i="45"/>
  <c r="A41" i="45"/>
  <c r="A40" i="45"/>
  <c r="A39" i="45"/>
  <c r="A38" i="45"/>
  <c r="A37" i="45"/>
  <c r="A36" i="45"/>
  <c r="H35" i="45"/>
  <c r="A35" i="45"/>
  <c r="H34" i="45"/>
  <c r="I34" i="45" s="1"/>
  <c r="M34" i="45" s="1"/>
  <c r="A34" i="45"/>
  <c r="H33" i="45"/>
  <c r="I33" i="45" s="1"/>
  <c r="I33" i="46" s="1"/>
  <c r="I33" i="47" s="1"/>
  <c r="A33" i="45"/>
  <c r="H32" i="45"/>
  <c r="I32" i="45" s="1"/>
  <c r="I32" i="46" s="1"/>
  <c r="I32" i="47" s="1"/>
  <c r="A32" i="45"/>
  <c r="H31" i="45"/>
  <c r="I31" i="45" s="1"/>
  <c r="A31" i="45"/>
  <c r="H30" i="45"/>
  <c r="I30" i="45" s="1"/>
  <c r="M30" i="45" s="1"/>
  <c r="A30" i="45"/>
  <c r="H29" i="45"/>
  <c r="I29" i="45" s="1"/>
  <c r="I29" i="46" s="1"/>
  <c r="A29" i="45"/>
  <c r="H28" i="45"/>
  <c r="I28" i="45" s="1"/>
  <c r="I28" i="46" s="1"/>
  <c r="I28" i="47" s="1"/>
  <c r="A28" i="45"/>
  <c r="N27" i="45"/>
  <c r="L27" i="45"/>
  <c r="K27" i="45"/>
  <c r="J27" i="45"/>
  <c r="G27" i="45"/>
  <c r="F27" i="45"/>
  <c r="E27" i="45"/>
  <c r="A27" i="45"/>
  <c r="A26" i="45"/>
  <c r="L25" i="45"/>
  <c r="A25" i="45"/>
  <c r="N24" i="45"/>
  <c r="L24" i="45"/>
  <c r="L26" i="45" s="1"/>
  <c r="L36" i="45" s="1"/>
  <c r="L10" i="45" s="1"/>
  <c r="K24" i="45"/>
  <c r="J24" i="45"/>
  <c r="G24" i="45"/>
  <c r="F24" i="45"/>
  <c r="E24" i="45"/>
  <c r="M23" i="45"/>
  <c r="H23" i="45"/>
  <c r="A23" i="45"/>
  <c r="H22" i="45"/>
  <c r="I22" i="45" s="1"/>
  <c r="H21" i="45"/>
  <c r="I21" i="45" s="1"/>
  <c r="I21" i="46" s="1"/>
  <c r="I21" i="47" s="1"/>
  <c r="A21" i="45"/>
  <c r="H20" i="45"/>
  <c r="A20" i="45"/>
  <c r="H19" i="45"/>
  <c r="A19" i="45"/>
  <c r="H18" i="45"/>
  <c r="I18" i="45" s="1"/>
  <c r="I18" i="46" s="1"/>
  <c r="A18" i="45"/>
  <c r="H17" i="45"/>
  <c r="I17" i="45" s="1"/>
  <c r="I17" i="46" s="1"/>
  <c r="A17" i="45"/>
  <c r="H16" i="45"/>
  <c r="A16" i="45"/>
  <c r="H15" i="45"/>
  <c r="I15" i="45" s="1"/>
  <c r="I15" i="46" s="1"/>
  <c r="I15" i="47" s="1"/>
  <c r="A15" i="45"/>
  <c r="H14" i="45"/>
  <c r="I14" i="45" s="1"/>
  <c r="A14" i="45"/>
  <c r="H13" i="45"/>
  <c r="I13" i="45" s="1"/>
  <c r="M13" i="45" s="1"/>
  <c r="A13" i="45"/>
  <c r="H12" i="45"/>
  <c r="A12" i="45"/>
  <c r="H11" i="45"/>
  <c r="I11" i="45" s="1"/>
  <c r="A11" i="45"/>
  <c r="A10" i="45"/>
  <c r="A9" i="45"/>
  <c r="A8" i="45"/>
  <c r="A7" i="45"/>
  <c r="A6" i="45"/>
  <c r="A5" i="45"/>
  <c r="A4" i="45"/>
  <c r="A3" i="45"/>
  <c r="A2" i="45"/>
  <c r="A1" i="45"/>
  <c r="K25" i="47" l="1"/>
  <c r="K26" i="47" s="1"/>
  <c r="K36" i="47" s="1"/>
  <c r="K10" i="47" s="1"/>
  <c r="H27" i="47"/>
  <c r="I29" i="47"/>
  <c r="M22" i="47"/>
  <c r="I22" i="47"/>
  <c r="I50" i="47"/>
  <c r="M50" i="47" s="1"/>
  <c r="I45" i="47"/>
  <c r="I18" i="47"/>
  <c r="M18" i="47" s="1"/>
  <c r="I17" i="47"/>
  <c r="M17" i="47" s="1"/>
  <c r="E26" i="47"/>
  <c r="E36" i="47" s="1"/>
  <c r="H75" i="47"/>
  <c r="E43" i="47" s="1"/>
  <c r="I14" i="47"/>
  <c r="N26" i="47"/>
  <c r="N36" i="47" s="1"/>
  <c r="N9" i="47" s="1"/>
  <c r="N43" i="47"/>
  <c r="H25" i="47"/>
  <c r="I31" i="46"/>
  <c r="I31" i="47" s="1"/>
  <c r="I52" i="46"/>
  <c r="I52" i="47" s="1"/>
  <c r="M52" i="47" s="1"/>
  <c r="I49" i="46"/>
  <c r="I49" i="47" s="1"/>
  <c r="I19" i="46"/>
  <c r="I19" i="47" s="1"/>
  <c r="I46" i="46"/>
  <c r="I46" i="47" s="1"/>
  <c r="N26" i="46"/>
  <c r="N36" i="46" s="1"/>
  <c r="N9" i="46" s="1"/>
  <c r="I11" i="46"/>
  <c r="I11" i="47" s="1"/>
  <c r="M11" i="47" s="1"/>
  <c r="E26" i="46"/>
  <c r="E36" i="46" s="1"/>
  <c r="I57" i="46"/>
  <c r="I57" i="47" s="1"/>
  <c r="H75" i="46"/>
  <c r="E43" i="46" s="1"/>
  <c r="N43" i="46"/>
  <c r="I34" i="46"/>
  <c r="I34" i="47" s="1"/>
  <c r="M34" i="47" s="1"/>
  <c r="M33" i="47"/>
  <c r="M33" i="46"/>
  <c r="M32" i="47"/>
  <c r="M32" i="46"/>
  <c r="I30" i="46"/>
  <c r="I30" i="47" s="1"/>
  <c r="M30" i="47" s="1"/>
  <c r="H27" i="45"/>
  <c r="M29" i="46"/>
  <c r="M29" i="47"/>
  <c r="M61" i="46"/>
  <c r="M61" i="47"/>
  <c r="I67" i="46"/>
  <c r="I67" i="47" s="1"/>
  <c r="M67" i="47" s="1"/>
  <c r="M58" i="46"/>
  <c r="M53" i="47"/>
  <c r="M53" i="46"/>
  <c r="M69" i="47"/>
  <c r="M69" i="46"/>
  <c r="M49" i="46"/>
  <c r="M49" i="47"/>
  <c r="M21" i="47"/>
  <c r="M71" i="45"/>
  <c r="I71" i="46"/>
  <c r="I71" i="47" s="1"/>
  <c r="M71" i="47" s="1"/>
  <c r="M13" i="47"/>
  <c r="M73" i="46"/>
  <c r="M73" i="47"/>
  <c r="I55" i="46"/>
  <c r="I55" i="47" s="1"/>
  <c r="I47" i="46"/>
  <c r="I47" i="47" s="1"/>
  <c r="M47" i="47" s="1"/>
  <c r="M14" i="46"/>
  <c r="M19" i="47"/>
  <c r="M57" i="46"/>
  <c r="M57" i="47"/>
  <c r="M18" i="46"/>
  <c r="N26" i="45"/>
  <c r="N36" i="45" s="1"/>
  <c r="N9" i="45" s="1"/>
  <c r="N43" i="45"/>
  <c r="M46" i="47"/>
  <c r="M15" i="46"/>
  <c r="M15" i="47"/>
  <c r="M55" i="47"/>
  <c r="M14" i="47"/>
  <c r="M51" i="47"/>
  <c r="M59" i="47"/>
  <c r="M63" i="47"/>
  <c r="M31" i="47"/>
  <c r="M48" i="47"/>
  <c r="M56" i="47"/>
  <c r="M60" i="47"/>
  <c r="M68" i="47"/>
  <c r="M72" i="47"/>
  <c r="M28" i="47"/>
  <c r="H24" i="47"/>
  <c r="J25" i="47"/>
  <c r="J26" i="47" s="1"/>
  <c r="J36" i="47" s="1"/>
  <c r="J10" i="47" s="1"/>
  <c r="M59" i="46"/>
  <c r="M63" i="46"/>
  <c r="M67" i="46"/>
  <c r="M13" i="46"/>
  <c r="M17" i="46"/>
  <c r="M21" i="46"/>
  <c r="M34" i="46"/>
  <c r="M51" i="46"/>
  <c r="M22" i="46"/>
  <c r="M31" i="46"/>
  <c r="M48" i="46"/>
  <c r="M52" i="46"/>
  <c r="M56" i="46"/>
  <c r="M60" i="46"/>
  <c r="M68" i="46"/>
  <c r="M72" i="46"/>
  <c r="M11" i="46"/>
  <c r="M28" i="46"/>
  <c r="H24" i="46"/>
  <c r="J25" i="46"/>
  <c r="J26" i="46" s="1"/>
  <c r="J36" i="46" s="1"/>
  <c r="J10" i="46" s="1"/>
  <c r="M58" i="45"/>
  <c r="M66" i="45"/>
  <c r="M49" i="45"/>
  <c r="M74" i="45"/>
  <c r="I54" i="45"/>
  <c r="I58" i="45"/>
  <c r="I58" i="46" s="1"/>
  <c r="I58" i="47" s="1"/>
  <c r="M58" i="47" s="1"/>
  <c r="I62" i="45"/>
  <c r="I66" i="45"/>
  <c r="I70" i="45"/>
  <c r="I74" i="45"/>
  <c r="M53" i="45"/>
  <c r="M57" i="45"/>
  <c r="M61" i="45"/>
  <c r="M65" i="45"/>
  <c r="G26" i="45"/>
  <c r="G36" i="45" s="1"/>
  <c r="M46" i="45"/>
  <c r="M50" i="45"/>
  <c r="M69" i="45"/>
  <c r="M73" i="45"/>
  <c r="I48" i="45"/>
  <c r="M48" i="45" s="1"/>
  <c r="I60" i="45"/>
  <c r="M60" i="45" s="1"/>
  <c r="I64" i="45"/>
  <c r="I64" i="46" s="1"/>
  <c r="I64" i="47" s="1"/>
  <c r="M64" i="47" s="1"/>
  <c r="E26" i="45"/>
  <c r="E36" i="45" s="1"/>
  <c r="M32" i="45"/>
  <c r="M29" i="45"/>
  <c r="M33" i="45"/>
  <c r="I35" i="45"/>
  <c r="I27" i="45" s="1"/>
  <c r="M15" i="45"/>
  <c r="M17" i="45"/>
  <c r="M19" i="45"/>
  <c r="M21" i="45"/>
  <c r="M22" i="45"/>
  <c r="M20" i="45"/>
  <c r="I12" i="45"/>
  <c r="I16" i="45"/>
  <c r="I16" i="46" s="1"/>
  <c r="I16" i="47" s="1"/>
  <c r="M16" i="47" s="1"/>
  <c r="I20" i="45"/>
  <c r="I20" i="46" s="1"/>
  <c r="I20" i="47" s="1"/>
  <c r="M20" i="47" s="1"/>
  <c r="F26" i="45"/>
  <c r="F36" i="45" s="1"/>
  <c r="M14" i="45"/>
  <c r="M18" i="45"/>
  <c r="M52" i="45"/>
  <c r="M68" i="45"/>
  <c r="M31" i="45"/>
  <c r="M56" i="45"/>
  <c r="M72" i="45"/>
  <c r="M11" i="45"/>
  <c r="H24" i="45"/>
  <c r="H75" i="45"/>
  <c r="M28" i="45"/>
  <c r="K26" i="45"/>
  <c r="K36" i="45" s="1"/>
  <c r="K10" i="45" s="1"/>
  <c r="J44" i="45"/>
  <c r="J25" i="45"/>
  <c r="J26" i="45" s="1"/>
  <c r="J36" i="45" s="1"/>
  <c r="J10" i="45" s="1"/>
  <c r="I72" i="43"/>
  <c r="I70" i="43"/>
  <c r="I66" i="43"/>
  <c r="I55" i="43"/>
  <c r="I52" i="43"/>
  <c r="I48" i="43"/>
  <c r="A89" i="43"/>
  <c r="A88" i="43"/>
  <c r="A87" i="43"/>
  <c r="A86" i="43"/>
  <c r="A85" i="43"/>
  <c r="A84" i="43"/>
  <c r="A83" i="43"/>
  <c r="A82" i="43"/>
  <c r="A81" i="43"/>
  <c r="A80" i="43"/>
  <c r="A79" i="43"/>
  <c r="A78" i="43"/>
  <c r="A77" i="43"/>
  <c r="A76" i="43"/>
  <c r="N75" i="43"/>
  <c r="N25" i="43" s="1"/>
  <c r="L75" i="43"/>
  <c r="K75" i="43"/>
  <c r="K25" i="43" s="1"/>
  <c r="J75" i="43"/>
  <c r="G75" i="43"/>
  <c r="G25" i="43" s="1"/>
  <c r="F75" i="43"/>
  <c r="F25" i="43" s="1"/>
  <c r="E75" i="43"/>
  <c r="E25" i="43" s="1"/>
  <c r="A75" i="43"/>
  <c r="H74" i="43"/>
  <c r="A74" i="43"/>
  <c r="H73" i="43"/>
  <c r="I73" i="43" s="1"/>
  <c r="M73" i="43" s="1"/>
  <c r="A73" i="43"/>
  <c r="H72" i="43"/>
  <c r="A72" i="43"/>
  <c r="H71" i="43"/>
  <c r="A71" i="43"/>
  <c r="H70" i="43"/>
  <c r="A70" i="43"/>
  <c r="H69" i="43"/>
  <c r="I69" i="43" s="1"/>
  <c r="M69" i="43" s="1"/>
  <c r="A69" i="43"/>
  <c r="H68" i="43"/>
  <c r="A68" i="43"/>
  <c r="H67" i="43"/>
  <c r="I67" i="43" s="1"/>
  <c r="A67" i="43"/>
  <c r="H66" i="43"/>
  <c r="A66" i="43"/>
  <c r="H65" i="43"/>
  <c r="I65" i="43" s="1"/>
  <c r="M65" i="43" s="1"/>
  <c r="A65" i="43"/>
  <c r="H64" i="43"/>
  <c r="A64" i="43"/>
  <c r="H63" i="43"/>
  <c r="I63" i="43" s="1"/>
  <c r="A63" i="43"/>
  <c r="H62" i="43"/>
  <c r="I62" i="43" s="1"/>
  <c r="A62" i="43"/>
  <c r="H61" i="43"/>
  <c r="I61" i="43" s="1"/>
  <c r="M61" i="43" s="1"/>
  <c r="A61" i="43"/>
  <c r="H60" i="43"/>
  <c r="I60" i="43" s="1"/>
  <c r="A60" i="43"/>
  <c r="H59" i="43"/>
  <c r="I59" i="43" s="1"/>
  <c r="A59" i="43"/>
  <c r="H58" i="43"/>
  <c r="I58" i="43" s="1"/>
  <c r="A58" i="43"/>
  <c r="H57" i="43"/>
  <c r="I57" i="43" s="1"/>
  <c r="M57" i="43" s="1"/>
  <c r="A57" i="43"/>
  <c r="H56" i="43"/>
  <c r="I56" i="43" s="1"/>
  <c r="A56" i="43"/>
  <c r="H55" i="43"/>
  <c r="A55" i="43"/>
  <c r="H54" i="43"/>
  <c r="A54" i="43"/>
  <c r="H53" i="43"/>
  <c r="I53" i="43" s="1"/>
  <c r="M53" i="43" s="1"/>
  <c r="A53" i="43"/>
  <c r="H52" i="43"/>
  <c r="A52" i="43"/>
  <c r="H51" i="43"/>
  <c r="I51" i="43" s="1"/>
  <c r="A51" i="43"/>
  <c r="H50" i="43"/>
  <c r="I50" i="43" s="1"/>
  <c r="A50" i="43"/>
  <c r="H49" i="43"/>
  <c r="I49" i="43" s="1"/>
  <c r="M49" i="43" s="1"/>
  <c r="A49" i="43"/>
  <c r="H48" i="43"/>
  <c r="A48" i="43"/>
  <c r="H47" i="43"/>
  <c r="I47" i="43" s="1"/>
  <c r="A47" i="43"/>
  <c r="H46" i="43"/>
  <c r="I46" i="43" s="1"/>
  <c r="A46" i="43"/>
  <c r="H45" i="43"/>
  <c r="I45" i="43" s="1"/>
  <c r="M45" i="43" s="1"/>
  <c r="A45" i="43"/>
  <c r="L44" i="43"/>
  <c r="K44" i="43"/>
  <c r="A44" i="43"/>
  <c r="A43" i="43"/>
  <c r="A42" i="43"/>
  <c r="A41" i="43"/>
  <c r="A40" i="43"/>
  <c r="A39" i="43"/>
  <c r="A38" i="43"/>
  <c r="A37" i="43"/>
  <c r="A36" i="43"/>
  <c r="H35" i="43"/>
  <c r="A35" i="43"/>
  <c r="H34" i="43"/>
  <c r="I34" i="43" s="1"/>
  <c r="A34" i="43"/>
  <c r="H33" i="43"/>
  <c r="A33" i="43"/>
  <c r="H32" i="43"/>
  <c r="I32" i="43" s="1"/>
  <c r="M32" i="43" s="1"/>
  <c r="A32" i="43"/>
  <c r="H31" i="43"/>
  <c r="I31" i="43" s="1"/>
  <c r="A31" i="43"/>
  <c r="H30" i="43"/>
  <c r="I30" i="43" s="1"/>
  <c r="A30" i="43"/>
  <c r="H29" i="43"/>
  <c r="A29" i="43"/>
  <c r="H28" i="43"/>
  <c r="I28" i="43" s="1"/>
  <c r="M28" i="43" s="1"/>
  <c r="A28" i="43"/>
  <c r="N27" i="43"/>
  <c r="L27" i="43"/>
  <c r="K27" i="43"/>
  <c r="J27" i="43"/>
  <c r="G27" i="43"/>
  <c r="F27" i="43"/>
  <c r="E27" i="43"/>
  <c r="A27" i="43"/>
  <c r="A26" i="43"/>
  <c r="L25" i="43"/>
  <c r="A25" i="43"/>
  <c r="N24" i="43"/>
  <c r="L24" i="43"/>
  <c r="K24" i="43"/>
  <c r="K26" i="43" s="1"/>
  <c r="K36" i="43" s="1"/>
  <c r="K10" i="43" s="1"/>
  <c r="J24" i="43"/>
  <c r="G24" i="43"/>
  <c r="F24" i="43"/>
  <c r="F26" i="43" s="1"/>
  <c r="F36" i="43" s="1"/>
  <c r="E24" i="43"/>
  <c r="M23" i="43"/>
  <c r="H23" i="43"/>
  <c r="A23" i="43"/>
  <c r="H22" i="43"/>
  <c r="I22" i="43" s="1"/>
  <c r="M22" i="43" s="1"/>
  <c r="H21" i="43"/>
  <c r="I21" i="43" s="1"/>
  <c r="A21" i="43"/>
  <c r="H20" i="43"/>
  <c r="A20" i="43"/>
  <c r="H19" i="43"/>
  <c r="I19" i="43" s="1"/>
  <c r="A19" i="43"/>
  <c r="H18" i="43"/>
  <c r="I18" i="43" s="1"/>
  <c r="A18" i="43"/>
  <c r="H17" i="43"/>
  <c r="I17" i="43" s="1"/>
  <c r="A17" i="43"/>
  <c r="H16" i="43"/>
  <c r="A16" i="43"/>
  <c r="H15" i="43"/>
  <c r="I15" i="43" s="1"/>
  <c r="A15" i="43"/>
  <c r="H14" i="43"/>
  <c r="I14" i="43" s="1"/>
  <c r="A14" i="43"/>
  <c r="H13" i="43"/>
  <c r="I13" i="43" s="1"/>
  <c r="A13" i="43"/>
  <c r="H12" i="43"/>
  <c r="A12" i="43"/>
  <c r="H11" i="43"/>
  <c r="A11" i="43"/>
  <c r="A10" i="43"/>
  <c r="A9" i="43"/>
  <c r="A8" i="43"/>
  <c r="A7" i="43"/>
  <c r="A6" i="43"/>
  <c r="A5" i="43"/>
  <c r="A4" i="43"/>
  <c r="A3" i="43"/>
  <c r="A2" i="43"/>
  <c r="A1" i="43"/>
  <c r="H26" i="47" l="1"/>
  <c r="H36" i="47" s="1"/>
  <c r="E9" i="47" s="1"/>
  <c r="M71" i="46"/>
  <c r="M19" i="46"/>
  <c r="M47" i="46"/>
  <c r="M46" i="46"/>
  <c r="H25" i="46"/>
  <c r="H26" i="46" s="1"/>
  <c r="H36" i="46" s="1"/>
  <c r="M30" i="46"/>
  <c r="M35" i="45"/>
  <c r="M27" i="45" s="1"/>
  <c r="I35" i="46"/>
  <c r="M16" i="46"/>
  <c r="M64" i="46"/>
  <c r="M64" i="45"/>
  <c r="M70" i="45"/>
  <c r="I70" i="46"/>
  <c r="M62" i="45"/>
  <c r="I62" i="46"/>
  <c r="M55" i="46"/>
  <c r="M54" i="45"/>
  <c r="I54" i="46"/>
  <c r="I75" i="46" s="1"/>
  <c r="I24" i="45"/>
  <c r="M20" i="46"/>
  <c r="M12" i="45"/>
  <c r="I12" i="46"/>
  <c r="M45" i="47"/>
  <c r="M45" i="46"/>
  <c r="M16" i="45"/>
  <c r="M45" i="45"/>
  <c r="I75" i="45"/>
  <c r="E43" i="45"/>
  <c r="H25" i="45"/>
  <c r="H26" i="45" s="1"/>
  <c r="H36" i="45" s="1"/>
  <c r="N26" i="43"/>
  <c r="N36" i="43" s="1"/>
  <c r="N9" i="43" s="1"/>
  <c r="I54" i="43"/>
  <c r="M54" i="43" s="1"/>
  <c r="I74" i="43"/>
  <c r="M74" i="43" s="1"/>
  <c r="M58" i="43"/>
  <c r="I71" i="43"/>
  <c r="M71" i="43" s="1"/>
  <c r="M55" i="43"/>
  <c r="M62" i="43"/>
  <c r="M66" i="43"/>
  <c r="M68" i="43"/>
  <c r="I64" i="43"/>
  <c r="M64" i="43" s="1"/>
  <c r="I68" i="43"/>
  <c r="G26" i="43"/>
  <c r="G36" i="43" s="1"/>
  <c r="M46" i="43"/>
  <c r="M48" i="43"/>
  <c r="M50" i="43"/>
  <c r="M52" i="43"/>
  <c r="M70" i="43"/>
  <c r="I35" i="43"/>
  <c r="M35" i="43" s="1"/>
  <c r="I29" i="43"/>
  <c r="M29" i="43" s="1"/>
  <c r="I33" i="43"/>
  <c r="M33" i="43" s="1"/>
  <c r="H27" i="43"/>
  <c r="H24" i="43"/>
  <c r="I11" i="43"/>
  <c r="M11" i="43" s="1"/>
  <c r="M14" i="43"/>
  <c r="M18" i="43"/>
  <c r="E26" i="43"/>
  <c r="E36" i="43" s="1"/>
  <c r="I12" i="43"/>
  <c r="M12" i="43" s="1"/>
  <c r="I16" i="43"/>
  <c r="I20" i="43"/>
  <c r="M20" i="43" s="1"/>
  <c r="M30" i="43"/>
  <c r="M59" i="43"/>
  <c r="M34" i="43"/>
  <c r="M47" i="43"/>
  <c r="M56" i="43"/>
  <c r="M63" i="43"/>
  <c r="M72" i="43"/>
  <c r="M13" i="43"/>
  <c r="M15" i="43"/>
  <c r="M17" i="43"/>
  <c r="M19" i="43"/>
  <c r="M21" i="43"/>
  <c r="M31" i="43"/>
  <c r="M51" i="43"/>
  <c r="M60" i="43"/>
  <c r="M67" i="43"/>
  <c r="J44" i="43"/>
  <c r="J25" i="43"/>
  <c r="J26" i="43" s="1"/>
  <c r="J36" i="43" s="1"/>
  <c r="J10" i="43" s="1"/>
  <c r="L26" i="43"/>
  <c r="L36" i="43" s="1"/>
  <c r="L10" i="43" s="1"/>
  <c r="N43" i="43"/>
  <c r="H75" i="43"/>
  <c r="Q9" i="47" l="1"/>
  <c r="E9" i="46"/>
  <c r="Q9" i="46"/>
  <c r="I35" i="47"/>
  <c r="M35" i="46"/>
  <c r="M27" i="46" s="1"/>
  <c r="I27" i="46"/>
  <c r="M24" i="45"/>
  <c r="I70" i="47"/>
  <c r="M70" i="47" s="1"/>
  <c r="M70" i="46"/>
  <c r="I62" i="47"/>
  <c r="M62" i="47" s="1"/>
  <c r="M62" i="46"/>
  <c r="M75" i="45"/>
  <c r="M25" i="45" s="1"/>
  <c r="M26" i="45" s="1"/>
  <c r="M36" i="45" s="1"/>
  <c r="M10" i="45" s="1"/>
  <c r="I54" i="47"/>
  <c r="M54" i="46"/>
  <c r="I12" i="47"/>
  <c r="I24" i="46"/>
  <c r="M12" i="46"/>
  <c r="M24" i="46" s="1"/>
  <c r="I44" i="46"/>
  <c r="I25" i="46"/>
  <c r="E9" i="45"/>
  <c r="Q9" i="45"/>
  <c r="I44" i="45"/>
  <c r="I25" i="45"/>
  <c r="I26" i="45" s="1"/>
  <c r="I36" i="45" s="1"/>
  <c r="I10" i="45" s="1"/>
  <c r="M75" i="43"/>
  <c r="M44" i="43" s="1"/>
  <c r="I75" i="43"/>
  <c r="I44" i="43" s="1"/>
  <c r="I27" i="43"/>
  <c r="M27" i="43"/>
  <c r="I24" i="43"/>
  <c r="M16" i="43"/>
  <c r="M24" i="43" s="1"/>
  <c r="E43" i="43"/>
  <c r="H25" i="43"/>
  <c r="H26" i="43" s="1"/>
  <c r="H36" i="43" s="1"/>
  <c r="M75" i="46" l="1"/>
  <c r="M25" i="46" s="1"/>
  <c r="M26" i="46" s="1"/>
  <c r="M36" i="46" s="1"/>
  <c r="M10" i="46" s="1"/>
  <c r="I27" i="47"/>
  <c r="M35" i="47"/>
  <c r="M27" i="47" s="1"/>
  <c r="M44" i="45"/>
  <c r="M54" i="47"/>
  <c r="M75" i="47" s="1"/>
  <c r="I75" i="47"/>
  <c r="I26" i="46"/>
  <c r="I36" i="46" s="1"/>
  <c r="I10" i="46" s="1"/>
  <c r="I24" i="47"/>
  <c r="M12" i="47"/>
  <c r="M24" i="47" s="1"/>
  <c r="I25" i="43"/>
  <c r="I26" i="43" s="1"/>
  <c r="I36" i="43" s="1"/>
  <c r="I10" i="43" s="1"/>
  <c r="M25" i="43"/>
  <c r="M26" i="43" s="1"/>
  <c r="M36" i="43" s="1"/>
  <c r="M10" i="43" s="1"/>
  <c r="E9" i="43"/>
  <c r="Q9" i="43"/>
  <c r="M44" i="46" l="1"/>
  <c r="I44" i="47"/>
  <c r="I25" i="47"/>
  <c r="I26" i="47" s="1"/>
  <c r="I36" i="47" s="1"/>
  <c r="I10" i="47" s="1"/>
  <c r="M25" i="47"/>
  <c r="M26" i="47" s="1"/>
  <c r="M36" i="47" s="1"/>
  <c r="M10" i="47" s="1"/>
  <c r="M44" i="47"/>
  <c r="A89" i="42"/>
  <c r="A88" i="42"/>
  <c r="A87" i="42"/>
  <c r="A86" i="42"/>
  <c r="A85" i="42"/>
  <c r="A84" i="42"/>
  <c r="A83" i="42"/>
  <c r="A82" i="42"/>
  <c r="A81" i="42"/>
  <c r="A80" i="42"/>
  <c r="A79" i="42"/>
  <c r="A78" i="42"/>
  <c r="A77" i="42"/>
  <c r="A76" i="42"/>
  <c r="N75" i="42"/>
  <c r="N25" i="42" s="1"/>
  <c r="L75" i="42"/>
  <c r="K75" i="42"/>
  <c r="K25" i="42" s="1"/>
  <c r="J75" i="42"/>
  <c r="G75" i="42"/>
  <c r="G25" i="42" s="1"/>
  <c r="F75" i="42"/>
  <c r="F25" i="42" s="1"/>
  <c r="F26" i="42" s="1"/>
  <c r="F36" i="42" s="1"/>
  <c r="E75" i="42"/>
  <c r="E25" i="42" s="1"/>
  <c r="A75" i="42"/>
  <c r="H74" i="42"/>
  <c r="A74" i="42"/>
  <c r="H73" i="42"/>
  <c r="A73" i="42"/>
  <c r="H72" i="42"/>
  <c r="A72" i="42"/>
  <c r="H71" i="42"/>
  <c r="A71" i="42"/>
  <c r="H70" i="42"/>
  <c r="A70" i="42"/>
  <c r="H69" i="42"/>
  <c r="A69" i="42"/>
  <c r="H68" i="42"/>
  <c r="A68" i="42"/>
  <c r="H67" i="42"/>
  <c r="A67" i="42"/>
  <c r="H66" i="42"/>
  <c r="A66" i="42"/>
  <c r="H65" i="42"/>
  <c r="A65" i="42"/>
  <c r="H64" i="42"/>
  <c r="A64" i="42"/>
  <c r="H63" i="42"/>
  <c r="A63" i="42"/>
  <c r="H62" i="42"/>
  <c r="A62" i="42"/>
  <c r="H61" i="42"/>
  <c r="A61" i="42"/>
  <c r="H60" i="42"/>
  <c r="A60" i="42"/>
  <c r="H59" i="42"/>
  <c r="A59" i="42"/>
  <c r="H58" i="42"/>
  <c r="A58" i="42"/>
  <c r="H57" i="42"/>
  <c r="A57" i="42"/>
  <c r="H56" i="42"/>
  <c r="A56" i="42"/>
  <c r="H55" i="42"/>
  <c r="A55" i="42"/>
  <c r="H54" i="42"/>
  <c r="A54" i="42"/>
  <c r="H53" i="42"/>
  <c r="A53" i="42"/>
  <c r="H52" i="42"/>
  <c r="A52" i="42"/>
  <c r="H51" i="42"/>
  <c r="A51" i="42"/>
  <c r="H50" i="42"/>
  <c r="A50" i="42"/>
  <c r="H49" i="42"/>
  <c r="A49" i="42"/>
  <c r="H48" i="42"/>
  <c r="A48" i="42"/>
  <c r="H47" i="42"/>
  <c r="A47" i="42"/>
  <c r="H46" i="42"/>
  <c r="A46" i="42"/>
  <c r="H45" i="42"/>
  <c r="A45" i="42"/>
  <c r="L44" i="42"/>
  <c r="K44" i="42"/>
  <c r="A44" i="42"/>
  <c r="A43" i="42"/>
  <c r="A42" i="42"/>
  <c r="A41" i="42"/>
  <c r="A40" i="42"/>
  <c r="A39" i="42"/>
  <c r="A38" i="42"/>
  <c r="A37" i="42"/>
  <c r="A36" i="42"/>
  <c r="H35" i="42"/>
  <c r="A35" i="42"/>
  <c r="H34" i="42"/>
  <c r="A34" i="42"/>
  <c r="H33" i="42"/>
  <c r="A33" i="42"/>
  <c r="H32" i="42"/>
  <c r="A32" i="42"/>
  <c r="H31" i="42"/>
  <c r="A31" i="42"/>
  <c r="H30" i="42"/>
  <c r="A30" i="42"/>
  <c r="H29" i="42"/>
  <c r="A29" i="42"/>
  <c r="H28" i="42"/>
  <c r="A28" i="42"/>
  <c r="N27" i="42"/>
  <c r="L27" i="42"/>
  <c r="K27" i="42"/>
  <c r="J27" i="42"/>
  <c r="G27" i="42"/>
  <c r="F27" i="42"/>
  <c r="E27" i="42"/>
  <c r="A27" i="42"/>
  <c r="A26" i="42"/>
  <c r="L25" i="42"/>
  <c r="A25" i="42"/>
  <c r="N24" i="42"/>
  <c r="L24" i="42"/>
  <c r="K24" i="42"/>
  <c r="J24" i="42"/>
  <c r="G24" i="42"/>
  <c r="G26" i="42" s="1"/>
  <c r="G36" i="42" s="1"/>
  <c r="F24" i="42"/>
  <c r="E24" i="42"/>
  <c r="M23" i="42"/>
  <c r="H23" i="42"/>
  <c r="A23" i="42"/>
  <c r="H22" i="42"/>
  <c r="H21" i="42"/>
  <c r="A21" i="42"/>
  <c r="H20" i="42"/>
  <c r="A20" i="42"/>
  <c r="H19" i="42"/>
  <c r="A19" i="42"/>
  <c r="H18" i="42"/>
  <c r="A18" i="42"/>
  <c r="H17" i="42"/>
  <c r="A17" i="42"/>
  <c r="H16" i="42"/>
  <c r="A16" i="42"/>
  <c r="H15" i="42"/>
  <c r="A15" i="42"/>
  <c r="H14" i="42"/>
  <c r="A14" i="42"/>
  <c r="H13" i="42"/>
  <c r="A13" i="42"/>
  <c r="H12" i="42"/>
  <c r="A12" i="42"/>
  <c r="H11" i="42"/>
  <c r="A11" i="42"/>
  <c r="A10" i="42"/>
  <c r="A9" i="42"/>
  <c r="A8" i="42"/>
  <c r="A7" i="42"/>
  <c r="A6" i="42"/>
  <c r="A5" i="42"/>
  <c r="A4" i="42"/>
  <c r="A3" i="42"/>
  <c r="A2" i="42"/>
  <c r="A1" i="42"/>
  <c r="H27" i="42" l="1"/>
  <c r="L26" i="42"/>
  <c r="L36" i="42" s="1"/>
  <c r="L10" i="42" s="1"/>
  <c r="E26" i="42"/>
  <c r="E36" i="42" s="1"/>
  <c r="N43" i="42"/>
  <c r="N26" i="42"/>
  <c r="N36" i="42" s="1"/>
  <c r="N9" i="42" s="1"/>
  <c r="H24" i="42"/>
  <c r="H75" i="42"/>
  <c r="K26" i="42"/>
  <c r="K36" i="42" s="1"/>
  <c r="K10" i="42" s="1"/>
  <c r="J44" i="42"/>
  <c r="J25" i="42"/>
  <c r="J26" i="42" s="1"/>
  <c r="J36" i="42" s="1"/>
  <c r="J10" i="42" s="1"/>
  <c r="E43" i="42" l="1"/>
  <c r="H25" i="42"/>
  <c r="H26" i="42" s="1"/>
  <c r="H36" i="42" s="1"/>
  <c r="A89" i="41"/>
  <c r="A88" i="41"/>
  <c r="A87" i="41"/>
  <c r="A86" i="41"/>
  <c r="A85" i="41"/>
  <c r="A84" i="41"/>
  <c r="A83" i="41"/>
  <c r="A82" i="41"/>
  <c r="A81" i="41"/>
  <c r="A80" i="41"/>
  <c r="A79" i="41"/>
  <c r="A78" i="41"/>
  <c r="A77" i="41"/>
  <c r="A76" i="41"/>
  <c r="N75" i="41"/>
  <c r="N25" i="41" s="1"/>
  <c r="L75" i="41"/>
  <c r="L44" i="41" s="1"/>
  <c r="K75" i="41"/>
  <c r="K44" i="41" s="1"/>
  <c r="J75" i="41"/>
  <c r="J25" i="41" s="1"/>
  <c r="G75" i="41"/>
  <c r="F75" i="41"/>
  <c r="F25" i="41" s="1"/>
  <c r="E75" i="41"/>
  <c r="E25" i="41" s="1"/>
  <c r="A75" i="41"/>
  <c r="H74" i="41"/>
  <c r="A74" i="41"/>
  <c r="H73" i="41"/>
  <c r="A73" i="41"/>
  <c r="H72" i="41"/>
  <c r="A72" i="41"/>
  <c r="H71" i="41"/>
  <c r="A71" i="41"/>
  <c r="H70" i="41"/>
  <c r="A70" i="41"/>
  <c r="H69" i="41"/>
  <c r="A69" i="41"/>
  <c r="H68" i="41"/>
  <c r="A68" i="41"/>
  <c r="H67" i="41"/>
  <c r="A67" i="41"/>
  <c r="H66" i="41"/>
  <c r="A66" i="41"/>
  <c r="H65" i="41"/>
  <c r="A65" i="41"/>
  <c r="H64" i="41"/>
  <c r="A64" i="41"/>
  <c r="H63" i="41"/>
  <c r="A63" i="41"/>
  <c r="H62" i="41"/>
  <c r="A62" i="41"/>
  <c r="H61" i="41"/>
  <c r="A61" i="41"/>
  <c r="H60" i="41"/>
  <c r="A60" i="41"/>
  <c r="H59" i="41"/>
  <c r="A59" i="41"/>
  <c r="H58" i="41"/>
  <c r="A58" i="41"/>
  <c r="H57" i="41"/>
  <c r="A57" i="41"/>
  <c r="H56" i="41"/>
  <c r="A56" i="41"/>
  <c r="H55" i="41"/>
  <c r="A55" i="41"/>
  <c r="H54" i="41"/>
  <c r="A54" i="41"/>
  <c r="H53" i="41"/>
  <c r="A53" i="41"/>
  <c r="H52" i="41"/>
  <c r="A52" i="41"/>
  <c r="H51" i="41"/>
  <c r="A51" i="41"/>
  <c r="H50" i="41"/>
  <c r="A50" i="41"/>
  <c r="H49" i="41"/>
  <c r="A49" i="41"/>
  <c r="H48" i="41"/>
  <c r="A48" i="41"/>
  <c r="H47" i="41"/>
  <c r="A47" i="41"/>
  <c r="H46" i="41"/>
  <c r="A46" i="41"/>
  <c r="H45" i="41"/>
  <c r="A45" i="41"/>
  <c r="J44" i="41"/>
  <c r="A44" i="41"/>
  <c r="A43" i="41"/>
  <c r="A42" i="41"/>
  <c r="A41" i="41"/>
  <c r="A40" i="41"/>
  <c r="A39" i="41"/>
  <c r="A38" i="41"/>
  <c r="A37" i="41"/>
  <c r="A36" i="41"/>
  <c r="H35" i="41"/>
  <c r="A35" i="41"/>
  <c r="H34" i="41"/>
  <c r="A34" i="41"/>
  <c r="H33" i="41"/>
  <c r="A33" i="41"/>
  <c r="H32" i="41"/>
  <c r="A32" i="41"/>
  <c r="H31" i="41"/>
  <c r="A31" i="41"/>
  <c r="H30" i="41"/>
  <c r="A30" i="41"/>
  <c r="H29" i="41"/>
  <c r="A29" i="41"/>
  <c r="H28" i="41"/>
  <c r="A28" i="41"/>
  <c r="N27" i="41"/>
  <c r="L27" i="41"/>
  <c r="K27" i="41"/>
  <c r="J27" i="41"/>
  <c r="G27" i="41"/>
  <c r="F27" i="41"/>
  <c r="E27" i="41"/>
  <c r="A27" i="41"/>
  <c r="A26" i="41"/>
  <c r="G25" i="41"/>
  <c r="A25" i="41"/>
  <c r="N24" i="41"/>
  <c r="L24" i="41"/>
  <c r="K24" i="41"/>
  <c r="J24" i="41"/>
  <c r="J26" i="41" s="1"/>
  <c r="G24" i="41"/>
  <c r="G26" i="41" s="1"/>
  <c r="G36" i="41" s="1"/>
  <c r="F24" i="41"/>
  <c r="F26" i="41" s="1"/>
  <c r="F36" i="41" s="1"/>
  <c r="E24" i="41"/>
  <c r="M23" i="41"/>
  <c r="H23" i="41"/>
  <c r="A23" i="41"/>
  <c r="H22" i="41"/>
  <c r="H21" i="41"/>
  <c r="A21" i="41"/>
  <c r="H20" i="41"/>
  <c r="A20" i="41"/>
  <c r="H19" i="41"/>
  <c r="A19" i="41"/>
  <c r="H18" i="41"/>
  <c r="A18" i="41"/>
  <c r="H17" i="41"/>
  <c r="A17" i="41"/>
  <c r="H16" i="41"/>
  <c r="A16" i="41"/>
  <c r="H15" i="41"/>
  <c r="A15" i="41"/>
  <c r="H14" i="41"/>
  <c r="A14" i="41"/>
  <c r="H13" i="41"/>
  <c r="A13" i="41"/>
  <c r="H12" i="41"/>
  <c r="A12" i="41"/>
  <c r="H11" i="41"/>
  <c r="A11" i="41"/>
  <c r="A10" i="41"/>
  <c r="A9" i="41"/>
  <c r="A8" i="41"/>
  <c r="A7" i="41"/>
  <c r="A6" i="41"/>
  <c r="A5" i="41"/>
  <c r="A4" i="41"/>
  <c r="A3" i="41"/>
  <c r="A2" i="41"/>
  <c r="A1" i="41"/>
  <c r="K25" i="41" l="1"/>
  <c r="K26" i="41" s="1"/>
  <c r="K36" i="41" s="1"/>
  <c r="K10" i="41" s="1"/>
  <c r="H27" i="41"/>
  <c r="J36" i="41"/>
  <c r="J10" i="41" s="1"/>
  <c r="H75" i="41"/>
  <c r="E43" i="41" s="1"/>
  <c r="N26" i="41"/>
  <c r="N36" i="41" s="1"/>
  <c r="N9" i="41" s="1"/>
  <c r="N43" i="41"/>
  <c r="E26" i="41"/>
  <c r="E36" i="41" s="1"/>
  <c r="E9" i="42"/>
  <c r="Q9" i="42"/>
  <c r="L25" i="41"/>
  <c r="L26" i="41" s="1"/>
  <c r="L36" i="41" s="1"/>
  <c r="L10" i="41" s="1"/>
  <c r="H24" i="41"/>
  <c r="I74" i="40"/>
  <c r="I74" i="41" s="1"/>
  <c r="I74" i="42" s="1"/>
  <c r="M74" i="42" s="1"/>
  <c r="A89" i="40"/>
  <c r="A88" i="40"/>
  <c r="A87" i="40"/>
  <c r="A86" i="40"/>
  <c r="A85" i="40"/>
  <c r="A84" i="40"/>
  <c r="A83" i="40"/>
  <c r="A82" i="40"/>
  <c r="A81" i="40"/>
  <c r="A80" i="40"/>
  <c r="A79" i="40"/>
  <c r="A78" i="40"/>
  <c r="A77" i="40"/>
  <c r="A76" i="40"/>
  <c r="N75" i="40"/>
  <c r="N25" i="40" s="1"/>
  <c r="L75" i="40"/>
  <c r="L44" i="40" s="1"/>
  <c r="K75" i="40"/>
  <c r="J75" i="40"/>
  <c r="J44" i="40" s="1"/>
  <c r="G75" i="40"/>
  <c r="G25" i="40" s="1"/>
  <c r="F75" i="40"/>
  <c r="F25" i="40" s="1"/>
  <c r="F26" i="40" s="1"/>
  <c r="F36" i="40" s="1"/>
  <c r="E75" i="40"/>
  <c r="E25" i="40" s="1"/>
  <c r="A75" i="40"/>
  <c r="H74" i="40"/>
  <c r="A74" i="40"/>
  <c r="H73" i="40"/>
  <c r="A73" i="40"/>
  <c r="H72" i="40"/>
  <c r="A72" i="40"/>
  <c r="H71" i="40"/>
  <c r="A71" i="40"/>
  <c r="H70" i="40"/>
  <c r="A70" i="40"/>
  <c r="H69" i="40"/>
  <c r="A69" i="40"/>
  <c r="H68" i="40"/>
  <c r="A68" i="40"/>
  <c r="H67" i="40"/>
  <c r="A67" i="40"/>
  <c r="H66" i="40"/>
  <c r="A66" i="40"/>
  <c r="H65" i="40"/>
  <c r="A65" i="40"/>
  <c r="H64" i="40"/>
  <c r="A64" i="40"/>
  <c r="H63" i="40"/>
  <c r="A63" i="40"/>
  <c r="H62" i="40"/>
  <c r="A62" i="40"/>
  <c r="H61" i="40"/>
  <c r="A61" i="40"/>
  <c r="H60" i="40"/>
  <c r="A60" i="40"/>
  <c r="H59" i="40"/>
  <c r="A59" i="40"/>
  <c r="H58" i="40"/>
  <c r="A58" i="40"/>
  <c r="H57" i="40"/>
  <c r="A57" i="40"/>
  <c r="H56" i="40"/>
  <c r="A56" i="40"/>
  <c r="H55" i="40"/>
  <c r="A55" i="40"/>
  <c r="H54" i="40"/>
  <c r="A54" i="40"/>
  <c r="H53" i="40"/>
  <c r="A53" i="40"/>
  <c r="H52" i="40"/>
  <c r="A52" i="40"/>
  <c r="H51" i="40"/>
  <c r="A51" i="40"/>
  <c r="H50" i="40"/>
  <c r="A50" i="40"/>
  <c r="H49" i="40"/>
  <c r="A49" i="40"/>
  <c r="H48" i="40"/>
  <c r="A48" i="40"/>
  <c r="H47" i="40"/>
  <c r="A47" i="40"/>
  <c r="H46" i="40"/>
  <c r="A46" i="40"/>
  <c r="H45" i="40"/>
  <c r="A45" i="40"/>
  <c r="K44" i="40"/>
  <c r="A44" i="40"/>
  <c r="A43" i="40"/>
  <c r="A42" i="40"/>
  <c r="A41" i="40"/>
  <c r="A40" i="40"/>
  <c r="A39" i="40"/>
  <c r="A38" i="40"/>
  <c r="A37" i="40"/>
  <c r="A36" i="40"/>
  <c r="H35" i="40"/>
  <c r="A35" i="40"/>
  <c r="H34" i="40"/>
  <c r="A34" i="40"/>
  <c r="H33" i="40"/>
  <c r="A33" i="40"/>
  <c r="H32" i="40"/>
  <c r="A32" i="40"/>
  <c r="H31" i="40"/>
  <c r="A31" i="40"/>
  <c r="H30" i="40"/>
  <c r="A30" i="40"/>
  <c r="H29" i="40"/>
  <c r="H27" i="40" s="1"/>
  <c r="A29" i="40"/>
  <c r="H28" i="40"/>
  <c r="A28" i="40"/>
  <c r="N27" i="40"/>
  <c r="L27" i="40"/>
  <c r="K27" i="40"/>
  <c r="J27" i="40"/>
  <c r="G27" i="40"/>
  <c r="F27" i="40"/>
  <c r="E27" i="40"/>
  <c r="A27" i="40"/>
  <c r="A26" i="40"/>
  <c r="L25" i="40"/>
  <c r="K25" i="40"/>
  <c r="A25" i="40"/>
  <c r="N24" i="40"/>
  <c r="L24" i="40"/>
  <c r="K24" i="40"/>
  <c r="K26" i="40" s="1"/>
  <c r="J24" i="40"/>
  <c r="G24" i="40"/>
  <c r="G26" i="40" s="1"/>
  <c r="G36" i="40" s="1"/>
  <c r="F24" i="40"/>
  <c r="E24" i="40"/>
  <c r="M23" i="40"/>
  <c r="H23" i="40"/>
  <c r="A23" i="40"/>
  <c r="H22" i="40"/>
  <c r="H21" i="40"/>
  <c r="A21" i="40"/>
  <c r="H20" i="40"/>
  <c r="A20" i="40"/>
  <c r="H19" i="40"/>
  <c r="A19" i="40"/>
  <c r="H18" i="40"/>
  <c r="A18" i="40"/>
  <c r="H17" i="40"/>
  <c r="A17" i="40"/>
  <c r="H16" i="40"/>
  <c r="A16" i="40"/>
  <c r="H15" i="40"/>
  <c r="A15" i="40"/>
  <c r="H14" i="40"/>
  <c r="A14" i="40"/>
  <c r="H13" i="40"/>
  <c r="A13" i="40"/>
  <c r="H12" i="40"/>
  <c r="A12" i="40"/>
  <c r="H11" i="40"/>
  <c r="A11" i="40"/>
  <c r="A10" i="40"/>
  <c r="A9" i="40"/>
  <c r="A8" i="40"/>
  <c r="A7" i="40"/>
  <c r="A6" i="40"/>
  <c r="A5" i="40"/>
  <c r="A4" i="40"/>
  <c r="A3" i="40"/>
  <c r="A2" i="40"/>
  <c r="A1" i="40"/>
  <c r="I74" i="39"/>
  <c r="A89" i="39"/>
  <c r="A88" i="39"/>
  <c r="A87" i="39"/>
  <c r="A86" i="39"/>
  <c r="A85" i="39"/>
  <c r="A84" i="39"/>
  <c r="A83" i="39"/>
  <c r="A82" i="39"/>
  <c r="A81" i="39"/>
  <c r="A80" i="39"/>
  <c r="A79" i="39"/>
  <c r="A78" i="39"/>
  <c r="A77" i="39"/>
  <c r="A76" i="39"/>
  <c r="N75" i="39"/>
  <c r="N25" i="39" s="1"/>
  <c r="L75" i="39"/>
  <c r="L25" i="39" s="1"/>
  <c r="K75" i="39"/>
  <c r="K44" i="39" s="1"/>
  <c r="J75" i="39"/>
  <c r="J44" i="39" s="1"/>
  <c r="G75" i="39"/>
  <c r="G25" i="39" s="1"/>
  <c r="G26" i="39" s="1"/>
  <c r="G36" i="39" s="1"/>
  <c r="F75" i="39"/>
  <c r="F25" i="39" s="1"/>
  <c r="F26" i="39" s="1"/>
  <c r="F36" i="39" s="1"/>
  <c r="E75" i="39"/>
  <c r="E25" i="39" s="1"/>
  <c r="A75" i="39"/>
  <c r="M74" i="39"/>
  <c r="H74" i="39"/>
  <c r="A74" i="39"/>
  <c r="H73" i="39"/>
  <c r="A73" i="39"/>
  <c r="H72" i="39"/>
  <c r="A72" i="39"/>
  <c r="H71" i="39"/>
  <c r="A71" i="39"/>
  <c r="H70" i="39"/>
  <c r="A70" i="39"/>
  <c r="H69" i="39"/>
  <c r="A69" i="39"/>
  <c r="H68" i="39"/>
  <c r="A68" i="39"/>
  <c r="H67" i="39"/>
  <c r="A67" i="39"/>
  <c r="H66" i="39"/>
  <c r="A66" i="39"/>
  <c r="H65" i="39"/>
  <c r="A65" i="39"/>
  <c r="H64" i="39"/>
  <c r="A64" i="39"/>
  <c r="H63" i="39"/>
  <c r="A63" i="39"/>
  <c r="H62" i="39"/>
  <c r="A62" i="39"/>
  <c r="H61" i="39"/>
  <c r="A61" i="39"/>
  <c r="H60" i="39"/>
  <c r="A60" i="39"/>
  <c r="H59" i="39"/>
  <c r="A59" i="39"/>
  <c r="H58" i="39"/>
  <c r="A58" i="39"/>
  <c r="H57" i="39"/>
  <c r="A57" i="39"/>
  <c r="H56" i="39"/>
  <c r="A56" i="39"/>
  <c r="H55" i="39"/>
  <c r="A55" i="39"/>
  <c r="H54" i="39"/>
  <c r="A54" i="39"/>
  <c r="H53" i="39"/>
  <c r="A53" i="39"/>
  <c r="H52" i="39"/>
  <c r="A52" i="39"/>
  <c r="H51" i="39"/>
  <c r="A51" i="39"/>
  <c r="H50" i="39"/>
  <c r="A50" i="39"/>
  <c r="H49" i="39"/>
  <c r="A49" i="39"/>
  <c r="H48" i="39"/>
  <c r="A48" i="39"/>
  <c r="H47" i="39"/>
  <c r="A47" i="39"/>
  <c r="H46" i="39"/>
  <c r="A46" i="39"/>
  <c r="H45" i="39"/>
  <c r="A45" i="39"/>
  <c r="L44" i="39"/>
  <c r="A44" i="39"/>
  <c r="A43" i="39"/>
  <c r="A42" i="39"/>
  <c r="A41" i="39"/>
  <c r="A40" i="39"/>
  <c r="A39" i="39"/>
  <c r="A38" i="39"/>
  <c r="A37" i="39"/>
  <c r="A36" i="39"/>
  <c r="H35" i="39"/>
  <c r="A35" i="39"/>
  <c r="H34" i="39"/>
  <c r="A34" i="39"/>
  <c r="H33" i="39"/>
  <c r="A33" i="39"/>
  <c r="H32" i="39"/>
  <c r="A32" i="39"/>
  <c r="H31" i="39"/>
  <c r="A31" i="39"/>
  <c r="H30" i="39"/>
  <c r="A30" i="39"/>
  <c r="H29" i="39"/>
  <c r="A29" i="39"/>
  <c r="H28" i="39"/>
  <c r="A28" i="39"/>
  <c r="N27" i="39"/>
  <c r="L27" i="39"/>
  <c r="K27" i="39"/>
  <c r="J27" i="39"/>
  <c r="G27" i="39"/>
  <c r="F27" i="39"/>
  <c r="E27" i="39"/>
  <c r="A27" i="39"/>
  <c r="A26" i="39"/>
  <c r="A25" i="39"/>
  <c r="N24" i="39"/>
  <c r="L24" i="39"/>
  <c r="K24" i="39"/>
  <c r="J24" i="39"/>
  <c r="G24" i="39"/>
  <c r="F24" i="39"/>
  <c r="E24" i="39"/>
  <c r="M23" i="39"/>
  <c r="H23" i="39"/>
  <c r="A23" i="39"/>
  <c r="H22" i="39"/>
  <c r="H21" i="39"/>
  <c r="A21" i="39"/>
  <c r="H20" i="39"/>
  <c r="A20" i="39"/>
  <c r="H19" i="39"/>
  <c r="A19" i="39"/>
  <c r="H18" i="39"/>
  <c r="A18" i="39"/>
  <c r="H17" i="39"/>
  <c r="A17" i="39"/>
  <c r="H16" i="39"/>
  <c r="A16" i="39"/>
  <c r="H15" i="39"/>
  <c r="A15" i="39"/>
  <c r="H14" i="39"/>
  <c r="A14" i="39"/>
  <c r="H13" i="39"/>
  <c r="A13" i="39"/>
  <c r="H12" i="39"/>
  <c r="A12" i="39"/>
  <c r="H11" i="39"/>
  <c r="A11" i="39"/>
  <c r="A10" i="39"/>
  <c r="A9" i="39"/>
  <c r="A8" i="39"/>
  <c r="A7" i="39"/>
  <c r="A6" i="39"/>
  <c r="A5" i="39"/>
  <c r="A4" i="39"/>
  <c r="A3" i="39"/>
  <c r="A2" i="39"/>
  <c r="A1" i="39"/>
  <c r="I74" i="38"/>
  <c r="A89" i="38"/>
  <c r="A88" i="38"/>
  <c r="A87" i="38"/>
  <c r="A86" i="38"/>
  <c r="A85" i="38"/>
  <c r="A84" i="38"/>
  <c r="A83" i="38"/>
  <c r="A82" i="38"/>
  <c r="A81" i="38"/>
  <c r="A80" i="38"/>
  <c r="A79" i="38"/>
  <c r="A78" i="38"/>
  <c r="A77" i="38"/>
  <c r="A76" i="38"/>
  <c r="N75" i="38"/>
  <c r="N25" i="38" s="1"/>
  <c r="L75" i="38"/>
  <c r="L44" i="38" s="1"/>
  <c r="K75" i="38"/>
  <c r="K44" i="38" s="1"/>
  <c r="J75" i="38"/>
  <c r="G75" i="38"/>
  <c r="G25" i="38" s="1"/>
  <c r="G26" i="38" s="1"/>
  <c r="G36" i="38" s="1"/>
  <c r="F75" i="38"/>
  <c r="F25" i="38" s="1"/>
  <c r="F26" i="38" s="1"/>
  <c r="F36" i="38" s="1"/>
  <c r="E75" i="38"/>
  <c r="E25" i="38" s="1"/>
  <c r="A75" i="38"/>
  <c r="H74" i="38"/>
  <c r="M74" i="38" s="1"/>
  <c r="A74" i="38"/>
  <c r="H73" i="38"/>
  <c r="A73" i="38"/>
  <c r="H72" i="38"/>
  <c r="A72" i="38"/>
  <c r="H71" i="38"/>
  <c r="A71" i="38"/>
  <c r="H70" i="38"/>
  <c r="A70" i="38"/>
  <c r="H69" i="38"/>
  <c r="A69" i="38"/>
  <c r="H68" i="38"/>
  <c r="A68" i="38"/>
  <c r="H67" i="38"/>
  <c r="A67" i="38"/>
  <c r="H66" i="38"/>
  <c r="A66" i="38"/>
  <c r="H65" i="38"/>
  <c r="A65" i="38"/>
  <c r="H64" i="38"/>
  <c r="A64" i="38"/>
  <c r="H63" i="38"/>
  <c r="A63" i="38"/>
  <c r="H62" i="38"/>
  <c r="A62" i="38"/>
  <c r="H61" i="38"/>
  <c r="A61" i="38"/>
  <c r="H60" i="38"/>
  <c r="A60" i="38"/>
  <c r="H59" i="38"/>
  <c r="A59" i="38"/>
  <c r="H58" i="38"/>
  <c r="A58" i="38"/>
  <c r="H57" i="38"/>
  <c r="A57" i="38"/>
  <c r="H56" i="38"/>
  <c r="A56" i="38"/>
  <c r="H55" i="38"/>
  <c r="A55" i="38"/>
  <c r="H54" i="38"/>
  <c r="A54" i="38"/>
  <c r="H53" i="38"/>
  <c r="A53" i="38"/>
  <c r="H52" i="38"/>
  <c r="A52" i="38"/>
  <c r="H51" i="38"/>
  <c r="A51" i="38"/>
  <c r="H50" i="38"/>
  <c r="A50" i="38"/>
  <c r="H49" i="38"/>
  <c r="A49" i="38"/>
  <c r="H48" i="38"/>
  <c r="A48" i="38"/>
  <c r="H47" i="38"/>
  <c r="A47" i="38"/>
  <c r="H46" i="38"/>
  <c r="A46" i="38"/>
  <c r="H45" i="38"/>
  <c r="A45" i="38"/>
  <c r="J44" i="38"/>
  <c r="A44" i="38"/>
  <c r="A43" i="38"/>
  <c r="A42" i="38"/>
  <c r="A41" i="38"/>
  <c r="A40" i="38"/>
  <c r="A39" i="38"/>
  <c r="A38" i="38"/>
  <c r="A37" i="38"/>
  <c r="A36" i="38"/>
  <c r="H35" i="38"/>
  <c r="A35" i="38"/>
  <c r="H34" i="38"/>
  <c r="A34" i="38"/>
  <c r="H33" i="38"/>
  <c r="A33" i="38"/>
  <c r="H32" i="38"/>
  <c r="A32" i="38"/>
  <c r="H31" i="38"/>
  <c r="A31" i="38"/>
  <c r="H30" i="38"/>
  <c r="A30" i="38"/>
  <c r="H29" i="38"/>
  <c r="H27" i="38" s="1"/>
  <c r="A29" i="38"/>
  <c r="H28" i="38"/>
  <c r="A28" i="38"/>
  <c r="N27" i="38"/>
  <c r="L27" i="38"/>
  <c r="K27" i="38"/>
  <c r="J27" i="38"/>
  <c r="G27" i="38"/>
  <c r="F27" i="38"/>
  <c r="E27" i="38"/>
  <c r="A27" i="38"/>
  <c r="A26" i="38"/>
  <c r="J25" i="38"/>
  <c r="A25" i="38"/>
  <c r="N24" i="38"/>
  <c r="L24" i="38"/>
  <c r="K24" i="38"/>
  <c r="J24" i="38"/>
  <c r="G24" i="38"/>
  <c r="F24" i="38"/>
  <c r="E24" i="38"/>
  <c r="M23" i="38"/>
  <c r="H23" i="38"/>
  <c r="A23" i="38"/>
  <c r="H22" i="38"/>
  <c r="H21" i="38"/>
  <c r="A21" i="38"/>
  <c r="H20" i="38"/>
  <c r="A20" i="38"/>
  <c r="H19" i="38"/>
  <c r="A19" i="38"/>
  <c r="H18" i="38"/>
  <c r="A18" i="38"/>
  <c r="H17" i="38"/>
  <c r="A17" i="38"/>
  <c r="H16" i="38"/>
  <c r="A16" i="38"/>
  <c r="H15" i="38"/>
  <c r="A15" i="38"/>
  <c r="H14" i="38"/>
  <c r="A14" i="38"/>
  <c r="H13" i="38"/>
  <c r="A13" i="38"/>
  <c r="H12" i="38"/>
  <c r="A12" i="38"/>
  <c r="H11" i="38"/>
  <c r="A11" i="38"/>
  <c r="A10" i="38"/>
  <c r="A9" i="38"/>
  <c r="A8" i="38"/>
  <c r="A7" i="38"/>
  <c r="A6" i="38"/>
  <c r="A5" i="38"/>
  <c r="A4" i="38"/>
  <c r="A3" i="38"/>
  <c r="A2" i="38"/>
  <c r="A1" i="38"/>
  <c r="I74" i="37"/>
  <c r="I51" i="37"/>
  <c r="A89" i="37"/>
  <c r="A88" i="37"/>
  <c r="A87" i="37"/>
  <c r="A86" i="37"/>
  <c r="A85" i="37"/>
  <c r="A84" i="37"/>
  <c r="A83" i="37"/>
  <c r="A82" i="37"/>
  <c r="A81" i="37"/>
  <c r="A80" i="37"/>
  <c r="A79" i="37"/>
  <c r="A78" i="37"/>
  <c r="A77" i="37"/>
  <c r="A76" i="37"/>
  <c r="N75" i="37"/>
  <c r="N25" i="37" s="1"/>
  <c r="L75" i="37"/>
  <c r="L44" i="37" s="1"/>
  <c r="K75" i="37"/>
  <c r="K25" i="37" s="1"/>
  <c r="J75" i="37"/>
  <c r="J44" i="37" s="1"/>
  <c r="G75" i="37"/>
  <c r="F75" i="37"/>
  <c r="F25" i="37" s="1"/>
  <c r="F26" i="37" s="1"/>
  <c r="F36" i="37" s="1"/>
  <c r="E75" i="37"/>
  <c r="E25" i="37" s="1"/>
  <c r="A75" i="37"/>
  <c r="H74" i="37"/>
  <c r="M74" i="37" s="1"/>
  <c r="A74" i="37"/>
  <c r="H73" i="37"/>
  <c r="A73" i="37"/>
  <c r="H72" i="37"/>
  <c r="A72" i="37"/>
  <c r="H71" i="37"/>
  <c r="A71" i="37"/>
  <c r="H70" i="37"/>
  <c r="A70" i="37"/>
  <c r="H69" i="37"/>
  <c r="A69" i="37"/>
  <c r="H68" i="37"/>
  <c r="A68" i="37"/>
  <c r="H67" i="37"/>
  <c r="A67" i="37"/>
  <c r="H66" i="37"/>
  <c r="A66" i="37"/>
  <c r="H65" i="37"/>
  <c r="A65" i="37"/>
  <c r="H64" i="37"/>
  <c r="A64" i="37"/>
  <c r="H63" i="37"/>
  <c r="A63" i="37"/>
  <c r="H62" i="37"/>
  <c r="A62" i="37"/>
  <c r="H61" i="37"/>
  <c r="A61" i="37"/>
  <c r="H60" i="37"/>
  <c r="A60" i="37"/>
  <c r="H59" i="37"/>
  <c r="A59" i="37"/>
  <c r="H58" i="37"/>
  <c r="A58" i="37"/>
  <c r="H57" i="37"/>
  <c r="A57" i="37"/>
  <c r="H56" i="37"/>
  <c r="A56" i="37"/>
  <c r="H55" i="37"/>
  <c r="A55" i="37"/>
  <c r="H54" i="37"/>
  <c r="A54" i="37"/>
  <c r="H53" i="37"/>
  <c r="A53" i="37"/>
  <c r="H52" i="37"/>
  <c r="A52" i="37"/>
  <c r="H51" i="37"/>
  <c r="A51" i="37"/>
  <c r="H50" i="37"/>
  <c r="A50" i="37"/>
  <c r="H49" i="37"/>
  <c r="A49" i="37"/>
  <c r="H48" i="37"/>
  <c r="A48" i="37"/>
  <c r="H47" i="37"/>
  <c r="A47" i="37"/>
  <c r="H46" i="37"/>
  <c r="A46" i="37"/>
  <c r="H45" i="37"/>
  <c r="A45" i="37"/>
  <c r="K44" i="37"/>
  <c r="A44" i="37"/>
  <c r="A43" i="37"/>
  <c r="A42" i="37"/>
  <c r="A41" i="37"/>
  <c r="A40" i="37"/>
  <c r="A39" i="37"/>
  <c r="A38" i="37"/>
  <c r="A37" i="37"/>
  <c r="A36" i="37"/>
  <c r="H35" i="37"/>
  <c r="A35" i="37"/>
  <c r="H34" i="37"/>
  <c r="A34" i="37"/>
  <c r="H33" i="37"/>
  <c r="A33" i="37"/>
  <c r="H32" i="37"/>
  <c r="A32" i="37"/>
  <c r="H31" i="37"/>
  <c r="A31" i="37"/>
  <c r="H30" i="37"/>
  <c r="A30" i="37"/>
  <c r="H29" i="37"/>
  <c r="A29" i="37"/>
  <c r="H28" i="37"/>
  <c r="A28" i="37"/>
  <c r="N27" i="37"/>
  <c r="L27" i="37"/>
  <c r="K27" i="37"/>
  <c r="J27" i="37"/>
  <c r="G27" i="37"/>
  <c r="F27" i="37"/>
  <c r="E27" i="37"/>
  <c r="A27" i="37"/>
  <c r="A26" i="37"/>
  <c r="G25" i="37"/>
  <c r="A25" i="37"/>
  <c r="N24" i="37"/>
  <c r="L24" i="37"/>
  <c r="K24" i="37"/>
  <c r="K26" i="37" s="1"/>
  <c r="K36" i="37" s="1"/>
  <c r="K10" i="37" s="1"/>
  <c r="J24" i="37"/>
  <c r="G24" i="37"/>
  <c r="G26" i="37" s="1"/>
  <c r="G36" i="37" s="1"/>
  <c r="F24" i="37"/>
  <c r="E24" i="37"/>
  <c r="M23" i="37"/>
  <c r="H23" i="37"/>
  <c r="A23" i="37"/>
  <c r="H22" i="37"/>
  <c r="H21" i="37"/>
  <c r="A21" i="37"/>
  <c r="H20" i="37"/>
  <c r="A20" i="37"/>
  <c r="H19" i="37"/>
  <c r="A19" i="37"/>
  <c r="H18" i="37"/>
  <c r="A18" i="37"/>
  <c r="H17" i="37"/>
  <c r="A17" i="37"/>
  <c r="H16" i="37"/>
  <c r="A16" i="37"/>
  <c r="H15" i="37"/>
  <c r="A15" i="37"/>
  <c r="H14" i="37"/>
  <c r="A14" i="37"/>
  <c r="H13" i="37"/>
  <c r="A13" i="37"/>
  <c r="H12" i="37"/>
  <c r="A12" i="37"/>
  <c r="H11" i="37"/>
  <c r="A11" i="37"/>
  <c r="A10" i="37"/>
  <c r="A9" i="37"/>
  <c r="A8" i="37"/>
  <c r="A7" i="37"/>
  <c r="A6" i="37"/>
  <c r="A5" i="37"/>
  <c r="A4" i="37"/>
  <c r="A3" i="37"/>
  <c r="A2" i="37"/>
  <c r="A1" i="37"/>
  <c r="I74" i="36"/>
  <c r="I51" i="36"/>
  <c r="I74" i="35"/>
  <c r="I51" i="35"/>
  <c r="A89" i="36"/>
  <c r="A88" i="36"/>
  <c r="A87" i="36"/>
  <c r="A86" i="36"/>
  <c r="A85" i="36"/>
  <c r="A84" i="36"/>
  <c r="A83" i="36"/>
  <c r="A82" i="36"/>
  <c r="A81" i="36"/>
  <c r="A80" i="36"/>
  <c r="A79" i="36"/>
  <c r="A78" i="36"/>
  <c r="A77" i="36"/>
  <c r="A76" i="36"/>
  <c r="N75" i="36"/>
  <c r="N25" i="36" s="1"/>
  <c r="L75" i="36"/>
  <c r="K75" i="36"/>
  <c r="J75" i="36"/>
  <c r="J44" i="36" s="1"/>
  <c r="G75" i="36"/>
  <c r="G25" i="36" s="1"/>
  <c r="G26" i="36" s="1"/>
  <c r="G36" i="36" s="1"/>
  <c r="F75" i="36"/>
  <c r="F25" i="36" s="1"/>
  <c r="F26" i="36" s="1"/>
  <c r="F36" i="36" s="1"/>
  <c r="E75" i="36"/>
  <c r="E25" i="36" s="1"/>
  <c r="A75" i="36"/>
  <c r="M74" i="36"/>
  <c r="H74" i="36"/>
  <c r="A74" i="36"/>
  <c r="H73" i="36"/>
  <c r="A73" i="36"/>
  <c r="H72" i="36"/>
  <c r="A72" i="36"/>
  <c r="H71" i="36"/>
  <c r="A71" i="36"/>
  <c r="H70" i="36"/>
  <c r="A70" i="36"/>
  <c r="H69" i="36"/>
  <c r="A69" i="36"/>
  <c r="H68" i="36"/>
  <c r="A68" i="36"/>
  <c r="H67" i="36"/>
  <c r="A67" i="36"/>
  <c r="H66" i="36"/>
  <c r="A66" i="36"/>
  <c r="H65" i="36"/>
  <c r="A65" i="36"/>
  <c r="H64" i="36"/>
  <c r="A64" i="36"/>
  <c r="H63" i="36"/>
  <c r="A63" i="36"/>
  <c r="H62" i="36"/>
  <c r="A62" i="36"/>
  <c r="H61" i="36"/>
  <c r="A61" i="36"/>
  <c r="H60" i="36"/>
  <c r="A60" i="36"/>
  <c r="H59" i="36"/>
  <c r="A59" i="36"/>
  <c r="H58" i="36"/>
  <c r="A58" i="36"/>
  <c r="H57" i="36"/>
  <c r="A57" i="36"/>
  <c r="H56" i="36"/>
  <c r="A56" i="36"/>
  <c r="H55" i="36"/>
  <c r="A55" i="36"/>
  <c r="H54" i="36"/>
  <c r="A54" i="36"/>
  <c r="H53" i="36"/>
  <c r="A53" i="36"/>
  <c r="H52" i="36"/>
  <c r="A52" i="36"/>
  <c r="H51" i="36"/>
  <c r="A51" i="36"/>
  <c r="H50" i="36"/>
  <c r="A50" i="36"/>
  <c r="H49" i="36"/>
  <c r="A49" i="36"/>
  <c r="H48" i="36"/>
  <c r="A48" i="36"/>
  <c r="H47" i="36"/>
  <c r="A47" i="36"/>
  <c r="H46" i="36"/>
  <c r="A46" i="36"/>
  <c r="H45" i="36"/>
  <c r="A45" i="36"/>
  <c r="L44" i="36"/>
  <c r="K44" i="36"/>
  <c r="A44" i="36"/>
  <c r="A43" i="36"/>
  <c r="A42" i="36"/>
  <c r="A41" i="36"/>
  <c r="A40" i="36"/>
  <c r="A39" i="36"/>
  <c r="A38" i="36"/>
  <c r="A37" i="36"/>
  <c r="A36" i="36"/>
  <c r="H35" i="36"/>
  <c r="A35" i="36"/>
  <c r="H34" i="36"/>
  <c r="A34" i="36"/>
  <c r="H33" i="36"/>
  <c r="A33" i="36"/>
  <c r="H32" i="36"/>
  <c r="A32" i="36"/>
  <c r="H31" i="36"/>
  <c r="A31" i="36"/>
  <c r="H30" i="36"/>
  <c r="A30" i="36"/>
  <c r="H29" i="36"/>
  <c r="A29" i="36"/>
  <c r="H28" i="36"/>
  <c r="A28" i="36"/>
  <c r="N27" i="36"/>
  <c r="L27" i="36"/>
  <c r="K27" i="36"/>
  <c r="J27" i="36"/>
  <c r="G27" i="36"/>
  <c r="F27" i="36"/>
  <c r="E27" i="36"/>
  <c r="A27" i="36"/>
  <c r="A26" i="36"/>
  <c r="L25" i="36"/>
  <c r="K25" i="36"/>
  <c r="A25" i="36"/>
  <c r="N24" i="36"/>
  <c r="L24" i="36"/>
  <c r="L26" i="36" s="1"/>
  <c r="L36" i="36" s="1"/>
  <c r="L10" i="36" s="1"/>
  <c r="K24" i="36"/>
  <c r="J24" i="36"/>
  <c r="G24" i="36"/>
  <c r="F24" i="36"/>
  <c r="E24" i="36"/>
  <c r="M23" i="36"/>
  <c r="H23" i="36"/>
  <c r="A23" i="36"/>
  <c r="H22" i="36"/>
  <c r="H21" i="36"/>
  <c r="A21" i="36"/>
  <c r="H20" i="36"/>
  <c r="A20" i="36"/>
  <c r="H19" i="36"/>
  <c r="A19" i="36"/>
  <c r="H18" i="36"/>
  <c r="A18" i="36"/>
  <c r="H17" i="36"/>
  <c r="A17" i="36"/>
  <c r="H16" i="36"/>
  <c r="A16" i="36"/>
  <c r="H15" i="36"/>
  <c r="A15" i="36"/>
  <c r="H14" i="36"/>
  <c r="A14" i="36"/>
  <c r="H13" i="36"/>
  <c r="A13" i="36"/>
  <c r="H12" i="36"/>
  <c r="A12" i="36"/>
  <c r="H11" i="36"/>
  <c r="A11" i="36"/>
  <c r="A10" i="36"/>
  <c r="A9" i="36"/>
  <c r="A8" i="36"/>
  <c r="A7" i="36"/>
  <c r="A6" i="36"/>
  <c r="A5" i="36"/>
  <c r="A4" i="36"/>
  <c r="A3" i="36"/>
  <c r="A2" i="36"/>
  <c r="A1" i="36"/>
  <c r="A89" i="35"/>
  <c r="A88" i="35"/>
  <c r="A87" i="35"/>
  <c r="A86" i="35"/>
  <c r="A85" i="35"/>
  <c r="A84" i="35"/>
  <c r="A83" i="35"/>
  <c r="A82" i="35"/>
  <c r="A81" i="35"/>
  <c r="A80" i="35"/>
  <c r="A79" i="35"/>
  <c r="A78" i="35"/>
  <c r="A77" i="35"/>
  <c r="A76" i="35"/>
  <c r="N75" i="35"/>
  <c r="N43" i="35" s="1"/>
  <c r="L75" i="35"/>
  <c r="K75" i="35"/>
  <c r="K25" i="35" s="1"/>
  <c r="J75" i="35"/>
  <c r="J44" i="35" s="1"/>
  <c r="G75" i="35"/>
  <c r="F75" i="35"/>
  <c r="F25" i="35" s="1"/>
  <c r="F26" i="35" s="1"/>
  <c r="F36" i="35" s="1"/>
  <c r="E75" i="35"/>
  <c r="E25" i="35" s="1"/>
  <c r="A75" i="35"/>
  <c r="H74" i="35"/>
  <c r="M74" i="35" s="1"/>
  <c r="A74" i="35"/>
  <c r="H73" i="35"/>
  <c r="A73" i="35"/>
  <c r="H72" i="35"/>
  <c r="A72" i="35"/>
  <c r="H71" i="35"/>
  <c r="A71" i="35"/>
  <c r="H70" i="35"/>
  <c r="A70" i="35"/>
  <c r="H69" i="35"/>
  <c r="A69" i="35"/>
  <c r="H68" i="35"/>
  <c r="A68" i="35"/>
  <c r="H67" i="35"/>
  <c r="A67" i="35"/>
  <c r="H66" i="35"/>
  <c r="I66" i="35" s="1"/>
  <c r="I66" i="36" s="1"/>
  <c r="A66" i="35"/>
  <c r="H65" i="35"/>
  <c r="A65" i="35"/>
  <c r="H64" i="35"/>
  <c r="A64" i="35"/>
  <c r="H63" i="35"/>
  <c r="A63" i="35"/>
  <c r="H62" i="35"/>
  <c r="A62" i="35"/>
  <c r="H61" i="35"/>
  <c r="A61" i="35"/>
  <c r="H60" i="35"/>
  <c r="A60" i="35"/>
  <c r="H59" i="35"/>
  <c r="A59" i="35"/>
  <c r="H58" i="35"/>
  <c r="A58" i="35"/>
  <c r="H57" i="35"/>
  <c r="A57" i="35"/>
  <c r="H56" i="35"/>
  <c r="A56" i="35"/>
  <c r="H55" i="35"/>
  <c r="A55" i="35"/>
  <c r="H54" i="35"/>
  <c r="A54" i="35"/>
  <c r="H53" i="35"/>
  <c r="A53" i="35"/>
  <c r="H52" i="35"/>
  <c r="A52" i="35"/>
  <c r="H51" i="35"/>
  <c r="A51" i="35"/>
  <c r="H50" i="35"/>
  <c r="A50" i="35"/>
  <c r="H49" i="35"/>
  <c r="A49" i="35"/>
  <c r="H48" i="35"/>
  <c r="A48" i="35"/>
  <c r="H47" i="35"/>
  <c r="A47" i="35"/>
  <c r="H46" i="35"/>
  <c r="A46" i="35"/>
  <c r="H45" i="35"/>
  <c r="A45" i="35"/>
  <c r="L44" i="35"/>
  <c r="K44" i="35"/>
  <c r="A44" i="35"/>
  <c r="A43" i="35"/>
  <c r="A42" i="35"/>
  <c r="A41" i="35"/>
  <c r="A40" i="35"/>
  <c r="A39" i="35"/>
  <c r="A38" i="35"/>
  <c r="A37" i="35"/>
  <c r="A36" i="35"/>
  <c r="H35" i="35"/>
  <c r="A35" i="35"/>
  <c r="H34" i="35"/>
  <c r="A34" i="35"/>
  <c r="H33" i="35"/>
  <c r="A33" i="35"/>
  <c r="H32" i="35"/>
  <c r="A32" i="35"/>
  <c r="H31" i="35"/>
  <c r="A31" i="35"/>
  <c r="H30" i="35"/>
  <c r="A30" i="35"/>
  <c r="H29" i="35"/>
  <c r="A29" i="35"/>
  <c r="H28" i="35"/>
  <c r="A28" i="35"/>
  <c r="N27" i="35"/>
  <c r="L27" i="35"/>
  <c r="K27" i="35"/>
  <c r="J27" i="35"/>
  <c r="H27" i="35"/>
  <c r="G27" i="35"/>
  <c r="F27" i="35"/>
  <c r="E27" i="35"/>
  <c r="A27" i="35"/>
  <c r="A26" i="35"/>
  <c r="L25" i="35"/>
  <c r="G25" i="35"/>
  <c r="A25" i="35"/>
  <c r="N24" i="35"/>
  <c r="L24" i="35"/>
  <c r="L26" i="35" s="1"/>
  <c r="L36" i="35" s="1"/>
  <c r="L10" i="35" s="1"/>
  <c r="K24" i="35"/>
  <c r="K26" i="35" s="1"/>
  <c r="J24" i="35"/>
  <c r="G24" i="35"/>
  <c r="G26" i="35" s="1"/>
  <c r="G36" i="35" s="1"/>
  <c r="F24" i="35"/>
  <c r="E24" i="35"/>
  <c r="M23" i="35"/>
  <c r="H23" i="35"/>
  <c r="A23" i="35"/>
  <c r="H22" i="35"/>
  <c r="H21" i="35"/>
  <c r="A21" i="35"/>
  <c r="H20" i="35"/>
  <c r="A20" i="35"/>
  <c r="H19" i="35"/>
  <c r="A19" i="35"/>
  <c r="H18" i="35"/>
  <c r="A18" i="35"/>
  <c r="H17" i="35"/>
  <c r="A17" i="35"/>
  <c r="H16" i="35"/>
  <c r="A16" i="35"/>
  <c r="H15" i="35"/>
  <c r="A15" i="35"/>
  <c r="H14" i="35"/>
  <c r="A14" i="35"/>
  <c r="H13" i="35"/>
  <c r="A13" i="35"/>
  <c r="H12" i="35"/>
  <c r="A12" i="35"/>
  <c r="H11" i="35"/>
  <c r="A11" i="35"/>
  <c r="A10" i="35"/>
  <c r="A9" i="35"/>
  <c r="A8" i="35"/>
  <c r="A7" i="35"/>
  <c r="A6" i="35"/>
  <c r="A5" i="35"/>
  <c r="A4" i="35"/>
  <c r="A3" i="35"/>
  <c r="A2" i="35"/>
  <c r="A1" i="35"/>
  <c r="I74" i="34"/>
  <c r="I66" i="34"/>
  <c r="I51" i="34"/>
  <c r="A89" i="34"/>
  <c r="A88" i="34"/>
  <c r="A87" i="34"/>
  <c r="A86" i="34"/>
  <c r="A85" i="34"/>
  <c r="A84" i="34"/>
  <c r="A83" i="34"/>
  <c r="A82" i="34"/>
  <c r="A81" i="34"/>
  <c r="A80" i="34"/>
  <c r="A79" i="34"/>
  <c r="A78" i="34"/>
  <c r="A77" i="34"/>
  <c r="A76" i="34"/>
  <c r="N75" i="34"/>
  <c r="N25" i="34" s="1"/>
  <c r="L75" i="34"/>
  <c r="L44" i="34" s="1"/>
  <c r="K75" i="34"/>
  <c r="K25" i="34" s="1"/>
  <c r="J75" i="34"/>
  <c r="J44" i="34" s="1"/>
  <c r="G75" i="34"/>
  <c r="G25" i="34" s="1"/>
  <c r="G26" i="34" s="1"/>
  <c r="G36" i="34" s="1"/>
  <c r="F75" i="34"/>
  <c r="F25" i="34" s="1"/>
  <c r="F26" i="34" s="1"/>
  <c r="F36" i="34" s="1"/>
  <c r="E75" i="34"/>
  <c r="E25" i="34" s="1"/>
  <c r="A75" i="34"/>
  <c r="M74" i="34"/>
  <c r="H74" i="34"/>
  <c r="A74" i="34"/>
  <c r="H73" i="34"/>
  <c r="A73" i="34"/>
  <c r="H72" i="34"/>
  <c r="A72" i="34"/>
  <c r="H71" i="34"/>
  <c r="A71" i="34"/>
  <c r="H70" i="34"/>
  <c r="A70" i="34"/>
  <c r="H69" i="34"/>
  <c r="A69" i="34"/>
  <c r="H68" i="34"/>
  <c r="A68" i="34"/>
  <c r="H67" i="34"/>
  <c r="A67" i="34"/>
  <c r="M66" i="34"/>
  <c r="H66" i="34"/>
  <c r="A66" i="34"/>
  <c r="H65" i="34"/>
  <c r="A65" i="34"/>
  <c r="H64" i="34"/>
  <c r="A64" i="34"/>
  <c r="H63" i="34"/>
  <c r="A63" i="34"/>
  <c r="H62" i="34"/>
  <c r="A62" i="34"/>
  <c r="H61" i="34"/>
  <c r="A61" i="34"/>
  <c r="H60" i="34"/>
  <c r="A60" i="34"/>
  <c r="H59" i="34"/>
  <c r="A59" i="34"/>
  <c r="H58" i="34"/>
  <c r="A58" i="34"/>
  <c r="H57" i="34"/>
  <c r="A57" i="34"/>
  <c r="H56" i="34"/>
  <c r="I56" i="34" s="1"/>
  <c r="A56" i="34"/>
  <c r="H55" i="34"/>
  <c r="A55" i="34"/>
  <c r="H54" i="34"/>
  <c r="A54" i="34"/>
  <c r="H53" i="34"/>
  <c r="A53" i="34"/>
  <c r="H52" i="34"/>
  <c r="A52" i="34"/>
  <c r="H51" i="34"/>
  <c r="A51" i="34"/>
  <c r="H50" i="34"/>
  <c r="A50" i="34"/>
  <c r="H49" i="34"/>
  <c r="A49" i="34"/>
  <c r="H48" i="34"/>
  <c r="A48" i="34"/>
  <c r="H47" i="34"/>
  <c r="A47" i="34"/>
  <c r="H46" i="34"/>
  <c r="A46" i="34"/>
  <c r="H45" i="34"/>
  <c r="A45" i="34"/>
  <c r="K44" i="34"/>
  <c r="A44" i="34"/>
  <c r="A43" i="34"/>
  <c r="A42" i="34"/>
  <c r="A41" i="34"/>
  <c r="A40" i="34"/>
  <c r="A39" i="34"/>
  <c r="A38" i="34"/>
  <c r="A37" i="34"/>
  <c r="A36" i="34"/>
  <c r="H35" i="34"/>
  <c r="A35" i="34"/>
  <c r="H34" i="34"/>
  <c r="A34" i="34"/>
  <c r="H33" i="34"/>
  <c r="A33" i="34"/>
  <c r="H32" i="34"/>
  <c r="I32" i="34" s="1"/>
  <c r="I32" i="35" s="1"/>
  <c r="I32" i="36" s="1"/>
  <c r="A32" i="34"/>
  <c r="H31" i="34"/>
  <c r="A31" i="34"/>
  <c r="H30" i="34"/>
  <c r="A30" i="34"/>
  <c r="H29" i="34"/>
  <c r="A29" i="34"/>
  <c r="H28" i="34"/>
  <c r="A28" i="34"/>
  <c r="N27" i="34"/>
  <c r="L27" i="34"/>
  <c r="K27" i="34"/>
  <c r="J27" i="34"/>
  <c r="G27" i="34"/>
  <c r="F27" i="34"/>
  <c r="E27" i="34"/>
  <c r="A27" i="34"/>
  <c r="A26" i="34"/>
  <c r="A25" i="34"/>
  <c r="N24" i="34"/>
  <c r="L24" i="34"/>
  <c r="K24" i="34"/>
  <c r="J24" i="34"/>
  <c r="G24" i="34"/>
  <c r="F24" i="34"/>
  <c r="E24" i="34"/>
  <c r="M23" i="34"/>
  <c r="H23" i="34"/>
  <c r="A23" i="34"/>
  <c r="H22" i="34"/>
  <c r="H21" i="34"/>
  <c r="A21" i="34"/>
  <c r="H20" i="34"/>
  <c r="A20" i="34"/>
  <c r="H19" i="34"/>
  <c r="A19" i="34"/>
  <c r="H18" i="34"/>
  <c r="A18" i="34"/>
  <c r="H17" i="34"/>
  <c r="A17" i="34"/>
  <c r="H16" i="34"/>
  <c r="A16" i="34"/>
  <c r="H15" i="34"/>
  <c r="A15" i="34"/>
  <c r="H14" i="34"/>
  <c r="A14" i="34"/>
  <c r="H13" i="34"/>
  <c r="A13" i="34"/>
  <c r="H12" i="34"/>
  <c r="A12" i="34"/>
  <c r="H11" i="34"/>
  <c r="A11" i="34"/>
  <c r="A10" i="34"/>
  <c r="A9" i="34"/>
  <c r="A8" i="34"/>
  <c r="A7" i="34"/>
  <c r="A6" i="34"/>
  <c r="A5" i="34"/>
  <c r="A4" i="34"/>
  <c r="A3" i="34"/>
  <c r="A2" i="34"/>
  <c r="A1" i="34"/>
  <c r="I74" i="31"/>
  <c r="I72" i="31"/>
  <c r="I66" i="31"/>
  <c r="I63" i="31"/>
  <c r="I63" i="34" s="1"/>
  <c r="I61" i="31"/>
  <c r="I61" i="34" s="1"/>
  <c r="I61" i="35" s="1"/>
  <c r="I57" i="31"/>
  <c r="I57" i="34" s="1"/>
  <c r="I57" i="35" s="1"/>
  <c r="I57" i="36" s="1"/>
  <c r="I56" i="31"/>
  <c r="I55" i="31"/>
  <c r="I55" i="34" s="1"/>
  <c r="I55" i="35" s="1"/>
  <c r="I55" i="36" s="1"/>
  <c r="I55" i="37" s="1"/>
  <c r="I55" i="38" s="1"/>
  <c r="I55" i="39" s="1"/>
  <c r="I51" i="31"/>
  <c r="I50" i="31"/>
  <c r="I50" i="34" s="1"/>
  <c r="I46" i="31"/>
  <c r="I46" i="34" s="1"/>
  <c r="I35" i="31"/>
  <c r="I34" i="31"/>
  <c r="I28" i="31"/>
  <c r="I18" i="31"/>
  <c r="I18" i="34" s="1"/>
  <c r="I18" i="35" s="1"/>
  <c r="I18" i="36" s="1"/>
  <c r="I18" i="37" s="1"/>
  <c r="I18" i="38" s="1"/>
  <c r="I18" i="39" s="1"/>
  <c r="I18" i="40" s="1"/>
  <c r="I18" i="41" s="1"/>
  <c r="I16" i="31"/>
  <c r="I16" i="34" s="1"/>
  <c r="I16" i="35" s="1"/>
  <c r="I16" i="36" s="1"/>
  <c r="I16" i="37" s="1"/>
  <c r="I16" i="38" s="1"/>
  <c r="I16" i="39" s="1"/>
  <c r="I16" i="40" s="1"/>
  <c r="I16" i="41" s="1"/>
  <c r="I15" i="31"/>
  <c r="I15" i="34" s="1"/>
  <c r="I12" i="31"/>
  <c r="A89" i="31"/>
  <c r="A88" i="31"/>
  <c r="A87" i="31"/>
  <c r="A86" i="31"/>
  <c r="A85" i="31"/>
  <c r="A84" i="31"/>
  <c r="A83" i="31"/>
  <c r="A82" i="31"/>
  <c r="A81" i="31"/>
  <c r="A80" i="31"/>
  <c r="A79" i="31"/>
  <c r="A78" i="31"/>
  <c r="A77" i="31"/>
  <c r="A76" i="31"/>
  <c r="N75" i="31"/>
  <c r="N43" i="31" s="1"/>
  <c r="L75" i="31"/>
  <c r="L25" i="31" s="1"/>
  <c r="K75" i="31"/>
  <c r="K44" i="31" s="1"/>
  <c r="J75" i="31"/>
  <c r="J44" i="31" s="1"/>
  <c r="G75" i="31"/>
  <c r="F75" i="31"/>
  <c r="E75" i="31"/>
  <c r="E25" i="31" s="1"/>
  <c r="A75" i="31"/>
  <c r="H74" i="31"/>
  <c r="A74" i="31"/>
  <c r="H73" i="31"/>
  <c r="I73" i="31" s="1"/>
  <c r="A73" i="31"/>
  <c r="H72" i="31"/>
  <c r="A72" i="31"/>
  <c r="H71" i="31"/>
  <c r="I71" i="31" s="1"/>
  <c r="I71" i="34" s="1"/>
  <c r="A71" i="31"/>
  <c r="H70" i="31"/>
  <c r="I70" i="31" s="1"/>
  <c r="A70" i="31"/>
  <c r="H69" i="31"/>
  <c r="I69" i="31" s="1"/>
  <c r="I69" i="34" s="1"/>
  <c r="I69" i="35" s="1"/>
  <c r="I69" i="36" s="1"/>
  <c r="A69" i="31"/>
  <c r="H68" i="31"/>
  <c r="I68" i="31" s="1"/>
  <c r="A68" i="31"/>
  <c r="H67" i="31"/>
  <c r="I67" i="31" s="1"/>
  <c r="I67" i="34" s="1"/>
  <c r="I67" i="35" s="1"/>
  <c r="I67" i="36" s="1"/>
  <c r="I67" i="37" s="1"/>
  <c r="I67" i="38" s="1"/>
  <c r="A67" i="31"/>
  <c r="H66" i="31"/>
  <c r="A66" i="31"/>
  <c r="H65" i="31"/>
  <c r="I65" i="31" s="1"/>
  <c r="A65" i="31"/>
  <c r="H64" i="31"/>
  <c r="I64" i="31" s="1"/>
  <c r="I64" i="34" s="1"/>
  <c r="A64" i="31"/>
  <c r="H63" i="31"/>
  <c r="A63" i="31"/>
  <c r="H62" i="31"/>
  <c r="I62" i="31" s="1"/>
  <c r="I62" i="34" s="1"/>
  <c r="A62" i="31"/>
  <c r="H61" i="31"/>
  <c r="A61" i="31"/>
  <c r="H60" i="31"/>
  <c r="I60" i="31" s="1"/>
  <c r="I60" i="34" s="1"/>
  <c r="A60" i="31"/>
  <c r="H59" i="31"/>
  <c r="I59" i="31" s="1"/>
  <c r="I59" i="34" s="1"/>
  <c r="I59" i="35" s="1"/>
  <c r="I59" i="36" s="1"/>
  <c r="I59" i="37" s="1"/>
  <c r="A59" i="31"/>
  <c r="H58" i="31"/>
  <c r="I58" i="31" s="1"/>
  <c r="I58" i="34" s="1"/>
  <c r="A58" i="31"/>
  <c r="H57" i="31"/>
  <c r="A57" i="31"/>
  <c r="H56" i="31"/>
  <c r="A56" i="31"/>
  <c r="H55" i="31"/>
  <c r="A55" i="31"/>
  <c r="H54" i="31"/>
  <c r="I54" i="31" s="1"/>
  <c r="I54" i="34" s="1"/>
  <c r="A54" i="31"/>
  <c r="H53" i="31"/>
  <c r="I53" i="31" s="1"/>
  <c r="I53" i="34" s="1"/>
  <c r="I53" i="35" s="1"/>
  <c r="A53" i="31"/>
  <c r="H52" i="31"/>
  <c r="I52" i="31" s="1"/>
  <c r="I52" i="34" s="1"/>
  <c r="A52" i="31"/>
  <c r="H51" i="31"/>
  <c r="A51" i="31"/>
  <c r="H50" i="31"/>
  <c r="A50" i="31"/>
  <c r="H49" i="31"/>
  <c r="I49" i="31" s="1"/>
  <c r="I49" i="34" s="1"/>
  <c r="A49" i="31"/>
  <c r="H48" i="31"/>
  <c r="I48" i="31" s="1"/>
  <c r="I48" i="34" s="1"/>
  <c r="A48" i="31"/>
  <c r="H47" i="31"/>
  <c r="I47" i="31" s="1"/>
  <c r="I47" i="34" s="1"/>
  <c r="I47" i="35" s="1"/>
  <c r="A47" i="31"/>
  <c r="H46" i="31"/>
  <c r="A46" i="31"/>
  <c r="H45" i="31"/>
  <c r="A45" i="31"/>
  <c r="A44" i="31"/>
  <c r="A43" i="31"/>
  <c r="A42" i="31"/>
  <c r="A41" i="31"/>
  <c r="A40" i="31"/>
  <c r="A39" i="31"/>
  <c r="A38" i="31"/>
  <c r="A37" i="31"/>
  <c r="A36" i="31"/>
  <c r="H35" i="31"/>
  <c r="A35" i="31"/>
  <c r="H34" i="31"/>
  <c r="A34" i="31"/>
  <c r="H33" i="31"/>
  <c r="I33" i="31" s="1"/>
  <c r="A33" i="31"/>
  <c r="H32" i="31"/>
  <c r="I32" i="31" s="1"/>
  <c r="A32" i="31"/>
  <c r="H31" i="31"/>
  <c r="I31" i="31" s="1"/>
  <c r="I31" i="34" s="1"/>
  <c r="A31" i="31"/>
  <c r="H30" i="31"/>
  <c r="I30" i="31" s="1"/>
  <c r="I30" i="34" s="1"/>
  <c r="I30" i="35" s="1"/>
  <c r="I30" i="36" s="1"/>
  <c r="A30" i="31"/>
  <c r="H29" i="31"/>
  <c r="I29" i="31" s="1"/>
  <c r="I29" i="34" s="1"/>
  <c r="I29" i="35" s="1"/>
  <c r="A29" i="31"/>
  <c r="H28" i="31"/>
  <c r="A28" i="31"/>
  <c r="N27" i="31"/>
  <c r="L27" i="31"/>
  <c r="K27" i="31"/>
  <c r="J27" i="31"/>
  <c r="G27" i="31"/>
  <c r="F27" i="31"/>
  <c r="E27" i="31"/>
  <c r="A27" i="31"/>
  <c r="A26" i="31"/>
  <c r="G25" i="31"/>
  <c r="F25" i="31"/>
  <c r="F26" i="31" s="1"/>
  <c r="F36" i="31" s="1"/>
  <c r="A25" i="31"/>
  <c r="N24" i="31"/>
  <c r="L24" i="31"/>
  <c r="K24" i="31"/>
  <c r="J24" i="31"/>
  <c r="G24" i="31"/>
  <c r="G26" i="31" s="1"/>
  <c r="F24" i="31"/>
  <c r="E24" i="31"/>
  <c r="M23" i="31"/>
  <c r="H23" i="31"/>
  <c r="A23" i="31"/>
  <c r="H22" i="31"/>
  <c r="H21" i="31"/>
  <c r="I21" i="31" s="1"/>
  <c r="I21" i="34" s="1"/>
  <c r="I21" i="35" s="1"/>
  <c r="A21" i="31"/>
  <c r="H20" i="31"/>
  <c r="I20" i="31" s="1"/>
  <c r="I20" i="34" s="1"/>
  <c r="A20" i="31"/>
  <c r="H19" i="31"/>
  <c r="I19" i="31" s="1"/>
  <c r="I19" i="34" s="1"/>
  <c r="A19" i="31"/>
  <c r="H18" i="31"/>
  <c r="A18" i="31"/>
  <c r="H17" i="31"/>
  <c r="I17" i="31" s="1"/>
  <c r="I17" i="34" s="1"/>
  <c r="A17" i="31"/>
  <c r="H16" i="31"/>
  <c r="A16" i="31"/>
  <c r="H15" i="31"/>
  <c r="A15" i="31"/>
  <c r="H14" i="31"/>
  <c r="I14" i="31" s="1"/>
  <c r="I14" i="34" s="1"/>
  <c r="I14" i="35" s="1"/>
  <c r="A14" i="31"/>
  <c r="H13" i="31"/>
  <c r="I13" i="31" s="1"/>
  <c r="I13" i="34" s="1"/>
  <c r="I13" i="35" s="1"/>
  <c r="A13" i="31"/>
  <c r="H12" i="31"/>
  <c r="A12" i="31"/>
  <c r="H11" i="31"/>
  <c r="I11" i="31" s="1"/>
  <c r="I11" i="34" s="1"/>
  <c r="I11" i="35" s="1"/>
  <c r="I11" i="36" s="1"/>
  <c r="I11" i="37" s="1"/>
  <c r="I11" i="38" s="1"/>
  <c r="I11" i="39" s="1"/>
  <c r="I11" i="40" s="1"/>
  <c r="I11" i="41" s="1"/>
  <c r="A11" i="31"/>
  <c r="A10" i="31"/>
  <c r="A9" i="31"/>
  <c r="A8" i="31"/>
  <c r="A7" i="31"/>
  <c r="A6" i="31"/>
  <c r="A5" i="31"/>
  <c r="A4" i="31"/>
  <c r="A3" i="31"/>
  <c r="A2" i="31"/>
  <c r="A1" i="31"/>
  <c r="J10" i="30"/>
  <c r="J44" i="30"/>
  <c r="N43" i="30"/>
  <c r="K44" i="30"/>
  <c r="K10" i="30"/>
  <c r="H25" i="41" l="1"/>
  <c r="H26" i="41" s="1"/>
  <c r="H36" i="41" s="1"/>
  <c r="J25" i="40"/>
  <c r="J26" i="40" s="1"/>
  <c r="J36" i="40" s="1"/>
  <c r="J10" i="40" s="1"/>
  <c r="M74" i="40"/>
  <c r="M74" i="41"/>
  <c r="I55" i="40"/>
  <c r="I55" i="41" s="1"/>
  <c r="H75" i="40"/>
  <c r="E43" i="40" s="1"/>
  <c r="N43" i="40"/>
  <c r="H24" i="40"/>
  <c r="N26" i="40"/>
  <c r="N36" i="40" s="1"/>
  <c r="N9" i="40" s="1"/>
  <c r="E26" i="40"/>
  <c r="E36" i="40" s="1"/>
  <c r="L26" i="40"/>
  <c r="L36" i="40" s="1"/>
  <c r="L10" i="40" s="1"/>
  <c r="H27" i="39"/>
  <c r="I67" i="39"/>
  <c r="I67" i="40" s="1"/>
  <c r="I67" i="41" s="1"/>
  <c r="M67" i="41" s="1"/>
  <c r="N43" i="39"/>
  <c r="E26" i="39"/>
  <c r="E36" i="39" s="1"/>
  <c r="N26" i="39"/>
  <c r="N36" i="39" s="1"/>
  <c r="N9" i="39" s="1"/>
  <c r="L26" i="39"/>
  <c r="L36" i="39" s="1"/>
  <c r="L10" i="39" s="1"/>
  <c r="K36" i="40"/>
  <c r="K10" i="40" s="1"/>
  <c r="K25" i="38"/>
  <c r="K26" i="38" s="1"/>
  <c r="K36" i="38" s="1"/>
  <c r="K10" i="38" s="1"/>
  <c r="L25" i="38"/>
  <c r="I59" i="38"/>
  <c r="I59" i="39" s="1"/>
  <c r="I59" i="40" s="1"/>
  <c r="I59" i="41" s="1"/>
  <c r="M59" i="41" s="1"/>
  <c r="I51" i="38"/>
  <c r="I51" i="39" s="1"/>
  <c r="I51" i="40" s="1"/>
  <c r="I51" i="41" s="1"/>
  <c r="I51" i="42" s="1"/>
  <c r="M51" i="42" s="1"/>
  <c r="N43" i="38"/>
  <c r="H75" i="38"/>
  <c r="H25" i="38" s="1"/>
  <c r="E26" i="38"/>
  <c r="E36" i="38" s="1"/>
  <c r="N26" i="38"/>
  <c r="N36" i="38" s="1"/>
  <c r="N9" i="38" s="1"/>
  <c r="J26" i="38"/>
  <c r="J36" i="38" s="1"/>
  <c r="J10" i="38" s="1"/>
  <c r="L26" i="38"/>
  <c r="L36" i="38" s="1"/>
  <c r="L10" i="38" s="1"/>
  <c r="L25" i="37"/>
  <c r="L26" i="37"/>
  <c r="L36" i="37" s="1"/>
  <c r="L10" i="37" s="1"/>
  <c r="H27" i="37"/>
  <c r="I69" i="37"/>
  <c r="I69" i="38" s="1"/>
  <c r="I69" i="39" s="1"/>
  <c r="I69" i="40" s="1"/>
  <c r="I69" i="41" s="1"/>
  <c r="M69" i="41" s="1"/>
  <c r="I57" i="37"/>
  <c r="I57" i="38" s="1"/>
  <c r="I57" i="39" s="1"/>
  <c r="I57" i="40" s="1"/>
  <c r="I57" i="41" s="1"/>
  <c r="M57" i="41" s="1"/>
  <c r="H75" i="37"/>
  <c r="E43" i="37" s="1"/>
  <c r="N43" i="37"/>
  <c r="N26" i="37"/>
  <c r="N36" i="37" s="1"/>
  <c r="N9" i="37" s="1"/>
  <c r="E26" i="37"/>
  <c r="E36" i="37" s="1"/>
  <c r="H27" i="36"/>
  <c r="I29" i="36"/>
  <c r="I29" i="37" s="1"/>
  <c r="I29" i="38" s="1"/>
  <c r="I29" i="39" s="1"/>
  <c r="I29" i="40" s="1"/>
  <c r="I29" i="41" s="1"/>
  <c r="I53" i="36"/>
  <c r="I53" i="37" s="1"/>
  <c r="I53" i="38" s="1"/>
  <c r="I53" i="39" s="1"/>
  <c r="I53" i="40" s="1"/>
  <c r="I53" i="41" s="1"/>
  <c r="I53" i="42" s="1"/>
  <c r="M53" i="42" s="1"/>
  <c r="I21" i="36"/>
  <c r="I21" i="37" s="1"/>
  <c r="I21" i="38" s="1"/>
  <c r="I21" i="39" s="1"/>
  <c r="I21" i="40" s="1"/>
  <c r="I21" i="41" s="1"/>
  <c r="M21" i="41" s="1"/>
  <c r="I61" i="36"/>
  <c r="I61" i="37" s="1"/>
  <c r="I61" i="38" s="1"/>
  <c r="I61" i="39" s="1"/>
  <c r="I61" i="40" s="1"/>
  <c r="I61" i="41" s="1"/>
  <c r="M61" i="41" s="1"/>
  <c r="N43" i="36"/>
  <c r="I47" i="36"/>
  <c r="I47" i="37" s="1"/>
  <c r="I47" i="38" s="1"/>
  <c r="I47" i="39" s="1"/>
  <c r="I47" i="40" s="1"/>
  <c r="I47" i="41" s="1"/>
  <c r="I47" i="42" s="1"/>
  <c r="M47" i="42" s="1"/>
  <c r="I14" i="36"/>
  <c r="I14" i="37" s="1"/>
  <c r="I14" i="38" s="1"/>
  <c r="I14" i="39" s="1"/>
  <c r="I14" i="40" s="1"/>
  <c r="I14" i="41" s="1"/>
  <c r="I14" i="42" s="1"/>
  <c r="M14" i="42" s="1"/>
  <c r="H24" i="36"/>
  <c r="I13" i="36"/>
  <c r="I13" i="37" s="1"/>
  <c r="I13" i="38" s="1"/>
  <c r="I13" i="39" s="1"/>
  <c r="I13" i="40" s="1"/>
  <c r="I13" i="41" s="1"/>
  <c r="I13" i="42" s="1"/>
  <c r="M13" i="42" s="1"/>
  <c r="N26" i="36"/>
  <c r="N36" i="36" s="1"/>
  <c r="N9" i="36" s="1"/>
  <c r="E26" i="36"/>
  <c r="E36" i="36" s="1"/>
  <c r="I31" i="35"/>
  <c r="I31" i="36" s="1"/>
  <c r="I31" i="37" s="1"/>
  <c r="I31" i="38" s="1"/>
  <c r="I31" i="39" s="1"/>
  <c r="I31" i="40" s="1"/>
  <c r="I31" i="41" s="1"/>
  <c r="M29" i="41"/>
  <c r="I29" i="42"/>
  <c r="M29" i="42" s="1"/>
  <c r="K26" i="36"/>
  <c r="K36" i="36" s="1"/>
  <c r="K10" i="36" s="1"/>
  <c r="J25" i="36"/>
  <c r="J26" i="36" s="1"/>
  <c r="J36" i="36" s="1"/>
  <c r="J10" i="36" s="1"/>
  <c r="I49" i="35"/>
  <c r="I49" i="36" s="1"/>
  <c r="I49" i="37" s="1"/>
  <c r="I49" i="38" s="1"/>
  <c r="I49" i="39" s="1"/>
  <c r="I49" i="40" s="1"/>
  <c r="I49" i="41" s="1"/>
  <c r="I63" i="35"/>
  <c r="I63" i="36" s="1"/>
  <c r="I63" i="37" s="1"/>
  <c r="I63" i="38" s="1"/>
  <c r="I63" i="39" s="1"/>
  <c r="I63" i="40" s="1"/>
  <c r="I63" i="41" s="1"/>
  <c r="I21" i="42"/>
  <c r="M21" i="42" s="1"/>
  <c r="I20" i="35"/>
  <c r="I20" i="36" s="1"/>
  <c r="I20" i="37" s="1"/>
  <c r="I20" i="38" s="1"/>
  <c r="I20" i="39" s="1"/>
  <c r="I20" i="40" s="1"/>
  <c r="I20" i="41" s="1"/>
  <c r="K36" i="35"/>
  <c r="K10" i="35" s="1"/>
  <c r="I71" i="35"/>
  <c r="I71" i="36" s="1"/>
  <c r="I71" i="37" s="1"/>
  <c r="I71" i="38" s="1"/>
  <c r="I71" i="39" s="1"/>
  <c r="I71" i="40" s="1"/>
  <c r="I71" i="41" s="1"/>
  <c r="I66" i="37"/>
  <c r="I66" i="38" s="1"/>
  <c r="I66" i="39" s="1"/>
  <c r="M66" i="36"/>
  <c r="M66" i="35"/>
  <c r="M55" i="41"/>
  <c r="I55" i="42"/>
  <c r="M55" i="42" s="1"/>
  <c r="I19" i="35"/>
  <c r="I19" i="36" s="1"/>
  <c r="I19" i="37" s="1"/>
  <c r="I19" i="38" s="1"/>
  <c r="I19" i="39" s="1"/>
  <c r="I19" i="40" s="1"/>
  <c r="I19" i="41" s="1"/>
  <c r="M18" i="41"/>
  <c r="I18" i="42"/>
  <c r="M18" i="42" s="1"/>
  <c r="I17" i="35"/>
  <c r="I17" i="36" s="1"/>
  <c r="I17" i="37" s="1"/>
  <c r="I17" i="38" s="1"/>
  <c r="I17" i="39" s="1"/>
  <c r="I17" i="40" s="1"/>
  <c r="I17" i="41" s="1"/>
  <c r="M16" i="41"/>
  <c r="I16" i="42"/>
  <c r="M16" i="42" s="1"/>
  <c r="I15" i="35"/>
  <c r="I15" i="36" s="1"/>
  <c r="I15" i="37" s="1"/>
  <c r="I15" i="38" s="1"/>
  <c r="I15" i="39" s="1"/>
  <c r="I15" i="40" s="1"/>
  <c r="I15" i="41" s="1"/>
  <c r="N25" i="35"/>
  <c r="N26" i="35" s="1"/>
  <c r="N36" i="35" s="1"/>
  <c r="N9" i="35" s="1"/>
  <c r="H75" i="35"/>
  <c r="E43" i="35" s="1"/>
  <c r="M13" i="41"/>
  <c r="M11" i="41"/>
  <c r="I11" i="42"/>
  <c r="M11" i="42" s="1"/>
  <c r="E26" i="35"/>
  <c r="E36" i="35" s="1"/>
  <c r="L25" i="34"/>
  <c r="K26" i="34"/>
  <c r="K36" i="34" s="1"/>
  <c r="K10" i="34" s="1"/>
  <c r="J25" i="34"/>
  <c r="J26" i="34" s="1"/>
  <c r="L26" i="34"/>
  <c r="L36" i="34" s="1"/>
  <c r="L10" i="34" s="1"/>
  <c r="I12" i="34"/>
  <c r="I12" i="35" s="1"/>
  <c r="I12" i="36" s="1"/>
  <c r="I12" i="37" s="1"/>
  <c r="I12" i="38" s="1"/>
  <c r="I12" i="39" s="1"/>
  <c r="I12" i="40" s="1"/>
  <c r="I12" i="41" s="1"/>
  <c r="I33" i="34"/>
  <c r="I33" i="35" s="1"/>
  <c r="I33" i="36" s="1"/>
  <c r="I33" i="37" s="1"/>
  <c r="I33" i="38" s="1"/>
  <c r="I33" i="39" s="1"/>
  <c r="I33" i="40" s="1"/>
  <c r="I33" i="41" s="1"/>
  <c r="M33" i="41" s="1"/>
  <c r="I35" i="34"/>
  <c r="I35" i="35" s="1"/>
  <c r="I35" i="36" s="1"/>
  <c r="I35" i="37" s="1"/>
  <c r="I35" i="38" s="1"/>
  <c r="I35" i="39" s="1"/>
  <c r="I35" i="40" s="1"/>
  <c r="I35" i="41" s="1"/>
  <c r="J36" i="34"/>
  <c r="J10" i="34" s="1"/>
  <c r="I34" i="34"/>
  <c r="I34" i="35" s="1"/>
  <c r="I34" i="36" s="1"/>
  <c r="M34" i="36" s="1"/>
  <c r="I28" i="34"/>
  <c r="I28" i="35" s="1"/>
  <c r="I28" i="36" s="1"/>
  <c r="M28" i="36" s="1"/>
  <c r="H27" i="34"/>
  <c r="I72" i="34"/>
  <c r="M72" i="34" s="1"/>
  <c r="I73" i="34"/>
  <c r="I73" i="35" s="1"/>
  <c r="I73" i="36" s="1"/>
  <c r="I73" i="37" s="1"/>
  <c r="I73" i="38" s="1"/>
  <c r="I73" i="39" s="1"/>
  <c r="I73" i="40" s="1"/>
  <c r="I73" i="41" s="1"/>
  <c r="I68" i="34"/>
  <c r="M68" i="34" s="1"/>
  <c r="I70" i="34"/>
  <c r="M56" i="34"/>
  <c r="I56" i="35"/>
  <c r="I56" i="36" s="1"/>
  <c r="H24" i="34"/>
  <c r="E26" i="34"/>
  <c r="E36" i="34" s="1"/>
  <c r="N43" i="34"/>
  <c r="I65" i="34"/>
  <c r="I65" i="35" s="1"/>
  <c r="I65" i="36" s="1"/>
  <c r="I65" i="37" s="1"/>
  <c r="I65" i="38" s="1"/>
  <c r="I65" i="39" s="1"/>
  <c r="I65" i="40" s="1"/>
  <c r="I65" i="41" s="1"/>
  <c r="L26" i="31"/>
  <c r="L36" i="31" s="1"/>
  <c r="L10" i="31" s="1"/>
  <c r="L44" i="31"/>
  <c r="M65" i="34"/>
  <c r="M65" i="36"/>
  <c r="M65" i="37"/>
  <c r="I30" i="37"/>
  <c r="I30" i="38" s="1"/>
  <c r="M30" i="36"/>
  <c r="M30" i="35"/>
  <c r="M29" i="37"/>
  <c r="M31" i="34"/>
  <c r="I32" i="37"/>
  <c r="I32" i="38" s="1"/>
  <c r="M32" i="36"/>
  <c r="M32" i="35"/>
  <c r="M35" i="34"/>
  <c r="M35" i="35"/>
  <c r="M19" i="34"/>
  <c r="M62" i="34"/>
  <c r="I62" i="35"/>
  <c r="I62" i="36" s="1"/>
  <c r="M13" i="34"/>
  <c r="M13" i="36"/>
  <c r="M13" i="35"/>
  <c r="M21" i="35"/>
  <c r="M21" i="34"/>
  <c r="M21" i="36"/>
  <c r="I58" i="35"/>
  <c r="I58" i="36" s="1"/>
  <c r="M58" i="34"/>
  <c r="M58" i="35"/>
  <c r="M18" i="38"/>
  <c r="M18" i="35"/>
  <c r="M18" i="39"/>
  <c r="M18" i="40"/>
  <c r="M18" i="36"/>
  <c r="M20" i="36"/>
  <c r="M20" i="34"/>
  <c r="M20" i="35"/>
  <c r="I50" i="35"/>
  <c r="I50" i="36" s="1"/>
  <c r="M50" i="34"/>
  <c r="M55" i="34"/>
  <c r="M55" i="37"/>
  <c r="M55" i="38"/>
  <c r="M55" i="40"/>
  <c r="I52" i="35"/>
  <c r="I52" i="36" s="1"/>
  <c r="M52" i="34"/>
  <c r="M46" i="34"/>
  <c r="I46" i="35"/>
  <c r="I46" i="36" s="1"/>
  <c r="M12" i="34"/>
  <c r="M57" i="37"/>
  <c r="M57" i="38"/>
  <c r="M57" i="34"/>
  <c r="M57" i="36"/>
  <c r="M57" i="35"/>
  <c r="I68" i="35"/>
  <c r="I68" i="36" s="1"/>
  <c r="M60" i="34"/>
  <c r="I60" i="35"/>
  <c r="I60" i="36" s="1"/>
  <c r="M69" i="36"/>
  <c r="M69" i="34"/>
  <c r="M73" i="35"/>
  <c r="I70" i="35"/>
  <c r="I70" i="36" s="1"/>
  <c r="M70" i="34"/>
  <c r="M71" i="34"/>
  <c r="M64" i="34"/>
  <c r="I64" i="35"/>
  <c r="I64" i="36" s="1"/>
  <c r="M63" i="36"/>
  <c r="M63" i="34"/>
  <c r="M61" i="34"/>
  <c r="M54" i="34"/>
  <c r="I54" i="35"/>
  <c r="I54" i="36" s="1"/>
  <c r="M53" i="34"/>
  <c r="M53" i="36"/>
  <c r="M49" i="34"/>
  <c r="M49" i="36"/>
  <c r="H75" i="31"/>
  <c r="E43" i="31" s="1"/>
  <c r="M49" i="35"/>
  <c r="M48" i="34"/>
  <c r="I48" i="35"/>
  <c r="I48" i="36" s="1"/>
  <c r="I45" i="31"/>
  <c r="I45" i="34" s="1"/>
  <c r="I45" i="35" s="1"/>
  <c r="I45" i="36" s="1"/>
  <c r="I45" i="37" s="1"/>
  <c r="I45" i="38" s="1"/>
  <c r="I45" i="39" s="1"/>
  <c r="I45" i="40" s="1"/>
  <c r="I45" i="41" s="1"/>
  <c r="I22" i="31"/>
  <c r="I22" i="34" s="1"/>
  <c r="M16" i="38"/>
  <c r="M16" i="35"/>
  <c r="M16" i="40"/>
  <c r="M15" i="34"/>
  <c r="N25" i="31"/>
  <c r="N26" i="31" s="1"/>
  <c r="N36" i="31" s="1"/>
  <c r="N9" i="31" s="1"/>
  <c r="M47" i="37"/>
  <c r="M47" i="36"/>
  <c r="M47" i="34"/>
  <c r="M14" i="35"/>
  <c r="M13" i="40"/>
  <c r="M51" i="40"/>
  <c r="M13" i="39"/>
  <c r="M67" i="39"/>
  <c r="M51" i="39"/>
  <c r="M16" i="39"/>
  <c r="M55" i="39"/>
  <c r="M11" i="39"/>
  <c r="J25" i="39"/>
  <c r="J26" i="39" s="1"/>
  <c r="J36" i="39" s="1"/>
  <c r="J10" i="39" s="1"/>
  <c r="K25" i="39"/>
  <c r="K26" i="39" s="1"/>
  <c r="K36" i="39" s="1"/>
  <c r="K10" i="39" s="1"/>
  <c r="H75" i="39"/>
  <c r="H24" i="39"/>
  <c r="M67" i="38"/>
  <c r="M13" i="38"/>
  <c r="M35" i="38"/>
  <c r="M11" i="38"/>
  <c r="H24" i="38"/>
  <c r="M51" i="37"/>
  <c r="M59" i="37"/>
  <c r="M67" i="37"/>
  <c r="M16" i="37"/>
  <c r="M13" i="37"/>
  <c r="M14" i="37"/>
  <c r="M18" i="37"/>
  <c r="M35" i="37"/>
  <c r="M11" i="37"/>
  <c r="J25" i="37"/>
  <c r="J26" i="37" s="1"/>
  <c r="J36" i="37" s="1"/>
  <c r="J10" i="37" s="1"/>
  <c r="H24" i="37"/>
  <c r="M51" i="36"/>
  <c r="M67" i="36"/>
  <c r="M15" i="36"/>
  <c r="M55" i="36"/>
  <c r="M71" i="36"/>
  <c r="M16" i="36"/>
  <c r="M35" i="36"/>
  <c r="M61" i="36"/>
  <c r="M59" i="36"/>
  <c r="M47" i="35"/>
  <c r="M51" i="35"/>
  <c r="M55" i="35"/>
  <c r="M59" i="35"/>
  <c r="M63" i="35"/>
  <c r="M67" i="35"/>
  <c r="M71" i="35"/>
  <c r="M53" i="35"/>
  <c r="M61" i="35"/>
  <c r="M69" i="35"/>
  <c r="M29" i="35"/>
  <c r="M33" i="35"/>
  <c r="M31" i="35"/>
  <c r="M15" i="35"/>
  <c r="N26" i="34"/>
  <c r="N36" i="34" s="1"/>
  <c r="N9" i="34" s="1"/>
  <c r="H75" i="36"/>
  <c r="M11" i="35"/>
  <c r="J25" i="35"/>
  <c r="J26" i="35" s="1"/>
  <c r="J36" i="35" s="1"/>
  <c r="J10" i="35" s="1"/>
  <c r="H24" i="35"/>
  <c r="M59" i="34"/>
  <c r="M51" i="34"/>
  <c r="M67" i="34"/>
  <c r="M30" i="34"/>
  <c r="M32" i="34"/>
  <c r="M17" i="34"/>
  <c r="M16" i="34"/>
  <c r="M14" i="34"/>
  <c r="M18" i="34"/>
  <c r="M28" i="34"/>
  <c r="M29" i="34"/>
  <c r="H75" i="34"/>
  <c r="G36" i="31"/>
  <c r="E26" i="31"/>
  <c r="E36" i="31" s="1"/>
  <c r="H24" i="31"/>
  <c r="H27" i="31"/>
  <c r="J25" i="31"/>
  <c r="J26" i="31" s="1"/>
  <c r="J36" i="31" s="1"/>
  <c r="J10" i="31" s="1"/>
  <c r="K25" i="31"/>
  <c r="K26" i="31" s="1"/>
  <c r="K36" i="31" s="1"/>
  <c r="K10" i="31" s="1"/>
  <c r="I74" i="30"/>
  <c r="M73" i="31" s="1"/>
  <c r="I67" i="42" l="1"/>
  <c r="M67" i="42" s="1"/>
  <c r="M67" i="40"/>
  <c r="H25" i="40"/>
  <c r="H26" i="40" s="1"/>
  <c r="H36" i="40" s="1"/>
  <c r="E9" i="40" s="1"/>
  <c r="M14" i="40"/>
  <c r="M29" i="39"/>
  <c r="M63" i="40"/>
  <c r="I61" i="42"/>
  <c r="M61" i="42" s="1"/>
  <c r="I59" i="42"/>
  <c r="M59" i="42" s="1"/>
  <c r="M49" i="40"/>
  <c r="M69" i="38"/>
  <c r="M69" i="40"/>
  <c r="I69" i="42"/>
  <c r="M69" i="42" s="1"/>
  <c r="M59" i="38"/>
  <c r="M59" i="39"/>
  <c r="M59" i="40"/>
  <c r="M71" i="38"/>
  <c r="M61" i="40"/>
  <c r="M61" i="38"/>
  <c r="E43" i="38"/>
  <c r="M51" i="41"/>
  <c r="M51" i="38"/>
  <c r="M47" i="38"/>
  <c r="H26" i="38"/>
  <c r="H36" i="38" s="1"/>
  <c r="E9" i="38" s="1"/>
  <c r="M30" i="37"/>
  <c r="M33" i="37"/>
  <c r="M31" i="38"/>
  <c r="M35" i="40"/>
  <c r="M61" i="39"/>
  <c r="M61" i="37"/>
  <c r="M21" i="38"/>
  <c r="M21" i="40"/>
  <c r="M21" i="37"/>
  <c r="M21" i="39"/>
  <c r="M15" i="37"/>
  <c r="M69" i="37"/>
  <c r="M69" i="39"/>
  <c r="M63" i="38"/>
  <c r="H25" i="37"/>
  <c r="H26" i="37" s="1"/>
  <c r="H36" i="37" s="1"/>
  <c r="M57" i="40"/>
  <c r="I57" i="42"/>
  <c r="M57" i="42" s="1"/>
  <c r="M57" i="39"/>
  <c r="M53" i="38"/>
  <c r="M53" i="37"/>
  <c r="M53" i="40"/>
  <c r="M53" i="39"/>
  <c r="M53" i="41"/>
  <c r="M49" i="37"/>
  <c r="M20" i="39"/>
  <c r="M14" i="41"/>
  <c r="M33" i="36"/>
  <c r="M33" i="40"/>
  <c r="I33" i="42"/>
  <c r="M33" i="42" s="1"/>
  <c r="M33" i="38"/>
  <c r="M73" i="40"/>
  <c r="M71" i="39"/>
  <c r="M63" i="37"/>
  <c r="M20" i="40"/>
  <c r="M20" i="37"/>
  <c r="M20" i="38"/>
  <c r="M17" i="36"/>
  <c r="M15" i="38"/>
  <c r="M15" i="40"/>
  <c r="M47" i="41"/>
  <c r="M47" i="40"/>
  <c r="M47" i="39"/>
  <c r="M14" i="36"/>
  <c r="M14" i="38"/>
  <c r="M14" i="39"/>
  <c r="M12" i="37"/>
  <c r="I34" i="37"/>
  <c r="I34" i="38" s="1"/>
  <c r="I34" i="39" s="1"/>
  <c r="M31" i="41"/>
  <c r="I31" i="42"/>
  <c r="M31" i="42" s="1"/>
  <c r="M31" i="37"/>
  <c r="M31" i="36"/>
  <c r="M31" i="39"/>
  <c r="M31" i="40"/>
  <c r="M35" i="39"/>
  <c r="I28" i="37"/>
  <c r="M28" i="35"/>
  <c r="M49" i="38"/>
  <c r="M49" i="39"/>
  <c r="M49" i="41"/>
  <c r="I49" i="42"/>
  <c r="M49" i="42" s="1"/>
  <c r="M63" i="41"/>
  <c r="I63" i="42"/>
  <c r="M63" i="42" s="1"/>
  <c r="M63" i="39"/>
  <c r="M73" i="36"/>
  <c r="M73" i="41"/>
  <c r="I73" i="42"/>
  <c r="M73" i="42" s="1"/>
  <c r="M73" i="39"/>
  <c r="M20" i="41"/>
  <c r="I20" i="42"/>
  <c r="M20" i="42" s="1"/>
  <c r="M71" i="41"/>
  <c r="I71" i="42"/>
  <c r="M71" i="42" s="1"/>
  <c r="M71" i="37"/>
  <c r="M71" i="40"/>
  <c r="M66" i="38"/>
  <c r="M66" i="37"/>
  <c r="I66" i="40"/>
  <c r="M66" i="39"/>
  <c r="M65" i="41"/>
  <c r="I65" i="42"/>
  <c r="M65" i="42" s="1"/>
  <c r="M64" i="35"/>
  <c r="H25" i="35"/>
  <c r="H26" i="35" s="1"/>
  <c r="H36" i="35" s="1"/>
  <c r="M45" i="41"/>
  <c r="I45" i="42"/>
  <c r="M45" i="42" s="1"/>
  <c r="M19" i="41"/>
  <c r="I19" i="42"/>
  <c r="M19" i="42" s="1"/>
  <c r="M19" i="35"/>
  <c r="M19" i="40"/>
  <c r="M19" i="37"/>
  <c r="M19" i="39"/>
  <c r="M19" i="38"/>
  <c r="M19" i="36"/>
  <c r="M17" i="41"/>
  <c r="I17" i="42"/>
  <c r="M17" i="42" s="1"/>
  <c r="M17" i="35"/>
  <c r="M17" i="39"/>
  <c r="M17" i="37"/>
  <c r="M17" i="38"/>
  <c r="M17" i="40"/>
  <c r="M15" i="39"/>
  <c r="M15" i="41"/>
  <c r="I15" i="42"/>
  <c r="M15" i="42" s="1"/>
  <c r="M46" i="35"/>
  <c r="M12" i="40"/>
  <c r="M12" i="36"/>
  <c r="M12" i="39"/>
  <c r="M12" i="35"/>
  <c r="M12" i="38"/>
  <c r="M12" i="41"/>
  <c r="I12" i="42"/>
  <c r="M33" i="39"/>
  <c r="M33" i="34"/>
  <c r="M32" i="37"/>
  <c r="M35" i="41"/>
  <c r="I35" i="42"/>
  <c r="M35" i="42" s="1"/>
  <c r="M34" i="35"/>
  <c r="I27" i="35"/>
  <c r="M34" i="34"/>
  <c r="M27" i="34" s="1"/>
  <c r="M50" i="35"/>
  <c r="I72" i="35"/>
  <c r="M73" i="38"/>
  <c r="M73" i="34"/>
  <c r="M73" i="37"/>
  <c r="M68" i="35"/>
  <c r="I56" i="37"/>
  <c r="M56" i="36"/>
  <c r="M56" i="35"/>
  <c r="M60" i="35"/>
  <c r="M54" i="35"/>
  <c r="I75" i="34"/>
  <c r="I44" i="34" s="1"/>
  <c r="M45" i="39"/>
  <c r="M65" i="38"/>
  <c r="M65" i="40"/>
  <c r="M65" i="39"/>
  <c r="M65" i="35"/>
  <c r="M30" i="38"/>
  <c r="I30" i="39"/>
  <c r="I32" i="39"/>
  <c r="M32" i="38"/>
  <c r="M62" i="36"/>
  <c r="I62" i="37"/>
  <c r="M62" i="35"/>
  <c r="I58" i="37"/>
  <c r="M58" i="36"/>
  <c r="I50" i="37"/>
  <c r="M50" i="36"/>
  <c r="M52" i="36"/>
  <c r="I52" i="37"/>
  <c r="M52" i="35"/>
  <c r="M46" i="36"/>
  <c r="I46" i="37"/>
  <c r="M68" i="36"/>
  <c r="I68" i="37"/>
  <c r="M60" i="36"/>
  <c r="I60" i="37"/>
  <c r="H25" i="31"/>
  <c r="H26" i="31" s="1"/>
  <c r="H36" i="31" s="1"/>
  <c r="M70" i="35"/>
  <c r="I70" i="37"/>
  <c r="M70" i="36"/>
  <c r="I64" i="37"/>
  <c r="M64" i="36"/>
  <c r="I54" i="37"/>
  <c r="M54" i="36"/>
  <c r="M48" i="35"/>
  <c r="I48" i="37"/>
  <c r="M48" i="36"/>
  <c r="M45" i="34"/>
  <c r="M45" i="36"/>
  <c r="M22" i="34"/>
  <c r="I22" i="35"/>
  <c r="M22" i="31"/>
  <c r="Q9" i="41"/>
  <c r="E9" i="41"/>
  <c r="M29" i="40"/>
  <c r="M11" i="40"/>
  <c r="M45" i="40"/>
  <c r="E43" i="39"/>
  <c r="H25" i="39"/>
  <c r="H26" i="39" s="1"/>
  <c r="H36" i="39" s="1"/>
  <c r="M45" i="38"/>
  <c r="M29" i="38"/>
  <c r="M45" i="37"/>
  <c r="M11" i="36"/>
  <c r="E43" i="36"/>
  <c r="H25" i="36"/>
  <c r="H26" i="36" s="1"/>
  <c r="H36" i="36" s="1"/>
  <c r="I27" i="36"/>
  <c r="M29" i="36"/>
  <c r="M45" i="35"/>
  <c r="I25" i="34"/>
  <c r="I24" i="34"/>
  <c r="M11" i="34"/>
  <c r="E43" i="34"/>
  <c r="H25" i="34"/>
  <c r="H26" i="34" s="1"/>
  <c r="H36" i="34" s="1"/>
  <c r="I27" i="34"/>
  <c r="E24" i="30"/>
  <c r="Q9" i="40" l="1"/>
  <c r="M34" i="38"/>
  <c r="Q9" i="38"/>
  <c r="I27" i="37"/>
  <c r="M34" i="37"/>
  <c r="M27" i="36"/>
  <c r="M27" i="35"/>
  <c r="I28" i="38"/>
  <c r="M28" i="37"/>
  <c r="I66" i="41"/>
  <c r="M66" i="40"/>
  <c r="Q9" i="35"/>
  <c r="E9" i="35"/>
  <c r="M12" i="42"/>
  <c r="I72" i="36"/>
  <c r="M72" i="35"/>
  <c r="M75" i="35" s="1"/>
  <c r="M44" i="35" s="1"/>
  <c r="I75" i="35"/>
  <c r="I44" i="35" s="1"/>
  <c r="M75" i="34"/>
  <c r="M25" i="34" s="1"/>
  <c r="M24" i="34"/>
  <c r="I56" i="38"/>
  <c r="M56" i="37"/>
  <c r="I30" i="40"/>
  <c r="M30" i="39"/>
  <c r="I34" i="40"/>
  <c r="M34" i="39"/>
  <c r="I32" i="40"/>
  <c r="M32" i="39"/>
  <c r="I62" i="38"/>
  <c r="M62" i="37"/>
  <c r="I58" i="38"/>
  <c r="M58" i="37"/>
  <c r="I50" i="38"/>
  <c r="M50" i="37"/>
  <c r="I52" i="38"/>
  <c r="M52" i="37"/>
  <c r="I46" i="38"/>
  <c r="M46" i="37"/>
  <c r="I68" i="38"/>
  <c r="M68" i="37"/>
  <c r="I60" i="38"/>
  <c r="M60" i="37"/>
  <c r="I70" i="38"/>
  <c r="M70" i="37"/>
  <c r="I64" i="38"/>
  <c r="M64" i="37"/>
  <c r="I54" i="38"/>
  <c r="M54" i="37"/>
  <c r="I48" i="38"/>
  <c r="M48" i="37"/>
  <c r="I22" i="36"/>
  <c r="I24" i="35"/>
  <c r="M22" i="35"/>
  <c r="M24" i="35" s="1"/>
  <c r="E9" i="39"/>
  <c r="Q9" i="39"/>
  <c r="E9" i="37"/>
  <c r="Q9" i="37"/>
  <c r="E9" i="36"/>
  <c r="Q9" i="36"/>
  <c r="I26" i="34"/>
  <c r="I36" i="34" s="1"/>
  <c r="I10" i="34" s="1"/>
  <c r="E9" i="34"/>
  <c r="Q9" i="34"/>
  <c r="Q9" i="31"/>
  <c r="E9" i="31"/>
  <c r="I47" i="30"/>
  <c r="M46" i="31" s="1"/>
  <c r="A89" i="30"/>
  <c r="A88" i="30"/>
  <c r="A87" i="30"/>
  <c r="A86" i="30"/>
  <c r="A85" i="30"/>
  <c r="A84" i="30"/>
  <c r="A83" i="30"/>
  <c r="A82" i="30"/>
  <c r="A81" i="30"/>
  <c r="A80" i="30"/>
  <c r="A79" i="30"/>
  <c r="A78" i="30"/>
  <c r="A77" i="30"/>
  <c r="A76" i="30"/>
  <c r="N75" i="30"/>
  <c r="N25" i="30" s="1"/>
  <c r="L75" i="30"/>
  <c r="L44" i="30" s="1"/>
  <c r="K75" i="30"/>
  <c r="K25" i="30" s="1"/>
  <c r="J75" i="30"/>
  <c r="G75" i="30"/>
  <c r="G25" i="30" s="1"/>
  <c r="F75" i="30"/>
  <c r="E75" i="30"/>
  <c r="A75" i="30"/>
  <c r="H74" i="30"/>
  <c r="M74" i="30" s="1"/>
  <c r="A74" i="30"/>
  <c r="H73" i="30"/>
  <c r="I73" i="30" s="1"/>
  <c r="A73" i="30"/>
  <c r="H72" i="30"/>
  <c r="I72" i="30" s="1"/>
  <c r="A72" i="30"/>
  <c r="H71" i="30"/>
  <c r="I71" i="30" s="1"/>
  <c r="A71" i="30"/>
  <c r="H70" i="30"/>
  <c r="I70" i="30" s="1"/>
  <c r="A70" i="30"/>
  <c r="H69" i="30"/>
  <c r="I69" i="30" s="1"/>
  <c r="A69" i="30"/>
  <c r="H68" i="30"/>
  <c r="I68" i="30" s="1"/>
  <c r="A68" i="30"/>
  <c r="H67" i="30"/>
  <c r="I67" i="30" s="1"/>
  <c r="A67" i="30"/>
  <c r="H66" i="30"/>
  <c r="I66" i="30" s="1"/>
  <c r="A66" i="30"/>
  <c r="H65" i="30"/>
  <c r="I65" i="30" s="1"/>
  <c r="A65" i="30"/>
  <c r="H64" i="30"/>
  <c r="I64" i="30" s="1"/>
  <c r="A64" i="30"/>
  <c r="H63" i="30"/>
  <c r="I63" i="30" s="1"/>
  <c r="A63" i="30"/>
  <c r="H62" i="30"/>
  <c r="I62" i="30" s="1"/>
  <c r="A62" i="30"/>
  <c r="H61" i="30"/>
  <c r="I61" i="30" s="1"/>
  <c r="A61" i="30"/>
  <c r="H60" i="30"/>
  <c r="I60" i="30" s="1"/>
  <c r="A60" i="30"/>
  <c r="H59" i="30"/>
  <c r="I59" i="30" s="1"/>
  <c r="A59" i="30"/>
  <c r="H58" i="30"/>
  <c r="I58" i="30" s="1"/>
  <c r="A58" i="30"/>
  <c r="H57" i="30"/>
  <c r="I57" i="30" s="1"/>
  <c r="A57" i="30"/>
  <c r="H56" i="30"/>
  <c r="I56" i="30" s="1"/>
  <c r="A56" i="30"/>
  <c r="H55" i="30"/>
  <c r="I55" i="30" s="1"/>
  <c r="A55" i="30"/>
  <c r="H54" i="30"/>
  <c r="I54" i="30" s="1"/>
  <c r="A54" i="30"/>
  <c r="H53" i="30"/>
  <c r="I53" i="30" s="1"/>
  <c r="A53" i="30"/>
  <c r="H52" i="30"/>
  <c r="I52" i="30" s="1"/>
  <c r="A52" i="30"/>
  <c r="H51" i="30"/>
  <c r="I51" i="30" s="1"/>
  <c r="A51" i="30"/>
  <c r="H50" i="30"/>
  <c r="I50" i="30" s="1"/>
  <c r="A50" i="30"/>
  <c r="H49" i="30"/>
  <c r="I49" i="30" s="1"/>
  <c r="A49" i="30"/>
  <c r="H48" i="30"/>
  <c r="I48" i="30" s="1"/>
  <c r="A48" i="30"/>
  <c r="H47" i="30"/>
  <c r="A47" i="30"/>
  <c r="H46" i="30"/>
  <c r="I46" i="30" s="1"/>
  <c r="A46" i="30"/>
  <c r="H45" i="30"/>
  <c r="A45" i="30"/>
  <c r="A44" i="30"/>
  <c r="A43" i="30"/>
  <c r="A42" i="30"/>
  <c r="A41" i="30"/>
  <c r="A40" i="30"/>
  <c r="A39" i="30"/>
  <c r="A38" i="30"/>
  <c r="A37" i="30"/>
  <c r="A36" i="30"/>
  <c r="H35" i="30"/>
  <c r="I35" i="30" s="1"/>
  <c r="A35" i="30"/>
  <c r="H34" i="30"/>
  <c r="I34" i="30" s="1"/>
  <c r="A34" i="30"/>
  <c r="H33" i="30"/>
  <c r="I33" i="30" s="1"/>
  <c r="A33" i="30"/>
  <c r="H32" i="30"/>
  <c r="I32" i="30" s="1"/>
  <c r="A32" i="30"/>
  <c r="H31" i="30"/>
  <c r="I31" i="30" s="1"/>
  <c r="A31" i="30"/>
  <c r="H30" i="30"/>
  <c r="I30" i="30" s="1"/>
  <c r="A30" i="30"/>
  <c r="H29" i="30"/>
  <c r="I29" i="30" s="1"/>
  <c r="A29" i="30"/>
  <c r="H28" i="30"/>
  <c r="I28" i="30" s="1"/>
  <c r="A28" i="30"/>
  <c r="N27" i="30"/>
  <c r="L27" i="30"/>
  <c r="K27" i="30"/>
  <c r="J27" i="30"/>
  <c r="G27" i="30"/>
  <c r="F27" i="30"/>
  <c r="E27" i="30"/>
  <c r="A27" i="30"/>
  <c r="A26" i="30"/>
  <c r="J25" i="30"/>
  <c r="F25" i="30"/>
  <c r="E25" i="30"/>
  <c r="E26" i="30" s="1"/>
  <c r="A25" i="30"/>
  <c r="N24" i="30"/>
  <c r="L24" i="30"/>
  <c r="K24" i="30"/>
  <c r="J24" i="30"/>
  <c r="J26" i="30" s="1"/>
  <c r="J36" i="30" s="1"/>
  <c r="G24" i="30"/>
  <c r="F24" i="30"/>
  <c r="F26" i="30" s="1"/>
  <c r="F36" i="30" s="1"/>
  <c r="M23" i="30"/>
  <c r="H23" i="30"/>
  <c r="A23" i="30"/>
  <c r="H22" i="30"/>
  <c r="I22" i="30" s="1"/>
  <c r="H21" i="30"/>
  <c r="I21" i="30" s="1"/>
  <c r="A21" i="30"/>
  <c r="H20" i="30"/>
  <c r="I20" i="30" s="1"/>
  <c r="A20" i="30"/>
  <c r="H19" i="30"/>
  <c r="I19" i="30" s="1"/>
  <c r="A19" i="30"/>
  <c r="H18" i="30"/>
  <c r="I18" i="30" s="1"/>
  <c r="A18" i="30"/>
  <c r="H17" i="30"/>
  <c r="I17" i="30" s="1"/>
  <c r="A17" i="30"/>
  <c r="H16" i="30"/>
  <c r="I16" i="30" s="1"/>
  <c r="A16" i="30"/>
  <c r="H15" i="30"/>
  <c r="I15" i="30" s="1"/>
  <c r="A15" i="30"/>
  <c r="H14" i="30"/>
  <c r="I14" i="30" s="1"/>
  <c r="A14" i="30"/>
  <c r="H13" i="30"/>
  <c r="I13" i="30" s="1"/>
  <c r="A13" i="30"/>
  <c r="H12" i="30"/>
  <c r="I12" i="30" s="1"/>
  <c r="A12" i="30"/>
  <c r="H11" i="30"/>
  <c r="A11" i="30"/>
  <c r="A10" i="30"/>
  <c r="A9" i="30"/>
  <c r="A8" i="30"/>
  <c r="A7" i="30"/>
  <c r="A6" i="30"/>
  <c r="A5" i="30"/>
  <c r="A4" i="30"/>
  <c r="A3" i="30"/>
  <c r="A2" i="30"/>
  <c r="A1" i="30"/>
  <c r="M27" i="37" l="1"/>
  <c r="I28" i="39"/>
  <c r="M28" i="38"/>
  <c r="M27" i="38" s="1"/>
  <c r="I27" i="38"/>
  <c r="I66" i="42"/>
  <c r="M66" i="42" s="1"/>
  <c r="M66" i="41"/>
  <c r="I25" i="35"/>
  <c r="I26" i="35" s="1"/>
  <c r="I36" i="35" s="1"/>
  <c r="I10" i="35" s="1"/>
  <c r="I72" i="37"/>
  <c r="I75" i="36"/>
  <c r="M72" i="36"/>
  <c r="M75" i="36" s="1"/>
  <c r="M44" i="36" s="1"/>
  <c r="M44" i="34"/>
  <c r="M26" i="34"/>
  <c r="M36" i="34" s="1"/>
  <c r="M10" i="34" s="1"/>
  <c r="I56" i="39"/>
  <c r="M56" i="38"/>
  <c r="M25" i="35"/>
  <c r="M26" i="35" s="1"/>
  <c r="M36" i="35" s="1"/>
  <c r="M10" i="35" s="1"/>
  <c r="M30" i="40"/>
  <c r="I30" i="41"/>
  <c r="M34" i="40"/>
  <c r="I34" i="41"/>
  <c r="I32" i="41"/>
  <c r="M32" i="40"/>
  <c r="I62" i="39"/>
  <c r="M62" i="38"/>
  <c r="I58" i="39"/>
  <c r="M58" i="38"/>
  <c r="I50" i="39"/>
  <c r="M50" i="38"/>
  <c r="I52" i="39"/>
  <c r="M52" i="38"/>
  <c r="I46" i="39"/>
  <c r="M46" i="38"/>
  <c r="I68" i="39"/>
  <c r="M68" i="38"/>
  <c r="I60" i="39"/>
  <c r="M60" i="38"/>
  <c r="I70" i="39"/>
  <c r="M70" i="38"/>
  <c r="I64" i="39"/>
  <c r="M64" i="38"/>
  <c r="I54" i="39"/>
  <c r="M54" i="38"/>
  <c r="I48" i="39"/>
  <c r="M48" i="38"/>
  <c r="M22" i="36"/>
  <c r="M24" i="36" s="1"/>
  <c r="I22" i="37"/>
  <c r="I24" i="36"/>
  <c r="M33" i="30"/>
  <c r="M32" i="31"/>
  <c r="M15" i="30"/>
  <c r="M14" i="31"/>
  <c r="M19" i="30"/>
  <c r="M18" i="31"/>
  <c r="M46" i="30"/>
  <c r="M50" i="30"/>
  <c r="M49" i="31"/>
  <c r="M58" i="30"/>
  <c r="M57" i="31"/>
  <c r="M62" i="30"/>
  <c r="M61" i="31"/>
  <c r="M66" i="30"/>
  <c r="M65" i="31"/>
  <c r="M70" i="30"/>
  <c r="M69" i="31"/>
  <c r="M34" i="30"/>
  <c r="M33" i="31"/>
  <c r="M11" i="31"/>
  <c r="M16" i="30"/>
  <c r="M15" i="31"/>
  <c r="M20" i="30"/>
  <c r="M19" i="31"/>
  <c r="M51" i="30"/>
  <c r="M50" i="31"/>
  <c r="M55" i="30"/>
  <c r="M54" i="31"/>
  <c r="M59" i="30"/>
  <c r="M58" i="31"/>
  <c r="M63" i="30"/>
  <c r="M62" i="31"/>
  <c r="M67" i="30"/>
  <c r="M66" i="31"/>
  <c r="M71" i="30"/>
  <c r="M70" i="31"/>
  <c r="M31" i="30"/>
  <c r="M30" i="31"/>
  <c r="M35" i="30"/>
  <c r="M34" i="31"/>
  <c r="M13" i="30"/>
  <c r="M12" i="31"/>
  <c r="M17" i="30"/>
  <c r="M16" i="31"/>
  <c r="M21" i="30"/>
  <c r="M20" i="31"/>
  <c r="M48" i="30"/>
  <c r="M47" i="31"/>
  <c r="M52" i="30"/>
  <c r="M51" i="31"/>
  <c r="M56" i="30"/>
  <c r="M55" i="31"/>
  <c r="M60" i="30"/>
  <c r="M59" i="31"/>
  <c r="M64" i="30"/>
  <c r="M63" i="31"/>
  <c r="M68" i="30"/>
  <c r="M67" i="31"/>
  <c r="M72" i="30"/>
  <c r="M71" i="31"/>
  <c r="M22" i="30"/>
  <c r="M21" i="31"/>
  <c r="M32" i="30"/>
  <c r="M31" i="31"/>
  <c r="M14" i="30"/>
  <c r="M13" i="31"/>
  <c r="M18" i="30"/>
  <c r="M17" i="31"/>
  <c r="M49" i="30"/>
  <c r="M48" i="31"/>
  <c r="M53" i="30"/>
  <c r="M52" i="31"/>
  <c r="M57" i="30"/>
  <c r="M56" i="31"/>
  <c r="M61" i="30"/>
  <c r="M60" i="31"/>
  <c r="M65" i="30"/>
  <c r="M64" i="31"/>
  <c r="M69" i="30"/>
  <c r="M68" i="31"/>
  <c r="M73" i="30"/>
  <c r="M72" i="31"/>
  <c r="M29" i="30"/>
  <c r="M54" i="30"/>
  <c r="M53" i="31"/>
  <c r="M30" i="30"/>
  <c r="M29" i="31"/>
  <c r="E36" i="30"/>
  <c r="N26" i="30"/>
  <c r="N36" i="30" s="1"/>
  <c r="N9" i="30" s="1"/>
  <c r="H75" i="30"/>
  <c r="E43" i="30" s="1"/>
  <c r="M28" i="30"/>
  <c r="I27" i="30"/>
  <c r="H24" i="30"/>
  <c r="H27" i="30"/>
  <c r="I11" i="30"/>
  <c r="M11" i="30" s="1"/>
  <c r="L25" i="30"/>
  <c r="L26" i="30" s="1"/>
  <c r="L36" i="30" s="1"/>
  <c r="L10" i="30" s="1"/>
  <c r="I45" i="30"/>
  <c r="M45" i="30" s="1"/>
  <c r="M47" i="30"/>
  <c r="M12" i="30"/>
  <c r="K26" i="30"/>
  <c r="K36" i="30" s="1"/>
  <c r="G26" i="30"/>
  <c r="G36" i="30" s="1"/>
  <c r="M34" i="41" l="1"/>
  <c r="I34" i="42"/>
  <c r="M34" i="42" s="1"/>
  <c r="M28" i="39"/>
  <c r="M27" i="39" s="1"/>
  <c r="I28" i="40"/>
  <c r="I27" i="39"/>
  <c r="M32" i="41"/>
  <c r="I32" i="42"/>
  <c r="M32" i="42" s="1"/>
  <c r="M30" i="41"/>
  <c r="I30" i="42"/>
  <c r="I72" i="38"/>
  <c r="M72" i="37"/>
  <c r="M75" i="37" s="1"/>
  <c r="M25" i="37" s="1"/>
  <c r="I75" i="37"/>
  <c r="M25" i="36"/>
  <c r="M26" i="36" s="1"/>
  <c r="M36" i="36" s="1"/>
  <c r="M10" i="36" s="1"/>
  <c r="I25" i="36"/>
  <c r="I26" i="36" s="1"/>
  <c r="I36" i="36" s="1"/>
  <c r="I10" i="36" s="1"/>
  <c r="I44" i="36"/>
  <c r="M56" i="39"/>
  <c r="I56" i="40"/>
  <c r="M62" i="39"/>
  <c r="I62" i="40"/>
  <c r="M58" i="39"/>
  <c r="I58" i="40"/>
  <c r="I50" i="40"/>
  <c r="M50" i="39"/>
  <c r="M52" i="39"/>
  <c r="I52" i="40"/>
  <c r="M46" i="39"/>
  <c r="I46" i="40"/>
  <c r="I68" i="40"/>
  <c r="M68" i="39"/>
  <c r="M60" i="39"/>
  <c r="I60" i="40"/>
  <c r="M70" i="39"/>
  <c r="I70" i="40"/>
  <c r="M64" i="39"/>
  <c r="I64" i="40"/>
  <c r="M54" i="39"/>
  <c r="I54" i="40"/>
  <c r="M48" i="39"/>
  <c r="I48" i="40"/>
  <c r="I22" i="38"/>
  <c r="M22" i="37"/>
  <c r="M24" i="37" s="1"/>
  <c r="I24" i="37"/>
  <c r="M45" i="31"/>
  <c r="M27" i="30"/>
  <c r="M28" i="31"/>
  <c r="I24" i="31"/>
  <c r="M24" i="31"/>
  <c r="M75" i="30"/>
  <c r="M44" i="30" s="1"/>
  <c r="H25" i="30"/>
  <c r="H26" i="30" s="1"/>
  <c r="H36" i="30" s="1"/>
  <c r="E9" i="30" s="1"/>
  <c r="M24" i="30"/>
  <c r="I75" i="30"/>
  <c r="M74" i="31" s="1"/>
  <c r="I24" i="30"/>
  <c r="M28" i="40" l="1"/>
  <c r="M27" i="40" s="1"/>
  <c r="I28" i="41"/>
  <c r="I27" i="40"/>
  <c r="M26" i="37"/>
  <c r="M36" i="37" s="1"/>
  <c r="M10" i="37" s="1"/>
  <c r="M30" i="42"/>
  <c r="I44" i="37"/>
  <c r="I25" i="37"/>
  <c r="I26" i="37" s="1"/>
  <c r="I36" i="37" s="1"/>
  <c r="I10" i="37" s="1"/>
  <c r="M44" i="37"/>
  <c r="M72" i="38"/>
  <c r="M75" i="38" s="1"/>
  <c r="M25" i="38" s="1"/>
  <c r="I72" i="39"/>
  <c r="I75" i="38"/>
  <c r="I56" i="41"/>
  <c r="M56" i="40"/>
  <c r="I62" i="41"/>
  <c r="M62" i="40"/>
  <c r="I58" i="41"/>
  <c r="M58" i="40"/>
  <c r="I50" i="41"/>
  <c r="M50" i="40"/>
  <c r="I52" i="41"/>
  <c r="M52" i="40"/>
  <c r="I46" i="41"/>
  <c r="M46" i="40"/>
  <c r="I68" i="41"/>
  <c r="M68" i="40"/>
  <c r="I60" i="41"/>
  <c r="M60" i="40"/>
  <c r="I70" i="41"/>
  <c r="M70" i="40"/>
  <c r="I64" i="41"/>
  <c r="M64" i="40"/>
  <c r="I54" i="41"/>
  <c r="M54" i="40"/>
  <c r="I48" i="41"/>
  <c r="I48" i="42" s="1"/>
  <c r="M48" i="42" s="1"/>
  <c r="M48" i="40"/>
  <c r="I22" i="39"/>
  <c r="M22" i="38"/>
  <c r="M24" i="38" s="1"/>
  <c r="I24" i="38"/>
  <c r="M75" i="31"/>
  <c r="I75" i="31"/>
  <c r="M25" i="30"/>
  <c r="M26" i="30" s="1"/>
  <c r="M36" i="30" s="1"/>
  <c r="M10" i="30" s="1"/>
  <c r="Q9" i="30"/>
  <c r="I44" i="30"/>
  <c r="I25" i="30"/>
  <c r="I26" i="30" s="1"/>
  <c r="I36" i="30" s="1"/>
  <c r="M23" i="27"/>
  <c r="M22" i="27"/>
  <c r="M21" i="27"/>
  <c r="M19" i="27"/>
  <c r="M18" i="27"/>
  <c r="M17" i="27"/>
  <c r="M16" i="27"/>
  <c r="M15" i="27"/>
  <c r="M14" i="27"/>
  <c r="M13" i="27"/>
  <c r="M12" i="27"/>
  <c r="M11" i="27"/>
  <c r="M35" i="27"/>
  <c r="M34" i="27"/>
  <c r="M33" i="27"/>
  <c r="M32" i="27"/>
  <c r="M31" i="27"/>
  <c r="M30" i="27"/>
  <c r="M29" i="27"/>
  <c r="M28" i="27"/>
  <c r="H35" i="27"/>
  <c r="H34" i="27"/>
  <c r="H33" i="27"/>
  <c r="H32" i="27"/>
  <c r="H31" i="27"/>
  <c r="H30" i="27"/>
  <c r="H29" i="27"/>
  <c r="H28" i="27"/>
  <c r="M74" i="27"/>
  <c r="M73" i="27"/>
  <c r="M72" i="27"/>
  <c r="M71" i="27"/>
  <c r="M70" i="27"/>
  <c r="M69" i="27"/>
  <c r="M68" i="27"/>
  <c r="M67" i="27"/>
  <c r="M66" i="27"/>
  <c r="M65" i="27"/>
  <c r="M64" i="27"/>
  <c r="M63" i="27"/>
  <c r="M62" i="27"/>
  <c r="M61" i="27"/>
  <c r="M60" i="27"/>
  <c r="M59" i="27"/>
  <c r="M58" i="27"/>
  <c r="M57" i="27"/>
  <c r="M56" i="27"/>
  <c r="M55" i="27"/>
  <c r="M54" i="27"/>
  <c r="M53" i="27"/>
  <c r="M52" i="27"/>
  <c r="M51" i="27"/>
  <c r="M50" i="27"/>
  <c r="M49" i="27"/>
  <c r="M48" i="27"/>
  <c r="M47" i="27"/>
  <c r="M46" i="27"/>
  <c r="M45" i="27"/>
  <c r="H74" i="27"/>
  <c r="H73" i="27"/>
  <c r="H72" i="27"/>
  <c r="H71" i="27"/>
  <c r="H70" i="27"/>
  <c r="H69" i="27"/>
  <c r="H68" i="27"/>
  <c r="H67" i="27"/>
  <c r="H66" i="27"/>
  <c r="H65" i="27"/>
  <c r="H64" i="27"/>
  <c r="H63" i="27"/>
  <c r="H62" i="27"/>
  <c r="H61" i="27"/>
  <c r="H60" i="27"/>
  <c r="H59" i="27"/>
  <c r="H58" i="27"/>
  <c r="H57" i="27"/>
  <c r="H56" i="27"/>
  <c r="H55" i="27"/>
  <c r="H54" i="27"/>
  <c r="H53" i="27"/>
  <c r="H52" i="27"/>
  <c r="H51" i="27"/>
  <c r="H50" i="27"/>
  <c r="H49" i="27"/>
  <c r="H48" i="27"/>
  <c r="H47" i="27"/>
  <c r="H46" i="27"/>
  <c r="H45" i="27"/>
  <c r="N75" i="27"/>
  <c r="N25" i="27" s="1"/>
  <c r="L75" i="27"/>
  <c r="L25" i="27" s="1"/>
  <c r="K75" i="27"/>
  <c r="J75" i="27"/>
  <c r="J44" i="27" s="1"/>
  <c r="I75" i="27"/>
  <c r="I25" i="27" s="1"/>
  <c r="G75" i="27"/>
  <c r="G25" i="27" s="1"/>
  <c r="F75" i="27"/>
  <c r="F25" i="27" s="1"/>
  <c r="E75" i="27"/>
  <c r="E25" i="27" s="1"/>
  <c r="N27" i="27"/>
  <c r="L27" i="27"/>
  <c r="K27" i="27"/>
  <c r="J27" i="27"/>
  <c r="I27" i="27"/>
  <c r="G27" i="27"/>
  <c r="F27" i="27"/>
  <c r="E27" i="27"/>
  <c r="N24" i="27"/>
  <c r="L24" i="27"/>
  <c r="K24" i="27"/>
  <c r="J24" i="27"/>
  <c r="I24" i="27"/>
  <c r="G24" i="27"/>
  <c r="F24" i="27"/>
  <c r="E24" i="27"/>
  <c r="M20" i="27"/>
  <c r="H23" i="27"/>
  <c r="H22" i="27"/>
  <c r="H21" i="27"/>
  <c r="H20" i="27"/>
  <c r="H19" i="27"/>
  <c r="H18" i="27"/>
  <c r="H17" i="27"/>
  <c r="H16" i="27"/>
  <c r="H15" i="27"/>
  <c r="H14" i="27"/>
  <c r="H13" i="27"/>
  <c r="H12" i="27"/>
  <c r="H11" i="27"/>
  <c r="I28" i="42" l="1"/>
  <c r="M28" i="41"/>
  <c r="M27" i="41" s="1"/>
  <c r="I27" i="41"/>
  <c r="M70" i="41"/>
  <c r="I70" i="42"/>
  <c r="M70" i="42" s="1"/>
  <c r="M62" i="41"/>
  <c r="I62" i="42"/>
  <c r="M62" i="42" s="1"/>
  <c r="M50" i="41"/>
  <c r="I50" i="42"/>
  <c r="M50" i="42" s="1"/>
  <c r="M68" i="41"/>
  <c r="I68" i="42"/>
  <c r="M68" i="42" s="1"/>
  <c r="M64" i="41"/>
  <c r="I64" i="42"/>
  <c r="M64" i="42" s="1"/>
  <c r="M60" i="41"/>
  <c r="I60" i="42"/>
  <c r="M60" i="42" s="1"/>
  <c r="M58" i="41"/>
  <c r="I58" i="42"/>
  <c r="M58" i="42" s="1"/>
  <c r="M56" i="41"/>
  <c r="I56" i="42"/>
  <c r="M56" i="42" s="1"/>
  <c r="M54" i="41"/>
  <c r="I54" i="42"/>
  <c r="M54" i="42" s="1"/>
  <c r="M52" i="41"/>
  <c r="I52" i="42"/>
  <c r="M52" i="42" s="1"/>
  <c r="M46" i="41"/>
  <c r="I46" i="42"/>
  <c r="M26" i="38"/>
  <c r="M36" i="38" s="1"/>
  <c r="M10" i="38" s="1"/>
  <c r="M44" i="38"/>
  <c r="I44" i="38"/>
  <c r="I25" i="38"/>
  <c r="I26" i="38" s="1"/>
  <c r="I36" i="38" s="1"/>
  <c r="I10" i="38" s="1"/>
  <c r="I75" i="39"/>
  <c r="M72" i="39"/>
  <c r="M75" i="39" s="1"/>
  <c r="M25" i="39" s="1"/>
  <c r="I72" i="40"/>
  <c r="M48" i="41"/>
  <c r="I22" i="40"/>
  <c r="M22" i="39"/>
  <c r="M24" i="39" s="1"/>
  <c r="I24" i="39"/>
  <c r="K25" i="27"/>
  <c r="K44" i="27"/>
  <c r="I44" i="27"/>
  <c r="I25" i="31"/>
  <c r="I26" i="31" s="1"/>
  <c r="I44" i="31"/>
  <c r="N43" i="27"/>
  <c r="H75" i="27"/>
  <c r="I10" i="30"/>
  <c r="M44" i="31"/>
  <c r="M25" i="31"/>
  <c r="M26" i="31" s="1"/>
  <c r="H27" i="27"/>
  <c r="J25" i="27"/>
  <c r="E26" i="27"/>
  <c r="E36" i="27" s="1"/>
  <c r="I26" i="27"/>
  <c r="I36" i="27" s="1"/>
  <c r="I10" i="27" s="1"/>
  <c r="M27" i="27"/>
  <c r="M75" i="27"/>
  <c r="L44" i="27"/>
  <c r="H24" i="27"/>
  <c r="M24" i="27"/>
  <c r="G26" i="27"/>
  <c r="G36" i="27" s="1"/>
  <c r="L26" i="27"/>
  <c r="L36" i="27" s="1"/>
  <c r="L10" i="27" s="1"/>
  <c r="N26" i="27"/>
  <c r="J26" i="27"/>
  <c r="J36" i="27" s="1"/>
  <c r="J10" i="27" s="1"/>
  <c r="F26" i="27"/>
  <c r="F36" i="27" s="1"/>
  <c r="K26" i="27"/>
  <c r="K36" i="27" s="1"/>
  <c r="K10" i="27" s="1"/>
  <c r="M28" i="42" l="1"/>
  <c r="M27" i="42" s="1"/>
  <c r="I27" i="42"/>
  <c r="M44" i="39"/>
  <c r="M26" i="39"/>
  <c r="M36" i="39" s="1"/>
  <c r="M10" i="39" s="1"/>
  <c r="M46" i="42"/>
  <c r="I72" i="41"/>
  <c r="I72" i="42" s="1"/>
  <c r="M72" i="42" s="1"/>
  <c r="I75" i="40"/>
  <c r="M72" i="40"/>
  <c r="M75" i="40" s="1"/>
  <c r="M25" i="40" s="1"/>
  <c r="I25" i="39"/>
  <c r="I26" i="39" s="1"/>
  <c r="I36" i="39" s="1"/>
  <c r="I10" i="39" s="1"/>
  <c r="I44" i="39"/>
  <c r="I22" i="41"/>
  <c r="I22" i="42" s="1"/>
  <c r="M22" i="40"/>
  <c r="M24" i="40" s="1"/>
  <c r="I24" i="40"/>
  <c r="H26" i="27"/>
  <c r="H36" i="27" s="1"/>
  <c r="E9" i="27" s="1"/>
  <c r="M25" i="27"/>
  <c r="M26" i="27" s="1"/>
  <c r="M36" i="27" s="1"/>
  <c r="M10" i="27" s="1"/>
  <c r="M44" i="27"/>
  <c r="M35" i="31"/>
  <c r="M27" i="31" s="1"/>
  <c r="M36" i="31" s="1"/>
  <c r="M10" i="31" s="1"/>
  <c r="I27" i="31"/>
  <c r="I36" i="31" s="1"/>
  <c r="I10" i="31" s="1"/>
  <c r="H25" i="27"/>
  <c r="E43" i="27"/>
  <c r="N36" i="27"/>
  <c r="N9" i="27" s="1"/>
  <c r="M75" i="42" l="1"/>
  <c r="M25" i="42" s="1"/>
  <c r="M22" i="42"/>
  <c r="M24" i="42" s="1"/>
  <c r="I24" i="42"/>
  <c r="I75" i="42"/>
  <c r="I25" i="42" s="1"/>
  <c r="M44" i="40"/>
  <c r="I25" i="40"/>
  <c r="I26" i="40" s="1"/>
  <c r="I36" i="40" s="1"/>
  <c r="I10" i="40" s="1"/>
  <c r="I44" i="40"/>
  <c r="M72" i="41"/>
  <c r="M75" i="41" s="1"/>
  <c r="I75" i="41"/>
  <c r="M26" i="40"/>
  <c r="M36" i="40" s="1"/>
  <c r="M10" i="40" s="1"/>
  <c r="M22" i="41"/>
  <c r="M24" i="41" s="1"/>
  <c r="I24" i="41"/>
  <c r="Q9" i="27"/>
  <c r="A89" i="27"/>
  <c r="A88" i="27"/>
  <c r="A87" i="27"/>
  <c r="A86" i="27"/>
  <c r="A85" i="27"/>
  <c r="A84" i="27"/>
  <c r="A83" i="27"/>
  <c r="A82" i="27"/>
  <c r="A81" i="27"/>
  <c r="A80" i="27"/>
  <c r="A79" i="27"/>
  <c r="A78" i="27"/>
  <c r="A77" i="27"/>
  <c r="A76" i="27"/>
  <c r="A75" i="27"/>
  <c r="A74" i="27"/>
  <c r="A73" i="27"/>
  <c r="A72" i="27"/>
  <c r="A71" i="27"/>
  <c r="A70" i="27"/>
  <c r="A69" i="27"/>
  <c r="A68" i="27"/>
  <c r="A67" i="27"/>
  <c r="A66" i="27"/>
  <c r="A65" i="27"/>
  <c r="A64" i="27"/>
  <c r="A63" i="27"/>
  <c r="A62" i="27"/>
  <c r="A61" i="27"/>
  <c r="A60" i="27"/>
  <c r="A59" i="27"/>
  <c r="A58" i="27"/>
  <c r="A57" i="27"/>
  <c r="A56" i="27"/>
  <c r="A55" i="27"/>
  <c r="A54" i="27"/>
  <c r="A53" i="27"/>
  <c r="A52" i="27"/>
  <c r="A51" i="27"/>
  <c r="A50" i="27"/>
  <c r="A49" i="27"/>
  <c r="A48" i="27"/>
  <c r="A47" i="27"/>
  <c r="A46" i="27"/>
  <c r="A45" i="27"/>
  <c r="A44" i="27"/>
  <c r="A43" i="27"/>
  <c r="A42" i="27"/>
  <c r="A41" i="27"/>
  <c r="A40" i="27"/>
  <c r="A39" i="27"/>
  <c r="A38" i="27"/>
  <c r="A37" i="27"/>
  <c r="A36" i="27"/>
  <c r="A35" i="27"/>
  <c r="A34" i="27"/>
  <c r="A33" i="27"/>
  <c r="A32" i="27"/>
  <c r="A31" i="27"/>
  <c r="A30" i="27"/>
  <c r="A29" i="27"/>
  <c r="A28" i="27"/>
  <c r="A27" i="27"/>
  <c r="A26" i="27"/>
  <c r="A25" i="27"/>
  <c r="A23" i="27"/>
  <c r="A21" i="27"/>
  <c r="A20" i="27"/>
  <c r="A19" i="27"/>
  <c r="A18" i="27"/>
  <c r="A17" i="27"/>
  <c r="A16" i="27"/>
  <c r="A15" i="27"/>
  <c r="A14" i="27"/>
  <c r="A13" i="27"/>
  <c r="A12" i="27"/>
  <c r="A11" i="27"/>
  <c r="A10" i="27"/>
  <c r="A9" i="27"/>
  <c r="A8" i="27"/>
  <c r="A7" i="27"/>
  <c r="A6" i="27"/>
  <c r="A5" i="27"/>
  <c r="A4" i="27"/>
  <c r="A3" i="27"/>
  <c r="A2" i="27"/>
  <c r="A1" i="27"/>
  <c r="M44" i="42" l="1"/>
  <c r="M26" i="42"/>
  <c r="M36" i="42" s="1"/>
  <c r="M10" i="42" s="1"/>
  <c r="I26" i="42"/>
  <c r="I36" i="42" s="1"/>
  <c r="I10" i="42" s="1"/>
  <c r="I44" i="42"/>
  <c r="M25" i="41"/>
  <c r="M26" i="41" s="1"/>
  <c r="M36" i="41" s="1"/>
  <c r="M10" i="41" s="1"/>
  <c r="M44" i="41"/>
  <c r="I44" i="41"/>
  <c r="I25" i="41"/>
  <c r="I26" i="41" s="1"/>
  <c r="I36" i="41" s="1"/>
  <c r="I10" i="41" s="1"/>
  <c r="F27" i="55" l="1"/>
  <c r="F36" i="55" s="1"/>
  <c r="H28" i="55"/>
  <c r="H27" i="55" s="1"/>
  <c r="H36" i="55" s="1"/>
  <c r="I28" i="55"/>
  <c r="I27" i="55" s="1"/>
  <c r="I36" i="55" s="1"/>
  <c r="I10" i="55" s="1"/>
  <c r="E9" i="55" l="1"/>
  <c r="Q9" i="55"/>
  <c r="M28" i="55"/>
  <c r="M27" i="55" s="1"/>
  <c r="M36" i="55" s="1"/>
  <c r="M10" i="55" s="1"/>
  <c r="I24" i="169" l="1"/>
  <c r="I26" i="169" s="1"/>
  <c r="I36" i="169" s="1"/>
  <c r="I10" i="169" s="1"/>
  <c r="M11" i="169"/>
  <c r="M24" i="169"/>
  <c r="M26" i="169" s="1"/>
  <c r="M36" i="169" s="1"/>
  <c r="M10" i="169" s="1"/>
</calcChain>
</file>

<file path=xl/sharedStrings.xml><?xml version="1.0" encoding="utf-8"?>
<sst xmlns="http://schemas.openxmlformats.org/spreadsheetml/2006/main" count="19452" uniqueCount="286">
  <si>
    <r>
      <rPr>
        <b/>
        <sz val="16"/>
        <color theme="1"/>
        <rFont val="SutonnyMJ"/>
      </rPr>
      <t>MYcÖRvZš¿x evsjv‡`k miKvi</t>
    </r>
    <r>
      <rPr>
        <sz val="14"/>
        <color theme="1"/>
        <rFont val="SutonnyMJ"/>
      </rPr>
      <t xml:space="preserve">
‡nj_&amp; Bgv‡R©Ýx Acv‡ikbm †m›Uvi I K‡›Uªvj iæg
¯^v¯’¨ Awa`ßi</t>
    </r>
  </si>
  <si>
    <t>eivei,</t>
  </si>
  <si>
    <t xml:space="preserve"> </t>
  </si>
  <si>
    <t>ZvwiL:</t>
  </si>
  <si>
    <t>gnvcwiPvjK</t>
  </si>
  <si>
    <t>¯^v¯’¨ Awa`ßi ,gnvLvjx, XvKv-1212</t>
  </si>
  <si>
    <t>c„ôv: 1</t>
  </si>
  <si>
    <t>µwgK bs</t>
  </si>
  <si>
    <t>me©‡gvU</t>
  </si>
  <si>
    <t>G1</t>
  </si>
  <si>
    <t>XvKv †gwW‡Kj K‡jR nvmcvZvj</t>
  </si>
  <si>
    <t>G2</t>
  </si>
  <si>
    <t>G3</t>
  </si>
  <si>
    <t>XvKv wkï nvmcvZvj</t>
  </si>
  <si>
    <t>G4</t>
  </si>
  <si>
    <t>G5</t>
  </si>
  <si>
    <t>nwj d¨vwgwj †iW wµ‡m›U nvmcvZvj</t>
  </si>
  <si>
    <t>G6</t>
  </si>
  <si>
    <t>evi‡Wg nvmcvZvj</t>
  </si>
  <si>
    <t>G7</t>
  </si>
  <si>
    <t>weGmGgGgBD</t>
  </si>
  <si>
    <t>G9</t>
  </si>
  <si>
    <t>cywjk nvmcvZvj, ivRvievM</t>
  </si>
  <si>
    <t>G10</t>
  </si>
  <si>
    <t>gyM`v †gwW‡Kj K‡jR nvmcvZvj</t>
  </si>
  <si>
    <t>G11</t>
  </si>
  <si>
    <t>wewRwe nvmcvZvj, wcjLvbv, XvKv</t>
  </si>
  <si>
    <t>G12</t>
  </si>
  <si>
    <t>mw¤§wjZ mvgwiK nvmcvZvj</t>
  </si>
  <si>
    <t>G13</t>
  </si>
  <si>
    <t>Kzwg©‡Uvjv †Rbv‡ij nvmcvZvj</t>
  </si>
  <si>
    <t>D1</t>
  </si>
  <si>
    <t>XvKv wefvM (XvKv kni e¨ZxZ)</t>
  </si>
  <si>
    <t>D2</t>
  </si>
  <si>
    <t>wPUvMvs wefvM</t>
  </si>
  <si>
    <t>D3</t>
  </si>
  <si>
    <t>Lyjbv wefvM</t>
  </si>
  <si>
    <t>D4</t>
  </si>
  <si>
    <t>iscyi wefvM</t>
  </si>
  <si>
    <t>D5</t>
  </si>
  <si>
    <t>ivRkvnx wefvM</t>
  </si>
  <si>
    <t>D6</t>
  </si>
  <si>
    <t>ewikvj wefvM</t>
  </si>
  <si>
    <t>D7</t>
  </si>
  <si>
    <t>wm‡jU wefvM</t>
  </si>
  <si>
    <t>D8</t>
  </si>
  <si>
    <t>gqgbwmsn wefvM</t>
  </si>
  <si>
    <t>evsjv‡`‡k me©‡gvU</t>
  </si>
  <si>
    <r>
      <t>Z_¨ m~Î t- Dc‡Rjv ¯^v¯’¨ I c:c: Kg©KZ©v/wmwfj mvR©b/ZË¡veavqK/cwiPvjKe„›` mswk</t>
    </r>
    <r>
      <rPr>
        <sz val="14"/>
        <color indexed="8"/>
        <rFont val="SutonnyMJ"/>
      </rPr>
      <t>øó</t>
    </r>
    <r>
      <rPr>
        <b/>
        <sz val="14"/>
        <color indexed="8"/>
        <rFont val="SutonnyMJ"/>
      </rPr>
      <t xml:space="preserve"> nvmcvZvj KZ„©c</t>
    </r>
    <r>
      <rPr>
        <sz val="14"/>
        <color indexed="8"/>
        <rFont val="SutonnyMJ"/>
      </rPr>
      <t>ÿ</t>
    </r>
    <r>
      <rPr>
        <b/>
        <sz val="14"/>
        <color indexed="8"/>
        <rFont val="SutonnyMJ"/>
      </rPr>
      <t xml:space="preserve"> KZ…©K †cÖwiZ Z_¨ Abyiƒ‡c cÖ¯‘Z| </t>
    </r>
  </si>
  <si>
    <t>Abywjwc m`q AeMwZi Rb¨ t (ˆRôZvi µgvbymv‡i bq)</t>
  </si>
  <si>
    <t>1| gvbbxq gš¿x, ¯^v¯’¨ I cwievi Kj¨vY gš¿Yvjq, evsjv‡`k mwPevjq, XvKv (`„wó AvKl©Y gš¿x g‡nv`‡qi GKvšÍ mwPe)|</t>
  </si>
  <si>
    <t>2| cÖavbgš¿xi `y‡h©vM e¨e¯’vcbv mgš^q I ÎvY ZrciZv gwbUwis †mj|</t>
  </si>
  <si>
    <r>
      <t>(Wv. Avqkv Av³vi)</t>
    </r>
    <r>
      <rPr>
        <b/>
        <sz val="14"/>
        <color indexed="8"/>
        <rFont val="SutonnyMJ"/>
      </rPr>
      <t xml:space="preserve">
mnKvix cwiPvjK</t>
    </r>
    <r>
      <rPr>
        <sz val="14"/>
        <color indexed="8"/>
        <rFont val="SutonnyMJ"/>
      </rPr>
      <t xml:space="preserve">
‡nj_&amp; Bgv‡R©Ýx Acv‡ikbm †m›Uvi I K‡›Uªvj iæg</t>
    </r>
    <r>
      <rPr>
        <sz val="12"/>
        <color indexed="8"/>
        <rFont val="SutonnyMJ"/>
      </rPr>
      <t xml:space="preserve">
¯^v¯’¨ Awa`ßi, gnvLvjx, XvKv| nUjvBb: 01759-114488
 ‡Uwj‡dvb bs: 02-9855933, 02-8819353 (d¨v·)
B-†gBj: </t>
    </r>
    <r>
      <rPr>
        <sz val="12"/>
        <color indexed="8"/>
        <rFont val="Calibri"/>
        <family val="2"/>
        <scheme val="minor"/>
      </rPr>
      <t>controlroomdghs@yahoo.com</t>
    </r>
  </si>
  <si>
    <t>3| mwPe, (¯^v¯’¨ †mev wefvM) evsjv‡`k mwPevjq,XvKv (`„wó AvKl©Y-mwPe g‡nv`‡qi GKvšÍ mwPe)|</t>
  </si>
  <si>
    <t>4| AwZwi³ gnvcwiPvjK, (cÖkvmb) I cwiPvjK Gg,AvB,Gm|</t>
  </si>
  <si>
    <t xml:space="preserve">5| AwZwi³ gnvcwiPvjK, cwiKíbv  M‡elYv I Dbœqb </t>
  </si>
  <si>
    <t>6| cwiPvjK / jvBb WvB‡i±i  . . . . . . . . . . . . . . . . . . . . . . . . . . . . . . . . . . . . . . . . . . . . . . .  |</t>
  </si>
  <si>
    <t>7| Rbms‡hvM Kg©KZ©v (wcAviI), ¯^v¯’¨ I cwievi Kj¨vY gš¿Yvjq, evsjv‡`k mwPevjq, XvKv / ¯^v¯’¨ Awa`ßi, gnvLvjx, XvKv|</t>
  </si>
  <si>
    <t>8| Awdm Kwc|</t>
  </si>
  <si>
    <t>‡emiKvix wK¬wbK / nvmcvZvj mgyn :</t>
  </si>
  <si>
    <t>c„ôv: 2</t>
  </si>
  <si>
    <t>P1</t>
  </si>
  <si>
    <t>evsjv‡`k †gwW‡Kj K‡jR nvmcvZvj</t>
  </si>
  <si>
    <t>P2</t>
  </si>
  <si>
    <t>Be‡b wmbv nvmcvZvj, avbgwÛ</t>
  </si>
  <si>
    <t>P3</t>
  </si>
  <si>
    <t>¯‹qvi nvmcvZvj, avbgwÛ</t>
  </si>
  <si>
    <t>P4</t>
  </si>
  <si>
    <t>Kg‡dvU© bvwm©s, avbgwÛ</t>
  </si>
  <si>
    <t>P5</t>
  </si>
  <si>
    <t>kgwiZv nvmcvZvj, cvš’c_</t>
  </si>
  <si>
    <t>P6</t>
  </si>
  <si>
    <t>‡WjUv †gwW‡Kj K‡jR, wgicyi</t>
  </si>
  <si>
    <t>P7</t>
  </si>
  <si>
    <t>j¨ve GBW nvmcvZvj</t>
  </si>
  <si>
    <t>P9</t>
  </si>
  <si>
    <t>‡m›Uªvj nvmcvZvj, avbgwÛ</t>
  </si>
  <si>
    <t>P10</t>
  </si>
  <si>
    <t>nvB †Kqvi nvmcvZvj wjwg‡UW</t>
  </si>
  <si>
    <t>P12</t>
  </si>
  <si>
    <t>‡nj&amp;_ GÛ †nvc nvmcvZvj</t>
  </si>
  <si>
    <t>P13</t>
  </si>
  <si>
    <t>MÖxb jvBd †gwW‡Kj nvmcvZvj</t>
  </si>
  <si>
    <t>P14</t>
  </si>
  <si>
    <t>Bmjvgx e¨vsK ‡m›Uªvj nvmcvZvj, KvKivBj</t>
  </si>
  <si>
    <t>P15</t>
  </si>
  <si>
    <t>BDbvB‡UW nvmcvZvj wjwg‡UW</t>
  </si>
  <si>
    <t>P16</t>
  </si>
  <si>
    <t>wL`gv nvmcvZvj, wLjMvuI</t>
  </si>
  <si>
    <t>P18</t>
  </si>
  <si>
    <t>knx` gbmyi Avjx †gwW‡Kj K‡jR nvmcvZvj</t>
  </si>
  <si>
    <t>P19</t>
  </si>
  <si>
    <t>wmivRyj Bmjvg †gwW‡Kj K‡jR nvmcvZvj</t>
  </si>
  <si>
    <t>P20</t>
  </si>
  <si>
    <t>G¨‡cv‡jv nvmcvZvj</t>
  </si>
  <si>
    <t>P21</t>
  </si>
  <si>
    <t xml:space="preserve">Av`-w`b †gwW‡Kj K‡jR nvmcvZvj, </t>
  </si>
  <si>
    <t>P23</t>
  </si>
  <si>
    <t>BDwbfv‡m©j †gwW‡Kj K‡jR I nvmcvZvj</t>
  </si>
  <si>
    <t>P24</t>
  </si>
  <si>
    <t>weAviwe nmwcUvjm wjwg‡UW</t>
  </si>
  <si>
    <t>P25</t>
  </si>
  <si>
    <t>AvRMi Avjx nvmcvZvj</t>
  </si>
  <si>
    <t>P26</t>
  </si>
  <si>
    <t xml:space="preserve">evsjv‡`k ‡¯úkvjvBR&amp;W nvmcvZvj </t>
  </si>
  <si>
    <t>P27</t>
  </si>
  <si>
    <t>DËiv AvaywbK †gwW‡Kj K‡jR nvmcvZvj</t>
  </si>
  <si>
    <t>P29</t>
  </si>
  <si>
    <t>mvjvDwÏb nvmcvZvj</t>
  </si>
  <si>
    <t>P30</t>
  </si>
  <si>
    <t>ccyjvi †gwW‡Kj K‡jR nvmcvZvj</t>
  </si>
  <si>
    <t>P31</t>
  </si>
  <si>
    <t>DËiv wµ‡m›U nvmcvZvj</t>
  </si>
  <si>
    <t>P32</t>
  </si>
  <si>
    <t>Av‡bvqvi Lvb gW©vb †gwW‡Kj K‡jR nvmcvZvj</t>
  </si>
  <si>
    <t>P35</t>
  </si>
  <si>
    <t>Kz‡qZ evsjv‡`k ‰gÎx miKvix nvmcvZvj</t>
  </si>
  <si>
    <t>‡emiKvix wK¬wbK/ nvmcvZv‡j me©‡gvU:</t>
  </si>
  <si>
    <t>cÖwZôv‡bi bvg (miKvix I ¯^vqË¡kvwmZ)</t>
  </si>
  <si>
    <t xml:space="preserve">‡emiKvix wK¬wbK / nvmcvZvj </t>
  </si>
  <si>
    <t xml:space="preserve">wefvM mgy‡n </t>
  </si>
  <si>
    <t>‡emiKvix</t>
  </si>
  <si>
    <t>: 29</t>
  </si>
  <si>
    <t>P36</t>
  </si>
  <si>
    <t>Ab¨vb¨ ‡emiKvix wK¬wbK/nvmcvZvj mgyn</t>
  </si>
  <si>
    <t>XvKv kn‡i me©‡gvU (miKvix, †emiKvwi I ¯^vqËkvwmZ)</t>
  </si>
  <si>
    <t>miKvix I ¯^vqËkvwmZ</t>
  </si>
  <si>
    <t>cÖwZôv‡bi bvg (miKvix I ¯^vqËkvwmZ)</t>
  </si>
  <si>
    <t>G14</t>
  </si>
  <si>
    <t>Ab¨vb¨ miKvix nvmcvZvj</t>
  </si>
  <si>
    <t>: 41</t>
  </si>
  <si>
    <t>: 12</t>
  </si>
  <si>
    <t>23/08/2019 Bs Zvwi‡L †gvU wi‡cvU© cÖ`vbKvix nvmcvZv‡ji msL¨v : 41</t>
  </si>
  <si>
    <t>23/08/2019  Bs Zvwi‡L ‡Kvb bZzb nvmcvZvj hy³ nqwb</t>
  </si>
  <si>
    <t>wb‡Uvi</t>
  </si>
  <si>
    <t>†W½y wdevi</t>
  </si>
  <si>
    <t>†W½y †ng‡iwRK</t>
  </si>
  <si>
    <t>†W½yy kK&amp; wmb‡Wªvg</t>
  </si>
  <si>
    <t xml:space="preserve">ch©v‡jvPbvi Rb¨ †cÖwiZ g„„Zz¨ = </t>
  </si>
  <si>
    <t xml:space="preserve">ch©v‡jvPbv m¤úbœK…Z g„„Zz¨ = </t>
  </si>
  <si>
    <t xml:space="preserve">wbwðZ g„„Zz¨ = </t>
  </si>
  <si>
    <t>miKvix I ¯^vqËkvwmZ nvmcvZv‡j me©‡gvU:</t>
  </si>
  <si>
    <t>‡gvU</t>
  </si>
  <si>
    <t>†W½y †ng‡ivwRK</t>
  </si>
  <si>
    <t>Gm.Gm.Gg.wm. I wgU‡dvW© nvmcvZvj</t>
  </si>
  <si>
    <t>knx` ‡mvnivIqv`x© †gwW‡Kj K‡jR nvmcvZvj</t>
  </si>
  <si>
    <t>cÖwZôv‡bi bvg (‡emiKvix)</t>
  </si>
  <si>
    <r>
      <rPr>
        <sz val="14"/>
        <color indexed="8"/>
        <rFont val="SutonnyMJ"/>
      </rPr>
      <t xml:space="preserve">welq t ¯^v¯’¨ Awa`ß‡ii </t>
    </r>
    <r>
      <rPr>
        <b/>
        <sz val="14"/>
        <color indexed="8"/>
        <rFont val="SutonnyMJ"/>
      </rPr>
      <t>‡nj_&amp; Bgv‡R©Ýx Acv‡ikb †m›Uvi I K‡›Uªvj iæ‡g ‡cÖwiZ</t>
    </r>
    <r>
      <rPr>
        <sz val="14"/>
        <color indexed="8"/>
        <rFont val="SutonnyMJ"/>
      </rPr>
      <t xml:space="preserve"> ‡W½y I m‡›`nRbK †W½y †iv‡M AvµvšÍ, wPwKrmvcÖvß I  g„Zz¨i cÖwZ‡e`b |</t>
    </r>
  </si>
  <si>
    <t>MZ 01-01-2019 n‡Z A`¨vewa †W½y I m‡›`nRbK †W½y †iv‡M -</t>
  </si>
  <si>
    <t>wi‡cvU© cÖ`vbKvix nvmcvZv‡ji msL¨v (XvKv gnvbMix)</t>
  </si>
  <si>
    <t>gnvcwiPvjK,</t>
  </si>
  <si>
    <t>¯^v¯’¨ Awa`ßi ,gnvLvjx, XvKv-1212 (`„wó AvK©lY t cwiPvjK (cÖkvmb), ¯^v¯’¨ Awa`ßi ,gnvLvjx, XvKv-1212)</t>
  </si>
  <si>
    <t>25/08/2019 Bs Zvwi‡L †gvU wi‡cvU© cÖ`vbKvix nvmcvZv‡ji msL¨v : 41; 25/08/2019  Bs Zvwi‡L ‡Kvb bZzb nvmcvZvj hy³ nqwb|</t>
  </si>
  <si>
    <t>miKvix I ¯^vqË¡kvwmZ nvmcvZv‡j me©‡gvU:</t>
  </si>
  <si>
    <t>XvKv kn‡i me©‡gvU (miKvix, †emiKvwi I ¯^vqË¡kvwmZ)</t>
  </si>
  <si>
    <t>wi‡cvU© cÖ`vbKvix nvmcvZv‡ji msL¨v (XvKv gnvbMix): miKvix I ¯^vqË¡kvwmZ: 12; ‡emiKvix: 29; me©‡gvU: 41|</t>
  </si>
  <si>
    <t>PÆMÖvg wefvM</t>
  </si>
  <si>
    <t>we‡kl `Öóe¨t ‡W½y I m‡›`nRbK †W½y †ivMxi fwZ©i Z_¨ †ivMx nvmcvZv‡j  fwZ©i w`‡bB msMÖn Kiv n‡q _v‡K †ivM cwiw¯’wZ `ªæZ Rvbvi mzweav‡_©| ZvrÿwbKfv‡e we¯ÍvwiZ cixÿv wbixÿv Kiv m¤¢e nq bv weavq †ek wKQz †¶‡Î Zviv †W½y †ivMx wKbv, Zv wbwðZ K‡i ejv m¤¢e bq| ch©v‡jvPbvi Rb¨ †cÖwiZ g…Z¨zi me¸‡jv †W½yRwbZ, Zv ejv hv‡ebv| G‡¶‡Î wbwðZ g…Z¨zi msL¨vwU e¨envi Kiv evÃbxq| QvocÖvß †ivMxi A_© GBme †ivMx wPwKrmv wb‡q evwo wd‡i ‡M‡Qb|</t>
  </si>
  <si>
    <t>26/08/2019 Bs Zvwi‡L †gvU wi‡cvU© cÖ`vbKvix nvmcvZv‡ji msL¨v : 41; 26/08/2019  Bs Zvwi‡L ‡Kvb bZzb nvmcvZvj hy³ nqwb|</t>
  </si>
  <si>
    <t>27/08/2019 Bs Zvwi‡L †gvU wi‡cvU© cÖ`vbKvix nvmcvZv‡ji msL¨v : 41; 27/08/2019  Bs Zvwi‡L ‡Kvb bZzb nvmcvZvj hy³ nqwb|</t>
  </si>
  <si>
    <t>28/08/2019 Bs Zvwi‡L †gvU wi‡cvU© cÖ`vbKvix nvmcvZv‡ji msL¨v : 41; 28/08/2019  Bs Zvwi‡L ‡Kvb bZzb nvmcvZvj hy³ nqwb|</t>
  </si>
  <si>
    <t>29/08/2019 Bs Zvwi‡L †gvU wi‡cvU© cÖ`vbKvix nvmcvZv‡ji msL¨v : 41; 29/08/2019  Bs Zvwi‡L ‡Kvb bZzb nvmcvZvj hy³ nqwb|</t>
  </si>
  <si>
    <t>30/08/2019 Bs Zvwi‡L †gvU wi‡cvU© cÖ`vbKvix nvmcvZv‡ji msL¨v : 41; 30/08/2019  Bs Zvwi‡L ‡Kvb bZzb nvmcvZvj hy³ nqwb|</t>
  </si>
  <si>
    <t>31/08/2019 Bs Zvwi‡L †gvU wi‡cvU© cÖ`vbKvix nvmcvZv‡ji msL¨v : 41; 31/08/2019  Bs Zvwi‡L ‡Kvb bZzb nvmcvZvj hy³ nqwb|</t>
  </si>
  <si>
    <t>01/09/2019 Bs Zvwi‡L †gvU wi‡cvU© cÖ`vbKvix nvmcvZv‡ji msL¨v : 41; 01/09/2019  Bs Zvwi‡L ‡Kvb bZzb nvmcvZvj hy³ nqwb|</t>
  </si>
  <si>
    <t>02/09/2019 Bs Zvwi‡L †gvU wi‡cvU© cÖ`vbKvix nvmcvZv‡ji msL¨v : 41; 02/09/2019  Bs Zvwi‡L ‡Kvb bZzb nvmcvZvj hy³ nqwb|</t>
  </si>
  <si>
    <t>03/09/2019 Bs Zvwi‡L †gvU wi‡cvU© cÖ`vbKvix nvmcvZv‡ji msL¨v : 41; 03/09/2019  Bs Zvwi‡L ‡Kvb bZzb nvmcvZvj hy³ nqwb|</t>
  </si>
  <si>
    <t>04/09/2019 Bs Zvwi‡L †gvU wi‡cvU© cÖ`vbKvix nvmcvZv‡ji msL¨v : 41; 04/09/2019  Bs Zvwi‡L ‡Kvb bZzb nvmcvZvj hy³ nqwb|</t>
  </si>
  <si>
    <t>05/09/2019 Bs Zvwi‡L †gvU wi‡cvU© cÖ`vbKvix nvmcvZv‡ji msL¨v : 41; 05/09/2019  Bs Zvwi‡L ‡Kvb bZzb nvmcvZvj hy³ nqwb|</t>
  </si>
  <si>
    <t>06/09/2019 Bs Zvwi‡L †gvU wi‡cvU© cÖ`vbKvix nvmcvZv‡ji msL¨v : 41; 06/09/2019  Bs Zvwi‡L ‡Kvb bZzb nvmcvZvj hy³ nqwb|</t>
  </si>
  <si>
    <t>07/09/2019 Bs Zvwi‡L †gvU wi‡cvU© cÖ`vbKvix nvmcvZv‡ji msL¨v : 41; 07/09/2019  Bs Zvwi‡L ‡Kvb bZzb nvmcvZvj hy³ nqwb|</t>
  </si>
  <si>
    <t>08/09/2019 Bs Zvwi‡L †gvU wi‡cvU© cÖ`vbKvix nvmcvZv‡ji msL¨v : 41; 08/09/2019  Bs Zvwi‡L ‡Kvb bZzb nvmcvZvj hy³ nqwb|</t>
  </si>
  <si>
    <t>09/09/2019 Bs Zvwi‡L †gvU wi‡cvU© cÖ`vbKvix nvmcvZv‡ji msL¨v : 41; 09/09/2019  Bs Zvwi‡L ‡Kvb bZzb nvmcvZvj hy³ nqwb|</t>
  </si>
  <si>
    <t>10/09/2019 Bs Zvwi‡L †gvU wi‡cvU© cÖ`vbKvix nvmcvZv‡ji msL¨v : 41; 10/09/2019  Bs Zvwi‡L ‡Kvb bZzb nvmcvZvj hy³ nqwb|</t>
  </si>
  <si>
    <t>11/09/2019 Bs Zvwi‡L †gvU wi‡cvU© cÖ`vbKvix nvmcvZv‡ji msL¨v : 41; 11/09/2019  Bs Zvwi‡L ‡Kvb bZzb nvmcvZvj hy³ nqwb|</t>
  </si>
  <si>
    <t>12/09/2019 Bs Zvwi‡L †gvU wi‡cvU© cÖ`vbKvix nvmcvZv‡ji msL¨v : 41; 12/09/2019  Bs Zvwi‡L ‡Kvb bZzb nvmcvZvj hy³ nqwb|</t>
  </si>
  <si>
    <t>13/09/2019 Bs Zvwi‡L †gvU wi‡cvU© cÖ`vbKvix nvmcvZv‡ji msL¨v : 41; 13/09/2019  Bs Zvwi‡L ‡Kvb bZzb nvmcvZvj hy³ nqwb|</t>
  </si>
  <si>
    <t>14/09/2019 Bs Zvwi‡L †gvU wi‡cvU© cÖ`vbKvix nvmcvZv‡ji msL¨v : 41; 14/09/2019  Bs Zvwi‡L ‡Kvb bZzb nvmcvZvj hy³ nqwb|</t>
  </si>
  <si>
    <t>15/09/2019 Bs Zvwi‡L †gvU wi‡cvU© cÖ`vbKvix nvmcvZv‡ji msL¨v : 41; 15/09/2019  Bs Zvwi‡L ‡Kvb bZzb nvmcvZvj hy³ nqwb|</t>
  </si>
  <si>
    <t>16/09/2019 Bs Zvwi‡L †gvU wi‡cvU© cÖ`vbKvix nvmcvZv‡ji msL¨v : 41; 16/09/2019  Bs Zvwi‡L ‡Kvb bZzb nvmcvZvj hy³ nqwb|</t>
  </si>
  <si>
    <t>17/09/2019 Bs Zvwi‡L †gvU wi‡cvU© cÖ`vbKvix nvmcvZv‡ji msL¨v : 41; 17/09/2019  Bs Zvwi‡L ‡Kvb bZzb nvmcvZvj hy³ nqwb|</t>
  </si>
  <si>
    <t>18/09/2019 Bs Zvwi‡L †gvU wi‡cvU© cÖ`vbKvix nvmcvZv‡ji msL¨v : 41; 18/09/2019  Bs Zvwi‡L ‡Kvb bZzb nvmcvZvj hy³ nqwb|</t>
  </si>
  <si>
    <t>19/09/2019 Bs Zvwi‡L †gvU wi‡cvU© cÖ`vbKvix nvmcvZv‡ji msL¨v : 41; 19/09/2019  Bs Zvwi‡L ‡Kvb bZzb nvmcvZvj hy³ nqwb|</t>
  </si>
  <si>
    <t>20/09/2019 Bs Zvwi‡L †gvU wi‡cvU© cÖ`vbKvix nvmcvZv‡ji msL¨v : 41; 20/09/2019  Bs Zvwi‡L ‡Kvb bZzb nvmcvZvj hy³ nqwb|</t>
  </si>
  <si>
    <t>21/09/2019 Bs Zvwi‡L †gvU wi‡cvU© cÖ`vbKvix nvmcvZv‡ji msL¨v : 41; 21/09/2019  Bs Zvwi‡L ‡Kvb bZzb nvmcvZvj hy³ nqwb|</t>
  </si>
  <si>
    <t>22/09/2019 Bs Zvwi‡L †gvU wi‡cvU© cÖ`vbKvix nvmcvZv‡ji msL¨v : 41; 22/09/2019  Bs Zvwi‡L ‡Kvb bZzb nvmcvZvj hy³ nqwb|</t>
  </si>
  <si>
    <t>23/09/2019 Bs Zvwi‡L †gvU wi‡cvU© cÖ`vbKvix nvmcvZv‡ji msL¨v : 41; 23/09/2019  Bs Zvwi‡L ‡Kvb bZzb nvmcvZvj hy³ nqwb|</t>
  </si>
  <si>
    <t>24/09/2019 Bs Zvwi‡L †gvU wi‡cvU© cÖ`vbKvix nvmcvZv‡ji msL¨v : 41; 24/09/2019  Bs Zvwi‡L ‡Kvb bZzb nvmcvZvj hy³ nqwb|</t>
  </si>
  <si>
    <t>25/09/2019 Bs Zvwi‡L †gvU wi‡cvU© cÖ`vbKvix nvmcvZv‡ji msL¨v : 41; 25/09/2019  Bs Zvwi‡L ‡Kvb bZzb nvmcvZvj hy³ nqwb|</t>
  </si>
  <si>
    <t>26/09/2019 Bs Zvwi‡L †gvU wi‡cvU© cÖ`vbKvix nvmcvZv‡ji msL¨v : 41; 26/09/2019  Bs Zvwi‡L ‡Kvb bZzb nvmcvZvj hy³ nqwb|</t>
  </si>
  <si>
    <t>27/09/2019 Bs Zvwi‡L †gvU wi‡cvU© cÖ`vbKvix nvmcvZv‡ji msL¨v : 41; 27/09/2019  Bs Zvwi‡L ‡Kvb bZzb nvmcvZvj hy³ nqwb|</t>
  </si>
  <si>
    <t>28/09/2019 Bs Zvwi‡L †gvU wi‡cvU© cÖ`vbKvix nvmcvZv‡ji msL¨v : 41; 28/09/2019  Bs Zvwi‡L ‡Kvb bZzb nvmcvZvj hy³ nqwb|</t>
  </si>
  <si>
    <t>29/09/2019 Bs Zvwi‡L †gvU wi‡cvU© cÖ`vbKvix nvmcvZv‡ji msL¨v : 41; 29/09/2019  Bs Zvwi‡L ‡Kvb bZzb nvmcvZvj hy³ nqwb|</t>
  </si>
  <si>
    <t>30/09/2019 Bs Zvwi‡L †gvU wi‡cvU© cÖ`vbKvix nvmcvZv‡ji msL¨v : 41; 30/09/2019  Bs Zvwi‡L ‡Kvb bZzb nvmcvZvj hy³ nqwb|</t>
  </si>
  <si>
    <t>01/10/2019 Bs Zvwi‡L †gvU wi‡cvU© cÖ`vbKvix nvmcvZv‡ji msL¨v : 41; 01/10/2019  Bs Zvwi‡L ‡Kvb bZzb nvmcvZvj hy³ nqwb|</t>
  </si>
  <si>
    <t>02/10/2019 Bs Zvwi‡L †gvU wi‡cvU© cÖ`vbKvix nvmcvZv‡ji msL¨v : 41; 02/10/2019  Bs Zvwi‡L ‡Kvb bZzb nvmcvZvj hy³ nqwb|</t>
  </si>
  <si>
    <t>03/10/2019 Bs Zvwi‡L †gvU wi‡cvU© cÖ`vbKvix nvmcvZv‡ji msL¨v : 41; 03/10/2019  Bs Zvwi‡L ‡Kvb bZzb nvmcvZvj hy³ nqwb|</t>
  </si>
  <si>
    <t>04/10/2019 Bs Zvwi‡L †gvU wi‡cvU© cÖ`vbKvix nvmcvZv‡ji msL¨v : 41; 04/10/2019  Bs Zvwi‡L ‡Kvb bZzb nvmcvZvj hy³ nqwb|</t>
  </si>
  <si>
    <t>05/10/2019 Bs Zvwi‡L †gvU wi‡cvU© cÖ`vbKvix nvmcvZv‡ji msL¨v : 41; 05/10/2019  Bs Zvwi‡L ‡Kvb bZzb nvmcvZvj hy³ nqwb|</t>
  </si>
  <si>
    <t>06/10/2019 Bs Zvwi‡L †gvU wi‡cvU© cÖ`vbKvix nvmcvZv‡ji msL¨v : 41; 06/10/2019  Bs Zvwi‡L ‡Kvb bZzb nvmcvZvj hy³ nqwb|</t>
  </si>
  <si>
    <t>07/10/2019 Bs Zvwi‡L †gvU wi‡cvU© cÖ`vbKvix nvmcvZv‡ji msL¨v : 41; 07/10/2019  Bs Zvwi‡L ‡Kvb bZzb nvmcvZvj hy³ nqwb|</t>
  </si>
  <si>
    <t>08/10/2019 Bs Zvwi‡L †gvU wi‡cvU© cÖ`vbKvix nvmcvZv‡ji msL¨v : 41; 08/10/2019  Bs Zvwi‡L ‡Kvb bZzb nvmcvZvj hy³ nqwb|</t>
  </si>
  <si>
    <t>09/10/2019 Bs Zvwi‡L †gvU wi‡cvU© cÖ`vbKvix nvmcvZv‡ji msL¨v : 41; 09/10/2019  Bs Zvwi‡L ‡Kvb bZzb nvmcvZvj hy³ nqwb|</t>
  </si>
  <si>
    <t>10/10/2019 Bs Zvwi‡L †gvU wi‡cvU© cÖ`vbKvix nvmcvZv‡ji msL¨v : 41; 10/10/2019  Bs Zvwi‡L ‡Kvb bZzb nvmcvZvj hy³ nqwb|</t>
  </si>
  <si>
    <t>11/10/2019 Bs Zvwi‡L †gvU wi‡cvU© cÖ`vbKvix nvmcvZv‡ji msL¨v : 41; 11/10/2019  Bs Zvwi‡L ‡Kvb bZzb nvmcvZvj hy³ nqwb|</t>
  </si>
  <si>
    <t>12/10/2019 Bs Zvwi‡L †gvU wi‡cvU© cÖ`vbKvix nvmcvZv‡ji msL¨v : 41; 12/10/2019  Bs Zvwi‡L ‡Kvb bZzb nvmcvZvj hy³ nqwb|</t>
  </si>
  <si>
    <t>13/10/2019 Bs Zvwi‡L †gvU wi‡cvU© cÖ`vbKvix nvmcvZv‡ji msL¨v : 41; 13/10/2019  Bs Zvwi‡L ‡Kvb bZzb nvmcvZvj hy³ nqwb|</t>
  </si>
  <si>
    <t>14/10/2019 Bs Zvwi‡L †gvU wi‡cvU© cÖ`vbKvix nvmcvZv‡ji msL¨v : 41; 14/10/2019  Bs Zvwi‡L ‡Kvb bZzb nvmcvZvj hy³ nqwb|</t>
  </si>
  <si>
    <t>15/10/2019 Bs Zvwi‡L †gvU wi‡cvU© cÖ`vbKvix nvmcvZv‡ji msL¨v : 41; 15/10/2019  Bs Zvwi‡L ‡Kvb bZzb nvmcvZvj hy³ nqwb|</t>
  </si>
  <si>
    <t>16/10/2019 Bs Zvwi‡L †gvU wi‡cvU© cÖ`vbKvix nvmcvZv‡ji msL¨v : 41; 16/10/2019  Bs Zvwi‡L ‡Kvb bZzb nvmcvZvj hy³ nqwb|</t>
  </si>
  <si>
    <t>17/10/2019 Bs Zvwi‡L †gvU wi‡cvU© cÖ`vbKvix nvmcvZv‡ji msL¨v : 41; 17/10/2019  Bs Zvwi‡L ‡Kvb bZzb nvmcvZvj hy³ nqwb|</t>
  </si>
  <si>
    <t xml:space="preserve"> Rbms‡hvM Kg©KZ©v (wcAviI), ¯^v¯’¨ I cwievi Kj¨vY gš¿Yvjq, evsjv‡`k mwPevjq, XvKv / ¯^v¯’¨ Awa`ßi, gnvLvjx, XvKv|</t>
  </si>
  <si>
    <t>18/10/2019 Bs Zvwi‡L †gvU wi‡cvU© cÖ`vbKvix nvmcvZv‡ji msL¨v : 41; 18/10/2019  Bs Zvwi‡L ‡Kvb bZzb nvmcvZvj hy³ nqwb|</t>
  </si>
  <si>
    <t>19/10/2019 Bs Zvwi‡L †gvU wi‡cvU© cÖ`vbKvix nvmcvZv‡ji msL¨v : 41; 19/10/2019  Bs Zvwi‡L ‡Kvb bZzb nvmcvZvj hy³ nqwb|</t>
  </si>
  <si>
    <t>20/10/2019 Bs Zvwi‡L †gvU wi‡cvU© cÖ`vbKvix nvmcvZv‡ji msL¨v : 41; 20/10/2019  Bs Zvwi‡L ‡Kvb bZzb nvmcvZvj hy³ nqwb|</t>
  </si>
  <si>
    <t>21/10/2019 Bs Zvwi‡L †gvU wi‡cvU© cÖ`vbKvix nvmcvZv‡ji msL¨v : 41; 21/10/2019  Bs Zvwi‡L ‡Kvb bZzb nvmcvZvj hy³ nqwb|</t>
  </si>
  <si>
    <t>22/10/2019 Bs Zvwi‡L †gvU wi‡cvU© cÖ`vbKvix nvmcvZv‡ji msL¨v : 41; 22/10/2019  Bs Zvwi‡L ‡Kvb bZzb nvmcvZvj hy³ nqwb|</t>
  </si>
  <si>
    <t>23/10/2019 Bs Zvwi‡L †gvU wi‡cvU© cÖ`vbKvix nvmcvZv‡ji msL¨v : 41; 23/10/2019  Bs Zvwi‡L ‡Kvb bZzb nvmcvZvj hy³ nqwb|</t>
  </si>
  <si>
    <t>24/10/2019 Bs Zvwi‡L †gvU wi‡cvU© cÖ`vbKvix nvmcvZv‡ji msL¨v : 41; 24/10/2019  Bs Zvwi‡L ‡Kvb bZzb nvmcvZvj hy³ nqwb|</t>
  </si>
  <si>
    <t>25/10/2019 Bs Zvwi‡L †gvU wi‡cvU© cÖ`vbKvix nvmcvZv‡ji msL¨v : 41; 25/10/2019  Bs Zvwi‡L ‡Kvb bZzb nvmcvZvj hy³ nqwb|</t>
  </si>
  <si>
    <t>26/10/2019 Bs Zvwi‡L †gvU wi‡cvU© cÖ`vbKvix nvmcvZv‡ji msL¨v : 41; 26/10/2019  Bs Zvwi‡L ‡Kvb bZzb nvmcvZvj hy³ nqwb|</t>
  </si>
  <si>
    <t>27/10/2019 Bs Zvwi‡L †gvU wi‡cvU© cÖ`vbKvix nvmcvZv‡ji msL¨v : 41; 27/10/2019  Bs Zvwi‡L ‡Kvb bZzb nvmcvZvj hy³ nqwb|</t>
  </si>
  <si>
    <t>28/10/2019 Bs Zvwi‡L †gvU wi‡cvU© cÖ`vbKvix nvmcvZv‡ji msL¨v : 41; 28/10/2019  Bs Zvwi‡L ‡Kvb bZzb nvmcvZvj hy³ nqwb|</t>
  </si>
  <si>
    <t>29/10/2019 Bs Zvwi‡L †gvU wi‡cvU© cÖ`vbKvix nvmcvZv‡ji msL¨v : 41; 29/10/2019  Bs Zvwi‡L ‡Kvb bZzb nvmcvZvj hy³ nqwb|</t>
  </si>
  <si>
    <t>30/10/2019 Bs Zvwi‡L †gvU wi‡cvU© cÖ`vbKvix nvmcvZv‡ji msL¨v : 41; 30/10/2019  Bs Zvwi‡L ‡Kvb bZzb nvmcvZvj hy³ nqwb|</t>
  </si>
  <si>
    <t>01/11/2019 Bs Zvwi‡L †gvU wi‡cvU© cÖ`vbKvix nvmcvZv‡ji msL¨v : 41; 01/11/2019  Bs Zvwi‡L ‡Kvb bZzb nvmcvZvj hy³ nqwb|</t>
  </si>
  <si>
    <t>02/11/2019 Bs Zvwi‡L †gvU wi‡cvU© cÖ`vbKvix nvmcvZv‡ji msL¨v : 41; 02/11/2019  Bs Zvwi‡L ‡Kvb bZzb nvmcvZvj hy³ nqwb|</t>
  </si>
  <si>
    <t>03/11/2019 Bs Zvwi‡L †gvU wi‡cvU© cÖ`vbKvix nvmcvZv‡ji msL¨v : 41; 03/11/2019  Bs Zvwi‡L ‡Kvb bZzb nvmcvZvj hy³ nqwb|</t>
  </si>
  <si>
    <t>04/11/2019 Bs Zvwi‡L †gvU wi‡cvU© cÖ`vbKvix nvmcvZv‡ji msL¨v : 41; 04/11/2019  Bs Zvwi‡L ‡Kvb bZzb nvmcvZvj hy³ nqwb|</t>
  </si>
  <si>
    <t>05/11/2019 Bs Zvwi‡L †gvU wi‡cvU© cÖ`vbKvix nvmcvZv‡ji msL¨v : 41; 05/11/2019  Bs Zvwi‡L ‡Kvb bZzb nvmcvZvj hy³ nqwb|</t>
  </si>
  <si>
    <t>06/11/2019 Bs Zvwi‡L †gvU wi‡cvU© cÖ`vbKvix nvmcvZv‡ji msL¨v : 41; 06/11/2019  Bs Zvwi‡L ‡Kvb bZzb nvmcvZvj hy³ nqwb|</t>
  </si>
  <si>
    <t>07/11/2019 Bs Zvwi‡L †gvU wi‡cvU© cÖ`vbKvix nvmcvZv‡ji msL¨v : 41; 07/11/2019  Bs Zvwi‡L ‡Kvb bZzb nvmcvZvj hy³ nqwb|</t>
  </si>
  <si>
    <t>08/11/2019 Bs Zvwi‡L †gvU wi‡cvU© cÖ`vbKvix nvmcvZv‡ji msL¨v : 41; 08/11/2019  Bs Zvwi‡L ‡Kvb bZzb nvmcvZvj hy³ nqwb|</t>
  </si>
  <si>
    <t>09/11/2019 Bs Zvwi‡L †gvU wi‡cvU© cÖ`vbKvix nvmcvZv‡ji msL¨v : 41; 09/11/2019  Bs Zvwi‡L ‡Kvb bZzb nvmcvZvj hy³ nqwb|</t>
  </si>
  <si>
    <t>10/11/2019 Bs Zvwi‡L †gvU wi‡cvU© cÖ`vbKvix nvmcvZv‡ji msL¨v : 41; 10/11/2019  Bs Zvwi‡L ‡Kvb bZzb nvmcvZvj hy³ nqwb|</t>
  </si>
  <si>
    <t>11/11/2019 Bs Zvwi‡L †gvU wi‡cvU© cÖ`vbKvix nvmcvZv‡ji msL¨v : 41; 11/11/2019  Bs Zvwi‡L ‡Kvb bZzb nvmcvZvj hy³ nqwb|</t>
  </si>
  <si>
    <t>12/11/2019 Bs Zvwi‡L †gvU wi‡cvU© cÖ`vbKvix nvmcvZv‡ji msL¨v : 41; 12/11/2019  Bs Zvwi‡L ‡Kvb bZzb nvmcvZvj hy³ nqwb|</t>
  </si>
  <si>
    <t>13/11/2019 Bs Zvwi‡L †gvU wi‡cvU© cÖ`vbKvix nvmcvZv‡ji msL¨v : 41; 13/11/2019  Bs Zvwi‡L ‡Kvb bZzb nvmcvZvj hy³ nqwb|</t>
  </si>
  <si>
    <t>14/11/2019 Bs Zvwi‡L †gvU wi‡cvU© cÖ`vbKvix nvmcvZv‡ji msL¨v : 41; 14/11/2019  Bs Zvwi‡L ‡Kvb bZzb nvmcvZvj hy³ nqwb|</t>
  </si>
  <si>
    <t>15/11/2019 Bs Zvwi‡L †gvU wi‡cvU© cÖ`vbKvix nvmcvZv‡ji msL¨v : 41; 15/11/2019  Bs Zvwi‡L ‡Kvb bZzb nvmcvZvj hy³ nqwb|</t>
  </si>
  <si>
    <t>16/11/2019 Bs Zvwi‡L †gvU wi‡cvU© cÖ`vbKvix nvmcvZv‡ji msL¨v : 41; 16/11/2019  Bs Zvwi‡L ‡Kvb bZzb nvmcvZvj hy³ nqwb|</t>
  </si>
  <si>
    <t>17/11/2019 Bs Zvwi‡L †gvU wi‡cvU© cÖ`vbKvix nvmcvZv‡ji msL¨v : 41; 17/11/2019  Bs Zvwi‡L ‡Kvb bZzb nvmcvZvj hy³ nqwb|</t>
  </si>
  <si>
    <t>18/11/2019 Bs Zvwi‡L †gvU wi‡cvU© cÖ`vbKvix nvmcvZv‡ji msL¨v : 41; 18/11/2019  Bs Zvwi‡L ‡Kvb bZzb nvmcvZvj hy³ nqwb|</t>
  </si>
  <si>
    <t>19/11/2019 Bs Zvwi‡L †gvU wi‡cvU© cÖ`vbKvix nvmcvZv‡ji msL¨v : 41; 19/11/2019  Bs Zvwi‡L ‡Kvb bZzb nvmcvZvj hy³ nqwb|</t>
  </si>
  <si>
    <t>20/11/2019 Bs Zvwi‡L †gvU wi‡cvU© cÖ`vbKvix nvmcvZv‡ji msL¨v : 41; 20/11/2019  Bs Zvwi‡L ‡Kvb bZzb nvmcvZvj hy³ nqwb|</t>
  </si>
  <si>
    <t>21/11/2019 Bs Zvwi‡L †gvU wi‡cvU© cÖ`vbKvix nvmcvZv‡ji msL¨v : 41; 21/11/2019  Bs Zvwi‡L ‡Kvb bZzb nvmcvZvj hy³ nqwb|</t>
  </si>
  <si>
    <t>22/11/2019 Bs Zvwi‡L †gvU wi‡cvU© cÖ`vbKvix nvmcvZv‡ji msL¨v : 41; 22/11/2019  Bs Zvwi‡L ‡Kvb bZzb nvmcvZvj hy³ nqwb|</t>
  </si>
  <si>
    <t>23/11/2019 Bs Zvwi‡L †gvU wi‡cvU© cÖ`vbKvix nvmcvZv‡ji msL¨v : 41; 23/11/2019  Bs Zvwi‡L ‡Kvb bZzb nvmcvZvj hy³ nqwb|</t>
  </si>
  <si>
    <t>24/11/2019 Bs Zvwi‡L †gvU wi‡cvU© cÖ`vbKvix nvmcvZv‡ji msL¨v : 41; 24/11/2019  Bs Zvwi‡L ‡Kvb bZzb nvmcvZvj hy³ nqwb|</t>
  </si>
  <si>
    <t>25/11/2019 Bs Zvwi‡L †gvU wi‡cvU© cÖ`vbKvix nvmcvZv‡ji msL¨v : 41; 25/11/2019  Bs Zvwi‡L ‡Kvb bZzb nvmcvZvj hy³ nqwb|</t>
  </si>
  <si>
    <t>26/11/2019 Bs Zvwi‡L †gvU wi‡cvU© cÖ`vbKvix nvmcvZv‡ji msL¨v : 41; 26/11/2019  Bs Zvwi‡L ‡Kvb bZzb nvmcvZvj hy³ nqwb|</t>
  </si>
  <si>
    <t>27/11/2019 Bs Zvwi‡L †gvU wi‡cvU© cÖ`vbKvix nvmcvZv‡ji msL¨v : 41; 27/11/2019  Bs Zvwi‡L ‡Kvb bZzb nvmcvZvj hy³ nqwb|</t>
  </si>
  <si>
    <t>28/11/2019 Bs Zvwi‡L †gvU wi‡cvU© cÖ`vbKvix nvmcvZv‡ji msL¨v : 41; 28/11/2019  Bs Zvwi‡L ‡Kvb bZzb nvmcvZvj hy³ nqwb|</t>
  </si>
  <si>
    <t>29/11/2019 Bs Zvwi‡L †gvU wi‡cvU© cÖ`vbKvix nvmcvZv‡ji msL¨v : 41; 29/11/2019  Bs Zvwi‡L ‡Kvb bZzb nvmcvZvj hy³ nqwb|</t>
  </si>
  <si>
    <t>30/11/2019 Bs Zvwi‡L †gvU wi‡cvU© cÖ`vbKvix nvmcvZv‡ji msL¨v : 41; 30/11/2019  Bs Zvwi‡L ‡Kvb bZzb nvmcvZvj hy³ nqwb|</t>
  </si>
  <si>
    <t>01/12/2019 Bs Zvwi‡L †gvU wi‡cvU© cÖ`vbKvix nvmcvZv‡ji msL¨v : 41; 01/12/2019  Bs Zvwi‡L ‡Kvb bZzb nvmcvZvj hy³ nqwb|</t>
  </si>
  <si>
    <t>02/12/2019 Bs Zvwi‡L †gvU wi‡cvU© cÖ`vbKvix nvmcvZv‡ji msL¨v : 41; 02/12/2019  Bs Zvwi‡L ‡Kvb bZzb nvmcvZvj hy³ nqwb|</t>
  </si>
  <si>
    <t>03/12/2019 Bs Zvwi‡L †gvU wi‡cvU© cÖ`vbKvix nvmcvZv‡ji msL¨v : 41; 03/12/2019  Bs Zvwi‡L ‡Kvb bZzb nvmcvZvj hy³ nqwb|</t>
  </si>
  <si>
    <t>04/12/2019 Bs Zvwi‡L †gvU wi‡cvU© cÖ`vbKvix nvmcvZv‡ji msL¨v : 41; 04/12/2019  Bs Zvwi‡L ‡Kvb bZzb nvmcvZvj hy³ nqwb|</t>
  </si>
  <si>
    <t>05/12/2019 Bs Zvwi‡L †gvU wi‡cvU© cÖ`vbKvix nvmcvZv‡ji msL¨v : 41; 05/12/2019  Bs Zvwi‡L ‡Kvb bZzb nvmcvZvj hy³ nqwb|</t>
  </si>
  <si>
    <t>06/12/2019 Bs Zvwi‡L †gvU wi‡cvU© cÖ`vbKvix nvmcvZv‡ji msL¨v : 41; 06/12/2019  Bs Zvwi‡L ‡Kvb bZzb nvmcvZvj hy³ nqwb|</t>
  </si>
  <si>
    <t>07/12/2019 Bs Zvwi‡L †gvU wi‡cvU© cÖ`vbKvix nvmcvZv‡ji msL¨v : 41; 07/12/2019  Bs Zvwi‡L ‡Kvb bZzb nvmcvZvj hy³ nqwb|</t>
  </si>
  <si>
    <t>08/12/2019 Bs Zvwi‡L †gvU wi‡cvU© cÖ`vbKvix nvmcvZv‡ji msL¨v : 41; 08/12/2019  Bs Zvwi‡L ‡Kvb bZzb nvmcvZvj hy³ nqwb|</t>
  </si>
  <si>
    <t>09/12/2019 Bs Zvwi‡L †gvU wi‡cvU© cÖ`vbKvix nvmcvZv‡ji msL¨v : 41; 09/12/2019  Bs Zvwi‡L ‡Kvb bZzb nvmcvZvj hy³ nqwb|</t>
  </si>
  <si>
    <t>10/12/2019 Bs Zvwi‡L †gvU wi‡cvU© cÖ`vbKvix nvmcvZv‡ji msL¨v : 41; 10/12/2019  Bs Zvwi‡L ‡Kvb bZzb nvmcvZvj hy³ nqwb|</t>
  </si>
  <si>
    <t>11/12/2019 Bs Zvwi‡L †gvU wi‡cvU© cÖ`vbKvix nvmcvZv‡ji msL¨v : 41; 11/12/2019  Bs Zvwi‡L ‡Kvb bZzb nvmcvZvj hy³ nqwb|</t>
  </si>
  <si>
    <t>12/12/2019 Bs Zvwi‡L †gvU wi‡cvU© cÖ`vbKvix nvmcvZv‡ji msL¨v : 41; 12/12/2019  Bs Zvwi‡L ‡Kvb bZzb nvmcvZvj hy³ nqwb|</t>
  </si>
  <si>
    <t>13/12/2019 Bs Zvwi‡L †gvU wi‡cvU© cÖ`vbKvix nvmcvZv‡ji msL¨v : 41; 13/12/2019  Bs Zvwi‡L ‡Kvb bZzb nvmcvZvj hy³ nqwb|</t>
  </si>
  <si>
    <t>14/12/2019 Bs Zvwi‡L †gvU wi‡cvU© cÖ`vbKvix nvmcvZv‡ji msL¨v : 41; 14/12/2019  Bs Zvwi‡L ‡Kvb bZzb nvmcvZvj hy³ nqwb|</t>
  </si>
  <si>
    <t>15/12/2019 Bs Zvwi‡L †gvU wi‡cvU© cÖ`vbKvix nvmcvZv‡ji msL¨v : 41; 15/12/2019  Bs Zvwi‡L ‡Kvb bZzb nvmcvZvj hy³ nqwb|</t>
  </si>
  <si>
    <t>17/12/2019 Bs Zvwi‡L †gvU wi‡cvU© cÖ`vbKvix nvmcvZv‡ji msL¨v : 41; 17/12/2019  Bs Zvwi‡L ‡Kvb bZzb nvmcvZvj hy³ nqwb|</t>
  </si>
  <si>
    <t>16/12/2019 Bs Zvwi‡L †gvU wi‡cvU© cÖ`vbKvix nvmcvZv‡ji msL¨v : 41; 16/12/2019  Bs Zvwi‡L ‡Kvb bZzb nvmcvZvj hy³ nqwb|</t>
  </si>
  <si>
    <t>18/12/2019 Bs Zvwi‡L †gvU wi‡cvU© cÖ`vbKvix nvmcvZv‡ji msL¨v : 41; 18/12/2019  Bs Zvwi‡L ‡Kvb bZzb nvmcvZvj hy³ nqwb|</t>
  </si>
  <si>
    <t>19/12/2019 Bs Zvwi‡L †gvU wi‡cvU© cÖ`vbKvix nvmcvZv‡ji msL¨v : 41; 19/12/2019  Bs Zvwi‡L ‡Kvb bZzb nvmcvZvj hy³ nqwb|</t>
  </si>
  <si>
    <t>20/12/2019 Bs Zvwi‡L †gvU wi‡cvU© cÖ`vbKvix nvmcvZv‡ji msL¨v : 41; 20/12/2019  Bs Zvwi‡L ‡Kvb bZzb nvmcvZvj hy³ nqwb|</t>
  </si>
  <si>
    <t>21/12/2019 Bs Zvwi‡L †gvU wi‡cvU© cÖ`vbKvix nvmcvZv‡ji msL¨v : 41; 21/12/2019  Bs Zvwi‡L ‡Kvb bZzb nvmcvZvj hy³ nqwb|</t>
  </si>
  <si>
    <t>22/12/2019 Bs Zvwi‡L †gvU wi‡cvU© cÖ`vbKvix nvmcvZv‡ji msL¨v : 41; 22/12/2019  Bs Zvwi‡L ‡Kvb bZzb nvmcvZvj hy³ nqwb|</t>
  </si>
  <si>
    <t>23/12/2019 Bs Zvwi‡L †gvU wi‡cvU© cÖ`vbKvix nvmcvZv‡ji msL¨v : 41; 23/12/2019  Bs Zvwi‡L ‡Kvb bZzb nvmcvZvj hy³ nqwb|</t>
  </si>
  <si>
    <t>24/12/2019 Bs Zvwi‡L †gvU wi‡cvU© cÖ`vbKvix nvmcvZv‡ji msL¨v : 41; 24/12/2019  Bs Zvwi‡L ‡Kvb bZzb nvmcvZvj hy³ nqwb|</t>
  </si>
  <si>
    <t>25/12/2019 Bs Zvwi‡L †gvU wi‡cvU© cÖ`vbKvix nvmcvZv‡ji msL¨v : 41; 25/12/2019  Bs Zvwi‡L ‡Kvb bZzb nvmcvZvj hy³ nqwb|</t>
  </si>
  <si>
    <t>26/12/2019 Bs Zvwi‡L †gvU wi‡cvU© cÖ`vbKvix nvmcvZv‡ji msL¨v : 41; 26/12/2019  Bs Zvwi‡L ‡Kvb bZzb nvmcvZvj hy³ nqwb|</t>
  </si>
  <si>
    <t>27/12/2019 Bs Zvwi‡L †gvU wi‡cvU© cÖ`vbKvix nvmcvZv‡ji msL¨v : 41; 27/12/2019  Bs Zvwi‡L ‡Kvb bZzb nvmcvZvj hy³ nqwb|</t>
  </si>
  <si>
    <t>28/12/2019 Bs Zvwi‡L †gvU wi‡cvU© cÖ`vbKvix nvmcvZv‡ji msL¨v : 41; 28/12/2019  Bs Zvwi‡L ‡Kvb bZzb nvmcvZvj hy³ nqwb|</t>
  </si>
  <si>
    <t>29/12/2019 Bs Zvwi‡L †gvU wi‡cvU© cÖ`vbKvix nvmcvZv‡ji msL¨v : 41; 29/12/2019  Bs Zvwi‡L ‡Kvb bZzb nvmcvZvj hy³ nqwb|</t>
  </si>
  <si>
    <t>30/12/2019 Bs Zvwi‡L †gvU wi‡cvU© cÖ`vbKvix nvmcvZv‡ji msL¨v : 41; 30/12/2019  Bs Zvwi‡L ‡Kvb bZzb nvmcvZvj hy³ nqwb|</t>
  </si>
  <si>
    <t>31/12/2019 Bs Zvwi‡L †gvU wi‡cvU© cÖ`vbKvix nvmcvZv‡ji msL¨v : 41; 31/12/2019  Bs Zvwi‡L ‡Kvb bZzb nvmcvZvj hy³ nqwb|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</si>
</sst>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[$-5000445]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SutonnyMJ"/>
    </font>
    <font>
      <sz val="10"/>
      <name val="Calibri"/>
      <family val="2"/>
      <scheme val="minor"/>
    </font>
    <font>
      <b/>
      <sz val="16"/>
      <color theme="1"/>
      <name val="SutonnyMJ"/>
    </font>
    <font>
      <sz val="14"/>
      <color indexed="8"/>
      <name val="SutonnyMJ"/>
    </font>
    <font>
      <b/>
      <sz val="14"/>
      <color indexed="8"/>
      <name val="SutonnyMJ"/>
    </font>
    <font>
      <u/>
      <sz val="14"/>
      <color indexed="8"/>
      <name val="SutonnyMJ"/>
    </font>
    <font>
      <b/>
      <sz val="14"/>
      <color indexed="8"/>
      <name val="Calibri"/>
      <family val="2"/>
      <scheme val="minor"/>
    </font>
    <font>
      <sz val="14"/>
      <name val="SutonnyMJ"/>
    </font>
    <font>
      <sz val="12"/>
      <color indexed="8"/>
      <name val="SutonnyMJ"/>
    </font>
    <font>
      <sz val="12"/>
      <color theme="1"/>
      <name val="SutonnyMJ"/>
    </font>
    <font>
      <sz val="12"/>
      <color indexed="8"/>
      <name val="Calibri"/>
      <family val="2"/>
      <scheme val="minor"/>
    </font>
    <font>
      <b/>
      <sz val="12"/>
      <color indexed="8"/>
      <name val="SutonnyMJ"/>
    </font>
    <font>
      <u/>
      <sz val="12"/>
      <color indexed="8"/>
      <name val="SutonnyMJ"/>
    </font>
    <font>
      <sz val="14"/>
      <color rgb="FFFF0000"/>
      <name val="SutonnyMJ"/>
    </font>
    <font>
      <sz val="14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F5F5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21">
    <xf numFmtId="0" fontId="0" fillId="0" borderId="0" xfId="0"/>
    <xf numFmtId="0" fontId="2" fillId="0" borderId="0" xfId="0" applyFont="1" applyAlignment="1" applyProtection="1">
      <alignment vertical="center"/>
    </xf>
    <xf numFmtId="0" fontId="3" fillId="0" borderId="0" xfId="0" applyFont="1" applyAlignment="1" applyProtection="1">
      <alignment horizontal="right" vertical="center"/>
    </xf>
    <xf numFmtId="0" fontId="5" fillId="0" borderId="0" xfId="0" applyFont="1" applyAlignment="1" applyProtection="1">
      <alignment vertical="center"/>
    </xf>
    <xf numFmtId="0" fontId="5" fillId="0" borderId="0" xfId="0" applyFont="1" applyAlignment="1" applyProtection="1">
      <alignment horizontal="right" vertical="center"/>
    </xf>
    <xf numFmtId="14" fontId="6" fillId="0" borderId="0" xfId="0" applyNumberFormat="1" applyFont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0" fontId="5" fillId="0" borderId="0" xfId="0" applyFont="1" applyFill="1" applyBorder="1" applyAlignment="1" applyProtection="1">
      <alignment vertical="center"/>
    </xf>
    <xf numFmtId="0" fontId="5" fillId="0" borderId="0" xfId="0" applyFont="1" applyFill="1" applyBorder="1" applyAlignment="1" applyProtection="1">
      <alignment horizontal="center" vertical="center"/>
    </xf>
    <xf numFmtId="0" fontId="5" fillId="0" borderId="0" xfId="0" applyFont="1" applyFill="1" applyBorder="1" applyAlignment="1" applyProtection="1">
      <alignment vertical="center" wrapText="1"/>
    </xf>
    <xf numFmtId="0" fontId="7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horizontal="center" vertical="center"/>
    </xf>
    <xf numFmtId="0" fontId="5" fillId="0" borderId="6" xfId="0" applyFont="1" applyBorder="1" applyAlignment="1" applyProtection="1">
      <alignment horizontal="center" vertical="center"/>
    </xf>
    <xf numFmtId="164" fontId="5" fillId="0" borderId="8" xfId="1" applyNumberFormat="1" applyFont="1" applyFill="1" applyBorder="1" applyAlignment="1" applyProtection="1">
      <alignment horizontal="center" vertical="center"/>
      <protection locked="0"/>
    </xf>
    <xf numFmtId="164" fontId="5" fillId="3" borderId="9" xfId="1" applyNumberFormat="1" applyFont="1" applyFill="1" applyBorder="1" applyAlignment="1" applyProtection="1">
      <alignment horizontal="center" vertical="center"/>
    </xf>
    <xf numFmtId="0" fontId="5" fillId="0" borderId="10" xfId="0" applyFont="1" applyBorder="1" applyAlignment="1" applyProtection="1">
      <alignment horizontal="center" vertical="center"/>
    </xf>
    <xf numFmtId="164" fontId="5" fillId="0" borderId="12" xfId="1" applyNumberFormat="1" applyFont="1" applyFill="1" applyBorder="1" applyAlignment="1" applyProtection="1">
      <alignment horizontal="center" vertical="center"/>
      <protection locked="0"/>
    </xf>
    <xf numFmtId="164" fontId="5" fillId="3" borderId="13" xfId="1" applyNumberFormat="1" applyFont="1" applyFill="1" applyBorder="1" applyAlignment="1" applyProtection="1">
      <alignment horizontal="center" vertical="center"/>
    </xf>
    <xf numFmtId="164" fontId="5" fillId="0" borderId="16" xfId="1" applyNumberFormat="1" applyFont="1" applyFill="1" applyBorder="1" applyAlignment="1" applyProtection="1">
      <alignment horizontal="center" vertical="center"/>
      <protection locked="0"/>
    </xf>
    <xf numFmtId="164" fontId="5" fillId="3" borderId="17" xfId="1" applyNumberFormat="1" applyFont="1" applyFill="1" applyBorder="1" applyAlignment="1" applyProtection="1">
      <alignment horizontal="center" vertical="center"/>
    </xf>
    <xf numFmtId="0" fontId="5" fillId="0" borderId="15" xfId="0" applyFont="1" applyBorder="1" applyAlignment="1" applyProtection="1">
      <alignment horizontal="center" vertical="center"/>
    </xf>
    <xf numFmtId="0" fontId="5" fillId="2" borderId="3" xfId="0" applyFont="1" applyFill="1" applyBorder="1" applyAlignment="1" applyProtection="1">
      <alignment vertical="center"/>
    </xf>
    <xf numFmtId="0" fontId="6" fillId="2" borderId="4" xfId="0" applyFont="1" applyFill="1" applyBorder="1" applyAlignment="1" applyProtection="1">
      <alignment horizontal="left" vertical="center"/>
    </xf>
    <xf numFmtId="164" fontId="6" fillId="2" borderId="2" xfId="1" applyNumberFormat="1" applyFont="1" applyFill="1" applyBorder="1" applyAlignment="1" applyProtection="1">
      <alignment horizontal="center" vertical="center"/>
    </xf>
    <xf numFmtId="0" fontId="7" fillId="0" borderId="0" xfId="0" applyFont="1" applyAlignment="1" applyProtection="1">
      <alignment vertical="center"/>
    </xf>
    <xf numFmtId="0" fontId="10" fillId="0" borderId="0" xfId="0" applyFont="1" applyAlignment="1" applyProtection="1">
      <alignment vertical="center"/>
    </xf>
    <xf numFmtId="0" fontId="11" fillId="0" borderId="0" xfId="0" applyFont="1" applyAlignment="1" applyProtection="1">
      <alignment vertical="center"/>
    </xf>
    <xf numFmtId="0" fontId="6" fillId="0" borderId="21" xfId="0" applyFont="1" applyBorder="1" applyAlignment="1" applyProtection="1">
      <alignment vertical="center"/>
    </xf>
    <xf numFmtId="0" fontId="5" fillId="0" borderId="6" xfId="0" applyFont="1" applyFill="1" applyBorder="1" applyAlignment="1" applyProtection="1">
      <alignment horizontal="center" vertical="center"/>
    </xf>
    <xf numFmtId="165" fontId="5" fillId="2" borderId="3" xfId="0" applyNumberFormat="1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horizontal="center" vertical="center"/>
    </xf>
    <xf numFmtId="0" fontId="5" fillId="0" borderId="0" xfId="0" applyFont="1" applyAlignment="1" applyProtection="1">
      <alignment vertical="center" wrapText="1"/>
    </xf>
    <xf numFmtId="0" fontId="14" fillId="0" borderId="0" xfId="0" applyFont="1" applyAlignment="1" applyProtection="1">
      <alignment horizontal="right" vertical="center"/>
    </xf>
    <xf numFmtId="0" fontId="5" fillId="0" borderId="10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5" fillId="2" borderId="2" xfId="0" applyFont="1" applyFill="1" applyBorder="1" applyAlignment="1" applyProtection="1">
      <alignment horizontal="center" vertical="center"/>
    </xf>
    <xf numFmtId="0" fontId="5" fillId="2" borderId="2" xfId="0" applyFont="1" applyFill="1" applyBorder="1" applyAlignment="1" applyProtection="1">
      <alignment horizontal="center" vertical="center" wrapText="1"/>
    </xf>
    <xf numFmtId="0" fontId="5" fillId="2" borderId="2" xfId="0" applyFont="1" applyFill="1" applyBorder="1" applyAlignment="1" applyProtection="1">
      <alignment horizontal="center" vertical="center" wrapText="1"/>
    </xf>
    <xf numFmtId="0" fontId="5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15" fillId="0" borderId="0" xfId="0" applyFont="1" applyAlignment="1" applyProtection="1">
      <alignment vertical="center"/>
    </xf>
    <xf numFmtId="0" fontId="2" fillId="0" borderId="0" xfId="0" applyFont="1" applyFill="1" applyAlignment="1" applyProtection="1">
      <alignment horizontal="center" vertical="center" wrapText="1"/>
    </xf>
    <xf numFmtId="0" fontId="5" fillId="0" borderId="0" xfId="0" applyFont="1" applyFill="1" applyAlignment="1" applyProtection="1">
      <alignment vertical="center"/>
    </xf>
    <xf numFmtId="0" fontId="2" fillId="0" borderId="0" xfId="0" applyFont="1" applyFill="1" applyAlignment="1" applyProtection="1">
      <alignment vertical="center"/>
    </xf>
    <xf numFmtId="0" fontId="13" fillId="0" borderId="0" xfId="0" applyFont="1" applyFill="1" applyAlignment="1" applyProtection="1">
      <alignment vertical="center"/>
    </xf>
    <xf numFmtId="0" fontId="10" fillId="0" borderId="0" xfId="0" applyFont="1" applyFill="1" applyAlignment="1" applyProtection="1">
      <alignment vertical="center"/>
    </xf>
    <xf numFmtId="164" fontId="5" fillId="0" borderId="9" xfId="1" applyNumberFormat="1" applyFont="1" applyFill="1" applyBorder="1" applyAlignment="1" applyProtection="1">
      <alignment horizontal="center" vertical="center"/>
    </xf>
    <xf numFmtId="164" fontId="5" fillId="0" borderId="13" xfId="1" applyNumberFormat="1" applyFont="1" applyFill="1" applyBorder="1" applyAlignment="1" applyProtection="1">
      <alignment horizontal="center" vertical="center"/>
    </xf>
    <xf numFmtId="0" fontId="5" fillId="0" borderId="8" xfId="0" applyFont="1" applyFill="1" applyBorder="1" applyAlignment="1" applyProtection="1">
      <alignment vertical="center"/>
    </xf>
    <xf numFmtId="164" fontId="5" fillId="0" borderId="8" xfId="1" applyNumberFormat="1" applyFont="1" applyFill="1" applyBorder="1" applyAlignment="1" applyProtection="1">
      <alignment horizontal="center" vertical="center"/>
    </xf>
    <xf numFmtId="0" fontId="5" fillId="0" borderId="12" xfId="0" applyFont="1" applyFill="1" applyBorder="1" applyAlignment="1" applyProtection="1">
      <alignment vertical="center"/>
    </xf>
    <xf numFmtId="164" fontId="5" fillId="0" borderId="12" xfId="1" applyNumberFormat="1" applyFont="1" applyFill="1" applyBorder="1" applyAlignment="1" applyProtection="1">
      <alignment horizontal="center" vertical="center"/>
    </xf>
    <xf numFmtId="0" fontId="5" fillId="0" borderId="12" xfId="0" applyFont="1" applyFill="1" applyBorder="1" applyAlignment="1" applyProtection="1">
      <alignment horizontal="left" vertical="center"/>
    </xf>
    <xf numFmtId="0" fontId="5" fillId="0" borderId="15" xfId="0" applyFont="1" applyFill="1" applyBorder="1" applyAlignment="1" applyProtection="1">
      <alignment horizontal="center" vertical="center"/>
    </xf>
    <xf numFmtId="0" fontId="5" fillId="0" borderId="16" xfId="0" applyFont="1" applyFill="1" applyBorder="1" applyAlignment="1" applyProtection="1">
      <alignment vertical="center"/>
    </xf>
    <xf numFmtId="164" fontId="5" fillId="0" borderId="16" xfId="1" applyNumberFormat="1" applyFont="1" applyFill="1" applyBorder="1" applyAlignment="1" applyProtection="1">
      <alignment horizontal="center" vertical="center"/>
    </xf>
    <xf numFmtId="164" fontId="5" fillId="0" borderId="17" xfId="1" applyNumberFormat="1" applyFont="1" applyFill="1" applyBorder="1" applyAlignment="1" applyProtection="1">
      <alignment horizontal="center" vertical="center"/>
    </xf>
    <xf numFmtId="0" fontId="5" fillId="0" borderId="8" xfId="0" applyFont="1" applyBorder="1" applyAlignment="1" applyProtection="1">
      <alignment vertical="center"/>
    </xf>
    <xf numFmtId="164" fontId="5" fillId="3" borderId="8" xfId="1" applyNumberFormat="1" applyFont="1" applyFill="1" applyBorder="1" applyAlignment="1" applyProtection="1">
      <alignment horizontal="center" vertical="center"/>
    </xf>
    <xf numFmtId="0" fontId="5" fillId="0" borderId="12" xfId="0" applyFont="1" applyBorder="1" applyAlignment="1" applyProtection="1">
      <alignment vertical="center"/>
    </xf>
    <xf numFmtId="164" fontId="5" fillId="3" borderId="12" xfId="1" applyNumberFormat="1" applyFont="1" applyFill="1" applyBorder="1" applyAlignment="1" applyProtection="1">
      <alignment horizontal="center" vertical="center"/>
    </xf>
    <xf numFmtId="0" fontId="9" fillId="0" borderId="12" xfId="0" applyFont="1" applyBorder="1" applyAlignment="1" applyProtection="1">
      <alignment vertical="center"/>
    </xf>
    <xf numFmtId="164" fontId="5" fillId="4" borderId="12" xfId="1" applyNumberFormat="1" applyFont="1" applyFill="1" applyBorder="1" applyAlignment="1" applyProtection="1">
      <alignment horizontal="center" vertical="center"/>
    </xf>
    <xf numFmtId="164" fontId="5" fillId="3" borderId="16" xfId="1" applyNumberFormat="1" applyFont="1" applyFill="1" applyBorder="1" applyAlignment="1" applyProtection="1">
      <alignment horizontal="center" vertical="center"/>
    </xf>
    <xf numFmtId="0" fontId="16" fillId="0" borderId="0" xfId="0" applyFont="1" applyAlignment="1" applyProtection="1">
      <alignment horizontal="right" vertical="center"/>
    </xf>
    <xf numFmtId="0" fontId="9" fillId="2" borderId="2" xfId="0" applyFont="1" applyFill="1" applyBorder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164" fontId="5" fillId="0" borderId="0" xfId="0" applyNumberFormat="1" applyFont="1" applyAlignment="1" applyProtection="1">
      <alignment vertical="center"/>
    </xf>
    <xf numFmtId="0" fontId="7" fillId="5" borderId="0" xfId="0" applyFont="1" applyFill="1" applyAlignment="1" applyProtection="1">
      <alignment vertical="center"/>
    </xf>
    <xf numFmtId="0" fontId="5" fillId="5" borderId="0" xfId="0" applyFont="1" applyFill="1" applyAlignment="1" applyProtection="1">
      <alignment vertical="center"/>
    </xf>
    <xf numFmtId="0" fontId="5" fillId="5" borderId="0" xfId="0" applyFont="1" applyFill="1" applyAlignment="1" applyProtection="1">
      <alignment horizontal="left" vertical="center"/>
    </xf>
    <xf numFmtId="0" fontId="5" fillId="2" borderId="2" xfId="0" applyFont="1" applyFill="1" applyBorder="1" applyAlignment="1" applyProtection="1">
      <alignment horizontal="center" vertical="center" wrapText="1"/>
    </xf>
    <xf numFmtId="0" fontId="5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5" fillId="6" borderId="15" xfId="0" applyFont="1" applyFill="1" applyBorder="1" applyAlignment="1" applyProtection="1">
      <alignment horizontal="center" vertical="center"/>
    </xf>
    <xf numFmtId="0" fontId="5" fillId="6" borderId="18" xfId="0" applyFont="1" applyFill="1" applyBorder="1" applyAlignment="1" applyProtection="1">
      <alignment horizontal="center" vertical="center"/>
    </xf>
    <xf numFmtId="0" fontId="6" fillId="6" borderId="19" xfId="0" applyFont="1" applyFill="1" applyBorder="1" applyAlignment="1" applyProtection="1">
      <alignment vertical="center"/>
    </xf>
    <xf numFmtId="0" fontId="5" fillId="6" borderId="3" xfId="0" applyFont="1" applyFill="1" applyBorder="1" applyAlignment="1" applyProtection="1">
      <alignment horizontal="center" vertical="center"/>
    </xf>
    <xf numFmtId="0" fontId="6" fillId="6" borderId="4" xfId="0" applyFont="1" applyFill="1" applyBorder="1" applyAlignment="1" applyProtection="1">
      <alignment vertical="center"/>
    </xf>
    <xf numFmtId="164" fontId="5" fillId="3" borderId="7" xfId="1" applyNumberFormat="1" applyFont="1" applyFill="1" applyBorder="1" applyAlignment="1" applyProtection="1">
      <alignment horizontal="center" vertical="center"/>
    </xf>
    <xf numFmtId="164" fontId="5" fillId="3" borderId="11" xfId="1" applyNumberFormat="1" applyFont="1" applyFill="1" applyBorder="1" applyAlignment="1" applyProtection="1">
      <alignment horizontal="center" vertical="center"/>
    </xf>
    <xf numFmtId="164" fontId="5" fillId="3" borderId="14" xfId="1" applyNumberFormat="1" applyFont="1" applyFill="1" applyBorder="1" applyAlignment="1" applyProtection="1">
      <alignment horizontal="center" vertical="center"/>
    </xf>
    <xf numFmtId="164" fontId="5" fillId="0" borderId="23" xfId="1" applyNumberFormat="1" applyFont="1" applyFill="1" applyBorder="1" applyAlignment="1" applyProtection="1">
      <alignment horizontal="center" vertical="center"/>
      <protection locked="0"/>
    </xf>
    <xf numFmtId="164" fontId="5" fillId="0" borderId="24" xfId="1" applyNumberFormat="1" applyFont="1" applyFill="1" applyBorder="1" applyAlignment="1" applyProtection="1">
      <alignment horizontal="center" vertical="center"/>
      <protection locked="0"/>
    </xf>
    <xf numFmtId="164" fontId="5" fillId="0" borderId="25" xfId="1" applyNumberFormat="1" applyFont="1" applyFill="1" applyBorder="1" applyAlignment="1" applyProtection="1">
      <alignment horizontal="center" vertical="center"/>
      <protection locked="0"/>
    </xf>
    <xf numFmtId="164" fontId="5" fillId="4" borderId="11" xfId="1" applyNumberFormat="1" applyFont="1" applyFill="1" applyBorder="1" applyAlignment="1" applyProtection="1">
      <alignment horizontal="center" vertical="center"/>
    </xf>
    <xf numFmtId="164" fontId="5" fillId="3" borderId="24" xfId="1" applyNumberFormat="1" applyFont="1" applyFill="1" applyBorder="1" applyAlignment="1" applyProtection="1">
      <alignment horizontal="center" vertical="center"/>
    </xf>
    <xf numFmtId="164" fontId="5" fillId="0" borderId="10" xfId="1" applyNumberFormat="1" applyFont="1" applyFill="1" applyBorder="1" applyAlignment="1" applyProtection="1">
      <alignment horizontal="center" vertical="center"/>
    </xf>
    <xf numFmtId="0" fontId="6" fillId="6" borderId="16" xfId="0" applyFont="1" applyFill="1" applyBorder="1" applyAlignment="1" applyProtection="1">
      <alignment vertical="center"/>
    </xf>
    <xf numFmtId="164" fontId="6" fillId="6" borderId="16" xfId="1" applyNumberFormat="1" applyFont="1" applyFill="1" applyBorder="1" applyAlignment="1" applyProtection="1">
      <alignment horizontal="center" vertical="center"/>
    </xf>
    <xf numFmtId="164" fontId="6" fillId="6" borderId="14" xfId="1" applyNumberFormat="1" applyFont="1" applyFill="1" applyBorder="1" applyAlignment="1" applyProtection="1">
      <alignment horizontal="center" vertical="center"/>
    </xf>
    <xf numFmtId="164" fontId="6" fillId="6" borderId="15" xfId="1" applyNumberFormat="1" applyFont="1" applyFill="1" applyBorder="1" applyAlignment="1" applyProtection="1">
      <alignment horizontal="center" vertical="center"/>
    </xf>
    <xf numFmtId="164" fontId="6" fillId="6" borderId="17" xfId="1" applyNumberFormat="1" applyFont="1" applyFill="1" applyBorder="1" applyAlignment="1" applyProtection="1">
      <alignment horizontal="center" vertical="center"/>
    </xf>
    <xf numFmtId="164" fontId="6" fillId="6" borderId="25" xfId="1" applyNumberFormat="1" applyFont="1" applyFill="1" applyBorder="1" applyAlignment="1" applyProtection="1">
      <alignment horizontal="center" vertical="center"/>
    </xf>
    <xf numFmtId="164" fontId="6" fillId="6" borderId="18" xfId="1" applyNumberFormat="1" applyFont="1" applyFill="1" applyBorder="1" applyAlignment="1" applyProtection="1">
      <alignment horizontal="center" vertical="center"/>
    </xf>
    <xf numFmtId="164" fontId="6" fillId="6" borderId="20" xfId="1" applyNumberFormat="1" applyFont="1" applyFill="1" applyBorder="1" applyAlignment="1" applyProtection="1">
      <alignment horizontal="center" vertical="center"/>
    </xf>
    <xf numFmtId="164" fontId="6" fillId="6" borderId="26" xfId="1" applyNumberFormat="1" applyFont="1" applyFill="1" applyBorder="1" applyAlignment="1" applyProtection="1">
      <alignment horizontal="center" vertical="center"/>
    </xf>
    <xf numFmtId="164" fontId="6" fillId="6" borderId="19" xfId="1" applyNumberFormat="1" applyFont="1" applyFill="1" applyBorder="1" applyAlignment="1" applyProtection="1">
      <alignment horizontal="center" vertical="center"/>
    </xf>
    <xf numFmtId="164" fontId="6" fillId="6" borderId="27" xfId="1" applyNumberFormat="1" applyFont="1" applyFill="1" applyBorder="1" applyAlignment="1" applyProtection="1">
      <alignment horizontal="center" vertical="center"/>
    </xf>
    <xf numFmtId="164" fontId="6" fillId="6" borderId="4" xfId="1" applyNumberFormat="1" applyFont="1" applyFill="1" applyBorder="1" applyAlignment="1" applyProtection="1">
      <alignment horizontal="center" vertical="center"/>
    </xf>
    <xf numFmtId="0" fontId="6" fillId="2" borderId="3" xfId="0" applyFont="1" applyFill="1" applyBorder="1" applyAlignment="1" applyProtection="1">
      <alignment vertical="center"/>
    </xf>
    <xf numFmtId="164" fontId="5" fillId="7" borderId="6" xfId="1" applyNumberFormat="1" applyFont="1" applyFill="1" applyBorder="1" applyAlignment="1" applyProtection="1">
      <alignment horizontal="center" vertical="center"/>
    </xf>
    <xf numFmtId="164" fontId="5" fillId="7" borderId="10" xfId="1" applyNumberFormat="1" applyFont="1" applyFill="1" applyBorder="1" applyAlignment="1" applyProtection="1">
      <alignment horizontal="center" vertical="center"/>
    </xf>
    <xf numFmtId="164" fontId="5" fillId="7" borderId="15" xfId="1" applyNumberFormat="1" applyFont="1" applyFill="1" applyBorder="1" applyAlignment="1" applyProtection="1">
      <alignment horizontal="center" vertical="center"/>
    </xf>
    <xf numFmtId="0" fontId="6" fillId="6" borderId="15" xfId="0" applyFont="1" applyFill="1" applyBorder="1" applyAlignment="1" applyProtection="1">
      <alignment horizontal="center" vertical="center"/>
    </xf>
    <xf numFmtId="164" fontId="6" fillId="6" borderId="16" xfId="1" applyNumberFormat="1" applyFont="1" applyFill="1" applyBorder="1" applyAlignment="1" applyProtection="1">
      <alignment horizontal="center" vertical="center"/>
      <protection locked="0"/>
    </xf>
    <xf numFmtId="0" fontId="6" fillId="6" borderId="18" xfId="0" applyFont="1" applyFill="1" applyBorder="1" applyAlignment="1" applyProtection="1">
      <alignment horizontal="center" vertical="center"/>
    </xf>
    <xf numFmtId="164" fontId="6" fillId="6" borderId="6" xfId="1" applyNumberFormat="1" applyFont="1" applyFill="1" applyBorder="1" applyAlignment="1" applyProtection="1">
      <alignment horizontal="center" vertical="center"/>
    </xf>
    <xf numFmtId="0" fontId="6" fillId="6" borderId="3" xfId="0" applyFont="1" applyFill="1" applyBorder="1" applyAlignment="1" applyProtection="1">
      <alignment horizontal="center" vertical="center"/>
    </xf>
    <xf numFmtId="14" fontId="6" fillId="0" borderId="0" xfId="0" applyNumberFormat="1" applyFont="1" applyAlignment="1" applyProtection="1">
      <alignment horizontal="right" vertical="center"/>
      <protection locked="0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14" fontId="6" fillId="0" borderId="0" xfId="0" applyNumberFormat="1" applyFont="1" applyAlignment="1" applyProtection="1">
      <alignment horizontal="right" vertical="center"/>
    </xf>
    <xf numFmtId="164" fontId="5" fillId="0" borderId="23" xfId="1" applyNumberFormat="1" applyFont="1" applyFill="1" applyBorder="1" applyAlignment="1" applyProtection="1">
      <alignment horizontal="center" vertical="center"/>
    </xf>
    <xf numFmtId="164" fontId="5" fillId="0" borderId="24" xfId="1" applyNumberFormat="1" applyFont="1" applyFill="1" applyBorder="1" applyAlignment="1" applyProtection="1">
      <alignment horizontal="center" vertical="center"/>
    </xf>
    <xf numFmtId="164" fontId="5" fillId="0" borderId="25" xfId="1" applyNumberFormat="1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5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/>
    </xf>
    <xf numFmtId="0" fontId="5" fillId="5" borderId="22" xfId="0" applyFont="1" applyFill="1" applyBorder="1" applyAlignment="1" applyProtection="1">
      <alignment horizontal="left" vertical="center"/>
    </xf>
    <xf numFmtId="0" fontId="5" fillId="5" borderId="0" xfId="0" applyFont="1" applyFill="1" applyAlignment="1" applyProtection="1">
      <alignment horizontal="left" vertical="center"/>
    </xf>
    <xf numFmtId="0" fontId="6" fillId="5" borderId="0" xfId="0" applyFont="1" applyFill="1" applyAlignment="1" applyProtection="1">
      <alignment horizontal="left" vertical="center" wrapText="1"/>
    </xf>
    <xf numFmtId="0" fontId="10" fillId="0" borderId="0" xfId="0" applyFont="1" applyAlignment="1" applyProtection="1">
      <alignment horizontal="center" vertical="center"/>
    </xf>
    <xf numFmtId="0" fontId="9" fillId="2" borderId="1" xfId="0" applyFont="1" applyFill="1" applyBorder="1" applyAlignment="1" applyProtection="1">
      <alignment horizontal="center" vertical="center" wrapText="1"/>
    </xf>
    <xf numFmtId="0" fontId="9" fillId="2" borderId="5" xfId="0" applyFont="1" applyFill="1" applyBorder="1" applyAlignment="1" applyProtection="1">
      <alignment horizontal="center" vertical="center" wrapText="1"/>
    </xf>
    <xf numFmtId="0" fontId="9" fillId="2" borderId="1" xfId="0" applyFont="1" applyFill="1" applyBorder="1" applyAlignment="1" applyProtection="1">
      <alignment horizontal="left" vertical="center"/>
    </xf>
    <xf numFmtId="0" fontId="9" fillId="2" borderId="5" xfId="0" applyFont="1" applyFill="1" applyBorder="1" applyAlignment="1" applyProtection="1">
      <alignment horizontal="left" vertical="center"/>
    </xf>
    <xf numFmtId="0" fontId="9" fillId="2" borderId="2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left" vertical="center"/>
    </xf>
    <xf numFmtId="0" fontId="5" fillId="2" borderId="1" xfId="0" applyFont="1" applyFill="1" applyBorder="1" applyAlignment="1" applyProtection="1">
      <alignment horizontal="center" vertical="center" wrapText="1"/>
    </xf>
    <xf numFmtId="0" fontId="5" fillId="2" borderId="5" xfId="0" applyFont="1" applyFill="1" applyBorder="1" applyAlignment="1" applyProtection="1">
      <alignment horizontal="center" vertical="center" wrapText="1"/>
    </xf>
    <xf numFmtId="0" fontId="5" fillId="2" borderId="1" xfId="0" applyFont="1" applyFill="1" applyBorder="1" applyAlignment="1" applyProtection="1">
      <alignment horizontal="left" vertical="center"/>
    </xf>
    <xf numFmtId="0" fontId="5" fillId="2" borderId="5" xfId="0" applyFont="1" applyFill="1" applyBorder="1" applyAlignment="1" applyProtection="1">
      <alignment horizontal="left" vertical="center"/>
    </xf>
    <xf numFmtId="0" fontId="5" fillId="5" borderId="0" xfId="0" applyFont="1" applyFill="1" applyAlignment="1" applyProtection="1">
      <alignment horizontal="left" vertical="center"/>
      <protection locked="0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5F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  <xdr:twoCellAnchor editAs="oneCell">
    <xdr:from>
      <xdr:col>10</xdr:col>
      <xdr:colOff>1095375</xdr:colOff>
      <xdr:row>75</xdr:row>
      <xdr:rowOff>209550</xdr:rowOff>
    </xdr:from>
    <xdr:to>
      <xdr:col>12</xdr:col>
      <xdr:colOff>323850</xdr:colOff>
      <xdr:row>78</xdr:row>
      <xdr:rowOff>62865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8150" y="18164175"/>
          <a:ext cx="1447800" cy="51054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1960" y="18244185"/>
          <a:ext cx="1295073" cy="558800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1104900</xdr:colOff>
      <xdr:row>75</xdr:row>
      <xdr:rowOff>200025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7675" y="18154650"/>
          <a:ext cx="1295073" cy="55880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4" name="Rectangle 3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3" name="Rectangle 2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5" name="Rectangle 4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89874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1499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87321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91017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26429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88464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96732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85103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94179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96732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85103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94179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96732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85103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94179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96732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85103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94179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96732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85103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94179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96732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85103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94179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96732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85103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94179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5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944464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6060" y="1862243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6" name="Rectangle 5"/>
        <xdr:cNvSpPr/>
      </xdr:nvSpPr>
      <xdr:spPr>
        <a:xfrm>
          <a:off x="386197" y="9189371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91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376672</xdr:colOff>
      <xdr:row>37</xdr:row>
      <xdr:rowOff>41561</xdr:rowOff>
    </xdr:from>
    <xdr:to>
      <xdr:col>2</xdr:col>
      <xdr:colOff>504826</xdr:colOff>
      <xdr:row>37</xdr:row>
      <xdr:rowOff>171450</xdr:rowOff>
    </xdr:to>
    <xdr:sp macro="" textlink="">
      <xdr:nvSpPr>
        <xdr:cNvPr id="4" name="Rectangle 3"/>
        <xdr:cNvSpPr/>
      </xdr:nvSpPr>
      <xdr:spPr>
        <a:xfrm>
          <a:off x="376672" y="8890286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0400" y="18066173"/>
          <a:ext cx="1295073" cy="558800"/>
        </a:xfrm>
        <a:prstGeom prst="rect">
          <a:avLst/>
        </a:prstGeom>
      </xdr:spPr>
    </xdr:pic>
    <xdr:clientData/>
  </xdr:oneCellAnchor>
  <xdr:twoCellAnchor>
    <xdr:from>
      <xdr:col>2</xdr:col>
      <xdr:colOff>386197</xdr:colOff>
      <xdr:row>36</xdr:row>
      <xdr:rowOff>60611</xdr:rowOff>
    </xdr:from>
    <xdr:to>
      <xdr:col>2</xdr:col>
      <xdr:colOff>514351</xdr:colOff>
      <xdr:row>36</xdr:row>
      <xdr:rowOff>190500</xdr:rowOff>
    </xdr:to>
    <xdr:sp macro="" textlink="">
      <xdr:nvSpPr>
        <xdr:cNvPr id="7" name="Rectangle 6"/>
        <xdr:cNvSpPr/>
      </xdr:nvSpPr>
      <xdr:spPr>
        <a:xfrm>
          <a:off x="386197" y="8680736"/>
          <a:ext cx="128154" cy="1298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115905</xdr:colOff>
      <xdr:row>0</xdr:row>
      <xdr:rowOff>14728</xdr:rowOff>
    </xdr:from>
    <xdr:to>
      <xdr:col>13</xdr:col>
      <xdr:colOff>1021981</xdr:colOff>
      <xdr:row>0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8785" y="14728"/>
          <a:ext cx="906076" cy="871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295836</xdr:colOff>
      <xdr:row>0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0" y="1"/>
          <a:ext cx="913056" cy="923924"/>
        </a:xfrm>
        <a:prstGeom prst="rect">
          <a:avLst/>
        </a:prstGeom>
      </xdr:spPr>
    </xdr:pic>
    <xdr:clientData/>
  </xdr:twoCellAnchor>
  <xdr:twoCellAnchor>
    <xdr:from>
      <xdr:col>2</xdr:col>
      <xdr:colOff>443346</xdr:colOff>
      <xdr:row>39</xdr:row>
      <xdr:rowOff>41561</xdr:rowOff>
    </xdr:from>
    <xdr:to>
      <xdr:col>3</xdr:col>
      <xdr:colOff>0</xdr:colOff>
      <xdr:row>39</xdr:row>
      <xdr:rowOff>207816</xdr:rowOff>
    </xdr:to>
    <xdr:sp macro="" textlink="">
      <xdr:nvSpPr>
        <xdr:cNvPr id="4" name="Rectangle 3"/>
        <xdr:cNvSpPr/>
      </xdr:nvSpPr>
      <xdr:spPr>
        <a:xfrm>
          <a:off x="443346" y="9246521"/>
          <a:ext cx="173874" cy="1662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443343</xdr:colOff>
      <xdr:row>40</xdr:row>
      <xdr:rowOff>27709</xdr:rowOff>
    </xdr:from>
    <xdr:to>
      <xdr:col>2</xdr:col>
      <xdr:colOff>615832</xdr:colOff>
      <xdr:row>40</xdr:row>
      <xdr:rowOff>193964</xdr:rowOff>
    </xdr:to>
    <xdr:sp macro="" textlink="">
      <xdr:nvSpPr>
        <xdr:cNvPr id="5" name="Rectangle 4"/>
        <xdr:cNvSpPr/>
      </xdr:nvSpPr>
      <xdr:spPr>
        <a:xfrm>
          <a:off x="443343" y="9468889"/>
          <a:ext cx="172489" cy="1662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889000</xdr:colOff>
      <xdr:row>75</xdr:row>
      <xdr:rowOff>105833</xdr:rowOff>
    </xdr:from>
    <xdr:ext cx="1295073" cy="558800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867" y="18266833"/>
          <a:ext cx="1295073" cy="5588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E13" sqref="E13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43830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43830</v>
      </c>
      <c r="B2" s="2">
        <v>1</v>
      </c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41"/>
      <c r="N2" s="302"/>
    </row>
    <row r="3" spans="1:20" ht="17.399999999999999" x14ac:dyDescent="0.3">
      <c r="A3" s="1">
        <f t="shared" si="0"/>
        <v>43830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43830</v>
      </c>
      <c r="O3" s="3"/>
      <c r="P3" s="3"/>
      <c r="Q3" s="3"/>
      <c r="R3" s="3"/>
    </row>
    <row r="4" spans="1:20" ht="17.399999999999999" x14ac:dyDescent="0.3">
      <c r="A4" s="1">
        <f t="shared" si="0"/>
        <v>43830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43830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43830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43830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43830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43830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51</v>
      </c>
      <c r="O9" s="3"/>
      <c r="P9" s="3"/>
      <c r="Q9" s="40" t="str">
        <f>"24 N›Uvq ?? msL¨v = "&amp;H36</f>
        <v>24 N›Uvq ?? msL¨v = 10</v>
      </c>
    </row>
    <row r="10" spans="1:20" ht="57.6" x14ac:dyDescent="0.3">
      <c r="A10" s="1">
        <f t="shared" si="0"/>
        <v>43830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301" t="s">
        <v>142</v>
      </c>
      <c r="I10" s="65" t="str">
        <f>"me©‡gvU fwZ©
= "&amp;I36</f>
        <v>me©‡gvU fwZ©
= 101354</v>
      </c>
      <c r="J10" s="65" t="str">
        <f>"ch©v‡jvPbvi Rb¨ †cÖwiZ g„„Zz¨ 
= "&amp;J36</f>
        <v>ch©v‡jvPbvi Rb¨ †cÖwiZ g„„Zz¨ 
= 276</v>
      </c>
      <c r="K10" s="65" t="str">
        <f>"ch©v‡jvPbv m¤úbœK…Z g„„Zz¨ 
= "&amp;K36</f>
        <v>ch©v‡jvPbv m¤úbœK…Z g„„Zz¨ 
= 276</v>
      </c>
      <c r="L10" s="65" t="str">
        <f>"wbwðZ g„„Zz¨ 
= "&amp;L36</f>
        <v>wbwðZ g„„Zz¨ 
= 179</v>
      </c>
      <c r="M10" s="65" t="str">
        <f>"QvocÎ cÖvß †ivMx
 = "&amp;M36</f>
        <v>QvocÎ cÖvß †ivMx
 = 101027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43830</v>
      </c>
      <c r="B11" s="2" t="s">
        <v>9</v>
      </c>
      <c r="C11" s="12">
        <v>1</v>
      </c>
      <c r="D11" s="57" t="s">
        <v>10</v>
      </c>
      <c r="E11" s="13">
        <v>0</v>
      </c>
      <c r="F11" s="13">
        <v>0</v>
      </c>
      <c r="G11" s="13">
        <v>0</v>
      </c>
      <c r="H11" s="82">
        <f>SUM(E11:G11)</f>
        <v>0</v>
      </c>
      <c r="I11" s="104">
        <f>H11+'30.12'!I11</f>
        <v>8746</v>
      </c>
      <c r="J11" s="51">
        <v>40</v>
      </c>
      <c r="K11" s="49">
        <v>40</v>
      </c>
      <c r="L11" s="49">
        <v>24</v>
      </c>
      <c r="M11" s="14">
        <f t="shared" ref="M11:M23" si="1">I11-N11-J11</f>
        <v>8703</v>
      </c>
      <c r="N11" s="85">
        <v>3</v>
      </c>
      <c r="O11" s="3"/>
      <c r="P11" s="3"/>
      <c r="Q11" s="3"/>
      <c r="R11" s="3"/>
    </row>
    <row r="12" spans="1:20" x14ac:dyDescent="0.3">
      <c r="A12" s="1">
        <f t="shared" si="0"/>
        <v>43830</v>
      </c>
      <c r="B12" s="2" t="s">
        <v>11</v>
      </c>
      <c r="C12" s="15">
        <v>2</v>
      </c>
      <c r="D12" s="59" t="s">
        <v>144</v>
      </c>
      <c r="E12" s="13">
        <v>0</v>
      </c>
      <c r="F12" s="13">
        <v>0</v>
      </c>
      <c r="G12" s="13">
        <v>0</v>
      </c>
      <c r="H12" s="83">
        <f t="shared" ref="H12:H23" si="2">SUM(E12:G12)</f>
        <v>0</v>
      </c>
      <c r="I12" s="105">
        <f>H12+'30.12'!I12</f>
        <v>5048</v>
      </c>
      <c r="J12" s="51">
        <v>13</v>
      </c>
      <c r="K12" s="51">
        <v>13</v>
      </c>
      <c r="L12" s="51">
        <v>8</v>
      </c>
      <c r="M12" s="17">
        <f t="shared" si="1"/>
        <v>5026</v>
      </c>
      <c r="N12" s="86">
        <v>9</v>
      </c>
      <c r="O12" s="3"/>
      <c r="P12" s="3"/>
      <c r="Q12" s="3"/>
      <c r="R12" s="3"/>
    </row>
    <row r="13" spans="1:20" x14ac:dyDescent="0.3">
      <c r="A13" s="1">
        <f t="shared" si="0"/>
        <v>43830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H13+'30.12'!I13</f>
        <v>1476</v>
      </c>
      <c r="J13" s="51">
        <v>16</v>
      </c>
      <c r="K13" s="51">
        <v>16</v>
      </c>
      <c r="L13" s="51">
        <v>14</v>
      </c>
      <c r="M13" s="17">
        <f t="shared" si="1"/>
        <v>1454</v>
      </c>
      <c r="N13" s="86">
        <v>6</v>
      </c>
      <c r="O13" s="3"/>
      <c r="Q13" s="3"/>
      <c r="R13" s="3"/>
    </row>
    <row r="14" spans="1:20" x14ac:dyDescent="0.3">
      <c r="A14" s="1">
        <f t="shared" si="0"/>
        <v>43830</v>
      </c>
      <c r="B14" s="2" t="s">
        <v>14</v>
      </c>
      <c r="C14" s="15">
        <v>4</v>
      </c>
      <c r="D14" s="59" t="s">
        <v>145</v>
      </c>
      <c r="E14" s="13">
        <v>2</v>
      </c>
      <c r="F14" s="13">
        <v>0</v>
      </c>
      <c r="G14" s="13">
        <v>0</v>
      </c>
      <c r="H14" s="83">
        <f t="shared" si="2"/>
        <v>2</v>
      </c>
      <c r="I14" s="105">
        <f>H14+'30.12'!I14</f>
        <v>3779</v>
      </c>
      <c r="J14" s="51">
        <v>7</v>
      </c>
      <c r="K14" s="51">
        <v>7</v>
      </c>
      <c r="L14" s="51">
        <v>4</v>
      </c>
      <c r="M14" s="17">
        <f t="shared" si="1"/>
        <v>3766</v>
      </c>
      <c r="N14" s="86">
        <v>6</v>
      </c>
      <c r="O14" s="3"/>
      <c r="P14" s="3"/>
      <c r="Q14" s="3"/>
      <c r="R14" s="3"/>
    </row>
    <row r="15" spans="1:20" ht="17.399999999999999" x14ac:dyDescent="0.3">
      <c r="A15" s="1">
        <f t="shared" si="0"/>
        <v>43830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H15+'30.12'!I15</f>
        <v>1673</v>
      </c>
      <c r="J15" s="51">
        <v>3</v>
      </c>
      <c r="K15" s="51">
        <v>3</v>
      </c>
      <c r="L15" s="51">
        <v>2</v>
      </c>
      <c r="M15" s="17">
        <f t="shared" si="1"/>
        <v>1670</v>
      </c>
      <c r="N15" s="86">
        <v>0</v>
      </c>
      <c r="O15" s="3"/>
      <c r="P15" s="3"/>
      <c r="Q15" s="3"/>
      <c r="R15" s="3"/>
    </row>
    <row r="16" spans="1:20" ht="17.399999999999999" x14ac:dyDescent="0.3">
      <c r="A16" s="1">
        <f t="shared" si="0"/>
        <v>43830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H16+'30.12'!I16</f>
        <v>1073</v>
      </c>
      <c r="J16" s="51"/>
      <c r="K16" s="51"/>
      <c r="L16" s="51">
        <v>0</v>
      </c>
      <c r="M16" s="17">
        <f t="shared" si="1"/>
        <v>1073</v>
      </c>
      <c r="N16" s="86">
        <v>0</v>
      </c>
      <c r="O16" s="3"/>
      <c r="P16" s="3"/>
      <c r="Q16" s="3"/>
      <c r="R16" s="3"/>
    </row>
    <row r="17" spans="1:18" x14ac:dyDescent="0.3">
      <c r="A17" s="1">
        <f t="shared" si="0"/>
        <v>43830</v>
      </c>
      <c r="B17" s="2" t="s">
        <v>23</v>
      </c>
      <c r="C17" s="15">
        <v>7</v>
      </c>
      <c r="D17" s="61" t="s">
        <v>24</v>
      </c>
      <c r="E17" s="13">
        <v>0</v>
      </c>
      <c r="F17" s="13">
        <v>0</v>
      </c>
      <c r="G17" s="13">
        <v>0</v>
      </c>
      <c r="H17" s="83">
        <f t="shared" si="2"/>
        <v>0</v>
      </c>
      <c r="I17" s="105">
        <f>H17+'30.12'!I17</f>
        <v>4214</v>
      </c>
      <c r="J17" s="51">
        <v>15</v>
      </c>
      <c r="K17" s="51">
        <v>15</v>
      </c>
      <c r="L17" s="51">
        <v>5</v>
      </c>
      <c r="M17" s="17">
        <f t="shared" si="1"/>
        <v>4196</v>
      </c>
      <c r="N17" s="86">
        <v>3</v>
      </c>
      <c r="O17" s="3"/>
      <c r="P17" s="3"/>
      <c r="Q17" s="3"/>
      <c r="R17" s="3"/>
    </row>
    <row r="18" spans="1:18" ht="17.399999999999999" x14ac:dyDescent="0.3">
      <c r="A18" s="1">
        <f t="shared" si="0"/>
        <v>43830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H18+'30.12'!I18</f>
        <v>361</v>
      </c>
      <c r="J18" s="51"/>
      <c r="K18" s="51"/>
      <c r="L18" s="51">
        <v>0</v>
      </c>
      <c r="M18" s="17">
        <f t="shared" si="1"/>
        <v>360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43830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H19+'30.12'!I19</f>
        <v>1776</v>
      </c>
      <c r="J19" s="51"/>
      <c r="K19" s="51">
        <v>0</v>
      </c>
      <c r="L19" s="51">
        <v>0</v>
      </c>
      <c r="M19" s="17">
        <f t="shared" si="1"/>
        <v>1773</v>
      </c>
      <c r="N19" s="86">
        <v>3</v>
      </c>
      <c r="O19" s="3"/>
      <c r="P19" s="3"/>
      <c r="Q19" s="3"/>
      <c r="R19" s="3"/>
    </row>
    <row r="20" spans="1:18" x14ac:dyDescent="0.3">
      <c r="A20" s="1">
        <f t="shared" si="0"/>
        <v>43830</v>
      </c>
      <c r="B20" s="2" t="s">
        <v>29</v>
      </c>
      <c r="C20" s="15">
        <v>10</v>
      </c>
      <c r="D20" s="59" t="s">
        <v>30</v>
      </c>
      <c r="E20" s="13">
        <v>0</v>
      </c>
      <c r="F20" s="13">
        <v>0</v>
      </c>
      <c r="G20" s="13">
        <v>0</v>
      </c>
      <c r="H20" s="83">
        <f t="shared" si="2"/>
        <v>0</v>
      </c>
      <c r="I20" s="105">
        <f>H20+'30.12'!I20</f>
        <v>3233</v>
      </c>
      <c r="J20" s="51">
        <v>3</v>
      </c>
      <c r="K20" s="51">
        <v>3</v>
      </c>
      <c r="L20" s="51">
        <v>3</v>
      </c>
      <c r="M20" s="17">
        <f t="shared" si="1"/>
        <v>3229</v>
      </c>
      <c r="N20" s="86">
        <v>1</v>
      </c>
      <c r="O20" s="3"/>
      <c r="P20" s="3"/>
      <c r="Q20" s="3"/>
      <c r="R20" s="3"/>
    </row>
    <row r="21" spans="1:18" ht="22.2" customHeight="1" x14ac:dyDescent="0.3">
      <c r="A21" s="1">
        <f t="shared" si="0"/>
        <v>43830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H21+'30.12'!I21</f>
        <v>252</v>
      </c>
      <c r="J21" s="51"/>
      <c r="K21" s="51"/>
      <c r="L21" s="51"/>
      <c r="M21" s="17">
        <f t="shared" si="1"/>
        <v>252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H22+'30.12'!I22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43830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5</v>
      </c>
      <c r="I24" s="94">
        <f t="shared" si="3"/>
        <v>31706</v>
      </c>
      <c r="J24" s="92">
        <f t="shared" si="3"/>
        <v>97</v>
      </c>
      <c r="K24" s="92">
        <f t="shared" si="3"/>
        <v>97</v>
      </c>
      <c r="L24" s="92">
        <f t="shared" si="3"/>
        <v>60</v>
      </c>
      <c r="M24" s="95">
        <f t="shared" si="3"/>
        <v>31577</v>
      </c>
      <c r="N24" s="96">
        <f t="shared" si="3"/>
        <v>32</v>
      </c>
      <c r="O24" s="3"/>
      <c r="P24" s="3"/>
      <c r="Q24" s="3"/>
      <c r="R24" s="3"/>
    </row>
    <row r="25" spans="1:18" x14ac:dyDescent="0.3">
      <c r="A25" s="1">
        <f t="shared" ref="A25:A88" si="4">$N$3</f>
        <v>43830</v>
      </c>
      <c r="B25" s="2">
        <v>1</v>
      </c>
      <c r="C25" s="78"/>
      <c r="D25" s="79" t="s">
        <v>119</v>
      </c>
      <c r="E25" s="97">
        <f>E75</f>
        <v>1</v>
      </c>
      <c r="F25" s="97">
        <f t="shared" ref="F25:N25" si="5">F75</f>
        <v>0</v>
      </c>
      <c r="G25" s="97">
        <f t="shared" si="5"/>
        <v>0</v>
      </c>
      <c r="H25" s="97">
        <f t="shared" si="5"/>
        <v>1</v>
      </c>
      <c r="I25" s="97">
        <f t="shared" si="5"/>
        <v>20104</v>
      </c>
      <c r="J25" s="97">
        <f t="shared" si="5"/>
        <v>110</v>
      </c>
      <c r="K25" s="97">
        <f t="shared" si="5"/>
        <v>110</v>
      </c>
      <c r="L25" s="97">
        <f t="shared" si="5"/>
        <v>81</v>
      </c>
      <c r="M25" s="97">
        <f t="shared" si="5"/>
        <v>19987</v>
      </c>
      <c r="N25" s="97">
        <f t="shared" si="5"/>
        <v>7</v>
      </c>
      <c r="O25" s="3"/>
      <c r="P25" s="3"/>
      <c r="Q25" s="3"/>
      <c r="R25" s="3"/>
    </row>
    <row r="26" spans="1:18" x14ac:dyDescent="0.3">
      <c r="A26" s="1">
        <f t="shared" si="4"/>
        <v>43830</v>
      </c>
      <c r="B26" s="2">
        <v>1</v>
      </c>
      <c r="C26" s="78"/>
      <c r="D26" s="79" t="s">
        <v>154</v>
      </c>
      <c r="E26" s="97">
        <f>E24+E25</f>
        <v>6</v>
      </c>
      <c r="F26" s="98">
        <f t="shared" ref="F26:N26" si="6">F24+F25</f>
        <v>0</v>
      </c>
      <c r="G26" s="98">
        <f t="shared" si="6"/>
        <v>0</v>
      </c>
      <c r="H26" s="99">
        <f t="shared" si="6"/>
        <v>6</v>
      </c>
      <c r="I26" s="97">
        <f t="shared" si="6"/>
        <v>51810</v>
      </c>
      <c r="J26" s="98">
        <f t="shared" si="6"/>
        <v>207</v>
      </c>
      <c r="K26" s="98">
        <f t="shared" si="6"/>
        <v>207</v>
      </c>
      <c r="L26" s="100">
        <f t="shared" si="6"/>
        <v>141</v>
      </c>
      <c r="M26" s="101">
        <f t="shared" si="6"/>
        <v>51564</v>
      </c>
      <c r="N26" s="102">
        <f t="shared" si="6"/>
        <v>39</v>
      </c>
      <c r="O26" s="3"/>
      <c r="P26" s="67"/>
      <c r="Q26" s="3"/>
      <c r="R26" s="3"/>
    </row>
    <row r="27" spans="1:18" x14ac:dyDescent="0.3">
      <c r="A27" s="1">
        <f t="shared" si="4"/>
        <v>43830</v>
      </c>
      <c r="B27" s="2">
        <v>1</v>
      </c>
      <c r="C27" s="80"/>
      <c r="D27" s="81" t="s">
        <v>120</v>
      </c>
      <c r="E27" s="97">
        <f>SUM(E28:E35)</f>
        <v>4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4</v>
      </c>
      <c r="I27" s="97">
        <f t="shared" si="7"/>
        <v>49544</v>
      </c>
      <c r="J27" s="98">
        <f>SUM(J28:J35)</f>
        <v>69</v>
      </c>
      <c r="K27" s="98">
        <f t="shared" si="7"/>
        <v>69</v>
      </c>
      <c r="L27" s="100">
        <f t="shared" si="7"/>
        <v>38</v>
      </c>
      <c r="M27" s="101">
        <f t="shared" si="7"/>
        <v>49463</v>
      </c>
      <c r="N27" s="102">
        <f t="shared" si="7"/>
        <v>12</v>
      </c>
      <c r="O27" s="3"/>
      <c r="P27" s="3"/>
      <c r="Q27" s="3"/>
      <c r="R27" s="3"/>
    </row>
    <row r="28" spans="1:18" x14ac:dyDescent="0.3">
      <c r="A28" s="1">
        <f t="shared" si="4"/>
        <v>43830</v>
      </c>
      <c r="B28" s="2" t="s">
        <v>31</v>
      </c>
      <c r="C28" s="12">
        <v>1</v>
      </c>
      <c r="D28" s="48" t="s">
        <v>32</v>
      </c>
      <c r="E28" s="13">
        <v>0</v>
      </c>
      <c r="F28" s="13">
        <v>0</v>
      </c>
      <c r="G28" s="13">
        <v>0</v>
      </c>
      <c r="H28" s="82">
        <f t="shared" ref="H28:H35" si="8">SUM(E28:G28)</f>
        <v>0</v>
      </c>
      <c r="I28" s="104">
        <f>H28+'30.12'!I28</f>
        <v>11743</v>
      </c>
      <c r="J28" s="49">
        <v>13</v>
      </c>
      <c r="K28" s="49">
        <v>13</v>
      </c>
      <c r="L28" s="49">
        <v>8</v>
      </c>
      <c r="M28" s="14">
        <f t="shared" ref="M28:M35" si="9">I28-N28-J28</f>
        <v>11729</v>
      </c>
      <c r="N28" s="85">
        <v>1</v>
      </c>
      <c r="O28" s="3"/>
      <c r="P28" s="3"/>
      <c r="Q28" s="3"/>
      <c r="R28" s="3"/>
    </row>
    <row r="29" spans="1:18" x14ac:dyDescent="0.3">
      <c r="A29" s="1">
        <f t="shared" si="4"/>
        <v>43830</v>
      </c>
      <c r="B29" s="2" t="s">
        <v>33</v>
      </c>
      <c r="C29" s="15">
        <v>2</v>
      </c>
      <c r="D29" s="50" t="s">
        <v>156</v>
      </c>
      <c r="E29" s="13">
        <v>2</v>
      </c>
      <c r="F29" s="13">
        <v>0</v>
      </c>
      <c r="G29" s="13">
        <v>0</v>
      </c>
      <c r="H29" s="83">
        <f t="shared" si="8"/>
        <v>2</v>
      </c>
      <c r="I29" s="105">
        <f>H29+'30.12'!I29</f>
        <v>8359</v>
      </c>
      <c r="J29" s="51">
        <v>7</v>
      </c>
      <c r="K29" s="51">
        <v>7</v>
      </c>
      <c r="L29" s="51">
        <v>2</v>
      </c>
      <c r="M29" s="17">
        <f t="shared" si="9"/>
        <v>8345</v>
      </c>
      <c r="N29" s="86">
        <v>7</v>
      </c>
      <c r="O29" s="3"/>
      <c r="P29" s="3"/>
      <c r="Q29" s="3"/>
      <c r="R29" s="3"/>
    </row>
    <row r="30" spans="1:18" x14ac:dyDescent="0.3">
      <c r="A30" s="1">
        <f t="shared" si="4"/>
        <v>43830</v>
      </c>
      <c r="B30" s="2" t="s">
        <v>35</v>
      </c>
      <c r="C30" s="15">
        <v>3</v>
      </c>
      <c r="D30" s="50" t="s">
        <v>36</v>
      </c>
      <c r="E30" s="13">
        <v>1</v>
      </c>
      <c r="F30" s="13">
        <v>0</v>
      </c>
      <c r="G30" s="13">
        <v>0</v>
      </c>
      <c r="H30" s="83">
        <f t="shared" si="8"/>
        <v>1</v>
      </c>
      <c r="I30" s="105">
        <f>H30+'30.12'!I30</f>
        <v>11975</v>
      </c>
      <c r="J30" s="51">
        <v>24</v>
      </c>
      <c r="K30" s="51">
        <v>24</v>
      </c>
      <c r="L30" s="51">
        <v>15</v>
      </c>
      <c r="M30" s="17">
        <f t="shared" si="9"/>
        <v>11949</v>
      </c>
      <c r="N30" s="86">
        <v>2</v>
      </c>
      <c r="O30" s="3"/>
      <c r="P30" s="3"/>
      <c r="Q30" s="3"/>
      <c r="R30" s="3"/>
    </row>
    <row r="31" spans="1:18" x14ac:dyDescent="0.3">
      <c r="A31" s="1">
        <f t="shared" si="4"/>
        <v>43830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H31+'30.12'!I31</f>
        <v>2175</v>
      </c>
      <c r="J31" s="51">
        <v>4</v>
      </c>
      <c r="K31" s="51">
        <v>4</v>
      </c>
      <c r="L31" s="51">
        <v>2</v>
      </c>
      <c r="M31" s="17">
        <f t="shared" si="9"/>
        <v>2171</v>
      </c>
      <c r="N31" s="86">
        <v>0</v>
      </c>
      <c r="O31" s="3"/>
      <c r="P31" s="3"/>
      <c r="Q31" s="3"/>
      <c r="R31" s="3"/>
    </row>
    <row r="32" spans="1:18" x14ac:dyDescent="0.3">
      <c r="A32" s="1">
        <f t="shared" si="4"/>
        <v>43830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H32+'30.12'!I32</f>
        <v>4814</v>
      </c>
      <c r="J32" s="51">
        <v>5</v>
      </c>
      <c r="K32" s="51">
        <v>5</v>
      </c>
      <c r="L32" s="51">
        <v>3</v>
      </c>
      <c r="M32" s="17">
        <f t="shared" si="9"/>
        <v>4809</v>
      </c>
      <c r="N32" s="86">
        <v>0</v>
      </c>
      <c r="O32" s="3"/>
      <c r="P32" s="3"/>
      <c r="Q32" s="3"/>
      <c r="R32" s="3"/>
    </row>
    <row r="33" spans="1:18" x14ac:dyDescent="0.3">
      <c r="A33" s="1">
        <f t="shared" si="4"/>
        <v>43830</v>
      </c>
      <c r="B33" s="2" t="s">
        <v>41</v>
      </c>
      <c r="C33" s="15">
        <v>6</v>
      </c>
      <c r="D33" s="50" t="s">
        <v>42</v>
      </c>
      <c r="E33" s="13">
        <v>1</v>
      </c>
      <c r="F33" s="13">
        <v>0</v>
      </c>
      <c r="G33" s="13">
        <v>0</v>
      </c>
      <c r="H33" s="83">
        <f t="shared" si="8"/>
        <v>1</v>
      </c>
      <c r="I33" s="105">
        <f>H33+'30.12'!I33</f>
        <v>7086</v>
      </c>
      <c r="J33" s="51">
        <v>10</v>
      </c>
      <c r="K33" s="51">
        <v>10</v>
      </c>
      <c r="L33" s="51">
        <v>5</v>
      </c>
      <c r="M33" s="17">
        <f t="shared" si="9"/>
        <v>7075</v>
      </c>
      <c r="N33" s="86">
        <v>1</v>
      </c>
      <c r="O33" s="3"/>
      <c r="P33" s="3"/>
      <c r="Q33" s="3"/>
      <c r="R33" s="3"/>
    </row>
    <row r="34" spans="1:18" x14ac:dyDescent="0.3">
      <c r="A34" s="1">
        <f t="shared" si="4"/>
        <v>43830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H34+'30.12'!I34</f>
        <v>1011</v>
      </c>
      <c r="J34" s="51">
        <v>1</v>
      </c>
      <c r="K34" s="51">
        <v>1</v>
      </c>
      <c r="L34" s="51">
        <v>1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x14ac:dyDescent="0.3">
      <c r="A35" s="1">
        <f t="shared" si="4"/>
        <v>43830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H35+'30.12'!I35</f>
        <v>2381</v>
      </c>
      <c r="J35" s="55">
        <v>5</v>
      </c>
      <c r="K35" s="55">
        <v>5</v>
      </c>
      <c r="L35" s="55">
        <v>2</v>
      </c>
      <c r="M35" s="19">
        <f t="shared" si="9"/>
        <v>2375</v>
      </c>
      <c r="N35" s="87">
        <v>1</v>
      </c>
      <c r="O35" s="3"/>
      <c r="P35" s="3"/>
      <c r="Q35" s="3"/>
      <c r="R35" s="3"/>
    </row>
    <row r="36" spans="1:18" x14ac:dyDescent="0.3">
      <c r="A36" s="1">
        <f t="shared" si="4"/>
        <v>43830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10</v>
      </c>
      <c r="I36" s="23">
        <f t="shared" si="10"/>
        <v>101354</v>
      </c>
      <c r="J36" s="23">
        <f t="shared" si="10"/>
        <v>276</v>
      </c>
      <c r="K36" s="23">
        <f t="shared" si="10"/>
        <v>276</v>
      </c>
      <c r="L36" s="23">
        <f t="shared" si="10"/>
        <v>179</v>
      </c>
      <c r="M36" s="23">
        <f t="shared" si="10"/>
        <v>101027</v>
      </c>
      <c r="N36" s="23">
        <f t="shared" si="10"/>
        <v>51</v>
      </c>
      <c r="O36" s="3"/>
      <c r="P36" s="3"/>
      <c r="Q36" s="3"/>
      <c r="R36" s="3"/>
    </row>
    <row r="37" spans="1:18" ht="21.6" customHeight="1" x14ac:dyDescent="0.3">
      <c r="A37" s="1">
        <f t="shared" si="4"/>
        <v>43830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43830</v>
      </c>
      <c r="B38" s="64">
        <v>1</v>
      </c>
      <c r="C38" s="69"/>
      <c r="D38" s="306" t="s">
        <v>285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43830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43830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43830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43830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43830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7</v>
      </c>
      <c r="O43" s="3"/>
      <c r="P43" s="3"/>
      <c r="Q43" s="3"/>
      <c r="R43" s="3"/>
    </row>
    <row r="44" spans="1:18" ht="58.2" customHeight="1" x14ac:dyDescent="0.3">
      <c r="A44" s="1">
        <f t="shared" si="4"/>
        <v>43830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301" t="s">
        <v>142</v>
      </c>
      <c r="I44" s="65" t="str">
        <f>"me©‡gvU fwZ© 
= "&amp;I75</f>
        <v>me©‡gvU fwZ© 
= 20104</v>
      </c>
      <c r="J44" s="65" t="str">
        <f>"ch©v‡jvPbvi Rb¨ †cÖwiZ g„„Zz¨ 
= "&amp;J75</f>
        <v>ch©v‡jvPbvi Rb¨ †cÖwiZ g„„Zz¨ 
= 110</v>
      </c>
      <c r="K44" s="65" t="str">
        <f>"ch©v‡jvPbv m¤úbœK…Z g„„Zz¨ 
= "&amp;K75</f>
        <v>ch©v‡jvPbv m¤úbœK…Z g„„Zz¨ 
= 110</v>
      </c>
      <c r="L44" s="65" t="str">
        <f>"wbwðZ g„„Zz¨ 
= "&amp;L75</f>
        <v>wbwðZ g„„Zz¨ 
= 81</v>
      </c>
      <c r="M44" s="65" t="str">
        <f>"QvocÎ cÖvß †ivMx
 = "&amp;M75</f>
        <v>QvocÎ cÖvß †ivMx
 = 19987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43830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H45+'30.12'!I45</f>
        <v>1216</v>
      </c>
      <c r="J45" s="51">
        <v>3</v>
      </c>
      <c r="K45" s="49">
        <v>3</v>
      </c>
      <c r="L45" s="49">
        <v>1</v>
      </c>
      <c r="M45" s="14">
        <f t="shared" ref="M45:M74" si="12">I45-N45-J45</f>
        <v>1213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43830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H46+'30.12'!I46</f>
        <v>1897</v>
      </c>
      <c r="J46" s="51">
        <v>12</v>
      </c>
      <c r="K46" s="51">
        <v>12</v>
      </c>
      <c r="L46" s="51">
        <v>10</v>
      </c>
      <c r="M46" s="17">
        <f t="shared" si="12"/>
        <v>1885</v>
      </c>
      <c r="N46" s="86">
        <v>0</v>
      </c>
      <c r="O46" s="3"/>
      <c r="P46" s="3"/>
      <c r="Q46" s="3"/>
      <c r="R46" s="3"/>
    </row>
    <row r="47" spans="1:18" ht="17.55" customHeight="1" x14ac:dyDescent="0.3">
      <c r="A47" s="1">
        <f t="shared" si="4"/>
        <v>43830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H47+'30.12'!I47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43830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H48+'30.12'!I48</f>
        <v>766</v>
      </c>
      <c r="J48" s="51">
        <v>8</v>
      </c>
      <c r="K48" s="51">
        <v>8</v>
      </c>
      <c r="L48" s="51">
        <v>4</v>
      </c>
      <c r="M48" s="17">
        <f t="shared" si="12"/>
        <v>758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43830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H49+'30.12'!I49</f>
        <v>929</v>
      </c>
      <c r="J49" s="51">
        <v>12</v>
      </c>
      <c r="K49" s="51">
        <v>12</v>
      </c>
      <c r="L49" s="51">
        <v>12</v>
      </c>
      <c r="M49" s="17">
        <f t="shared" si="12"/>
        <v>916</v>
      </c>
      <c r="N49" s="86">
        <v>1</v>
      </c>
      <c r="O49" s="3"/>
      <c r="P49" s="3"/>
      <c r="Q49" s="3"/>
      <c r="R49" s="3"/>
    </row>
    <row r="50" spans="1:18" ht="17.55" customHeight="1" x14ac:dyDescent="0.3">
      <c r="A50" s="1">
        <f t="shared" si="4"/>
        <v>43830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H50+'30.12'!I50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43830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H51+'30.12'!I51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43830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H52+'30.12'!I52</f>
        <v>389</v>
      </c>
      <c r="J52" s="51">
        <v>2</v>
      </c>
      <c r="K52" s="51">
        <v>2</v>
      </c>
      <c r="L52" s="51">
        <v>2</v>
      </c>
      <c r="M52" s="17">
        <f t="shared" si="12"/>
        <v>387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43830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H53+'30.12'!I53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43830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H54+'30.12'!I54</f>
        <v>1746</v>
      </c>
      <c r="J54" s="51">
        <v>2</v>
      </c>
      <c r="K54" s="51">
        <v>2</v>
      </c>
      <c r="L54" s="51">
        <v>1</v>
      </c>
      <c r="M54" s="17">
        <f t="shared" si="12"/>
        <v>1743</v>
      </c>
      <c r="N54" s="86">
        <v>1</v>
      </c>
      <c r="O54" s="3"/>
      <c r="P54" s="3"/>
      <c r="Q54" s="3"/>
      <c r="R54" s="3"/>
    </row>
    <row r="55" spans="1:18" ht="17.55" customHeight="1" x14ac:dyDescent="0.3">
      <c r="A55" s="1">
        <f t="shared" si="4"/>
        <v>43830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H55+'30.12'!I55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43830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H56+'30.12'!I56</f>
        <v>148</v>
      </c>
      <c r="J56" s="51">
        <v>1</v>
      </c>
      <c r="K56" s="51">
        <v>1</v>
      </c>
      <c r="L56" s="51">
        <v>1</v>
      </c>
      <c r="M56" s="17">
        <f t="shared" si="12"/>
        <v>147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43830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H57+'30.12'!I57</f>
        <v>694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43830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H58+'30.12'!I58</f>
        <v>1436</v>
      </c>
      <c r="J58" s="51">
        <v>6</v>
      </c>
      <c r="K58" s="51">
        <v>6</v>
      </c>
      <c r="L58" s="51">
        <v>5</v>
      </c>
      <c r="M58" s="17">
        <f t="shared" si="12"/>
        <v>1429</v>
      </c>
      <c r="N58" s="86">
        <v>1</v>
      </c>
      <c r="O58" s="3"/>
      <c r="P58" s="3"/>
      <c r="Q58" s="3"/>
      <c r="R58" s="3"/>
    </row>
    <row r="59" spans="1:18" ht="17.55" customHeight="1" x14ac:dyDescent="0.3">
      <c r="A59" s="1">
        <f t="shared" si="4"/>
        <v>43830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H59+'30.12'!I59</f>
        <v>779</v>
      </c>
      <c r="J59" s="51">
        <v>9</v>
      </c>
      <c r="K59" s="51">
        <v>9</v>
      </c>
      <c r="L59" s="51">
        <v>8</v>
      </c>
      <c r="M59" s="17">
        <f t="shared" si="12"/>
        <v>769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43830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H60+'30.12'!I60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43830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H61+'30.12'!I61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43830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H62+'30.12'!I62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43830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H63+'30.12'!I63</f>
        <v>824</v>
      </c>
      <c r="J63" s="51">
        <v>6</v>
      </c>
      <c r="K63" s="51">
        <v>6</v>
      </c>
      <c r="L63" s="51">
        <v>6</v>
      </c>
      <c r="M63" s="17">
        <f t="shared" si="12"/>
        <v>818</v>
      </c>
      <c r="N63" s="86">
        <v>0</v>
      </c>
      <c r="O63" s="3"/>
      <c r="P63" s="3"/>
      <c r="Q63" s="3"/>
      <c r="R63" s="3"/>
    </row>
    <row r="64" spans="1:18" ht="17.55" customHeight="1" x14ac:dyDescent="0.3">
      <c r="A64" s="1">
        <f t="shared" si="4"/>
        <v>43830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H64+'30.12'!I64</f>
        <v>1000</v>
      </c>
      <c r="J64" s="51"/>
      <c r="K64" s="51"/>
      <c r="L64" s="51">
        <v>0</v>
      </c>
      <c r="M64" s="17">
        <f t="shared" si="12"/>
        <v>1000</v>
      </c>
      <c r="N64" s="86">
        <v>0</v>
      </c>
      <c r="O64" s="3"/>
      <c r="P64" s="3"/>
      <c r="Q64" s="3"/>
      <c r="R64" s="3"/>
    </row>
    <row r="65" spans="1:18" ht="17.55" customHeight="1" x14ac:dyDescent="0.3">
      <c r="A65" s="1">
        <f t="shared" si="4"/>
        <v>43830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H65+'30.12'!I65</f>
        <v>505</v>
      </c>
      <c r="J65" s="51">
        <v>4</v>
      </c>
      <c r="K65" s="51">
        <v>4</v>
      </c>
      <c r="L65" s="51">
        <v>4</v>
      </c>
      <c r="M65" s="17">
        <f t="shared" si="12"/>
        <v>501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43830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H66+'30.12'!I66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43830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H67+'30.12'!I67</f>
        <v>747</v>
      </c>
      <c r="J67" s="51">
        <v>7</v>
      </c>
      <c r="K67" s="51">
        <v>7</v>
      </c>
      <c r="L67" s="51">
        <v>6</v>
      </c>
      <c r="M67" s="17">
        <f t="shared" si="12"/>
        <v>740</v>
      </c>
      <c r="N67" s="86">
        <v>0</v>
      </c>
      <c r="O67" s="3"/>
      <c r="P67" s="3"/>
      <c r="Q67" s="3"/>
      <c r="R67" s="3"/>
    </row>
    <row r="68" spans="1:18" ht="17.55" customHeight="1" x14ac:dyDescent="0.3">
      <c r="A68" s="1">
        <f t="shared" si="4"/>
        <v>43830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H68+'30.12'!I68</f>
        <v>364</v>
      </c>
      <c r="J68" s="51">
        <v>2</v>
      </c>
      <c r="K68" s="51">
        <v>2</v>
      </c>
      <c r="L68" s="51">
        <v>1</v>
      </c>
      <c r="M68" s="17">
        <f t="shared" si="12"/>
        <v>362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43830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H69+'30.12'!I69</f>
        <v>879</v>
      </c>
      <c r="J69" s="51">
        <v>3</v>
      </c>
      <c r="K69" s="51">
        <v>3</v>
      </c>
      <c r="L69" s="51">
        <v>3</v>
      </c>
      <c r="M69" s="17">
        <f t="shared" si="12"/>
        <v>876</v>
      </c>
      <c r="N69" s="86">
        <v>0</v>
      </c>
      <c r="O69" s="3"/>
      <c r="P69" s="3"/>
      <c r="Q69" s="3"/>
      <c r="R69" s="3"/>
    </row>
    <row r="70" spans="1:18" ht="17.55" customHeight="1" x14ac:dyDescent="0.3">
      <c r="A70" s="1">
        <f t="shared" si="4"/>
        <v>43830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H70+'30.12'!I70</f>
        <v>802</v>
      </c>
      <c r="J70" s="51">
        <v>2</v>
      </c>
      <c r="K70" s="51">
        <v>2</v>
      </c>
      <c r="L70" s="51">
        <v>1</v>
      </c>
      <c r="M70" s="17">
        <f t="shared" si="12"/>
        <v>800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43830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H71+'30.12'!I71</f>
        <v>783</v>
      </c>
      <c r="J71" s="51"/>
      <c r="K71" s="51"/>
      <c r="L71" s="51">
        <v>0</v>
      </c>
      <c r="M71" s="17">
        <f t="shared" si="12"/>
        <v>781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43830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H72+'30.12'!I72</f>
        <v>314</v>
      </c>
      <c r="J72" s="51"/>
      <c r="K72" s="51"/>
      <c r="L72" s="51">
        <v>0</v>
      </c>
      <c r="M72" s="17">
        <f t="shared" si="12"/>
        <v>314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43830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H73+'30.12'!I73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43830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H74+'30.12'!I74</f>
        <v>10</v>
      </c>
      <c r="J74" s="51">
        <v>10</v>
      </c>
      <c r="K74" s="55">
        <v>10</v>
      </c>
      <c r="L74" s="55">
        <v>5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43830</v>
      </c>
      <c r="B75" s="2">
        <v>1</v>
      </c>
      <c r="C75" s="29"/>
      <c r="D75" s="22" t="s">
        <v>117</v>
      </c>
      <c r="E75" s="23">
        <f>SUM(E45:E74)</f>
        <v>1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</v>
      </c>
      <c r="I75" s="23">
        <f t="shared" si="13"/>
        <v>20104</v>
      </c>
      <c r="J75" s="23">
        <f t="shared" si="13"/>
        <v>110</v>
      </c>
      <c r="K75" s="23">
        <f t="shared" si="13"/>
        <v>110</v>
      </c>
      <c r="L75" s="23">
        <f t="shared" si="13"/>
        <v>81</v>
      </c>
      <c r="M75" s="23">
        <f t="shared" si="13"/>
        <v>19987</v>
      </c>
      <c r="N75" s="23">
        <f t="shared" si="13"/>
        <v>7</v>
      </c>
      <c r="O75" s="3"/>
      <c r="P75" s="3"/>
      <c r="Q75" s="3"/>
      <c r="R75" s="3"/>
    </row>
    <row r="76" spans="1:18" ht="17.55" customHeight="1" x14ac:dyDescent="0.3">
      <c r="A76" s="1">
        <f t="shared" si="4"/>
        <v>43830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43830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43830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43830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43830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43830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43830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43830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43830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43830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43830</v>
      </c>
      <c r="B86" s="2">
        <v>1</v>
      </c>
      <c r="E86" s="30"/>
    </row>
    <row r="87" spans="1:14" x14ac:dyDescent="0.3">
      <c r="A87" s="1">
        <f t="shared" si="4"/>
        <v>43830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43830</v>
      </c>
      <c r="B88" s="2">
        <v>1</v>
      </c>
      <c r="E88" s="30"/>
    </row>
    <row r="89" spans="1:14" x14ac:dyDescent="0.3">
      <c r="A89" s="1">
        <f t="shared" ref="A89" si="14">$N$3</f>
        <v>43830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L10" sqref="L10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43829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43829</v>
      </c>
      <c r="B2" s="2">
        <v>1</v>
      </c>
      <c r="C2" s="299"/>
      <c r="D2" s="299"/>
      <c r="E2" s="299"/>
      <c r="F2" s="299"/>
      <c r="G2" s="299"/>
      <c r="H2" s="299"/>
      <c r="I2" s="299"/>
      <c r="J2" s="299"/>
      <c r="K2" s="299"/>
      <c r="L2" s="299"/>
      <c r="M2" s="41"/>
      <c r="N2" s="299"/>
    </row>
    <row r="3" spans="1:20" ht="17.399999999999999" x14ac:dyDescent="0.3">
      <c r="A3" s="1">
        <f t="shared" si="0"/>
        <v>43829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43829</v>
      </c>
      <c r="O3" s="3"/>
      <c r="P3" s="3"/>
      <c r="Q3" s="3"/>
      <c r="R3" s="3"/>
    </row>
    <row r="4" spans="1:20" ht="17.399999999999999" x14ac:dyDescent="0.3">
      <c r="A4" s="1">
        <f t="shared" si="0"/>
        <v>43829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43829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43829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43829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43829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43829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60</v>
      </c>
      <c r="O9" s="3"/>
      <c r="P9" s="3"/>
      <c r="Q9" s="40" t="str">
        <f>"24 N›Uvq ?? msL¨v = "&amp;H36</f>
        <v>24 N›Uvq ?? msL¨v = 10</v>
      </c>
    </row>
    <row r="10" spans="1:20" ht="57.6" x14ac:dyDescent="0.3">
      <c r="A10" s="1">
        <f t="shared" si="0"/>
        <v>43829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300" t="s">
        <v>142</v>
      </c>
      <c r="I10" s="65" t="str">
        <f>"me©‡gvU fwZ©
= "&amp;I36</f>
        <v>me©‡gvU fwZ©
= 101344</v>
      </c>
      <c r="J10" s="65" t="str">
        <f>"ch©v‡jvPbvi Rb¨ †cÖwiZ g„„Zz¨ 
= "&amp;J36</f>
        <v>ch©v‡jvPbvi Rb¨ †cÖwiZ g„„Zz¨ 
= 266</v>
      </c>
      <c r="K10" s="65" t="str">
        <f>"ch©v‡jvPbv m¤úbœK…Z g„„Zz¨ 
= "&amp;K36</f>
        <v>ch©v‡jvPbv m¤úbœK…Z g„„Zz¨ 
= 234</v>
      </c>
      <c r="L10" s="65" t="str">
        <f>"wbwðZ g„„Zz¨ 
= "&amp;L36</f>
        <v>wbwðZ g„„Zz¨ 
= 148</v>
      </c>
      <c r="M10" s="65" t="str">
        <f>"QvocÎ cÖvß †ivMx
 = "&amp;M36</f>
        <v>QvocÎ cÖvß †ivMx
 = 101018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43829</v>
      </c>
      <c r="B11" s="2" t="s">
        <v>9</v>
      </c>
      <c r="C11" s="12">
        <v>1</v>
      </c>
      <c r="D11" s="57" t="s">
        <v>10</v>
      </c>
      <c r="E11" s="13">
        <v>1</v>
      </c>
      <c r="F11" s="13">
        <v>0</v>
      </c>
      <c r="G11" s="13">
        <v>0</v>
      </c>
      <c r="H11" s="82">
        <f>SUM(E11:G11)</f>
        <v>1</v>
      </c>
      <c r="I11" s="104">
        <f>H11+'29.12'!I11</f>
        <v>8746</v>
      </c>
      <c r="J11" s="49">
        <v>40</v>
      </c>
      <c r="K11" s="49">
        <v>36</v>
      </c>
      <c r="L11" s="49">
        <v>19</v>
      </c>
      <c r="M11" s="14">
        <f t="shared" ref="M11:M23" si="1">I11-N11-J11</f>
        <v>8699</v>
      </c>
      <c r="N11" s="85">
        <v>7</v>
      </c>
      <c r="O11" s="3"/>
      <c r="P11" s="3"/>
      <c r="Q11" s="3"/>
      <c r="R11" s="3"/>
    </row>
    <row r="12" spans="1:20" x14ac:dyDescent="0.3">
      <c r="A12" s="1">
        <f t="shared" si="0"/>
        <v>43829</v>
      </c>
      <c r="B12" s="2" t="s">
        <v>11</v>
      </c>
      <c r="C12" s="15">
        <v>2</v>
      </c>
      <c r="D12" s="59" t="s">
        <v>144</v>
      </c>
      <c r="E12" s="13">
        <v>0</v>
      </c>
      <c r="F12" s="13">
        <v>0</v>
      </c>
      <c r="G12" s="13">
        <v>0</v>
      </c>
      <c r="H12" s="83">
        <f t="shared" ref="H12:H23" si="2">SUM(E12:G12)</f>
        <v>0</v>
      </c>
      <c r="I12" s="105">
        <f>H12+'29.12'!I12</f>
        <v>5048</v>
      </c>
      <c r="J12" s="51">
        <v>2</v>
      </c>
      <c r="K12" s="51">
        <v>1</v>
      </c>
      <c r="L12" s="51">
        <v>0</v>
      </c>
      <c r="M12" s="17">
        <f t="shared" si="1"/>
        <v>5035</v>
      </c>
      <c r="N12" s="86">
        <v>11</v>
      </c>
      <c r="O12" s="3"/>
      <c r="P12" s="3"/>
      <c r="Q12" s="3"/>
      <c r="R12" s="3"/>
    </row>
    <row r="13" spans="1:20" x14ac:dyDescent="0.3">
      <c r="A13" s="1">
        <f t="shared" si="0"/>
        <v>43829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H13+'29.12'!I13</f>
        <v>1474</v>
      </c>
      <c r="J13" s="51">
        <v>16</v>
      </c>
      <c r="K13" s="51">
        <v>16</v>
      </c>
      <c r="L13" s="51">
        <v>14</v>
      </c>
      <c r="M13" s="17">
        <f t="shared" si="1"/>
        <v>1456</v>
      </c>
      <c r="N13" s="86">
        <v>2</v>
      </c>
      <c r="O13" s="3"/>
      <c r="Q13" s="3"/>
      <c r="R13" s="3"/>
    </row>
    <row r="14" spans="1:20" x14ac:dyDescent="0.3">
      <c r="A14" s="1">
        <f t="shared" si="0"/>
        <v>43829</v>
      </c>
      <c r="B14" s="2" t="s">
        <v>14</v>
      </c>
      <c r="C14" s="15">
        <v>4</v>
      </c>
      <c r="D14" s="59" t="s">
        <v>145</v>
      </c>
      <c r="E14" s="13">
        <v>3</v>
      </c>
      <c r="F14" s="13">
        <v>0</v>
      </c>
      <c r="G14" s="13">
        <v>0</v>
      </c>
      <c r="H14" s="83">
        <f t="shared" si="2"/>
        <v>3</v>
      </c>
      <c r="I14" s="105">
        <f>H14+'29.12'!I14</f>
        <v>3777</v>
      </c>
      <c r="J14" s="51">
        <v>8</v>
      </c>
      <c r="K14" s="51">
        <v>8</v>
      </c>
      <c r="L14" s="51">
        <v>5</v>
      </c>
      <c r="M14" s="17">
        <f t="shared" si="1"/>
        <v>3764</v>
      </c>
      <c r="N14" s="86">
        <v>5</v>
      </c>
      <c r="O14" s="3"/>
      <c r="P14" s="3"/>
      <c r="Q14" s="3"/>
      <c r="R14" s="3"/>
    </row>
    <row r="15" spans="1:20" ht="17.399999999999999" x14ac:dyDescent="0.3">
      <c r="A15" s="1">
        <f t="shared" si="0"/>
        <v>43829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H15+'29.12'!I15</f>
        <v>1673</v>
      </c>
      <c r="J15" s="51">
        <v>3</v>
      </c>
      <c r="K15" s="51">
        <v>3</v>
      </c>
      <c r="L15" s="51">
        <v>2</v>
      </c>
      <c r="M15" s="17">
        <f t="shared" si="1"/>
        <v>1670</v>
      </c>
      <c r="N15" s="86">
        <v>0</v>
      </c>
      <c r="O15" s="3"/>
      <c r="P15" s="3"/>
      <c r="Q15" s="3"/>
      <c r="R15" s="3"/>
    </row>
    <row r="16" spans="1:20" ht="17.399999999999999" x14ac:dyDescent="0.3">
      <c r="A16" s="1">
        <f t="shared" si="0"/>
        <v>43829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H16+'29.12'!I16</f>
        <v>1073</v>
      </c>
      <c r="J16" s="51"/>
      <c r="K16" s="51"/>
      <c r="L16" s="51">
        <v>0</v>
      </c>
      <c r="M16" s="17">
        <f t="shared" si="1"/>
        <v>1072</v>
      </c>
      <c r="N16" s="86">
        <v>1</v>
      </c>
      <c r="O16" s="3"/>
      <c r="P16" s="3"/>
      <c r="Q16" s="3"/>
      <c r="R16" s="3"/>
    </row>
    <row r="17" spans="1:18" x14ac:dyDescent="0.3">
      <c r="A17" s="1">
        <f t="shared" si="0"/>
        <v>43829</v>
      </c>
      <c r="B17" s="2" t="s">
        <v>23</v>
      </c>
      <c r="C17" s="15">
        <v>7</v>
      </c>
      <c r="D17" s="61" t="s">
        <v>24</v>
      </c>
      <c r="E17" s="13">
        <v>0</v>
      </c>
      <c r="F17" s="13">
        <v>0</v>
      </c>
      <c r="G17" s="13">
        <v>0</v>
      </c>
      <c r="H17" s="83">
        <f t="shared" si="2"/>
        <v>0</v>
      </c>
      <c r="I17" s="105">
        <f>H17+'29.12'!I17</f>
        <v>4214</v>
      </c>
      <c r="J17" s="51">
        <v>15</v>
      </c>
      <c r="K17" s="51">
        <v>15</v>
      </c>
      <c r="L17" s="51">
        <v>5</v>
      </c>
      <c r="M17" s="17">
        <f t="shared" si="1"/>
        <v>4196</v>
      </c>
      <c r="N17" s="86">
        <v>3</v>
      </c>
      <c r="O17" s="3"/>
      <c r="P17" s="3"/>
      <c r="Q17" s="3"/>
      <c r="R17" s="3"/>
    </row>
    <row r="18" spans="1:18" ht="17.399999999999999" x14ac:dyDescent="0.3">
      <c r="A18" s="1">
        <f t="shared" si="0"/>
        <v>43829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H18+'29.12'!I18</f>
        <v>361</v>
      </c>
      <c r="J18" s="51"/>
      <c r="K18" s="51"/>
      <c r="L18" s="51">
        <v>0</v>
      </c>
      <c r="M18" s="17">
        <f t="shared" si="1"/>
        <v>360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43829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H19+'29.12'!I19</f>
        <v>1775</v>
      </c>
      <c r="J19" s="51"/>
      <c r="K19" s="51">
        <v>0</v>
      </c>
      <c r="L19" s="51">
        <v>0</v>
      </c>
      <c r="M19" s="17">
        <f t="shared" si="1"/>
        <v>1773</v>
      </c>
      <c r="N19" s="86">
        <v>2</v>
      </c>
      <c r="O19" s="3"/>
      <c r="P19" s="3"/>
      <c r="Q19" s="3"/>
      <c r="R19" s="3"/>
    </row>
    <row r="20" spans="1:18" x14ac:dyDescent="0.3">
      <c r="A20" s="1">
        <f t="shared" si="0"/>
        <v>43829</v>
      </c>
      <c r="B20" s="2" t="s">
        <v>29</v>
      </c>
      <c r="C20" s="15">
        <v>10</v>
      </c>
      <c r="D20" s="59" t="s">
        <v>30</v>
      </c>
      <c r="E20" s="13">
        <v>0</v>
      </c>
      <c r="F20" s="13">
        <v>0</v>
      </c>
      <c r="G20" s="13">
        <v>0</v>
      </c>
      <c r="H20" s="83">
        <f t="shared" si="2"/>
        <v>0</v>
      </c>
      <c r="I20" s="105">
        <f>H20+'29.12'!I20</f>
        <v>3233</v>
      </c>
      <c r="J20" s="51">
        <v>3</v>
      </c>
      <c r="K20" s="51">
        <v>3</v>
      </c>
      <c r="L20" s="51">
        <v>3</v>
      </c>
      <c r="M20" s="17">
        <f t="shared" si="1"/>
        <v>3224</v>
      </c>
      <c r="N20" s="86">
        <v>6</v>
      </c>
      <c r="O20" s="3"/>
      <c r="P20" s="3"/>
      <c r="Q20" s="3"/>
      <c r="R20" s="3"/>
    </row>
    <row r="21" spans="1:18" ht="22.2" customHeight="1" x14ac:dyDescent="0.3">
      <c r="A21" s="1">
        <f t="shared" si="0"/>
        <v>43829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H21+'29.12'!I21</f>
        <v>252</v>
      </c>
      <c r="J21" s="51"/>
      <c r="K21" s="51"/>
      <c r="L21" s="51"/>
      <c r="M21" s="17">
        <f t="shared" si="1"/>
        <v>252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H22+'29.12'!I22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43829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5</v>
      </c>
      <c r="I24" s="94">
        <f t="shared" si="3"/>
        <v>31701</v>
      </c>
      <c r="J24" s="92">
        <f t="shared" si="3"/>
        <v>87</v>
      </c>
      <c r="K24" s="92">
        <f t="shared" si="3"/>
        <v>82</v>
      </c>
      <c r="L24" s="92">
        <f t="shared" si="3"/>
        <v>48</v>
      </c>
      <c r="M24" s="95">
        <f t="shared" si="3"/>
        <v>31576</v>
      </c>
      <c r="N24" s="96">
        <f t="shared" si="3"/>
        <v>38</v>
      </c>
      <c r="O24" s="3"/>
      <c r="P24" s="3"/>
      <c r="Q24" s="3"/>
      <c r="R24" s="3"/>
    </row>
    <row r="25" spans="1:18" x14ac:dyDescent="0.3">
      <c r="A25" s="1">
        <f t="shared" ref="A25:A88" si="4">$N$3</f>
        <v>43829</v>
      </c>
      <c r="B25" s="2">
        <v>1</v>
      </c>
      <c r="C25" s="78"/>
      <c r="D25" s="79" t="s">
        <v>119</v>
      </c>
      <c r="E25" s="97">
        <f>E75</f>
        <v>2</v>
      </c>
      <c r="F25" s="97">
        <f t="shared" ref="F25:N25" si="5">F75</f>
        <v>0</v>
      </c>
      <c r="G25" s="97">
        <f t="shared" si="5"/>
        <v>0</v>
      </c>
      <c r="H25" s="97">
        <f t="shared" si="5"/>
        <v>2</v>
      </c>
      <c r="I25" s="97">
        <f t="shared" si="5"/>
        <v>20103</v>
      </c>
      <c r="J25" s="97">
        <f t="shared" si="5"/>
        <v>109</v>
      </c>
      <c r="K25" s="97">
        <f t="shared" si="5"/>
        <v>107</v>
      </c>
      <c r="L25" s="97">
        <f t="shared" si="5"/>
        <v>75</v>
      </c>
      <c r="M25" s="97">
        <f t="shared" si="5"/>
        <v>19985</v>
      </c>
      <c r="N25" s="97">
        <f t="shared" si="5"/>
        <v>9</v>
      </c>
      <c r="O25" s="3"/>
      <c r="P25" s="3"/>
      <c r="Q25" s="3"/>
      <c r="R25" s="3"/>
    </row>
    <row r="26" spans="1:18" x14ac:dyDescent="0.3">
      <c r="A26" s="1">
        <f t="shared" si="4"/>
        <v>43829</v>
      </c>
      <c r="B26" s="2">
        <v>1</v>
      </c>
      <c r="C26" s="78"/>
      <c r="D26" s="79" t="s">
        <v>154</v>
      </c>
      <c r="E26" s="97">
        <f>E24+E25</f>
        <v>7</v>
      </c>
      <c r="F26" s="98">
        <f t="shared" ref="F26:N26" si="6">F24+F25</f>
        <v>0</v>
      </c>
      <c r="G26" s="98">
        <f t="shared" si="6"/>
        <v>0</v>
      </c>
      <c r="H26" s="99">
        <f t="shared" si="6"/>
        <v>7</v>
      </c>
      <c r="I26" s="97">
        <f t="shared" si="6"/>
        <v>51804</v>
      </c>
      <c r="J26" s="98">
        <f t="shared" si="6"/>
        <v>196</v>
      </c>
      <c r="K26" s="98">
        <f t="shared" si="6"/>
        <v>189</v>
      </c>
      <c r="L26" s="100">
        <f t="shared" si="6"/>
        <v>123</v>
      </c>
      <c r="M26" s="101">
        <f t="shared" si="6"/>
        <v>51561</v>
      </c>
      <c r="N26" s="102">
        <f t="shared" si="6"/>
        <v>47</v>
      </c>
      <c r="O26" s="3"/>
      <c r="P26" s="67"/>
      <c r="Q26" s="3"/>
      <c r="R26" s="3"/>
    </row>
    <row r="27" spans="1:18" x14ac:dyDescent="0.3">
      <c r="A27" s="1">
        <f t="shared" si="4"/>
        <v>43829</v>
      </c>
      <c r="B27" s="2">
        <v>1</v>
      </c>
      <c r="C27" s="80"/>
      <c r="D27" s="81" t="s">
        <v>120</v>
      </c>
      <c r="E27" s="97">
        <f>SUM(E28:E35)</f>
        <v>3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3</v>
      </c>
      <c r="I27" s="97">
        <f t="shared" si="7"/>
        <v>49540</v>
      </c>
      <c r="J27" s="98">
        <f>SUM(J28:J35)</f>
        <v>70</v>
      </c>
      <c r="K27" s="98">
        <f t="shared" si="7"/>
        <v>45</v>
      </c>
      <c r="L27" s="100">
        <f t="shared" si="7"/>
        <v>25</v>
      </c>
      <c r="M27" s="101">
        <f t="shared" si="7"/>
        <v>49457</v>
      </c>
      <c r="N27" s="102">
        <f t="shared" si="7"/>
        <v>13</v>
      </c>
      <c r="O27" s="3"/>
      <c r="P27" s="3"/>
      <c r="Q27" s="3"/>
      <c r="R27" s="3"/>
    </row>
    <row r="28" spans="1:18" x14ac:dyDescent="0.3">
      <c r="A28" s="1">
        <f t="shared" si="4"/>
        <v>43829</v>
      </c>
      <c r="B28" s="2" t="s">
        <v>31</v>
      </c>
      <c r="C28" s="12">
        <v>1</v>
      </c>
      <c r="D28" s="48" t="s">
        <v>32</v>
      </c>
      <c r="E28" s="13">
        <v>0</v>
      </c>
      <c r="F28" s="13">
        <v>0</v>
      </c>
      <c r="G28" s="13">
        <v>0</v>
      </c>
      <c r="H28" s="82">
        <f t="shared" ref="H28:H35" si="8">SUM(E28:G28)</f>
        <v>0</v>
      </c>
      <c r="I28" s="104">
        <f>H28+'29.12'!I28</f>
        <v>11743</v>
      </c>
      <c r="J28" s="49">
        <v>14</v>
      </c>
      <c r="K28" s="49">
        <v>9</v>
      </c>
      <c r="L28" s="49">
        <v>6</v>
      </c>
      <c r="M28" s="14">
        <f t="shared" ref="M28:M35" si="9">I28-N28-J28</f>
        <v>11726</v>
      </c>
      <c r="N28" s="85">
        <v>3</v>
      </c>
      <c r="O28" s="3"/>
      <c r="P28" s="3"/>
      <c r="Q28" s="3"/>
      <c r="R28" s="3"/>
    </row>
    <row r="29" spans="1:18" x14ac:dyDescent="0.3">
      <c r="A29" s="1">
        <f t="shared" si="4"/>
        <v>43829</v>
      </c>
      <c r="B29" s="2" t="s">
        <v>33</v>
      </c>
      <c r="C29" s="15">
        <v>2</v>
      </c>
      <c r="D29" s="50" t="s">
        <v>156</v>
      </c>
      <c r="E29" s="13">
        <v>2</v>
      </c>
      <c r="F29" s="13">
        <v>0</v>
      </c>
      <c r="G29" s="13">
        <v>0</v>
      </c>
      <c r="H29" s="83">
        <f t="shared" si="8"/>
        <v>2</v>
      </c>
      <c r="I29" s="105">
        <f>H29+'29.12'!I29</f>
        <v>8357</v>
      </c>
      <c r="J29" s="51">
        <v>7</v>
      </c>
      <c r="K29" s="51">
        <v>5</v>
      </c>
      <c r="L29" s="51">
        <v>2</v>
      </c>
      <c r="M29" s="17">
        <f t="shared" si="9"/>
        <v>8344</v>
      </c>
      <c r="N29" s="86">
        <v>6</v>
      </c>
      <c r="O29" s="3"/>
      <c r="P29" s="3"/>
      <c r="Q29" s="3"/>
      <c r="R29" s="3"/>
    </row>
    <row r="30" spans="1:18" x14ac:dyDescent="0.3">
      <c r="A30" s="1">
        <f t="shared" si="4"/>
        <v>43829</v>
      </c>
      <c r="B30" s="2" t="s">
        <v>35</v>
      </c>
      <c r="C30" s="15">
        <v>3</v>
      </c>
      <c r="D30" s="50" t="s">
        <v>36</v>
      </c>
      <c r="E30" s="13">
        <v>0</v>
      </c>
      <c r="F30" s="13">
        <v>0</v>
      </c>
      <c r="G30" s="13">
        <v>0</v>
      </c>
      <c r="H30" s="83">
        <f t="shared" si="8"/>
        <v>0</v>
      </c>
      <c r="I30" s="105">
        <f>H30+'29.12'!I30</f>
        <v>11974</v>
      </c>
      <c r="J30" s="51">
        <v>24</v>
      </c>
      <c r="K30" s="51">
        <v>12</v>
      </c>
      <c r="L30" s="51">
        <v>6</v>
      </c>
      <c r="M30" s="17">
        <f t="shared" si="9"/>
        <v>11948</v>
      </c>
      <c r="N30" s="86">
        <v>2</v>
      </c>
      <c r="O30" s="3"/>
      <c r="P30" s="3"/>
      <c r="Q30" s="3"/>
      <c r="R30" s="3"/>
    </row>
    <row r="31" spans="1:18" x14ac:dyDescent="0.3">
      <c r="A31" s="1">
        <f t="shared" si="4"/>
        <v>43829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H31+'29.12'!I31</f>
        <v>2175</v>
      </c>
      <c r="J31" s="51">
        <v>4</v>
      </c>
      <c r="K31" s="51">
        <v>4</v>
      </c>
      <c r="L31" s="51">
        <v>2</v>
      </c>
      <c r="M31" s="17">
        <f t="shared" si="9"/>
        <v>2171</v>
      </c>
      <c r="N31" s="86">
        <v>0</v>
      </c>
      <c r="O31" s="3"/>
      <c r="P31" s="3"/>
      <c r="Q31" s="3"/>
      <c r="R31" s="3"/>
    </row>
    <row r="32" spans="1:18" x14ac:dyDescent="0.3">
      <c r="A32" s="1">
        <f t="shared" si="4"/>
        <v>43829</v>
      </c>
      <c r="B32" s="2" t="s">
        <v>39</v>
      </c>
      <c r="C32" s="15">
        <v>5</v>
      </c>
      <c r="D32" s="50" t="s">
        <v>40</v>
      </c>
      <c r="E32" s="13">
        <v>1</v>
      </c>
      <c r="F32" s="13">
        <v>0</v>
      </c>
      <c r="G32" s="13">
        <v>0</v>
      </c>
      <c r="H32" s="83">
        <f t="shared" si="8"/>
        <v>1</v>
      </c>
      <c r="I32" s="105">
        <f>H32+'29.12'!I32</f>
        <v>4814</v>
      </c>
      <c r="J32" s="51">
        <v>5</v>
      </c>
      <c r="K32" s="51">
        <v>4</v>
      </c>
      <c r="L32" s="51">
        <v>2</v>
      </c>
      <c r="M32" s="17">
        <f t="shared" si="9"/>
        <v>4808</v>
      </c>
      <c r="N32" s="86">
        <v>1</v>
      </c>
      <c r="O32" s="3"/>
      <c r="P32" s="3"/>
      <c r="Q32" s="3"/>
      <c r="R32" s="3"/>
    </row>
    <row r="33" spans="1:18" x14ac:dyDescent="0.3">
      <c r="A33" s="1">
        <f t="shared" si="4"/>
        <v>43829</v>
      </c>
      <c r="B33" s="2" t="s">
        <v>41</v>
      </c>
      <c r="C33" s="15">
        <v>6</v>
      </c>
      <c r="D33" s="50" t="s">
        <v>42</v>
      </c>
      <c r="E33" s="13">
        <v>0</v>
      </c>
      <c r="F33" s="13">
        <v>0</v>
      </c>
      <c r="G33" s="13">
        <v>0</v>
      </c>
      <c r="H33" s="83">
        <f t="shared" si="8"/>
        <v>0</v>
      </c>
      <c r="I33" s="105">
        <f>H33+'29.12'!I33</f>
        <v>7085</v>
      </c>
      <c r="J33" s="51">
        <v>10</v>
      </c>
      <c r="K33" s="51">
        <v>7</v>
      </c>
      <c r="L33" s="51">
        <v>4</v>
      </c>
      <c r="M33" s="17">
        <f t="shared" si="9"/>
        <v>7075</v>
      </c>
      <c r="N33" s="86">
        <v>0</v>
      </c>
      <c r="O33" s="3"/>
      <c r="P33" s="3"/>
      <c r="Q33" s="3"/>
      <c r="R33" s="3"/>
    </row>
    <row r="34" spans="1:18" x14ac:dyDescent="0.3">
      <c r="A34" s="1">
        <f t="shared" si="4"/>
        <v>43829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H34+'29.12'!I34</f>
        <v>1011</v>
      </c>
      <c r="J34" s="51">
        <v>1</v>
      </c>
      <c r="K34" s="51">
        <v>1</v>
      </c>
      <c r="L34" s="51">
        <v>1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x14ac:dyDescent="0.3">
      <c r="A35" s="1">
        <f t="shared" si="4"/>
        <v>43829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H35+'29.12'!I35</f>
        <v>2381</v>
      </c>
      <c r="J35" s="55">
        <v>5</v>
      </c>
      <c r="K35" s="55">
        <v>3</v>
      </c>
      <c r="L35" s="55">
        <v>2</v>
      </c>
      <c r="M35" s="19">
        <f t="shared" si="9"/>
        <v>2375</v>
      </c>
      <c r="N35" s="87">
        <v>1</v>
      </c>
      <c r="O35" s="3"/>
      <c r="P35" s="3"/>
      <c r="Q35" s="3"/>
      <c r="R35" s="3"/>
    </row>
    <row r="36" spans="1:18" x14ac:dyDescent="0.3">
      <c r="A36" s="1">
        <f t="shared" si="4"/>
        <v>43829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10</v>
      </c>
      <c r="I36" s="23">
        <f t="shared" si="10"/>
        <v>101344</v>
      </c>
      <c r="J36" s="23">
        <f t="shared" si="10"/>
        <v>266</v>
      </c>
      <c r="K36" s="23">
        <f t="shared" si="10"/>
        <v>234</v>
      </c>
      <c r="L36" s="23">
        <f t="shared" si="10"/>
        <v>148</v>
      </c>
      <c r="M36" s="23">
        <f t="shared" si="10"/>
        <v>101018</v>
      </c>
      <c r="N36" s="23">
        <f t="shared" si="10"/>
        <v>60</v>
      </c>
      <c r="O36" s="3"/>
      <c r="P36" s="3"/>
      <c r="Q36" s="3"/>
      <c r="R36" s="3"/>
    </row>
    <row r="37" spans="1:18" ht="21.6" customHeight="1" x14ac:dyDescent="0.3">
      <c r="A37" s="1">
        <f t="shared" si="4"/>
        <v>43829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43829</v>
      </c>
      <c r="B38" s="64">
        <v>1</v>
      </c>
      <c r="C38" s="69"/>
      <c r="D38" s="306" t="s">
        <v>284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43829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43829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43829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43829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43829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9</v>
      </c>
      <c r="O43" s="3"/>
      <c r="P43" s="3"/>
      <c r="Q43" s="3"/>
      <c r="R43" s="3"/>
    </row>
    <row r="44" spans="1:18" ht="58.2" customHeight="1" x14ac:dyDescent="0.3">
      <c r="A44" s="1">
        <f t="shared" si="4"/>
        <v>43829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300" t="s">
        <v>142</v>
      </c>
      <c r="I44" s="65" t="str">
        <f>"me©‡gvU fwZ© 
= "&amp;I75</f>
        <v>me©‡gvU fwZ© 
= 20103</v>
      </c>
      <c r="J44" s="65" t="str">
        <f>"ch©v‡jvPbvi Rb¨ †cÖwiZ g„„Zz¨ 
= "&amp;J75</f>
        <v>ch©v‡jvPbvi Rb¨ †cÖwiZ g„„Zz¨ 
= 109</v>
      </c>
      <c r="K44" s="65" t="str">
        <f>"ch©v‡jvPbv m¤úbœK…Z g„„Zz¨ 
= "&amp;K75</f>
        <v>ch©v‡jvPbv m¤úbœK…Z g„„Zz¨ 
= 107</v>
      </c>
      <c r="L44" s="65" t="str">
        <f>"wbwðZ g„„Zz¨ 
= "&amp;L75</f>
        <v>wbwðZ g„„Zz¨ 
= 75</v>
      </c>
      <c r="M44" s="65" t="str">
        <f>"QvocÎ cÖvß †ivMx
 = "&amp;M75</f>
        <v>QvocÎ cÖvß †ivMx
 = 19985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43829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H45+'29.12'!I45</f>
        <v>1216</v>
      </c>
      <c r="J45" s="49">
        <v>3</v>
      </c>
      <c r="K45" s="49">
        <v>3</v>
      </c>
      <c r="L45" s="49">
        <v>1</v>
      </c>
      <c r="M45" s="14">
        <f t="shared" ref="M45:M74" si="12">I45-N45-J45</f>
        <v>1213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43829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H46+'29.12'!I46</f>
        <v>1897</v>
      </c>
      <c r="J46" s="51">
        <v>12</v>
      </c>
      <c r="K46" s="51">
        <v>11</v>
      </c>
      <c r="L46" s="51">
        <v>9</v>
      </c>
      <c r="M46" s="17">
        <f t="shared" si="12"/>
        <v>1885</v>
      </c>
      <c r="N46" s="86">
        <v>0</v>
      </c>
      <c r="O46" s="3"/>
      <c r="P46" s="3"/>
      <c r="Q46" s="3"/>
      <c r="R46" s="3"/>
    </row>
    <row r="47" spans="1:18" ht="17.55" customHeight="1" x14ac:dyDescent="0.3">
      <c r="A47" s="1">
        <f t="shared" si="4"/>
        <v>43829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H47+'29.12'!I47</f>
        <v>670</v>
      </c>
      <c r="J47" s="51">
        <v>4</v>
      </c>
      <c r="K47" s="51">
        <v>4</v>
      </c>
      <c r="L47" s="51">
        <v>3</v>
      </c>
      <c r="M47" s="17">
        <f t="shared" si="12"/>
        <v>665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43829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H48+'29.12'!I48</f>
        <v>766</v>
      </c>
      <c r="J48" s="51">
        <v>8</v>
      </c>
      <c r="K48" s="51">
        <v>8</v>
      </c>
      <c r="L48" s="51">
        <v>4</v>
      </c>
      <c r="M48" s="17">
        <f t="shared" si="12"/>
        <v>758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43829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H49+'29.12'!I49</f>
        <v>929</v>
      </c>
      <c r="J49" s="51">
        <v>12</v>
      </c>
      <c r="K49" s="51">
        <v>12</v>
      </c>
      <c r="L49" s="51">
        <v>12</v>
      </c>
      <c r="M49" s="17">
        <f t="shared" si="12"/>
        <v>916</v>
      </c>
      <c r="N49" s="86">
        <v>1</v>
      </c>
      <c r="O49" s="3"/>
      <c r="P49" s="3"/>
      <c r="Q49" s="3"/>
      <c r="R49" s="3"/>
    </row>
    <row r="50" spans="1:18" ht="17.55" customHeight="1" x14ac:dyDescent="0.3">
      <c r="A50" s="1">
        <f t="shared" si="4"/>
        <v>43829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H50+'29.12'!I50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43829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H51+'29.12'!I51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43829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H52+'29.12'!I52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43829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H53+'29.12'!I53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43829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H54+'29.12'!I54</f>
        <v>1746</v>
      </c>
      <c r="J54" s="51">
        <v>2</v>
      </c>
      <c r="K54" s="51">
        <v>2</v>
      </c>
      <c r="L54" s="51">
        <v>1</v>
      </c>
      <c r="M54" s="17">
        <f t="shared" si="12"/>
        <v>1742</v>
      </c>
      <c r="N54" s="86">
        <v>2</v>
      </c>
      <c r="O54" s="3"/>
      <c r="P54" s="3"/>
      <c r="Q54" s="3"/>
      <c r="R54" s="3"/>
    </row>
    <row r="55" spans="1:18" ht="17.55" customHeight="1" x14ac:dyDescent="0.3">
      <c r="A55" s="1">
        <f t="shared" si="4"/>
        <v>43829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H55+'29.12'!I55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43829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H56+'29.12'!I56</f>
        <v>148</v>
      </c>
      <c r="J56" s="51">
        <v>1</v>
      </c>
      <c r="K56" s="51">
        <v>1</v>
      </c>
      <c r="L56" s="51">
        <v>1</v>
      </c>
      <c r="M56" s="17">
        <f t="shared" si="12"/>
        <v>147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43829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H57+'29.12'!I57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43829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H58+'29.12'!I58</f>
        <v>1436</v>
      </c>
      <c r="J58" s="51">
        <v>6</v>
      </c>
      <c r="K58" s="51">
        <v>6</v>
      </c>
      <c r="L58" s="51">
        <v>4</v>
      </c>
      <c r="M58" s="17">
        <f t="shared" si="12"/>
        <v>1429</v>
      </c>
      <c r="N58" s="86">
        <v>1</v>
      </c>
      <c r="O58" s="3"/>
      <c r="P58" s="3"/>
      <c r="Q58" s="3"/>
      <c r="R58" s="3"/>
    </row>
    <row r="59" spans="1:18" ht="17.55" customHeight="1" x14ac:dyDescent="0.3">
      <c r="A59" s="1">
        <f t="shared" si="4"/>
        <v>43829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H59+'29.12'!I59</f>
        <v>779</v>
      </c>
      <c r="J59" s="51">
        <v>9</v>
      </c>
      <c r="K59" s="51">
        <v>9</v>
      </c>
      <c r="L59" s="51">
        <v>8</v>
      </c>
      <c r="M59" s="17">
        <f t="shared" si="12"/>
        <v>769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43829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H60+'29.12'!I60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43829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H61+'29.12'!I61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43829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H62+'29.12'!I62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43829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H63+'29.12'!I63</f>
        <v>824</v>
      </c>
      <c r="J63" s="51">
        <v>6</v>
      </c>
      <c r="K63" s="51">
        <v>6</v>
      </c>
      <c r="L63" s="51">
        <v>6</v>
      </c>
      <c r="M63" s="17">
        <f t="shared" si="12"/>
        <v>818</v>
      </c>
      <c r="N63" s="86">
        <v>0</v>
      </c>
      <c r="O63" s="3"/>
      <c r="P63" s="3"/>
      <c r="Q63" s="3"/>
      <c r="R63" s="3"/>
    </row>
    <row r="64" spans="1:18" ht="17.55" customHeight="1" x14ac:dyDescent="0.3">
      <c r="A64" s="1">
        <f t="shared" si="4"/>
        <v>43829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H64+'29.12'!I64</f>
        <v>1000</v>
      </c>
      <c r="J64" s="51"/>
      <c r="K64" s="51"/>
      <c r="L64" s="51">
        <v>0</v>
      </c>
      <c r="M64" s="17">
        <f t="shared" si="12"/>
        <v>1000</v>
      </c>
      <c r="N64" s="86">
        <v>0</v>
      </c>
      <c r="O64" s="3"/>
      <c r="P64" s="3"/>
      <c r="Q64" s="3"/>
      <c r="R64" s="3"/>
    </row>
    <row r="65" spans="1:18" ht="17.55" customHeight="1" x14ac:dyDescent="0.3">
      <c r="A65" s="1">
        <f t="shared" si="4"/>
        <v>43829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H65+'29.12'!I65</f>
        <v>505</v>
      </c>
      <c r="J65" s="51">
        <v>4</v>
      </c>
      <c r="K65" s="51">
        <v>4</v>
      </c>
      <c r="L65" s="51">
        <v>4</v>
      </c>
      <c r="M65" s="17">
        <f t="shared" si="12"/>
        <v>501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43829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H66+'29.12'!I66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43829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H67+'29.12'!I67</f>
        <v>747</v>
      </c>
      <c r="J67" s="51">
        <v>7</v>
      </c>
      <c r="K67" s="51">
        <v>7</v>
      </c>
      <c r="L67" s="51">
        <v>6</v>
      </c>
      <c r="M67" s="17">
        <f t="shared" si="12"/>
        <v>739</v>
      </c>
      <c r="N67" s="86">
        <v>1</v>
      </c>
      <c r="O67" s="3"/>
      <c r="P67" s="3"/>
      <c r="Q67" s="3"/>
      <c r="R67" s="3"/>
    </row>
    <row r="68" spans="1:18" ht="17.55" customHeight="1" x14ac:dyDescent="0.3">
      <c r="A68" s="1">
        <f t="shared" si="4"/>
        <v>43829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H68+'29.12'!I68</f>
        <v>364</v>
      </c>
      <c r="J68" s="51">
        <v>2</v>
      </c>
      <c r="K68" s="51">
        <v>2</v>
      </c>
      <c r="L68" s="51">
        <v>0</v>
      </c>
      <c r="M68" s="17">
        <f t="shared" si="12"/>
        <v>362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43829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H69+'29.12'!I69</f>
        <v>879</v>
      </c>
      <c r="J69" s="51">
        <v>3</v>
      </c>
      <c r="K69" s="51">
        <v>3</v>
      </c>
      <c r="L69" s="51">
        <v>2</v>
      </c>
      <c r="M69" s="17">
        <f t="shared" si="12"/>
        <v>876</v>
      </c>
      <c r="N69" s="86">
        <v>0</v>
      </c>
      <c r="O69" s="3"/>
      <c r="P69" s="3"/>
      <c r="Q69" s="3"/>
      <c r="R69" s="3"/>
    </row>
    <row r="70" spans="1:18" ht="17.55" customHeight="1" x14ac:dyDescent="0.3">
      <c r="A70" s="1">
        <f t="shared" si="4"/>
        <v>43829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H70+'29.12'!I70</f>
        <v>802</v>
      </c>
      <c r="J70" s="51">
        <v>2</v>
      </c>
      <c r="K70" s="51">
        <v>2</v>
      </c>
      <c r="L70" s="51">
        <v>0</v>
      </c>
      <c r="M70" s="17">
        <f t="shared" si="12"/>
        <v>800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43829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H71+'29.12'!I71</f>
        <v>783</v>
      </c>
      <c r="J71" s="51"/>
      <c r="K71" s="51"/>
      <c r="L71" s="51">
        <v>0</v>
      </c>
      <c r="M71" s="17">
        <f t="shared" si="12"/>
        <v>781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43829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H72+'29.12'!I72</f>
        <v>314</v>
      </c>
      <c r="J72" s="51"/>
      <c r="K72" s="51"/>
      <c r="L72" s="51">
        <v>0</v>
      </c>
      <c r="M72" s="17">
        <f t="shared" si="12"/>
        <v>314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43829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H73+'29.12'!I73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43829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H74+'29.12'!I74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43829</v>
      </c>
      <c r="B75" s="2">
        <v>1</v>
      </c>
      <c r="C75" s="29"/>
      <c r="D75" s="22" t="s">
        <v>117</v>
      </c>
      <c r="E75" s="23">
        <f>SUM(E45:E74)</f>
        <v>2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</v>
      </c>
      <c r="I75" s="23">
        <f t="shared" si="13"/>
        <v>20103</v>
      </c>
      <c r="J75" s="23">
        <f t="shared" si="13"/>
        <v>109</v>
      </c>
      <c r="K75" s="23">
        <f t="shared" si="13"/>
        <v>107</v>
      </c>
      <c r="L75" s="23">
        <f t="shared" si="13"/>
        <v>75</v>
      </c>
      <c r="M75" s="23">
        <f t="shared" si="13"/>
        <v>19985</v>
      </c>
      <c r="N75" s="23">
        <f t="shared" si="13"/>
        <v>9</v>
      </c>
      <c r="O75" s="3"/>
      <c r="P75" s="3"/>
      <c r="Q75" s="3"/>
      <c r="R75" s="3"/>
    </row>
    <row r="76" spans="1:18" ht="17.55" customHeight="1" x14ac:dyDescent="0.3">
      <c r="A76" s="1">
        <f t="shared" si="4"/>
        <v>43829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43829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43829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43829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43829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43829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43829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43829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43829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43829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43829</v>
      </c>
      <c r="B86" s="2">
        <v>1</v>
      </c>
      <c r="E86" s="30"/>
    </row>
    <row r="87" spans="1:14" x14ac:dyDescent="0.3">
      <c r="A87" s="1">
        <f t="shared" si="4"/>
        <v>43829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43829</v>
      </c>
      <c r="B88" s="2">
        <v>1</v>
      </c>
      <c r="E88" s="30"/>
    </row>
    <row r="89" spans="1:14" x14ac:dyDescent="0.3">
      <c r="A89" s="1">
        <f t="shared" ref="A89" si="14">$N$3</f>
        <v>43829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0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43828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43828</v>
      </c>
      <c r="B2" s="2">
        <v>1</v>
      </c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41"/>
      <c r="N2" s="297"/>
    </row>
    <row r="3" spans="1:20" ht="17.399999999999999" x14ac:dyDescent="0.3">
      <c r="A3" s="1">
        <f t="shared" si="0"/>
        <v>43828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43828</v>
      </c>
      <c r="O3" s="3"/>
      <c r="P3" s="3"/>
      <c r="Q3" s="3"/>
      <c r="R3" s="3"/>
    </row>
    <row r="4" spans="1:20" ht="17.399999999999999" x14ac:dyDescent="0.3">
      <c r="A4" s="1">
        <f t="shared" si="0"/>
        <v>43828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43828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43828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43828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43828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43828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5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74</v>
      </c>
      <c r="O9" s="3"/>
      <c r="P9" s="3"/>
      <c r="Q9" s="40" t="str">
        <f>"24 N›Uvq ?? msL¨v = "&amp;H36</f>
        <v>24 N›Uvq ?? msL¨v = 5</v>
      </c>
    </row>
    <row r="10" spans="1:20" ht="57.6" x14ac:dyDescent="0.3">
      <c r="A10" s="1">
        <f t="shared" si="0"/>
        <v>43828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98" t="s">
        <v>142</v>
      </c>
      <c r="I10" s="65" t="str">
        <f>"me©‡gvU fwZ©
= "&amp;I36</f>
        <v>me©‡gvU fwZ©
= 101334</v>
      </c>
      <c r="J10" s="65" t="str">
        <f>"ch©v‡jvPbvi Rb¨ †cÖwiZ g„„Zz¨ 
= "&amp;J36</f>
        <v>ch©v‡jvPbvi Rb¨ †cÖwiZ g„„Zz¨ 
= 266</v>
      </c>
      <c r="K10" s="65" t="str">
        <f>"ch©v‡jvPbv m¤úbœK…Z g„„Zz¨ 
= "&amp;K36</f>
        <v>ch©v‡jvPbv m¤úbœK…Z g„„Zz¨ 
= 234</v>
      </c>
      <c r="L10" s="65" t="str">
        <f>"wbwðZ g„„Zz¨ 
= "&amp;L36</f>
        <v>wbwðZ g„„Zz¨ 
= 148</v>
      </c>
      <c r="M10" s="65" t="str">
        <f>"QvocÎ cÖvß †ivMx
 = "&amp;M36</f>
        <v>QvocÎ cÖvß †ivMx
 = 100994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43828</v>
      </c>
      <c r="B11" s="2" t="s">
        <v>9</v>
      </c>
      <c r="C11" s="12">
        <v>1</v>
      </c>
      <c r="D11" s="57" t="s">
        <v>10</v>
      </c>
      <c r="E11" s="13">
        <v>1</v>
      </c>
      <c r="F11" s="13">
        <v>0</v>
      </c>
      <c r="G11" s="13">
        <v>0</v>
      </c>
      <c r="H11" s="82">
        <f>SUM(E11:G11)</f>
        <v>1</v>
      </c>
      <c r="I11" s="104">
        <f>H11+'28.12'!I11</f>
        <v>8745</v>
      </c>
      <c r="J11" s="49">
        <v>40</v>
      </c>
      <c r="K11" s="49">
        <v>36</v>
      </c>
      <c r="L11" s="49">
        <v>19</v>
      </c>
      <c r="M11" s="14">
        <f t="shared" ref="M11:M23" si="1">I11-N11-J11</f>
        <v>8694</v>
      </c>
      <c r="N11" s="85">
        <v>11</v>
      </c>
      <c r="O11" s="3"/>
      <c r="P11" s="3"/>
      <c r="Q11" s="3"/>
      <c r="R11" s="3"/>
    </row>
    <row r="12" spans="1:20" x14ac:dyDescent="0.3">
      <c r="A12" s="1">
        <f t="shared" si="0"/>
        <v>43828</v>
      </c>
      <c r="B12" s="2" t="s">
        <v>11</v>
      </c>
      <c r="C12" s="15">
        <v>2</v>
      </c>
      <c r="D12" s="59" t="s">
        <v>144</v>
      </c>
      <c r="E12" s="13">
        <v>1</v>
      </c>
      <c r="F12" s="13">
        <v>0</v>
      </c>
      <c r="G12" s="13">
        <v>0</v>
      </c>
      <c r="H12" s="83">
        <f t="shared" ref="H12:H23" si="2">SUM(E12:G12)</f>
        <v>1</v>
      </c>
      <c r="I12" s="105">
        <f>H12+'28.12'!I12</f>
        <v>5048</v>
      </c>
      <c r="J12" s="51">
        <v>2</v>
      </c>
      <c r="K12" s="51">
        <v>1</v>
      </c>
      <c r="L12" s="51">
        <v>0</v>
      </c>
      <c r="M12" s="17">
        <f t="shared" si="1"/>
        <v>5033</v>
      </c>
      <c r="N12" s="86">
        <v>13</v>
      </c>
      <c r="O12" s="3"/>
      <c r="P12" s="3"/>
      <c r="Q12" s="3"/>
      <c r="R12" s="3"/>
    </row>
    <row r="13" spans="1:20" x14ac:dyDescent="0.3">
      <c r="A13" s="1">
        <f t="shared" si="0"/>
        <v>43828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H13+'28.12'!I13</f>
        <v>1473</v>
      </c>
      <c r="J13" s="51">
        <v>16</v>
      </c>
      <c r="K13" s="51">
        <v>16</v>
      </c>
      <c r="L13" s="51">
        <v>14</v>
      </c>
      <c r="M13" s="17">
        <f t="shared" si="1"/>
        <v>1452</v>
      </c>
      <c r="N13" s="86">
        <v>5</v>
      </c>
      <c r="O13" s="3"/>
      <c r="Q13" s="3"/>
      <c r="R13" s="3"/>
    </row>
    <row r="14" spans="1:20" x14ac:dyDescent="0.3">
      <c r="A14" s="1">
        <f t="shared" si="0"/>
        <v>43828</v>
      </c>
      <c r="B14" s="2" t="s">
        <v>14</v>
      </c>
      <c r="C14" s="15">
        <v>4</v>
      </c>
      <c r="D14" s="59" t="s">
        <v>145</v>
      </c>
      <c r="E14" s="13">
        <v>0</v>
      </c>
      <c r="F14" s="13">
        <v>0</v>
      </c>
      <c r="G14" s="13">
        <v>0</v>
      </c>
      <c r="H14" s="83">
        <f t="shared" si="2"/>
        <v>0</v>
      </c>
      <c r="I14" s="105">
        <f>H14+'28.12'!I14</f>
        <v>3774</v>
      </c>
      <c r="J14" s="51">
        <v>8</v>
      </c>
      <c r="K14" s="51">
        <v>8</v>
      </c>
      <c r="L14" s="51">
        <v>5</v>
      </c>
      <c r="M14" s="17">
        <f t="shared" si="1"/>
        <v>3764</v>
      </c>
      <c r="N14" s="86">
        <v>2</v>
      </c>
      <c r="O14" s="3"/>
      <c r="P14" s="3"/>
      <c r="Q14" s="3"/>
      <c r="R14" s="3"/>
    </row>
    <row r="15" spans="1:20" ht="17.399999999999999" x14ac:dyDescent="0.3">
      <c r="A15" s="1">
        <f t="shared" si="0"/>
        <v>43828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H15+'28.12'!I15</f>
        <v>1673</v>
      </c>
      <c r="J15" s="51">
        <v>3</v>
      </c>
      <c r="K15" s="51">
        <v>3</v>
      </c>
      <c r="L15" s="51">
        <v>2</v>
      </c>
      <c r="M15" s="17">
        <f t="shared" si="1"/>
        <v>1668</v>
      </c>
      <c r="N15" s="86">
        <v>2</v>
      </c>
      <c r="O15" s="3"/>
      <c r="P15" s="3"/>
      <c r="Q15" s="3"/>
      <c r="R15" s="3"/>
    </row>
    <row r="16" spans="1:20" ht="17.399999999999999" x14ac:dyDescent="0.3">
      <c r="A16" s="1">
        <f t="shared" si="0"/>
        <v>43828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H16+'28.12'!I16</f>
        <v>1073</v>
      </c>
      <c r="J16" s="51"/>
      <c r="K16" s="51"/>
      <c r="L16" s="51">
        <v>0</v>
      </c>
      <c r="M16" s="17">
        <f t="shared" si="1"/>
        <v>1071</v>
      </c>
      <c r="N16" s="86">
        <v>2</v>
      </c>
      <c r="O16" s="3"/>
      <c r="P16" s="3"/>
      <c r="Q16" s="3"/>
      <c r="R16" s="3"/>
    </row>
    <row r="17" spans="1:18" x14ac:dyDescent="0.3">
      <c r="A17" s="1">
        <f t="shared" si="0"/>
        <v>43828</v>
      </c>
      <c r="B17" s="2" t="s">
        <v>23</v>
      </c>
      <c r="C17" s="15">
        <v>7</v>
      </c>
      <c r="D17" s="61" t="s">
        <v>24</v>
      </c>
      <c r="E17" s="13">
        <v>0</v>
      </c>
      <c r="F17" s="13">
        <v>0</v>
      </c>
      <c r="G17" s="13">
        <v>0</v>
      </c>
      <c r="H17" s="83">
        <f t="shared" si="2"/>
        <v>0</v>
      </c>
      <c r="I17" s="105">
        <f>H17+'28.12'!I17</f>
        <v>4214</v>
      </c>
      <c r="J17" s="51">
        <v>15</v>
      </c>
      <c r="K17" s="51">
        <v>15</v>
      </c>
      <c r="L17" s="51">
        <v>5</v>
      </c>
      <c r="M17" s="17">
        <f t="shared" si="1"/>
        <v>4196</v>
      </c>
      <c r="N17" s="86">
        <v>3</v>
      </c>
      <c r="O17" s="3"/>
      <c r="P17" s="3"/>
      <c r="Q17" s="3"/>
      <c r="R17" s="3"/>
    </row>
    <row r="18" spans="1:18" ht="17.399999999999999" x14ac:dyDescent="0.3">
      <c r="A18" s="1">
        <f t="shared" si="0"/>
        <v>43828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H18+'28.12'!I18</f>
        <v>361</v>
      </c>
      <c r="J18" s="51"/>
      <c r="K18" s="51"/>
      <c r="L18" s="51">
        <v>0</v>
      </c>
      <c r="M18" s="17">
        <f t="shared" si="1"/>
        <v>360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43828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H19+'28.12'!I19</f>
        <v>1775</v>
      </c>
      <c r="J19" s="51"/>
      <c r="K19" s="51">
        <v>0</v>
      </c>
      <c r="L19" s="51">
        <v>0</v>
      </c>
      <c r="M19" s="17">
        <f t="shared" si="1"/>
        <v>1771</v>
      </c>
      <c r="N19" s="86">
        <v>4</v>
      </c>
      <c r="O19" s="3"/>
      <c r="P19" s="3"/>
      <c r="Q19" s="3"/>
      <c r="R19" s="3"/>
    </row>
    <row r="20" spans="1:18" x14ac:dyDescent="0.3">
      <c r="A20" s="1">
        <f t="shared" si="0"/>
        <v>43828</v>
      </c>
      <c r="B20" s="2" t="s">
        <v>29</v>
      </c>
      <c r="C20" s="15">
        <v>10</v>
      </c>
      <c r="D20" s="59" t="s">
        <v>30</v>
      </c>
      <c r="E20" s="13">
        <v>0</v>
      </c>
      <c r="F20" s="13">
        <v>0</v>
      </c>
      <c r="G20" s="13">
        <v>0</v>
      </c>
      <c r="H20" s="83">
        <f t="shared" si="2"/>
        <v>0</v>
      </c>
      <c r="I20" s="105">
        <f>H20+'28.12'!I20</f>
        <v>3233</v>
      </c>
      <c r="J20" s="51">
        <v>3</v>
      </c>
      <c r="K20" s="51">
        <v>3</v>
      </c>
      <c r="L20" s="51">
        <v>3</v>
      </c>
      <c r="M20" s="17">
        <f t="shared" si="1"/>
        <v>3222</v>
      </c>
      <c r="N20" s="86">
        <v>8</v>
      </c>
      <c r="O20" s="3"/>
      <c r="P20" s="3"/>
      <c r="Q20" s="3"/>
      <c r="R20" s="3"/>
    </row>
    <row r="21" spans="1:18" ht="22.2" customHeight="1" x14ac:dyDescent="0.3">
      <c r="A21" s="1">
        <f t="shared" si="0"/>
        <v>43828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H21+'28.12'!I21</f>
        <v>252</v>
      </c>
      <c r="J21" s="51"/>
      <c r="K21" s="51"/>
      <c r="L21" s="51"/>
      <c r="M21" s="17">
        <f t="shared" si="1"/>
        <v>252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H22+'28.12'!I22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43828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</v>
      </c>
      <c r="I24" s="94">
        <f t="shared" si="3"/>
        <v>31696</v>
      </c>
      <c r="J24" s="92">
        <f t="shared" si="3"/>
        <v>87</v>
      </c>
      <c r="K24" s="92">
        <f t="shared" si="3"/>
        <v>82</v>
      </c>
      <c r="L24" s="92">
        <f t="shared" si="3"/>
        <v>48</v>
      </c>
      <c r="M24" s="95">
        <f t="shared" si="3"/>
        <v>31558</v>
      </c>
      <c r="N24" s="96">
        <f t="shared" si="3"/>
        <v>51</v>
      </c>
      <c r="O24" s="3"/>
      <c r="P24" s="3"/>
      <c r="Q24" s="3"/>
      <c r="R24" s="3"/>
    </row>
    <row r="25" spans="1:18" x14ac:dyDescent="0.3">
      <c r="A25" s="1">
        <f t="shared" ref="A25:A88" si="4">$N$3</f>
        <v>43828</v>
      </c>
      <c r="B25" s="2">
        <v>1</v>
      </c>
      <c r="C25" s="78"/>
      <c r="D25" s="79" t="s">
        <v>119</v>
      </c>
      <c r="E25" s="97">
        <f>E75</f>
        <v>1</v>
      </c>
      <c r="F25" s="97">
        <f t="shared" ref="F25:N25" si="5">F75</f>
        <v>0</v>
      </c>
      <c r="G25" s="97">
        <f t="shared" si="5"/>
        <v>0</v>
      </c>
      <c r="H25" s="97">
        <f t="shared" si="5"/>
        <v>1</v>
      </c>
      <c r="I25" s="97">
        <f t="shared" si="5"/>
        <v>20101</v>
      </c>
      <c r="J25" s="97">
        <f t="shared" si="5"/>
        <v>109</v>
      </c>
      <c r="K25" s="97">
        <f t="shared" si="5"/>
        <v>107</v>
      </c>
      <c r="L25" s="97">
        <f t="shared" si="5"/>
        <v>75</v>
      </c>
      <c r="M25" s="97">
        <f t="shared" si="5"/>
        <v>19984</v>
      </c>
      <c r="N25" s="97">
        <f t="shared" si="5"/>
        <v>8</v>
      </c>
      <c r="O25" s="3"/>
      <c r="P25" s="3"/>
      <c r="Q25" s="3"/>
      <c r="R25" s="3"/>
    </row>
    <row r="26" spans="1:18" x14ac:dyDescent="0.3">
      <c r="A26" s="1">
        <f t="shared" si="4"/>
        <v>43828</v>
      </c>
      <c r="B26" s="2">
        <v>1</v>
      </c>
      <c r="C26" s="78"/>
      <c r="D26" s="79" t="s">
        <v>154</v>
      </c>
      <c r="E26" s="97">
        <f>E24+E25</f>
        <v>3</v>
      </c>
      <c r="F26" s="98">
        <f t="shared" ref="F26:N26" si="6">F24+F25</f>
        <v>0</v>
      </c>
      <c r="G26" s="98">
        <f t="shared" si="6"/>
        <v>0</v>
      </c>
      <c r="H26" s="99">
        <f t="shared" si="6"/>
        <v>3</v>
      </c>
      <c r="I26" s="97">
        <f t="shared" si="6"/>
        <v>51797</v>
      </c>
      <c r="J26" s="98">
        <f t="shared" si="6"/>
        <v>196</v>
      </c>
      <c r="K26" s="98">
        <f t="shared" si="6"/>
        <v>189</v>
      </c>
      <c r="L26" s="100">
        <f t="shared" si="6"/>
        <v>123</v>
      </c>
      <c r="M26" s="101">
        <f t="shared" si="6"/>
        <v>51542</v>
      </c>
      <c r="N26" s="102">
        <f t="shared" si="6"/>
        <v>59</v>
      </c>
      <c r="O26" s="3"/>
      <c r="P26" s="67"/>
      <c r="Q26" s="3"/>
      <c r="R26" s="3"/>
    </row>
    <row r="27" spans="1:18" x14ac:dyDescent="0.3">
      <c r="A27" s="1">
        <f t="shared" si="4"/>
        <v>43828</v>
      </c>
      <c r="B27" s="2">
        <v>1</v>
      </c>
      <c r="C27" s="80"/>
      <c r="D27" s="81" t="s">
        <v>120</v>
      </c>
      <c r="E27" s="97">
        <f>SUM(E28:E35)</f>
        <v>2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2</v>
      </c>
      <c r="I27" s="97">
        <f t="shared" si="7"/>
        <v>49537</v>
      </c>
      <c r="J27" s="98">
        <f>SUM(J28:J35)</f>
        <v>70</v>
      </c>
      <c r="K27" s="98">
        <f t="shared" si="7"/>
        <v>45</v>
      </c>
      <c r="L27" s="100">
        <f t="shared" si="7"/>
        <v>25</v>
      </c>
      <c r="M27" s="101">
        <f t="shared" si="7"/>
        <v>49452</v>
      </c>
      <c r="N27" s="102">
        <f t="shared" si="7"/>
        <v>15</v>
      </c>
      <c r="O27" s="3"/>
      <c r="P27" s="3"/>
      <c r="Q27" s="3"/>
      <c r="R27" s="3"/>
    </row>
    <row r="28" spans="1:18" x14ac:dyDescent="0.3">
      <c r="A28" s="1">
        <f t="shared" si="4"/>
        <v>43828</v>
      </c>
      <c r="B28" s="2" t="s">
        <v>31</v>
      </c>
      <c r="C28" s="12">
        <v>1</v>
      </c>
      <c r="D28" s="48" t="s">
        <v>32</v>
      </c>
      <c r="E28" s="13">
        <v>0</v>
      </c>
      <c r="F28" s="13">
        <v>0</v>
      </c>
      <c r="G28" s="13">
        <v>0</v>
      </c>
      <c r="H28" s="82">
        <f t="shared" ref="H28:H35" si="8">SUM(E28:G28)</f>
        <v>0</v>
      </c>
      <c r="I28" s="104">
        <f>H28+'28.12'!I28</f>
        <v>11743</v>
      </c>
      <c r="J28" s="49">
        <v>14</v>
      </c>
      <c r="K28" s="49">
        <v>9</v>
      </c>
      <c r="L28" s="49">
        <v>6</v>
      </c>
      <c r="M28" s="14">
        <f t="shared" ref="M28:M35" si="9">I28-N28-J28</f>
        <v>11724</v>
      </c>
      <c r="N28" s="85">
        <v>5</v>
      </c>
      <c r="O28" s="3"/>
      <c r="P28" s="3"/>
      <c r="Q28" s="3"/>
      <c r="R28" s="3"/>
    </row>
    <row r="29" spans="1:18" x14ac:dyDescent="0.3">
      <c r="A29" s="1">
        <f t="shared" si="4"/>
        <v>43828</v>
      </c>
      <c r="B29" s="2" t="s">
        <v>33</v>
      </c>
      <c r="C29" s="15">
        <v>2</v>
      </c>
      <c r="D29" s="50" t="s">
        <v>156</v>
      </c>
      <c r="E29" s="13">
        <v>0</v>
      </c>
      <c r="F29" s="13">
        <v>0</v>
      </c>
      <c r="G29" s="13">
        <v>0</v>
      </c>
      <c r="H29" s="83">
        <f t="shared" si="8"/>
        <v>0</v>
      </c>
      <c r="I29" s="105">
        <f>H29+'28.12'!I29</f>
        <v>8355</v>
      </c>
      <c r="J29" s="51">
        <v>7</v>
      </c>
      <c r="K29" s="51">
        <v>5</v>
      </c>
      <c r="L29" s="51">
        <v>2</v>
      </c>
      <c r="M29" s="17">
        <f t="shared" si="9"/>
        <v>8343</v>
      </c>
      <c r="N29" s="86">
        <v>5</v>
      </c>
      <c r="O29" s="3"/>
      <c r="P29" s="3"/>
      <c r="Q29" s="3"/>
      <c r="R29" s="3"/>
    </row>
    <row r="30" spans="1:18" ht="17.399999999999999" x14ac:dyDescent="0.3">
      <c r="A30" s="1">
        <f t="shared" si="4"/>
        <v>43828</v>
      </c>
      <c r="B30" s="2" t="s">
        <v>35</v>
      </c>
      <c r="C30" s="15">
        <v>3</v>
      </c>
      <c r="D30" s="50" t="s">
        <v>36</v>
      </c>
      <c r="E30" s="13">
        <v>1</v>
      </c>
      <c r="F30" s="13">
        <v>0</v>
      </c>
      <c r="G30" s="13">
        <v>0</v>
      </c>
      <c r="H30" s="83">
        <f t="shared" si="8"/>
        <v>1</v>
      </c>
      <c r="I30" s="105">
        <f>H30+'28.12'!I30</f>
        <v>11974</v>
      </c>
      <c r="J30" s="51">
        <v>24</v>
      </c>
      <c r="K30" s="51">
        <v>12</v>
      </c>
      <c r="L30" s="51">
        <v>6</v>
      </c>
      <c r="M30" s="17">
        <f t="shared" si="9"/>
        <v>11947</v>
      </c>
      <c r="N30" s="86">
        <v>3</v>
      </c>
      <c r="O30" s="3"/>
      <c r="P30" s="3"/>
      <c r="Q30" s="3"/>
      <c r="R30" s="3"/>
    </row>
    <row r="31" spans="1:18" ht="17.399999999999999" x14ac:dyDescent="0.3">
      <c r="A31" s="1">
        <f t="shared" si="4"/>
        <v>43828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H31+'28.12'!I31</f>
        <v>2175</v>
      </c>
      <c r="J31" s="51">
        <v>4</v>
      </c>
      <c r="K31" s="51">
        <v>4</v>
      </c>
      <c r="L31" s="51">
        <v>2</v>
      </c>
      <c r="M31" s="17">
        <f t="shared" si="9"/>
        <v>2171</v>
      </c>
      <c r="N31" s="86">
        <v>0</v>
      </c>
      <c r="O31" s="3"/>
      <c r="P31" s="3"/>
      <c r="Q31" s="3"/>
      <c r="R31" s="3"/>
    </row>
    <row r="32" spans="1:18" ht="17.399999999999999" x14ac:dyDescent="0.3">
      <c r="A32" s="1">
        <f t="shared" si="4"/>
        <v>43828</v>
      </c>
      <c r="B32" s="2" t="s">
        <v>39</v>
      </c>
      <c r="C32" s="15">
        <v>5</v>
      </c>
      <c r="D32" s="50" t="s">
        <v>40</v>
      </c>
      <c r="E32" s="13">
        <v>1</v>
      </c>
      <c r="F32" s="13">
        <v>0</v>
      </c>
      <c r="G32" s="13">
        <v>0</v>
      </c>
      <c r="H32" s="83">
        <f t="shared" si="8"/>
        <v>1</v>
      </c>
      <c r="I32" s="105">
        <f>H32+'28.12'!I32</f>
        <v>4813</v>
      </c>
      <c r="J32" s="51">
        <v>5</v>
      </c>
      <c r="K32" s="51">
        <v>4</v>
      </c>
      <c r="L32" s="51">
        <v>2</v>
      </c>
      <c r="M32" s="17">
        <f t="shared" si="9"/>
        <v>4807</v>
      </c>
      <c r="N32" s="86">
        <v>1</v>
      </c>
      <c r="O32" s="3"/>
      <c r="P32" s="3"/>
      <c r="Q32" s="3"/>
      <c r="R32" s="3"/>
    </row>
    <row r="33" spans="1:18" ht="17.399999999999999" x14ac:dyDescent="0.3">
      <c r="A33" s="1">
        <f t="shared" si="4"/>
        <v>43828</v>
      </c>
      <c r="B33" s="2" t="s">
        <v>41</v>
      </c>
      <c r="C33" s="15">
        <v>6</v>
      </c>
      <c r="D33" s="50" t="s">
        <v>42</v>
      </c>
      <c r="E33" s="13">
        <v>0</v>
      </c>
      <c r="F33" s="13">
        <v>0</v>
      </c>
      <c r="G33" s="13">
        <v>0</v>
      </c>
      <c r="H33" s="83">
        <f t="shared" si="8"/>
        <v>0</v>
      </c>
      <c r="I33" s="105">
        <f>H33+'28.12'!I33</f>
        <v>7085</v>
      </c>
      <c r="J33" s="51">
        <v>10</v>
      </c>
      <c r="K33" s="51">
        <v>7</v>
      </c>
      <c r="L33" s="51">
        <v>4</v>
      </c>
      <c r="M33" s="17">
        <f t="shared" si="9"/>
        <v>7075</v>
      </c>
      <c r="N33" s="86">
        <v>0</v>
      </c>
      <c r="O33" s="3"/>
      <c r="P33" s="3"/>
      <c r="Q33" s="3"/>
      <c r="R33" s="3"/>
    </row>
    <row r="34" spans="1:18" x14ac:dyDescent="0.3">
      <c r="A34" s="1">
        <f t="shared" si="4"/>
        <v>43828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H34+'28.12'!I34</f>
        <v>1011</v>
      </c>
      <c r="J34" s="51">
        <v>1</v>
      </c>
      <c r="K34" s="51">
        <v>1</v>
      </c>
      <c r="L34" s="51">
        <v>1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ht="17.399999999999999" x14ac:dyDescent="0.3">
      <c r="A35" s="1">
        <f t="shared" si="4"/>
        <v>43828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H35+'28.12'!I35</f>
        <v>2381</v>
      </c>
      <c r="J35" s="55">
        <v>5</v>
      </c>
      <c r="K35" s="55">
        <v>3</v>
      </c>
      <c r="L35" s="55">
        <v>2</v>
      </c>
      <c r="M35" s="19">
        <f t="shared" si="9"/>
        <v>2375</v>
      </c>
      <c r="N35" s="87">
        <v>1</v>
      </c>
      <c r="O35" s="3"/>
      <c r="P35" s="3"/>
      <c r="Q35" s="3"/>
      <c r="R35" s="3"/>
    </row>
    <row r="36" spans="1:18" x14ac:dyDescent="0.3">
      <c r="A36" s="1">
        <f t="shared" si="4"/>
        <v>43828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5</v>
      </c>
      <c r="I36" s="23">
        <f t="shared" si="10"/>
        <v>101334</v>
      </c>
      <c r="J36" s="23">
        <f t="shared" si="10"/>
        <v>266</v>
      </c>
      <c r="K36" s="23">
        <f t="shared" si="10"/>
        <v>234</v>
      </c>
      <c r="L36" s="23">
        <f t="shared" si="10"/>
        <v>148</v>
      </c>
      <c r="M36" s="23">
        <f t="shared" si="10"/>
        <v>100994</v>
      </c>
      <c r="N36" s="23">
        <f t="shared" si="10"/>
        <v>74</v>
      </c>
      <c r="O36" s="3"/>
      <c r="P36" s="3"/>
      <c r="Q36" s="3"/>
      <c r="R36" s="3"/>
    </row>
    <row r="37" spans="1:18" ht="21.6" customHeight="1" x14ac:dyDescent="0.3">
      <c r="A37" s="1">
        <f t="shared" si="4"/>
        <v>43828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43828</v>
      </c>
      <c r="B38" s="64">
        <v>1</v>
      </c>
      <c r="C38" s="69"/>
      <c r="D38" s="306" t="s">
        <v>283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43828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43828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43828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43828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43828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</v>
      </c>
      <c r="O43" s="3"/>
      <c r="P43" s="3"/>
      <c r="Q43" s="3"/>
      <c r="R43" s="3"/>
    </row>
    <row r="44" spans="1:18" ht="58.2" customHeight="1" x14ac:dyDescent="0.3">
      <c r="A44" s="1">
        <f t="shared" si="4"/>
        <v>43828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98" t="s">
        <v>142</v>
      </c>
      <c r="I44" s="65" t="str">
        <f>"me©‡gvU fwZ© 
= "&amp;I75</f>
        <v>me©‡gvU fwZ© 
= 20101</v>
      </c>
      <c r="J44" s="65" t="str">
        <f>"ch©v‡jvPbvi Rb¨ †cÖwiZ g„„Zz¨ 
= "&amp;J75</f>
        <v>ch©v‡jvPbvi Rb¨ †cÖwiZ g„„Zz¨ 
= 109</v>
      </c>
      <c r="K44" s="65" t="str">
        <f>"ch©v‡jvPbv m¤úbœK…Z g„„Zz¨ 
= "&amp;K75</f>
        <v>ch©v‡jvPbv m¤úbœK…Z g„„Zz¨ 
= 107</v>
      </c>
      <c r="L44" s="65" t="str">
        <f>"wbwðZ g„„Zz¨ 
= "&amp;L75</f>
        <v>wbwðZ g„„Zz¨ 
= 75</v>
      </c>
      <c r="M44" s="65" t="str">
        <f>"QvocÎ cÖvß †ivMx
 = "&amp;M75</f>
        <v>QvocÎ cÖvß †ivMx
 = 19984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43828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H45+'28.12'!I45</f>
        <v>1216</v>
      </c>
      <c r="J45" s="49">
        <v>3</v>
      </c>
      <c r="K45" s="49">
        <v>3</v>
      </c>
      <c r="L45" s="49">
        <v>1</v>
      </c>
      <c r="M45" s="14">
        <f t="shared" ref="M45:M74" si="12">I45-N45-J45</f>
        <v>1213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43828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H46+'28.12'!I46</f>
        <v>1897</v>
      </c>
      <c r="J46" s="51">
        <v>12</v>
      </c>
      <c r="K46" s="51">
        <v>11</v>
      </c>
      <c r="L46" s="51">
        <v>9</v>
      </c>
      <c r="M46" s="17">
        <f t="shared" si="12"/>
        <v>1885</v>
      </c>
      <c r="N46" s="86">
        <v>0</v>
      </c>
      <c r="O46" s="3"/>
      <c r="P46" s="3"/>
      <c r="Q46" s="3"/>
      <c r="R46" s="3"/>
    </row>
    <row r="47" spans="1:18" ht="17.55" customHeight="1" x14ac:dyDescent="0.3">
      <c r="A47" s="1">
        <f t="shared" si="4"/>
        <v>43828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H47+'28.12'!I47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43828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H48+'28.12'!I48</f>
        <v>766</v>
      </c>
      <c r="J48" s="51">
        <v>8</v>
      </c>
      <c r="K48" s="51">
        <v>8</v>
      </c>
      <c r="L48" s="51">
        <v>4</v>
      </c>
      <c r="M48" s="17">
        <f t="shared" si="12"/>
        <v>758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43828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H49+'28.12'!I49</f>
        <v>928</v>
      </c>
      <c r="J49" s="51">
        <v>12</v>
      </c>
      <c r="K49" s="51">
        <v>12</v>
      </c>
      <c r="L49" s="51">
        <v>12</v>
      </c>
      <c r="M49" s="17">
        <f t="shared" si="12"/>
        <v>916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43828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H50+'28.12'!I50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43828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H51+'28.12'!I51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43828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H52+'28.12'!I52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43828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H53+'28.12'!I53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43828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H54+'28.12'!I54</f>
        <v>1746</v>
      </c>
      <c r="J54" s="51">
        <v>2</v>
      </c>
      <c r="K54" s="51">
        <v>2</v>
      </c>
      <c r="L54" s="51">
        <v>1</v>
      </c>
      <c r="M54" s="17">
        <f t="shared" si="12"/>
        <v>1742</v>
      </c>
      <c r="N54" s="86">
        <v>2</v>
      </c>
      <c r="O54" s="3"/>
      <c r="P54" s="3"/>
      <c r="Q54" s="3"/>
      <c r="R54" s="3"/>
    </row>
    <row r="55" spans="1:18" ht="17.55" customHeight="1" x14ac:dyDescent="0.3">
      <c r="A55" s="1">
        <f t="shared" si="4"/>
        <v>43828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H55+'28.12'!I55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43828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H56+'28.12'!I56</f>
        <v>148</v>
      </c>
      <c r="J56" s="51">
        <v>1</v>
      </c>
      <c r="K56" s="51">
        <v>1</v>
      </c>
      <c r="L56" s="51">
        <v>1</v>
      </c>
      <c r="M56" s="17">
        <f t="shared" si="12"/>
        <v>147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43828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H57+'28.12'!I57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43828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H58+'28.12'!I58</f>
        <v>1435</v>
      </c>
      <c r="J58" s="51">
        <v>6</v>
      </c>
      <c r="K58" s="51">
        <v>6</v>
      </c>
      <c r="L58" s="51">
        <v>4</v>
      </c>
      <c r="M58" s="17">
        <f t="shared" si="12"/>
        <v>1429</v>
      </c>
      <c r="N58" s="86">
        <v>0</v>
      </c>
      <c r="O58" s="3"/>
      <c r="P58" s="3"/>
      <c r="Q58" s="3"/>
      <c r="R58" s="3"/>
    </row>
    <row r="59" spans="1:18" ht="17.55" customHeight="1" x14ac:dyDescent="0.3">
      <c r="A59" s="1">
        <f t="shared" si="4"/>
        <v>43828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H59+'28.12'!I59</f>
        <v>779</v>
      </c>
      <c r="J59" s="51">
        <v>9</v>
      </c>
      <c r="K59" s="51">
        <v>9</v>
      </c>
      <c r="L59" s="51">
        <v>8</v>
      </c>
      <c r="M59" s="17">
        <f t="shared" si="12"/>
        <v>770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43828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H60+'28.12'!I60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43828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H61+'28.12'!I61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43828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H62+'28.12'!I62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43828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H63+'28.12'!I63</f>
        <v>824</v>
      </c>
      <c r="J63" s="51">
        <v>6</v>
      </c>
      <c r="K63" s="51">
        <v>6</v>
      </c>
      <c r="L63" s="51">
        <v>6</v>
      </c>
      <c r="M63" s="17">
        <f t="shared" si="12"/>
        <v>818</v>
      </c>
      <c r="N63" s="86">
        <v>0</v>
      </c>
      <c r="O63" s="3"/>
      <c r="P63" s="3"/>
      <c r="Q63" s="3"/>
      <c r="R63" s="3"/>
    </row>
    <row r="64" spans="1:18" ht="17.55" customHeight="1" x14ac:dyDescent="0.3">
      <c r="A64" s="1">
        <f t="shared" si="4"/>
        <v>43828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H64+'28.12'!I64</f>
        <v>1000</v>
      </c>
      <c r="J64" s="51"/>
      <c r="K64" s="51"/>
      <c r="L64" s="51">
        <v>0</v>
      </c>
      <c r="M64" s="17">
        <f t="shared" si="12"/>
        <v>999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43828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H65+'28.12'!I65</f>
        <v>505</v>
      </c>
      <c r="J65" s="51">
        <v>4</v>
      </c>
      <c r="K65" s="51">
        <v>4</v>
      </c>
      <c r="L65" s="51">
        <v>4</v>
      </c>
      <c r="M65" s="17">
        <f t="shared" si="12"/>
        <v>500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43828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H66+'28.12'!I66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43828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H67+'28.12'!I67</f>
        <v>747</v>
      </c>
      <c r="J67" s="51">
        <v>7</v>
      </c>
      <c r="K67" s="51">
        <v>7</v>
      </c>
      <c r="L67" s="51">
        <v>6</v>
      </c>
      <c r="M67" s="17">
        <f t="shared" si="12"/>
        <v>739</v>
      </c>
      <c r="N67" s="86">
        <v>1</v>
      </c>
      <c r="O67" s="3"/>
      <c r="P67" s="3"/>
      <c r="Q67" s="3"/>
      <c r="R67" s="3"/>
    </row>
    <row r="68" spans="1:18" ht="17.55" customHeight="1" x14ac:dyDescent="0.3">
      <c r="A68" s="1">
        <f t="shared" si="4"/>
        <v>43828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H68+'28.12'!I68</f>
        <v>364</v>
      </c>
      <c r="J68" s="51">
        <v>2</v>
      </c>
      <c r="K68" s="51">
        <v>2</v>
      </c>
      <c r="L68" s="51">
        <v>0</v>
      </c>
      <c r="M68" s="17">
        <f t="shared" si="12"/>
        <v>362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43828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H69+'28.12'!I69</f>
        <v>879</v>
      </c>
      <c r="J69" s="51">
        <v>3</v>
      </c>
      <c r="K69" s="51">
        <v>3</v>
      </c>
      <c r="L69" s="51">
        <v>2</v>
      </c>
      <c r="M69" s="17">
        <f t="shared" si="12"/>
        <v>875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43828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H70+'28.12'!I70</f>
        <v>802</v>
      </c>
      <c r="J70" s="51">
        <v>2</v>
      </c>
      <c r="K70" s="51">
        <v>2</v>
      </c>
      <c r="L70" s="51">
        <v>0</v>
      </c>
      <c r="M70" s="17">
        <f t="shared" si="12"/>
        <v>800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43828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H71+'28.12'!I71</f>
        <v>783</v>
      </c>
      <c r="J71" s="51"/>
      <c r="K71" s="51"/>
      <c r="L71" s="51">
        <v>0</v>
      </c>
      <c r="M71" s="17">
        <f t="shared" si="12"/>
        <v>781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43828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H72+'28.12'!I72</f>
        <v>314</v>
      </c>
      <c r="J72" s="51"/>
      <c r="K72" s="51"/>
      <c r="L72" s="51">
        <v>0</v>
      </c>
      <c r="M72" s="17">
        <f t="shared" si="12"/>
        <v>314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43828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H73+'28.12'!I73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43828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H74+'28.12'!I74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43828</v>
      </c>
      <c r="B75" s="2">
        <v>1</v>
      </c>
      <c r="C75" s="29"/>
      <c r="D75" s="22" t="s">
        <v>117</v>
      </c>
      <c r="E75" s="23">
        <f>SUM(E45:E74)</f>
        <v>1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</v>
      </c>
      <c r="I75" s="23">
        <f t="shared" si="13"/>
        <v>20101</v>
      </c>
      <c r="J75" s="23">
        <f t="shared" si="13"/>
        <v>109</v>
      </c>
      <c r="K75" s="23">
        <f t="shared" si="13"/>
        <v>107</v>
      </c>
      <c r="L75" s="23">
        <f t="shared" si="13"/>
        <v>75</v>
      </c>
      <c r="M75" s="23">
        <f t="shared" si="13"/>
        <v>19984</v>
      </c>
      <c r="N75" s="23">
        <f t="shared" si="13"/>
        <v>8</v>
      </c>
      <c r="O75" s="3"/>
      <c r="P75" s="3"/>
      <c r="Q75" s="3"/>
      <c r="R75" s="3"/>
    </row>
    <row r="76" spans="1:18" ht="17.55" customHeight="1" x14ac:dyDescent="0.3">
      <c r="A76" s="1">
        <f t="shared" si="4"/>
        <v>43828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43828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43828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43828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43828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43828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43828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43828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43828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43828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43828</v>
      </c>
      <c r="B86" s="2">
        <v>1</v>
      </c>
      <c r="E86" s="30"/>
    </row>
    <row r="87" spans="1:14" x14ac:dyDescent="0.3">
      <c r="A87" s="1">
        <f t="shared" si="4"/>
        <v>43828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43828</v>
      </c>
      <c r="B88" s="2">
        <v>1</v>
      </c>
      <c r="E88" s="30"/>
    </row>
    <row r="89" spans="1:14" x14ac:dyDescent="0.3">
      <c r="A89" s="1">
        <f t="shared" ref="A89" si="14">$N$3</f>
        <v>43828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7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43827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43827</v>
      </c>
      <c r="B2" s="2">
        <v>1</v>
      </c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41"/>
      <c r="N2" s="295"/>
    </row>
    <row r="3" spans="1:20" ht="17.399999999999999" x14ac:dyDescent="0.3">
      <c r="A3" s="1">
        <f t="shared" si="0"/>
        <v>43827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43827</v>
      </c>
      <c r="O3" s="3"/>
      <c r="P3" s="3"/>
      <c r="Q3" s="3"/>
      <c r="R3" s="3"/>
    </row>
    <row r="4" spans="1:20" ht="17.399999999999999" x14ac:dyDescent="0.3">
      <c r="A4" s="1">
        <f t="shared" si="0"/>
        <v>43827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43827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43827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43827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43827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43827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91</v>
      </c>
      <c r="O9" s="3"/>
      <c r="P9" s="3"/>
      <c r="Q9" s="40" t="str">
        <f>"24 N›Uvq ?? msL¨v = "&amp;H36</f>
        <v>24 N›Uvq ?? msL¨v = 10</v>
      </c>
    </row>
    <row r="10" spans="1:20" ht="57.6" x14ac:dyDescent="0.3">
      <c r="A10" s="1">
        <f t="shared" si="0"/>
        <v>43827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96" t="s">
        <v>142</v>
      </c>
      <c r="I10" s="65" t="str">
        <f>"me©‡gvU fwZ©
= "&amp;I36</f>
        <v>me©‡gvU fwZ©
= 101329</v>
      </c>
      <c r="J10" s="65" t="str">
        <f>"ch©v‡jvPbvi Rb¨ †cÖwiZ g„„Zz¨ 
= "&amp;J36</f>
        <v>ch©v‡jvPbvi Rb¨ †cÖwiZ g„„Zz¨ 
= 266</v>
      </c>
      <c r="K10" s="65" t="str">
        <f>"ch©v‡jvPbv m¤úbœK…Z g„„Zz¨ 
= "&amp;K36</f>
        <v>ch©v‡jvPbv m¤úbœK…Z g„„Zz¨ 
= 234</v>
      </c>
      <c r="L10" s="65" t="str">
        <f>"wbwðZ g„„Zz¨ 
= "&amp;L36</f>
        <v>wbwðZ g„„Zz¨ 
= 148</v>
      </c>
      <c r="M10" s="65" t="str">
        <f>"QvocÎ cÖvß †ivMx
 = "&amp;M36</f>
        <v>QvocÎ cÖvß †ivMx
 = 100972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43827</v>
      </c>
      <c r="B11" s="2" t="s">
        <v>9</v>
      </c>
      <c r="C11" s="12">
        <v>1</v>
      </c>
      <c r="D11" s="57" t="s">
        <v>10</v>
      </c>
      <c r="E11" s="13">
        <v>2</v>
      </c>
      <c r="F11" s="13">
        <v>0</v>
      </c>
      <c r="G11" s="13">
        <v>0</v>
      </c>
      <c r="H11" s="82">
        <f>SUM(E11:G11)</f>
        <v>2</v>
      </c>
      <c r="I11" s="104">
        <f>H11+'27.12'!I11</f>
        <v>8744</v>
      </c>
      <c r="J11" s="49">
        <v>40</v>
      </c>
      <c r="K11" s="49">
        <v>36</v>
      </c>
      <c r="L11" s="49">
        <v>19</v>
      </c>
      <c r="M11" s="14">
        <f t="shared" ref="M11:M23" si="1">I11-N11-J11</f>
        <v>8693</v>
      </c>
      <c r="N11" s="85">
        <v>11</v>
      </c>
      <c r="O11" s="3"/>
      <c r="P11" s="3"/>
      <c r="Q11" s="3"/>
      <c r="R11" s="3"/>
    </row>
    <row r="12" spans="1:20" x14ac:dyDescent="0.3">
      <c r="A12" s="1">
        <f t="shared" si="0"/>
        <v>43827</v>
      </c>
      <c r="B12" s="2" t="s">
        <v>11</v>
      </c>
      <c r="C12" s="15">
        <v>2</v>
      </c>
      <c r="D12" s="59" t="s">
        <v>144</v>
      </c>
      <c r="E12" s="13">
        <v>0</v>
      </c>
      <c r="F12" s="13">
        <v>0</v>
      </c>
      <c r="G12" s="13">
        <v>0</v>
      </c>
      <c r="H12" s="83">
        <f t="shared" ref="H12:H23" si="2">SUM(E12:G12)</f>
        <v>0</v>
      </c>
      <c r="I12" s="105">
        <f>H12+'27.12'!I12</f>
        <v>5047</v>
      </c>
      <c r="J12" s="51">
        <v>2</v>
      </c>
      <c r="K12" s="51">
        <v>1</v>
      </c>
      <c r="L12" s="51">
        <v>0</v>
      </c>
      <c r="M12" s="17">
        <f t="shared" si="1"/>
        <v>5033</v>
      </c>
      <c r="N12" s="86">
        <v>12</v>
      </c>
      <c r="O12" s="3"/>
      <c r="P12" s="3"/>
      <c r="Q12" s="3"/>
      <c r="R12" s="3"/>
    </row>
    <row r="13" spans="1:20" x14ac:dyDescent="0.3">
      <c r="A13" s="1">
        <f t="shared" si="0"/>
        <v>43827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H13+'27.12'!I13</f>
        <v>1473</v>
      </c>
      <c r="J13" s="51">
        <v>16</v>
      </c>
      <c r="K13" s="51">
        <v>16</v>
      </c>
      <c r="L13" s="51">
        <v>14</v>
      </c>
      <c r="M13" s="17">
        <f t="shared" si="1"/>
        <v>1452</v>
      </c>
      <c r="N13" s="86">
        <v>5</v>
      </c>
      <c r="O13" s="3"/>
      <c r="Q13" s="3"/>
      <c r="R13" s="3"/>
    </row>
    <row r="14" spans="1:20" x14ac:dyDescent="0.3">
      <c r="A14" s="1">
        <f t="shared" si="0"/>
        <v>43827</v>
      </c>
      <c r="B14" s="2" t="s">
        <v>14</v>
      </c>
      <c r="C14" s="15">
        <v>4</v>
      </c>
      <c r="D14" s="59" t="s">
        <v>145</v>
      </c>
      <c r="E14" s="13">
        <v>0</v>
      </c>
      <c r="F14" s="13">
        <v>0</v>
      </c>
      <c r="G14" s="13">
        <v>0</v>
      </c>
      <c r="H14" s="83">
        <f t="shared" si="2"/>
        <v>0</v>
      </c>
      <c r="I14" s="105">
        <f>H14+'27.12'!I14</f>
        <v>3774</v>
      </c>
      <c r="J14" s="51">
        <v>8</v>
      </c>
      <c r="K14" s="51">
        <v>8</v>
      </c>
      <c r="L14" s="51">
        <v>5</v>
      </c>
      <c r="M14" s="17">
        <f t="shared" si="1"/>
        <v>3764</v>
      </c>
      <c r="N14" s="86">
        <v>2</v>
      </c>
      <c r="O14" s="3"/>
      <c r="P14" s="3"/>
      <c r="Q14" s="3"/>
      <c r="R14" s="3"/>
    </row>
    <row r="15" spans="1:20" ht="17.399999999999999" x14ac:dyDescent="0.3">
      <c r="A15" s="1">
        <f t="shared" si="0"/>
        <v>43827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H15+'27.12'!I15</f>
        <v>1673</v>
      </c>
      <c r="J15" s="51">
        <v>3</v>
      </c>
      <c r="K15" s="51">
        <v>3</v>
      </c>
      <c r="L15" s="51">
        <v>2</v>
      </c>
      <c r="M15" s="17">
        <f t="shared" si="1"/>
        <v>1668</v>
      </c>
      <c r="N15" s="86">
        <v>2</v>
      </c>
      <c r="O15" s="3"/>
      <c r="P15" s="3"/>
      <c r="Q15" s="3"/>
      <c r="R15" s="3"/>
    </row>
    <row r="16" spans="1:20" ht="17.399999999999999" x14ac:dyDescent="0.3">
      <c r="A16" s="1">
        <f t="shared" si="0"/>
        <v>43827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H16+'27.12'!I16</f>
        <v>1073</v>
      </c>
      <c r="J16" s="51"/>
      <c r="K16" s="51"/>
      <c r="L16" s="51">
        <v>0</v>
      </c>
      <c r="M16" s="17">
        <f t="shared" si="1"/>
        <v>1070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43827</v>
      </c>
      <c r="B17" s="2" t="s">
        <v>23</v>
      </c>
      <c r="C17" s="15">
        <v>7</v>
      </c>
      <c r="D17" s="61" t="s">
        <v>24</v>
      </c>
      <c r="E17" s="13">
        <v>0</v>
      </c>
      <c r="F17" s="13">
        <v>0</v>
      </c>
      <c r="G17" s="13">
        <v>0</v>
      </c>
      <c r="H17" s="83">
        <f t="shared" si="2"/>
        <v>0</v>
      </c>
      <c r="I17" s="105">
        <f>H17+'27.12'!I17</f>
        <v>4214</v>
      </c>
      <c r="J17" s="51">
        <v>15</v>
      </c>
      <c r="K17" s="51">
        <v>15</v>
      </c>
      <c r="L17" s="51">
        <v>5</v>
      </c>
      <c r="M17" s="17">
        <f t="shared" si="1"/>
        <v>4196</v>
      </c>
      <c r="N17" s="86">
        <v>3</v>
      </c>
      <c r="O17" s="3"/>
      <c r="P17" s="3"/>
      <c r="Q17" s="3"/>
      <c r="R17" s="3"/>
    </row>
    <row r="18" spans="1:18" ht="17.399999999999999" x14ac:dyDescent="0.3">
      <c r="A18" s="1">
        <f t="shared" si="0"/>
        <v>43827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H18+'27.12'!I18</f>
        <v>361</v>
      </c>
      <c r="J18" s="51"/>
      <c r="K18" s="51"/>
      <c r="L18" s="51">
        <v>0</v>
      </c>
      <c r="M18" s="17">
        <f t="shared" si="1"/>
        <v>360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43827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H19+'27.12'!I19</f>
        <v>1775</v>
      </c>
      <c r="J19" s="51"/>
      <c r="K19" s="51">
        <v>0</v>
      </c>
      <c r="L19" s="51">
        <v>0</v>
      </c>
      <c r="M19" s="17">
        <f t="shared" si="1"/>
        <v>1768</v>
      </c>
      <c r="N19" s="86">
        <v>7</v>
      </c>
      <c r="O19" s="3"/>
      <c r="P19" s="3"/>
      <c r="Q19" s="3"/>
      <c r="R19" s="3"/>
    </row>
    <row r="20" spans="1:18" x14ac:dyDescent="0.3">
      <c r="A20" s="1">
        <f t="shared" si="0"/>
        <v>43827</v>
      </c>
      <c r="B20" s="2" t="s">
        <v>29</v>
      </c>
      <c r="C20" s="15">
        <v>10</v>
      </c>
      <c r="D20" s="59" t="s">
        <v>30</v>
      </c>
      <c r="E20" s="13">
        <v>2</v>
      </c>
      <c r="F20" s="13">
        <v>0</v>
      </c>
      <c r="G20" s="13">
        <v>0</v>
      </c>
      <c r="H20" s="83">
        <f t="shared" si="2"/>
        <v>2</v>
      </c>
      <c r="I20" s="105">
        <f>H20+'27.12'!I20</f>
        <v>3233</v>
      </c>
      <c r="J20" s="51">
        <v>3</v>
      </c>
      <c r="K20" s="51">
        <v>3</v>
      </c>
      <c r="L20" s="51">
        <v>3</v>
      </c>
      <c r="M20" s="17">
        <f t="shared" si="1"/>
        <v>3220</v>
      </c>
      <c r="N20" s="86">
        <v>10</v>
      </c>
      <c r="O20" s="3"/>
      <c r="P20" s="3"/>
      <c r="Q20" s="3"/>
      <c r="R20" s="3"/>
    </row>
    <row r="21" spans="1:18" ht="22.2" customHeight="1" x14ac:dyDescent="0.3">
      <c r="A21" s="1">
        <f t="shared" si="0"/>
        <v>43827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H21+'27.12'!I21</f>
        <v>252</v>
      </c>
      <c r="J21" s="51"/>
      <c r="K21" s="51"/>
      <c r="L21" s="51"/>
      <c r="M21" s="17">
        <f t="shared" si="1"/>
        <v>252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H22+'27.12'!I22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43827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6</v>
      </c>
      <c r="I24" s="94">
        <f t="shared" si="3"/>
        <v>31694</v>
      </c>
      <c r="J24" s="92">
        <f t="shared" si="3"/>
        <v>87</v>
      </c>
      <c r="K24" s="92">
        <f t="shared" si="3"/>
        <v>82</v>
      </c>
      <c r="L24" s="92">
        <f t="shared" si="3"/>
        <v>48</v>
      </c>
      <c r="M24" s="95">
        <f t="shared" si="3"/>
        <v>31551</v>
      </c>
      <c r="N24" s="96">
        <f t="shared" si="3"/>
        <v>56</v>
      </c>
      <c r="O24" s="3"/>
      <c r="P24" s="3"/>
      <c r="Q24" s="3"/>
      <c r="R24" s="3"/>
    </row>
    <row r="25" spans="1:18" x14ac:dyDescent="0.3">
      <c r="A25" s="1">
        <f t="shared" ref="A25:A88" si="4">$N$3</f>
        <v>43827</v>
      </c>
      <c r="B25" s="2">
        <v>1</v>
      </c>
      <c r="C25" s="78"/>
      <c r="D25" s="79" t="s">
        <v>119</v>
      </c>
      <c r="E25" s="97">
        <f>E75</f>
        <v>0</v>
      </c>
      <c r="F25" s="97">
        <f t="shared" ref="F25:N25" si="5">F75</f>
        <v>0</v>
      </c>
      <c r="G25" s="97">
        <f t="shared" si="5"/>
        <v>0</v>
      </c>
      <c r="H25" s="97">
        <f t="shared" si="5"/>
        <v>0</v>
      </c>
      <c r="I25" s="97">
        <f t="shared" si="5"/>
        <v>20100</v>
      </c>
      <c r="J25" s="97">
        <f t="shared" si="5"/>
        <v>109</v>
      </c>
      <c r="K25" s="97">
        <f t="shared" si="5"/>
        <v>107</v>
      </c>
      <c r="L25" s="97">
        <f t="shared" si="5"/>
        <v>75</v>
      </c>
      <c r="M25" s="97">
        <f t="shared" si="5"/>
        <v>19981</v>
      </c>
      <c r="N25" s="97">
        <f t="shared" si="5"/>
        <v>10</v>
      </c>
      <c r="O25" s="3"/>
      <c r="P25" s="3"/>
      <c r="Q25" s="3"/>
      <c r="R25" s="3"/>
    </row>
    <row r="26" spans="1:18" x14ac:dyDescent="0.3">
      <c r="A26" s="1">
        <f t="shared" si="4"/>
        <v>43827</v>
      </c>
      <c r="B26" s="2">
        <v>1</v>
      </c>
      <c r="C26" s="78"/>
      <c r="D26" s="79" t="s">
        <v>154</v>
      </c>
      <c r="E26" s="97">
        <f>E24+E25</f>
        <v>6</v>
      </c>
      <c r="F26" s="98">
        <f t="shared" ref="F26:N26" si="6">F24+F25</f>
        <v>0</v>
      </c>
      <c r="G26" s="98">
        <f t="shared" si="6"/>
        <v>0</v>
      </c>
      <c r="H26" s="99">
        <f t="shared" si="6"/>
        <v>6</v>
      </c>
      <c r="I26" s="97">
        <f t="shared" si="6"/>
        <v>51794</v>
      </c>
      <c r="J26" s="98">
        <f t="shared" si="6"/>
        <v>196</v>
      </c>
      <c r="K26" s="98">
        <f t="shared" si="6"/>
        <v>189</v>
      </c>
      <c r="L26" s="100">
        <f t="shared" si="6"/>
        <v>123</v>
      </c>
      <c r="M26" s="101">
        <f t="shared" si="6"/>
        <v>51532</v>
      </c>
      <c r="N26" s="102">
        <f t="shared" si="6"/>
        <v>66</v>
      </c>
      <c r="O26" s="3"/>
      <c r="P26" s="67"/>
      <c r="Q26" s="3"/>
      <c r="R26" s="3"/>
    </row>
    <row r="27" spans="1:18" x14ac:dyDescent="0.3">
      <c r="A27" s="1">
        <f t="shared" si="4"/>
        <v>43827</v>
      </c>
      <c r="B27" s="2">
        <v>1</v>
      </c>
      <c r="C27" s="80"/>
      <c r="D27" s="81" t="s">
        <v>120</v>
      </c>
      <c r="E27" s="97">
        <f>SUM(E28:E35)</f>
        <v>4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4</v>
      </c>
      <c r="I27" s="97">
        <f t="shared" si="7"/>
        <v>49535</v>
      </c>
      <c r="J27" s="98">
        <f>SUM(J28:J35)</f>
        <v>70</v>
      </c>
      <c r="K27" s="98">
        <f t="shared" si="7"/>
        <v>45</v>
      </c>
      <c r="L27" s="100">
        <f t="shared" si="7"/>
        <v>25</v>
      </c>
      <c r="M27" s="101">
        <f t="shared" si="7"/>
        <v>49440</v>
      </c>
      <c r="N27" s="102">
        <f t="shared" si="7"/>
        <v>25</v>
      </c>
      <c r="O27" s="3"/>
      <c r="P27" s="3"/>
      <c r="Q27" s="3"/>
      <c r="R27" s="3"/>
    </row>
    <row r="28" spans="1:18" x14ac:dyDescent="0.3">
      <c r="A28" s="1">
        <f t="shared" si="4"/>
        <v>43827</v>
      </c>
      <c r="B28" s="2" t="s">
        <v>31</v>
      </c>
      <c r="C28" s="12">
        <v>1</v>
      </c>
      <c r="D28" s="48" t="s">
        <v>32</v>
      </c>
      <c r="E28" s="13">
        <v>1</v>
      </c>
      <c r="F28" s="13">
        <v>0</v>
      </c>
      <c r="G28" s="13">
        <v>0</v>
      </c>
      <c r="H28" s="82">
        <f t="shared" ref="H28:H35" si="8">SUM(E28:G28)</f>
        <v>1</v>
      </c>
      <c r="I28" s="104">
        <f>H28+'27.12'!I28</f>
        <v>11743</v>
      </c>
      <c r="J28" s="49">
        <v>14</v>
      </c>
      <c r="K28" s="49">
        <v>9</v>
      </c>
      <c r="L28" s="49">
        <v>6</v>
      </c>
      <c r="M28" s="14">
        <f t="shared" ref="M28:M35" si="9">I28-N28-J28</f>
        <v>11720</v>
      </c>
      <c r="N28" s="85">
        <v>9</v>
      </c>
      <c r="O28" s="3"/>
      <c r="P28" s="3"/>
      <c r="Q28" s="3"/>
      <c r="R28" s="3"/>
    </row>
    <row r="29" spans="1:18" x14ac:dyDescent="0.3">
      <c r="A29" s="1">
        <f t="shared" si="4"/>
        <v>43827</v>
      </c>
      <c r="B29" s="2" t="s">
        <v>33</v>
      </c>
      <c r="C29" s="15">
        <v>2</v>
      </c>
      <c r="D29" s="50" t="s">
        <v>156</v>
      </c>
      <c r="E29" s="13">
        <v>1</v>
      </c>
      <c r="F29" s="13">
        <v>0</v>
      </c>
      <c r="G29" s="13">
        <v>0</v>
      </c>
      <c r="H29" s="83">
        <f t="shared" si="8"/>
        <v>1</v>
      </c>
      <c r="I29" s="105">
        <f>H29+'27.12'!I29</f>
        <v>8355</v>
      </c>
      <c r="J29" s="51">
        <v>7</v>
      </c>
      <c r="K29" s="51">
        <v>5</v>
      </c>
      <c r="L29" s="51">
        <v>2</v>
      </c>
      <c r="M29" s="17">
        <f t="shared" si="9"/>
        <v>8339</v>
      </c>
      <c r="N29" s="86">
        <v>9</v>
      </c>
      <c r="O29" s="3"/>
      <c r="P29" s="3"/>
      <c r="Q29" s="3"/>
      <c r="R29" s="3"/>
    </row>
    <row r="30" spans="1:18" ht="17.399999999999999" x14ac:dyDescent="0.3">
      <c r="A30" s="1">
        <f t="shared" si="4"/>
        <v>43827</v>
      </c>
      <c r="B30" s="2" t="s">
        <v>35</v>
      </c>
      <c r="C30" s="15">
        <v>3</v>
      </c>
      <c r="D30" s="50" t="s">
        <v>36</v>
      </c>
      <c r="E30" s="13">
        <v>0</v>
      </c>
      <c r="F30" s="13">
        <v>0</v>
      </c>
      <c r="G30" s="13">
        <v>0</v>
      </c>
      <c r="H30" s="83">
        <f t="shared" si="8"/>
        <v>0</v>
      </c>
      <c r="I30" s="105">
        <f>H30+'27.12'!I30</f>
        <v>11973</v>
      </c>
      <c r="J30" s="51">
        <v>24</v>
      </c>
      <c r="K30" s="51">
        <v>12</v>
      </c>
      <c r="L30" s="51">
        <v>6</v>
      </c>
      <c r="M30" s="17">
        <f t="shared" si="9"/>
        <v>11947</v>
      </c>
      <c r="N30" s="86">
        <v>2</v>
      </c>
      <c r="O30" s="3"/>
      <c r="P30" s="3"/>
      <c r="Q30" s="3"/>
      <c r="R30" s="3"/>
    </row>
    <row r="31" spans="1:18" ht="17.399999999999999" x14ac:dyDescent="0.3">
      <c r="A31" s="1">
        <f t="shared" si="4"/>
        <v>43827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H31+'27.12'!I31</f>
        <v>2175</v>
      </c>
      <c r="J31" s="51">
        <v>4</v>
      </c>
      <c r="K31" s="51">
        <v>4</v>
      </c>
      <c r="L31" s="51">
        <v>2</v>
      </c>
      <c r="M31" s="17">
        <f t="shared" si="9"/>
        <v>2170</v>
      </c>
      <c r="N31" s="86">
        <v>1</v>
      </c>
      <c r="O31" s="3"/>
      <c r="P31" s="3"/>
      <c r="Q31" s="3"/>
      <c r="R31" s="3"/>
    </row>
    <row r="32" spans="1:18" ht="17.399999999999999" x14ac:dyDescent="0.3">
      <c r="A32" s="1">
        <f t="shared" si="4"/>
        <v>43827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H32+'27.12'!I32</f>
        <v>4812</v>
      </c>
      <c r="J32" s="51">
        <v>5</v>
      </c>
      <c r="K32" s="51">
        <v>4</v>
      </c>
      <c r="L32" s="51">
        <v>2</v>
      </c>
      <c r="M32" s="17">
        <f t="shared" si="9"/>
        <v>4807</v>
      </c>
      <c r="N32" s="86">
        <v>0</v>
      </c>
      <c r="O32" s="3"/>
      <c r="P32" s="3"/>
      <c r="Q32" s="3"/>
      <c r="R32" s="3"/>
    </row>
    <row r="33" spans="1:18" ht="17.399999999999999" x14ac:dyDescent="0.3">
      <c r="A33" s="1">
        <f t="shared" si="4"/>
        <v>43827</v>
      </c>
      <c r="B33" s="2" t="s">
        <v>41</v>
      </c>
      <c r="C33" s="15">
        <v>6</v>
      </c>
      <c r="D33" s="50" t="s">
        <v>42</v>
      </c>
      <c r="E33" s="13">
        <v>1</v>
      </c>
      <c r="F33" s="13">
        <v>0</v>
      </c>
      <c r="G33" s="13">
        <v>0</v>
      </c>
      <c r="H33" s="83">
        <f t="shared" si="8"/>
        <v>1</v>
      </c>
      <c r="I33" s="105">
        <f>H33+'27.12'!I33</f>
        <v>7085</v>
      </c>
      <c r="J33" s="51">
        <v>10</v>
      </c>
      <c r="K33" s="51">
        <v>7</v>
      </c>
      <c r="L33" s="51">
        <v>4</v>
      </c>
      <c r="M33" s="17">
        <f t="shared" si="9"/>
        <v>7073</v>
      </c>
      <c r="N33" s="86">
        <v>2</v>
      </c>
      <c r="O33" s="3"/>
      <c r="P33" s="3"/>
      <c r="Q33" s="3"/>
      <c r="R33" s="3"/>
    </row>
    <row r="34" spans="1:18" x14ac:dyDescent="0.3">
      <c r="A34" s="1">
        <f t="shared" si="4"/>
        <v>43827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H34+'27.12'!I34</f>
        <v>1011</v>
      </c>
      <c r="J34" s="51">
        <v>1</v>
      </c>
      <c r="K34" s="51">
        <v>1</v>
      </c>
      <c r="L34" s="51">
        <v>1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ht="17.399999999999999" x14ac:dyDescent="0.3">
      <c r="A35" s="1">
        <f t="shared" si="4"/>
        <v>43827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H35+'27.12'!I35</f>
        <v>2381</v>
      </c>
      <c r="J35" s="55">
        <v>5</v>
      </c>
      <c r="K35" s="55">
        <v>3</v>
      </c>
      <c r="L35" s="55">
        <v>2</v>
      </c>
      <c r="M35" s="19">
        <f t="shared" si="9"/>
        <v>2374</v>
      </c>
      <c r="N35" s="87">
        <v>2</v>
      </c>
      <c r="O35" s="3"/>
      <c r="P35" s="3"/>
      <c r="Q35" s="3"/>
      <c r="R35" s="3"/>
    </row>
    <row r="36" spans="1:18" x14ac:dyDescent="0.3">
      <c r="A36" s="1">
        <f t="shared" si="4"/>
        <v>43827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10</v>
      </c>
      <c r="I36" s="23">
        <f t="shared" si="10"/>
        <v>101329</v>
      </c>
      <c r="J36" s="23">
        <f t="shared" si="10"/>
        <v>266</v>
      </c>
      <c r="K36" s="23">
        <f t="shared" si="10"/>
        <v>234</v>
      </c>
      <c r="L36" s="23">
        <f t="shared" si="10"/>
        <v>148</v>
      </c>
      <c r="M36" s="23">
        <f t="shared" si="10"/>
        <v>100972</v>
      </c>
      <c r="N36" s="23">
        <f t="shared" si="10"/>
        <v>91</v>
      </c>
      <c r="O36" s="3"/>
      <c r="P36" s="3"/>
      <c r="Q36" s="3"/>
      <c r="R36" s="3"/>
    </row>
    <row r="37" spans="1:18" ht="21.6" customHeight="1" x14ac:dyDescent="0.3">
      <c r="A37" s="1">
        <f t="shared" si="4"/>
        <v>43827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43827</v>
      </c>
      <c r="B38" s="64">
        <v>1</v>
      </c>
      <c r="C38" s="69"/>
      <c r="D38" s="306" t="s">
        <v>282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43827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43827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43827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43827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43827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0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10</v>
      </c>
      <c r="O43" s="3"/>
      <c r="P43" s="3"/>
      <c r="Q43" s="3"/>
      <c r="R43" s="3"/>
    </row>
    <row r="44" spans="1:18" ht="58.2" customHeight="1" x14ac:dyDescent="0.3">
      <c r="A44" s="1">
        <f t="shared" si="4"/>
        <v>43827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96" t="s">
        <v>142</v>
      </c>
      <c r="I44" s="65" t="str">
        <f>"me©‡gvU fwZ© 
= "&amp;I75</f>
        <v>me©‡gvU fwZ© 
= 20100</v>
      </c>
      <c r="J44" s="65" t="str">
        <f>"ch©v‡jvPbvi Rb¨ †cÖwiZ g„„Zz¨ 
= "&amp;J75</f>
        <v>ch©v‡jvPbvi Rb¨ †cÖwiZ g„„Zz¨ 
= 109</v>
      </c>
      <c r="K44" s="65" t="str">
        <f>"ch©v‡jvPbv m¤úbœK…Z g„„Zz¨ 
= "&amp;K75</f>
        <v>ch©v‡jvPbv m¤úbœK…Z g„„Zz¨ 
= 107</v>
      </c>
      <c r="L44" s="65" t="str">
        <f>"wbwðZ g„„Zz¨ 
= "&amp;L75</f>
        <v>wbwðZ g„„Zz¨ 
= 75</v>
      </c>
      <c r="M44" s="65" t="str">
        <f>"QvocÎ cÖvß †ivMx
 = "&amp;M75</f>
        <v>QvocÎ cÖvß †ivMx
 = 19981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43827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H45+'27.12'!I45</f>
        <v>1216</v>
      </c>
      <c r="J45" s="49">
        <v>3</v>
      </c>
      <c r="K45" s="49">
        <v>3</v>
      </c>
      <c r="L45" s="49">
        <v>1</v>
      </c>
      <c r="M45" s="14">
        <f t="shared" ref="M45:M74" si="12">I45-N45-J45</f>
        <v>1213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43827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H46+'27.12'!I46</f>
        <v>1897</v>
      </c>
      <c r="J46" s="51">
        <v>12</v>
      </c>
      <c r="K46" s="51">
        <v>11</v>
      </c>
      <c r="L46" s="51">
        <v>9</v>
      </c>
      <c r="M46" s="17">
        <f t="shared" si="12"/>
        <v>1885</v>
      </c>
      <c r="N46" s="86">
        <v>0</v>
      </c>
      <c r="O46" s="3"/>
      <c r="P46" s="3"/>
      <c r="Q46" s="3"/>
      <c r="R46" s="3"/>
    </row>
    <row r="47" spans="1:18" ht="17.55" customHeight="1" x14ac:dyDescent="0.3">
      <c r="A47" s="1">
        <f t="shared" si="4"/>
        <v>43827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H47+'27.12'!I47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43827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H48+'27.12'!I48</f>
        <v>766</v>
      </c>
      <c r="J48" s="51">
        <v>8</v>
      </c>
      <c r="K48" s="51">
        <v>8</v>
      </c>
      <c r="L48" s="51">
        <v>4</v>
      </c>
      <c r="M48" s="17">
        <f t="shared" si="12"/>
        <v>758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43827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H49+'27.12'!I49</f>
        <v>928</v>
      </c>
      <c r="J49" s="51">
        <v>12</v>
      </c>
      <c r="K49" s="51">
        <v>12</v>
      </c>
      <c r="L49" s="51">
        <v>12</v>
      </c>
      <c r="M49" s="17">
        <f t="shared" si="12"/>
        <v>916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43827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H50+'27.12'!I50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43827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H51+'27.12'!I51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43827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H52+'27.12'!I52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43827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H53+'27.12'!I53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43827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H54+'27.12'!I54</f>
        <v>1746</v>
      </c>
      <c r="J54" s="51">
        <v>2</v>
      </c>
      <c r="K54" s="51">
        <v>2</v>
      </c>
      <c r="L54" s="51">
        <v>1</v>
      </c>
      <c r="M54" s="17">
        <f t="shared" si="12"/>
        <v>1742</v>
      </c>
      <c r="N54" s="86">
        <v>2</v>
      </c>
      <c r="O54" s="3"/>
      <c r="P54" s="3"/>
      <c r="Q54" s="3"/>
      <c r="R54" s="3"/>
    </row>
    <row r="55" spans="1:18" ht="17.55" customHeight="1" x14ac:dyDescent="0.3">
      <c r="A55" s="1">
        <f t="shared" si="4"/>
        <v>43827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H55+'27.12'!I55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43827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H56+'27.12'!I56</f>
        <v>148</v>
      </c>
      <c r="J56" s="51">
        <v>1</v>
      </c>
      <c r="K56" s="51">
        <v>1</v>
      </c>
      <c r="L56" s="51">
        <v>1</v>
      </c>
      <c r="M56" s="17">
        <f t="shared" si="12"/>
        <v>147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43827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H57+'27.12'!I57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43827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H58+'27.12'!I58</f>
        <v>1435</v>
      </c>
      <c r="J58" s="51">
        <v>6</v>
      </c>
      <c r="K58" s="51">
        <v>6</v>
      </c>
      <c r="L58" s="51">
        <v>4</v>
      </c>
      <c r="M58" s="17">
        <f t="shared" si="12"/>
        <v>1428</v>
      </c>
      <c r="N58" s="86">
        <v>1</v>
      </c>
      <c r="O58" s="3"/>
      <c r="P58" s="3"/>
      <c r="Q58" s="3"/>
      <c r="R58" s="3"/>
    </row>
    <row r="59" spans="1:18" ht="17.55" customHeight="1" x14ac:dyDescent="0.3">
      <c r="A59" s="1">
        <f t="shared" si="4"/>
        <v>43827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H59+'27.12'!I59</f>
        <v>779</v>
      </c>
      <c r="J59" s="51">
        <v>9</v>
      </c>
      <c r="K59" s="51">
        <v>9</v>
      </c>
      <c r="L59" s="51">
        <v>8</v>
      </c>
      <c r="M59" s="17">
        <f t="shared" si="12"/>
        <v>770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43827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H60+'27.12'!I60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43827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H61+'27.12'!I61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43827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H62+'27.12'!I62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43827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H63+'27.12'!I63</f>
        <v>824</v>
      </c>
      <c r="J63" s="51">
        <v>6</v>
      </c>
      <c r="K63" s="51">
        <v>6</v>
      </c>
      <c r="L63" s="51">
        <v>6</v>
      </c>
      <c r="M63" s="17">
        <f t="shared" si="12"/>
        <v>818</v>
      </c>
      <c r="N63" s="86">
        <v>0</v>
      </c>
      <c r="O63" s="3"/>
      <c r="P63" s="3"/>
      <c r="Q63" s="3"/>
      <c r="R63" s="3"/>
    </row>
    <row r="64" spans="1:18" ht="17.55" customHeight="1" x14ac:dyDescent="0.3">
      <c r="A64" s="1">
        <f t="shared" si="4"/>
        <v>43827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H64+'27.12'!I64</f>
        <v>999</v>
      </c>
      <c r="J64" s="51"/>
      <c r="K64" s="51"/>
      <c r="L64" s="51">
        <v>0</v>
      </c>
      <c r="M64" s="17">
        <f t="shared" si="12"/>
        <v>998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43827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H65+'27.12'!I65</f>
        <v>505</v>
      </c>
      <c r="J65" s="51">
        <v>4</v>
      </c>
      <c r="K65" s="51">
        <v>4</v>
      </c>
      <c r="L65" s="51">
        <v>4</v>
      </c>
      <c r="M65" s="17">
        <f t="shared" si="12"/>
        <v>500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43827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H66+'27.12'!I66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43827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H67+'27.12'!I67</f>
        <v>747</v>
      </c>
      <c r="J67" s="51">
        <v>7</v>
      </c>
      <c r="K67" s="51">
        <v>7</v>
      </c>
      <c r="L67" s="51">
        <v>6</v>
      </c>
      <c r="M67" s="17">
        <f t="shared" si="12"/>
        <v>738</v>
      </c>
      <c r="N67" s="86">
        <v>2</v>
      </c>
      <c r="O67" s="3"/>
      <c r="P67" s="3"/>
      <c r="Q67" s="3"/>
      <c r="R67" s="3"/>
    </row>
    <row r="68" spans="1:18" ht="17.55" customHeight="1" x14ac:dyDescent="0.3">
      <c r="A68" s="1">
        <f t="shared" si="4"/>
        <v>43827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H68+'27.12'!I68</f>
        <v>364</v>
      </c>
      <c r="J68" s="51">
        <v>2</v>
      </c>
      <c r="K68" s="51">
        <v>2</v>
      </c>
      <c r="L68" s="51">
        <v>0</v>
      </c>
      <c r="M68" s="17">
        <f t="shared" si="12"/>
        <v>362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43827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H69+'27.12'!I69</f>
        <v>879</v>
      </c>
      <c r="J69" s="51">
        <v>3</v>
      </c>
      <c r="K69" s="51">
        <v>3</v>
      </c>
      <c r="L69" s="51">
        <v>2</v>
      </c>
      <c r="M69" s="17">
        <f t="shared" si="12"/>
        <v>875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43827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H70+'27.12'!I70</f>
        <v>802</v>
      </c>
      <c r="J70" s="51">
        <v>2</v>
      </c>
      <c r="K70" s="51">
        <v>2</v>
      </c>
      <c r="L70" s="51">
        <v>0</v>
      </c>
      <c r="M70" s="17">
        <f t="shared" si="12"/>
        <v>800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43827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H71+'27.12'!I71</f>
        <v>783</v>
      </c>
      <c r="J71" s="51"/>
      <c r="K71" s="51"/>
      <c r="L71" s="51">
        <v>0</v>
      </c>
      <c r="M71" s="17">
        <f t="shared" si="12"/>
        <v>781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43827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H72+'27.12'!I72</f>
        <v>314</v>
      </c>
      <c r="J72" s="51"/>
      <c r="K72" s="51"/>
      <c r="L72" s="51">
        <v>0</v>
      </c>
      <c r="M72" s="17">
        <f t="shared" si="12"/>
        <v>314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43827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H73+'27.12'!I73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43827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H74+'27.12'!I74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43827</v>
      </c>
      <c r="B75" s="2">
        <v>1</v>
      </c>
      <c r="C75" s="29"/>
      <c r="D75" s="22" t="s">
        <v>117</v>
      </c>
      <c r="E75" s="23">
        <f>SUM(E45:E74)</f>
        <v>0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0</v>
      </c>
      <c r="I75" s="23">
        <f t="shared" si="13"/>
        <v>20100</v>
      </c>
      <c r="J75" s="23">
        <f t="shared" si="13"/>
        <v>109</v>
      </c>
      <c r="K75" s="23">
        <f t="shared" si="13"/>
        <v>107</v>
      </c>
      <c r="L75" s="23">
        <f t="shared" si="13"/>
        <v>75</v>
      </c>
      <c r="M75" s="23">
        <f t="shared" si="13"/>
        <v>19981</v>
      </c>
      <c r="N75" s="23">
        <f t="shared" si="13"/>
        <v>10</v>
      </c>
      <c r="O75" s="3"/>
      <c r="P75" s="3"/>
      <c r="Q75" s="3"/>
      <c r="R75" s="3"/>
    </row>
    <row r="76" spans="1:18" ht="17.55" customHeight="1" x14ac:dyDescent="0.3">
      <c r="A76" s="1">
        <f t="shared" si="4"/>
        <v>43827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43827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43827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43827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43827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43827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43827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43827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43827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43827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43827</v>
      </c>
      <c r="B86" s="2">
        <v>1</v>
      </c>
      <c r="E86" s="30"/>
    </row>
    <row r="87" spans="1:14" x14ac:dyDescent="0.3">
      <c r="A87" s="1">
        <f t="shared" si="4"/>
        <v>43827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43827</v>
      </c>
      <c r="B88" s="2">
        <v>1</v>
      </c>
      <c r="E88" s="30"/>
    </row>
    <row r="89" spans="1:14" x14ac:dyDescent="0.3">
      <c r="A89" s="1">
        <f t="shared" ref="A89" si="14">$N$3</f>
        <v>43827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55" zoomScale="80" zoomScaleNormal="80" zoomScaleSheetLayoutView="80" workbookViewId="0">
      <selection activeCell="J45" sqref="J45:L74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43826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43826</v>
      </c>
      <c r="B2" s="2">
        <v>1</v>
      </c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41"/>
      <c r="N2" s="295"/>
    </row>
    <row r="3" spans="1:20" ht="17.399999999999999" x14ac:dyDescent="0.3">
      <c r="A3" s="1">
        <f t="shared" si="0"/>
        <v>43826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43826</v>
      </c>
      <c r="O3" s="3"/>
      <c r="P3" s="3"/>
      <c r="Q3" s="3"/>
      <c r="R3" s="3"/>
    </row>
    <row r="4" spans="1:20" ht="17.399999999999999" x14ac:dyDescent="0.3">
      <c r="A4" s="1">
        <f t="shared" si="0"/>
        <v>43826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43826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43826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43826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43826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43826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22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102</v>
      </c>
      <c r="O9" s="3"/>
      <c r="P9" s="3"/>
      <c r="Q9" s="40" t="str">
        <f>"24 N›Uvq ?? msL¨v = "&amp;H36</f>
        <v>24 N›Uvq ?? msL¨v = 22</v>
      </c>
    </row>
    <row r="10" spans="1:20" ht="57.6" x14ac:dyDescent="0.3">
      <c r="A10" s="1">
        <f t="shared" si="0"/>
        <v>43826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96" t="s">
        <v>142</v>
      </c>
      <c r="I10" s="65" t="str">
        <f>"me©‡gvU fwZ©
= "&amp;I36</f>
        <v>me©‡gvU fwZ©
= 101319</v>
      </c>
      <c r="J10" s="65" t="str">
        <f>"ch©v‡jvPbvi Rb¨ †cÖwiZ g„„Zz¨ 
= "&amp;J36</f>
        <v>ch©v‡jvPbvi Rb¨ †cÖwiZ g„„Zz¨ 
= 266</v>
      </c>
      <c r="K10" s="65" t="str">
        <f>"ch©v‡jvPbv m¤úbœK…Z g„„Zz¨ 
= "&amp;K36</f>
        <v>ch©v‡jvPbv m¤úbœK…Z g„„Zz¨ 
= 234</v>
      </c>
      <c r="L10" s="65" t="str">
        <f>"wbwðZ g„„Zz¨ 
= "&amp;L36</f>
        <v>wbwðZ g„„Zz¨ 
= 148</v>
      </c>
      <c r="M10" s="65" t="str">
        <f>"QvocÎ cÖvß †ivMx
 = "&amp;M36</f>
        <v>QvocÎ cÖvß †ivMx
 = 100951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43826</v>
      </c>
      <c r="B11" s="2" t="s">
        <v>9</v>
      </c>
      <c r="C11" s="12">
        <v>1</v>
      </c>
      <c r="D11" s="57" t="s">
        <v>10</v>
      </c>
      <c r="E11" s="13">
        <v>1</v>
      </c>
      <c r="F11" s="13">
        <v>0</v>
      </c>
      <c r="G11" s="13">
        <v>0</v>
      </c>
      <c r="H11" s="82">
        <f>SUM(E11:G11)</f>
        <v>1</v>
      </c>
      <c r="I11" s="104">
        <f>H11+'26.12'!I11</f>
        <v>8742</v>
      </c>
      <c r="J11" s="49">
        <v>40</v>
      </c>
      <c r="K11" s="49">
        <v>36</v>
      </c>
      <c r="L11" s="49">
        <v>19</v>
      </c>
      <c r="M11" s="14">
        <f t="shared" ref="M11:M23" si="1">I11-N11-J11</f>
        <v>8690</v>
      </c>
      <c r="N11" s="85">
        <v>12</v>
      </c>
      <c r="O11" s="3"/>
      <c r="P11" s="3"/>
      <c r="Q11" s="3"/>
      <c r="R11" s="3"/>
    </row>
    <row r="12" spans="1:20" x14ac:dyDescent="0.3">
      <c r="A12" s="1">
        <f t="shared" si="0"/>
        <v>43826</v>
      </c>
      <c r="B12" s="2" t="s">
        <v>11</v>
      </c>
      <c r="C12" s="15">
        <v>2</v>
      </c>
      <c r="D12" s="59" t="s">
        <v>144</v>
      </c>
      <c r="E12" s="13">
        <v>2</v>
      </c>
      <c r="F12" s="13">
        <v>0</v>
      </c>
      <c r="G12" s="13">
        <v>0</v>
      </c>
      <c r="H12" s="83">
        <f t="shared" ref="H12:H23" si="2">SUM(E12:G12)</f>
        <v>2</v>
      </c>
      <c r="I12" s="105">
        <f>H12+'26.12'!I12</f>
        <v>5047</v>
      </c>
      <c r="J12" s="51">
        <v>2</v>
      </c>
      <c r="K12" s="51">
        <v>1</v>
      </c>
      <c r="L12" s="51">
        <v>0</v>
      </c>
      <c r="M12" s="17">
        <f t="shared" si="1"/>
        <v>5033</v>
      </c>
      <c r="N12" s="86">
        <v>12</v>
      </c>
      <c r="O12" s="3"/>
      <c r="P12" s="3"/>
      <c r="Q12" s="3"/>
      <c r="R12" s="3"/>
    </row>
    <row r="13" spans="1:20" x14ac:dyDescent="0.3">
      <c r="A13" s="1">
        <f t="shared" si="0"/>
        <v>43826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H13+'26.12'!I13</f>
        <v>1471</v>
      </c>
      <c r="J13" s="51">
        <v>16</v>
      </c>
      <c r="K13" s="51">
        <v>16</v>
      </c>
      <c r="L13" s="51">
        <v>14</v>
      </c>
      <c r="M13" s="17">
        <f t="shared" si="1"/>
        <v>1453</v>
      </c>
      <c r="N13" s="86">
        <v>2</v>
      </c>
      <c r="O13" s="3"/>
      <c r="Q13" s="3"/>
      <c r="R13" s="3"/>
    </row>
    <row r="14" spans="1:20" x14ac:dyDescent="0.3">
      <c r="A14" s="1">
        <f t="shared" si="0"/>
        <v>43826</v>
      </c>
      <c r="B14" s="2" t="s">
        <v>14</v>
      </c>
      <c r="C14" s="15">
        <v>4</v>
      </c>
      <c r="D14" s="59" t="s">
        <v>145</v>
      </c>
      <c r="E14" s="13">
        <v>0</v>
      </c>
      <c r="F14" s="13">
        <v>0</v>
      </c>
      <c r="G14" s="13">
        <v>0</v>
      </c>
      <c r="H14" s="83">
        <f t="shared" si="2"/>
        <v>0</v>
      </c>
      <c r="I14" s="105">
        <f>H14+'26.12'!I14</f>
        <v>3774</v>
      </c>
      <c r="J14" s="51">
        <v>8</v>
      </c>
      <c r="K14" s="51">
        <v>8</v>
      </c>
      <c r="L14" s="51">
        <v>5</v>
      </c>
      <c r="M14" s="17">
        <f t="shared" si="1"/>
        <v>3761</v>
      </c>
      <c r="N14" s="86">
        <v>5</v>
      </c>
      <c r="O14" s="3"/>
      <c r="P14" s="3"/>
      <c r="Q14" s="3"/>
      <c r="R14" s="3"/>
    </row>
    <row r="15" spans="1:20" ht="17.399999999999999" x14ac:dyDescent="0.3">
      <c r="A15" s="1">
        <f t="shared" si="0"/>
        <v>43826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H15+'26.12'!I15</f>
        <v>1673</v>
      </c>
      <c r="J15" s="51">
        <v>3</v>
      </c>
      <c r="K15" s="51">
        <v>3</v>
      </c>
      <c r="L15" s="51">
        <v>2</v>
      </c>
      <c r="M15" s="17">
        <f t="shared" si="1"/>
        <v>1666</v>
      </c>
      <c r="N15" s="86">
        <v>4</v>
      </c>
      <c r="O15" s="3"/>
      <c r="P15" s="3"/>
      <c r="Q15" s="3"/>
      <c r="R15" s="3"/>
    </row>
    <row r="16" spans="1:20" ht="17.399999999999999" x14ac:dyDescent="0.3">
      <c r="A16" s="1">
        <f t="shared" si="0"/>
        <v>43826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H16+'26.12'!I16</f>
        <v>1073</v>
      </c>
      <c r="J16" s="51"/>
      <c r="K16" s="51"/>
      <c r="L16" s="51">
        <v>0</v>
      </c>
      <c r="M16" s="17">
        <f t="shared" si="1"/>
        <v>1070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43826</v>
      </c>
      <c r="B17" s="2" t="s">
        <v>23</v>
      </c>
      <c r="C17" s="15">
        <v>7</v>
      </c>
      <c r="D17" s="61" t="s">
        <v>24</v>
      </c>
      <c r="E17" s="13">
        <v>4</v>
      </c>
      <c r="F17" s="13">
        <v>0</v>
      </c>
      <c r="G17" s="13">
        <v>0</v>
      </c>
      <c r="H17" s="83">
        <f t="shared" si="2"/>
        <v>4</v>
      </c>
      <c r="I17" s="105">
        <f>H17+'26.12'!I17</f>
        <v>4214</v>
      </c>
      <c r="J17" s="51">
        <v>15</v>
      </c>
      <c r="K17" s="51">
        <v>15</v>
      </c>
      <c r="L17" s="51">
        <v>5</v>
      </c>
      <c r="M17" s="17">
        <f t="shared" si="1"/>
        <v>4190</v>
      </c>
      <c r="N17" s="86">
        <v>9</v>
      </c>
      <c r="O17" s="3"/>
      <c r="P17" s="3"/>
      <c r="Q17" s="3"/>
      <c r="R17" s="3"/>
    </row>
    <row r="18" spans="1:18" ht="17.399999999999999" x14ac:dyDescent="0.3">
      <c r="A18" s="1">
        <f t="shared" si="0"/>
        <v>43826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H18+'26.12'!I18</f>
        <v>361</v>
      </c>
      <c r="J18" s="51"/>
      <c r="K18" s="51"/>
      <c r="L18" s="51">
        <v>0</v>
      </c>
      <c r="M18" s="17">
        <f t="shared" si="1"/>
        <v>360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43826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H19+'26.12'!I19</f>
        <v>1775</v>
      </c>
      <c r="J19" s="51"/>
      <c r="K19" s="51">
        <v>0</v>
      </c>
      <c r="L19" s="51">
        <v>0</v>
      </c>
      <c r="M19" s="17">
        <f t="shared" si="1"/>
        <v>1768</v>
      </c>
      <c r="N19" s="86">
        <v>7</v>
      </c>
      <c r="O19" s="3"/>
      <c r="P19" s="3"/>
      <c r="Q19" s="3"/>
      <c r="R19" s="3"/>
    </row>
    <row r="20" spans="1:18" x14ac:dyDescent="0.3">
      <c r="A20" s="1">
        <f t="shared" si="0"/>
        <v>43826</v>
      </c>
      <c r="B20" s="2" t="s">
        <v>29</v>
      </c>
      <c r="C20" s="15">
        <v>10</v>
      </c>
      <c r="D20" s="59" t="s">
        <v>30</v>
      </c>
      <c r="E20" s="13">
        <v>1</v>
      </c>
      <c r="F20" s="13">
        <v>0</v>
      </c>
      <c r="G20" s="13">
        <v>0</v>
      </c>
      <c r="H20" s="83">
        <f t="shared" si="2"/>
        <v>1</v>
      </c>
      <c r="I20" s="105">
        <f>H20+'26.12'!I20</f>
        <v>3231</v>
      </c>
      <c r="J20" s="51">
        <v>3</v>
      </c>
      <c r="K20" s="51">
        <v>3</v>
      </c>
      <c r="L20" s="51">
        <v>3</v>
      </c>
      <c r="M20" s="17">
        <f t="shared" si="1"/>
        <v>3219</v>
      </c>
      <c r="N20" s="86">
        <v>9</v>
      </c>
      <c r="O20" s="3"/>
      <c r="P20" s="3"/>
      <c r="Q20" s="3"/>
      <c r="R20" s="3"/>
    </row>
    <row r="21" spans="1:18" ht="22.2" customHeight="1" x14ac:dyDescent="0.3">
      <c r="A21" s="1">
        <f t="shared" si="0"/>
        <v>43826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H21+'26.12'!I21</f>
        <v>252</v>
      </c>
      <c r="J21" s="51"/>
      <c r="K21" s="51"/>
      <c r="L21" s="51"/>
      <c r="M21" s="17">
        <f t="shared" si="1"/>
        <v>251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H22+'26.12'!I22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43826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10</v>
      </c>
      <c r="I24" s="94">
        <f t="shared" si="3"/>
        <v>31688</v>
      </c>
      <c r="J24" s="92">
        <f t="shared" si="3"/>
        <v>87</v>
      </c>
      <c r="K24" s="92">
        <f t="shared" si="3"/>
        <v>82</v>
      </c>
      <c r="L24" s="92">
        <f t="shared" si="3"/>
        <v>48</v>
      </c>
      <c r="M24" s="95">
        <f t="shared" si="3"/>
        <v>31536</v>
      </c>
      <c r="N24" s="96">
        <f t="shared" si="3"/>
        <v>65</v>
      </c>
      <c r="O24" s="3"/>
      <c r="P24" s="3"/>
      <c r="Q24" s="3"/>
      <c r="R24" s="3"/>
    </row>
    <row r="25" spans="1:18" x14ac:dyDescent="0.3">
      <c r="A25" s="1">
        <f t="shared" ref="A25:A88" si="4">$N$3</f>
        <v>43826</v>
      </c>
      <c r="B25" s="2">
        <v>1</v>
      </c>
      <c r="C25" s="78"/>
      <c r="D25" s="79" t="s">
        <v>119</v>
      </c>
      <c r="E25" s="97">
        <f>E75</f>
        <v>3</v>
      </c>
      <c r="F25" s="97">
        <f t="shared" ref="F25:N25" si="5">F75</f>
        <v>0</v>
      </c>
      <c r="G25" s="97">
        <f t="shared" si="5"/>
        <v>0</v>
      </c>
      <c r="H25" s="97">
        <f t="shared" si="5"/>
        <v>3</v>
      </c>
      <c r="I25" s="97">
        <f t="shared" si="5"/>
        <v>20100</v>
      </c>
      <c r="J25" s="97">
        <f t="shared" si="5"/>
        <v>109</v>
      </c>
      <c r="K25" s="97">
        <f t="shared" si="5"/>
        <v>107</v>
      </c>
      <c r="L25" s="97">
        <f t="shared" si="5"/>
        <v>75</v>
      </c>
      <c r="M25" s="97">
        <f t="shared" si="5"/>
        <v>19979</v>
      </c>
      <c r="N25" s="97">
        <f t="shared" si="5"/>
        <v>12</v>
      </c>
      <c r="O25" s="3"/>
      <c r="P25" s="3"/>
      <c r="Q25" s="3"/>
      <c r="R25" s="3"/>
    </row>
    <row r="26" spans="1:18" x14ac:dyDescent="0.3">
      <c r="A26" s="1">
        <f t="shared" si="4"/>
        <v>43826</v>
      </c>
      <c r="B26" s="2">
        <v>1</v>
      </c>
      <c r="C26" s="78"/>
      <c r="D26" s="79" t="s">
        <v>154</v>
      </c>
      <c r="E26" s="97">
        <f>E24+E25</f>
        <v>13</v>
      </c>
      <c r="F26" s="98">
        <f t="shared" ref="F26:N26" si="6">F24+F25</f>
        <v>0</v>
      </c>
      <c r="G26" s="98">
        <f t="shared" si="6"/>
        <v>0</v>
      </c>
      <c r="H26" s="99">
        <f t="shared" si="6"/>
        <v>13</v>
      </c>
      <c r="I26" s="97">
        <f t="shared" si="6"/>
        <v>51788</v>
      </c>
      <c r="J26" s="98">
        <f t="shared" si="6"/>
        <v>196</v>
      </c>
      <c r="K26" s="98">
        <f t="shared" si="6"/>
        <v>189</v>
      </c>
      <c r="L26" s="100">
        <f t="shared" si="6"/>
        <v>123</v>
      </c>
      <c r="M26" s="101">
        <f t="shared" si="6"/>
        <v>51515</v>
      </c>
      <c r="N26" s="102">
        <f t="shared" si="6"/>
        <v>77</v>
      </c>
      <c r="O26" s="3"/>
      <c r="P26" s="67"/>
      <c r="Q26" s="3"/>
      <c r="R26" s="3"/>
    </row>
    <row r="27" spans="1:18" x14ac:dyDescent="0.3">
      <c r="A27" s="1">
        <f t="shared" si="4"/>
        <v>43826</v>
      </c>
      <c r="B27" s="2">
        <v>1</v>
      </c>
      <c r="C27" s="80"/>
      <c r="D27" s="81" t="s">
        <v>120</v>
      </c>
      <c r="E27" s="97">
        <f>SUM(E28:E35)</f>
        <v>9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9</v>
      </c>
      <c r="I27" s="97">
        <f t="shared" si="7"/>
        <v>49531</v>
      </c>
      <c r="J27" s="98">
        <f>SUM(J28:J35)</f>
        <v>70</v>
      </c>
      <c r="K27" s="98">
        <f t="shared" si="7"/>
        <v>45</v>
      </c>
      <c r="L27" s="100">
        <f t="shared" si="7"/>
        <v>25</v>
      </c>
      <c r="M27" s="101">
        <f t="shared" si="7"/>
        <v>49436</v>
      </c>
      <c r="N27" s="102">
        <f t="shared" si="7"/>
        <v>25</v>
      </c>
      <c r="O27" s="3"/>
      <c r="P27" s="3"/>
      <c r="Q27" s="3"/>
      <c r="R27" s="3"/>
    </row>
    <row r="28" spans="1:18" x14ac:dyDescent="0.3">
      <c r="A28" s="1">
        <f t="shared" si="4"/>
        <v>43826</v>
      </c>
      <c r="B28" s="2" t="s">
        <v>31</v>
      </c>
      <c r="C28" s="12">
        <v>1</v>
      </c>
      <c r="D28" s="48" t="s">
        <v>32</v>
      </c>
      <c r="E28" s="13">
        <v>1</v>
      </c>
      <c r="F28" s="13">
        <v>0</v>
      </c>
      <c r="G28" s="13">
        <v>0</v>
      </c>
      <c r="H28" s="82">
        <f t="shared" ref="H28:H35" si="8">SUM(E28:G28)</f>
        <v>1</v>
      </c>
      <c r="I28" s="104">
        <f>H28+'26.12'!I28</f>
        <v>11742</v>
      </c>
      <c r="J28" s="49">
        <v>14</v>
      </c>
      <c r="K28" s="49">
        <v>9</v>
      </c>
      <c r="L28" s="49">
        <v>6</v>
      </c>
      <c r="M28" s="14">
        <f t="shared" ref="M28:M35" si="9">I28-N28-J28</f>
        <v>11719</v>
      </c>
      <c r="N28" s="85">
        <v>9</v>
      </c>
      <c r="O28" s="3"/>
      <c r="P28" s="3"/>
      <c r="Q28" s="3"/>
      <c r="R28" s="3"/>
    </row>
    <row r="29" spans="1:18" x14ac:dyDescent="0.3">
      <c r="A29" s="1">
        <f t="shared" si="4"/>
        <v>43826</v>
      </c>
      <c r="B29" s="2" t="s">
        <v>33</v>
      </c>
      <c r="C29" s="15">
        <v>2</v>
      </c>
      <c r="D29" s="50" t="s">
        <v>156</v>
      </c>
      <c r="E29" s="13">
        <v>6</v>
      </c>
      <c r="F29" s="13">
        <v>0</v>
      </c>
      <c r="G29" s="13">
        <v>0</v>
      </c>
      <c r="H29" s="83">
        <f t="shared" si="8"/>
        <v>6</v>
      </c>
      <c r="I29" s="105">
        <f>H29+'26.12'!I29</f>
        <v>8354</v>
      </c>
      <c r="J29" s="51">
        <v>7</v>
      </c>
      <c r="K29" s="51">
        <v>5</v>
      </c>
      <c r="L29" s="51">
        <v>2</v>
      </c>
      <c r="M29" s="17">
        <f t="shared" si="9"/>
        <v>8339</v>
      </c>
      <c r="N29" s="86">
        <v>8</v>
      </c>
      <c r="O29" s="3"/>
      <c r="P29" s="3"/>
      <c r="Q29" s="3"/>
      <c r="R29" s="3"/>
    </row>
    <row r="30" spans="1:18" ht="17.399999999999999" x14ac:dyDescent="0.3">
      <c r="A30" s="1">
        <f t="shared" si="4"/>
        <v>43826</v>
      </c>
      <c r="B30" s="2" t="s">
        <v>35</v>
      </c>
      <c r="C30" s="15">
        <v>3</v>
      </c>
      <c r="D30" s="50" t="s">
        <v>36</v>
      </c>
      <c r="E30" s="13">
        <v>2</v>
      </c>
      <c r="F30" s="13">
        <v>0</v>
      </c>
      <c r="G30" s="13">
        <v>0</v>
      </c>
      <c r="H30" s="83">
        <f t="shared" si="8"/>
        <v>2</v>
      </c>
      <c r="I30" s="105">
        <f>H30+'26.12'!I30</f>
        <v>11973</v>
      </c>
      <c r="J30" s="51">
        <v>24</v>
      </c>
      <c r="K30" s="51">
        <v>12</v>
      </c>
      <c r="L30" s="51">
        <v>6</v>
      </c>
      <c r="M30" s="17">
        <f t="shared" si="9"/>
        <v>11944</v>
      </c>
      <c r="N30" s="86">
        <v>5</v>
      </c>
      <c r="O30" s="3"/>
      <c r="P30" s="3"/>
      <c r="Q30" s="3"/>
      <c r="R30" s="3"/>
    </row>
    <row r="31" spans="1:18" ht="17.399999999999999" x14ac:dyDescent="0.3">
      <c r="A31" s="1">
        <f t="shared" si="4"/>
        <v>43826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H31+'26.12'!I31</f>
        <v>2174</v>
      </c>
      <c r="J31" s="51">
        <v>4</v>
      </c>
      <c r="K31" s="51">
        <v>4</v>
      </c>
      <c r="L31" s="51">
        <v>2</v>
      </c>
      <c r="M31" s="17">
        <f t="shared" si="9"/>
        <v>2170</v>
      </c>
      <c r="N31" s="86">
        <v>0</v>
      </c>
      <c r="O31" s="3"/>
      <c r="P31" s="3"/>
      <c r="Q31" s="3"/>
      <c r="R31" s="3"/>
    </row>
    <row r="32" spans="1:18" ht="17.399999999999999" x14ac:dyDescent="0.3">
      <c r="A32" s="1">
        <f t="shared" si="4"/>
        <v>43826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H32+'26.12'!I32</f>
        <v>4812</v>
      </c>
      <c r="J32" s="51">
        <v>5</v>
      </c>
      <c r="K32" s="51">
        <v>4</v>
      </c>
      <c r="L32" s="51">
        <v>2</v>
      </c>
      <c r="M32" s="17">
        <f t="shared" si="9"/>
        <v>4807</v>
      </c>
      <c r="N32" s="86">
        <v>0</v>
      </c>
      <c r="O32" s="3"/>
      <c r="P32" s="3"/>
      <c r="Q32" s="3"/>
      <c r="R32" s="3"/>
    </row>
    <row r="33" spans="1:18" ht="17.399999999999999" x14ac:dyDescent="0.3">
      <c r="A33" s="1">
        <f t="shared" si="4"/>
        <v>43826</v>
      </c>
      <c r="B33" s="2" t="s">
        <v>41</v>
      </c>
      <c r="C33" s="15">
        <v>6</v>
      </c>
      <c r="D33" s="50" t="s">
        <v>42</v>
      </c>
      <c r="E33" s="13">
        <v>0</v>
      </c>
      <c r="F33" s="13">
        <v>0</v>
      </c>
      <c r="G33" s="13">
        <v>0</v>
      </c>
      <c r="H33" s="83">
        <f t="shared" si="8"/>
        <v>0</v>
      </c>
      <c r="I33" s="105">
        <f>H33+'26.12'!I33</f>
        <v>7084</v>
      </c>
      <c r="J33" s="51">
        <v>10</v>
      </c>
      <c r="K33" s="51">
        <v>7</v>
      </c>
      <c r="L33" s="51">
        <v>4</v>
      </c>
      <c r="M33" s="17">
        <f t="shared" si="9"/>
        <v>7073</v>
      </c>
      <c r="N33" s="86">
        <v>1</v>
      </c>
      <c r="O33" s="3"/>
      <c r="P33" s="3"/>
      <c r="Q33" s="3"/>
      <c r="R33" s="3"/>
    </row>
    <row r="34" spans="1:18" x14ac:dyDescent="0.3">
      <c r="A34" s="1">
        <f t="shared" si="4"/>
        <v>43826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H34+'26.12'!I34</f>
        <v>1011</v>
      </c>
      <c r="J34" s="51">
        <v>1</v>
      </c>
      <c r="K34" s="51">
        <v>1</v>
      </c>
      <c r="L34" s="51">
        <v>1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ht="17.399999999999999" x14ac:dyDescent="0.3">
      <c r="A35" s="1">
        <f t="shared" si="4"/>
        <v>43826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H35+'26.12'!I35</f>
        <v>2381</v>
      </c>
      <c r="J35" s="55">
        <v>5</v>
      </c>
      <c r="K35" s="55">
        <v>3</v>
      </c>
      <c r="L35" s="55">
        <v>2</v>
      </c>
      <c r="M35" s="19">
        <f t="shared" si="9"/>
        <v>2374</v>
      </c>
      <c r="N35" s="87">
        <v>2</v>
      </c>
      <c r="O35" s="3"/>
      <c r="P35" s="3"/>
      <c r="Q35" s="3"/>
      <c r="R35" s="3"/>
    </row>
    <row r="36" spans="1:18" x14ac:dyDescent="0.3">
      <c r="A36" s="1">
        <f t="shared" si="4"/>
        <v>43826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22</v>
      </c>
      <c r="I36" s="23">
        <f t="shared" si="10"/>
        <v>101319</v>
      </c>
      <c r="J36" s="23">
        <f t="shared" si="10"/>
        <v>266</v>
      </c>
      <c r="K36" s="23">
        <f t="shared" si="10"/>
        <v>234</v>
      </c>
      <c r="L36" s="23">
        <f t="shared" si="10"/>
        <v>148</v>
      </c>
      <c r="M36" s="23">
        <f t="shared" si="10"/>
        <v>100951</v>
      </c>
      <c r="N36" s="23">
        <f t="shared" si="10"/>
        <v>102</v>
      </c>
      <c r="O36" s="3"/>
      <c r="P36" s="3"/>
      <c r="Q36" s="3"/>
      <c r="R36" s="3"/>
    </row>
    <row r="37" spans="1:18" ht="21.6" customHeight="1" x14ac:dyDescent="0.3">
      <c r="A37" s="1">
        <f t="shared" si="4"/>
        <v>43826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43826</v>
      </c>
      <c r="B38" s="64">
        <v>1</v>
      </c>
      <c r="C38" s="69"/>
      <c r="D38" s="306" t="s">
        <v>281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43826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43826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43826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43826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43826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3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12</v>
      </c>
      <c r="O43" s="3"/>
      <c r="P43" s="3"/>
      <c r="Q43" s="3"/>
      <c r="R43" s="3"/>
    </row>
    <row r="44" spans="1:18" ht="58.2" customHeight="1" x14ac:dyDescent="0.3">
      <c r="A44" s="1">
        <f t="shared" si="4"/>
        <v>43826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96" t="s">
        <v>142</v>
      </c>
      <c r="I44" s="65" t="str">
        <f>"me©‡gvU fwZ© 
= "&amp;I75</f>
        <v>me©‡gvU fwZ© 
= 20100</v>
      </c>
      <c r="J44" s="65" t="str">
        <f>"ch©v‡jvPbvi Rb¨ †cÖwiZ g„„Zz¨ 
= "&amp;J75</f>
        <v>ch©v‡jvPbvi Rb¨ †cÖwiZ g„„Zz¨ 
= 109</v>
      </c>
      <c r="K44" s="65" t="str">
        <f>"ch©v‡jvPbv m¤úbœK…Z g„„Zz¨ 
= "&amp;K75</f>
        <v>ch©v‡jvPbv m¤úbœK…Z g„„Zz¨ 
= 107</v>
      </c>
      <c r="L44" s="65" t="str">
        <f>"wbwðZ g„„Zz¨ 
= "&amp;L75</f>
        <v>wbwðZ g„„Zz¨ 
= 75</v>
      </c>
      <c r="M44" s="65" t="str">
        <f>"QvocÎ cÖvß †ivMx
 = "&amp;M75</f>
        <v>QvocÎ cÖvß †ivMx
 = 19979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43826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H45+'26.12'!I45</f>
        <v>1216</v>
      </c>
      <c r="J45" s="49">
        <v>3</v>
      </c>
      <c r="K45" s="49">
        <v>3</v>
      </c>
      <c r="L45" s="49">
        <v>1</v>
      </c>
      <c r="M45" s="14">
        <f t="shared" ref="M45:M74" si="12">I45-N45-J45</f>
        <v>1213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43826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H46+'26.12'!I46</f>
        <v>1897</v>
      </c>
      <c r="J46" s="51">
        <v>12</v>
      </c>
      <c r="K46" s="51">
        <v>11</v>
      </c>
      <c r="L46" s="51">
        <v>9</v>
      </c>
      <c r="M46" s="17">
        <f t="shared" si="12"/>
        <v>1885</v>
      </c>
      <c r="N46" s="86">
        <v>0</v>
      </c>
      <c r="O46" s="3"/>
      <c r="P46" s="3"/>
      <c r="Q46" s="3"/>
      <c r="R46" s="3"/>
    </row>
    <row r="47" spans="1:18" ht="17.55" customHeight="1" x14ac:dyDescent="0.3">
      <c r="A47" s="1">
        <f t="shared" si="4"/>
        <v>43826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H47+'26.12'!I47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43826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H48+'26.12'!I48</f>
        <v>766</v>
      </c>
      <c r="J48" s="51">
        <v>8</v>
      </c>
      <c r="K48" s="51">
        <v>8</v>
      </c>
      <c r="L48" s="51">
        <v>4</v>
      </c>
      <c r="M48" s="17">
        <f t="shared" si="12"/>
        <v>758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43826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H49+'26.12'!I49</f>
        <v>928</v>
      </c>
      <c r="J49" s="51">
        <v>12</v>
      </c>
      <c r="K49" s="51">
        <v>12</v>
      </c>
      <c r="L49" s="51">
        <v>12</v>
      </c>
      <c r="M49" s="17">
        <f t="shared" si="12"/>
        <v>916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43826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H50+'26.12'!I50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43826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H51+'26.12'!I51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43826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H52+'26.12'!I52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43826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H53+'26.12'!I53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43826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H54+'26.12'!I54</f>
        <v>1746</v>
      </c>
      <c r="J54" s="51">
        <v>2</v>
      </c>
      <c r="K54" s="51">
        <v>2</v>
      </c>
      <c r="L54" s="51">
        <v>1</v>
      </c>
      <c r="M54" s="17">
        <f t="shared" si="12"/>
        <v>1741</v>
      </c>
      <c r="N54" s="86">
        <v>3</v>
      </c>
      <c r="O54" s="3"/>
      <c r="P54" s="3"/>
      <c r="Q54" s="3"/>
      <c r="R54" s="3"/>
    </row>
    <row r="55" spans="1:18" ht="17.55" customHeight="1" x14ac:dyDescent="0.3">
      <c r="A55" s="1">
        <f t="shared" si="4"/>
        <v>43826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H55+'26.12'!I55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43826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H56+'26.12'!I56</f>
        <v>148</v>
      </c>
      <c r="J56" s="51">
        <v>1</v>
      </c>
      <c r="K56" s="51">
        <v>1</v>
      </c>
      <c r="L56" s="51">
        <v>1</v>
      </c>
      <c r="M56" s="17">
        <f t="shared" si="12"/>
        <v>147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43826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H57+'26.12'!I57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43826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H58+'26.12'!I58</f>
        <v>1435</v>
      </c>
      <c r="J58" s="51">
        <v>6</v>
      </c>
      <c r="K58" s="51">
        <v>6</v>
      </c>
      <c r="L58" s="51">
        <v>4</v>
      </c>
      <c r="M58" s="17">
        <f t="shared" si="12"/>
        <v>1428</v>
      </c>
      <c r="N58" s="86">
        <v>1</v>
      </c>
      <c r="O58" s="3"/>
      <c r="P58" s="3"/>
      <c r="Q58" s="3"/>
      <c r="R58" s="3"/>
    </row>
    <row r="59" spans="1:18" ht="17.55" customHeight="1" x14ac:dyDescent="0.3">
      <c r="A59" s="1">
        <f t="shared" si="4"/>
        <v>43826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H59+'26.12'!I59</f>
        <v>779</v>
      </c>
      <c r="J59" s="51">
        <v>9</v>
      </c>
      <c r="K59" s="51">
        <v>9</v>
      </c>
      <c r="L59" s="51">
        <v>8</v>
      </c>
      <c r="M59" s="17">
        <f t="shared" si="12"/>
        <v>770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43826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H60+'26.12'!I60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43826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H61+'26.12'!I61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43826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H62+'26.12'!I62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43826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H63+'26.12'!I63</f>
        <v>824</v>
      </c>
      <c r="J63" s="51">
        <v>6</v>
      </c>
      <c r="K63" s="51">
        <v>6</v>
      </c>
      <c r="L63" s="51">
        <v>6</v>
      </c>
      <c r="M63" s="17">
        <f t="shared" si="12"/>
        <v>818</v>
      </c>
      <c r="N63" s="86">
        <v>0</v>
      </c>
      <c r="O63" s="3"/>
      <c r="P63" s="3"/>
      <c r="Q63" s="3"/>
      <c r="R63" s="3"/>
    </row>
    <row r="64" spans="1:18" ht="17.55" customHeight="1" x14ac:dyDescent="0.3">
      <c r="A64" s="1">
        <f t="shared" si="4"/>
        <v>43826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H64+'26.12'!I64</f>
        <v>999</v>
      </c>
      <c r="J64" s="51"/>
      <c r="K64" s="51"/>
      <c r="L64" s="51">
        <v>0</v>
      </c>
      <c r="M64" s="17">
        <f t="shared" si="12"/>
        <v>998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43826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H65+'26.12'!I65</f>
        <v>505</v>
      </c>
      <c r="J65" s="51">
        <v>4</v>
      </c>
      <c r="K65" s="51">
        <v>4</v>
      </c>
      <c r="L65" s="51">
        <v>4</v>
      </c>
      <c r="M65" s="17">
        <f t="shared" si="12"/>
        <v>500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43826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H66+'26.12'!I66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43826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H67+'26.12'!I67</f>
        <v>747</v>
      </c>
      <c r="J67" s="51">
        <v>7</v>
      </c>
      <c r="K67" s="51">
        <v>7</v>
      </c>
      <c r="L67" s="51">
        <v>6</v>
      </c>
      <c r="M67" s="17">
        <f t="shared" si="12"/>
        <v>738</v>
      </c>
      <c r="N67" s="86">
        <v>2</v>
      </c>
      <c r="O67" s="3"/>
      <c r="P67" s="3"/>
      <c r="Q67" s="3"/>
      <c r="R67" s="3"/>
    </row>
    <row r="68" spans="1:18" ht="17.55" customHeight="1" x14ac:dyDescent="0.3">
      <c r="A68" s="1">
        <f t="shared" si="4"/>
        <v>43826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H68+'26.12'!I68</f>
        <v>364</v>
      </c>
      <c r="J68" s="51">
        <v>2</v>
      </c>
      <c r="K68" s="51">
        <v>2</v>
      </c>
      <c r="L68" s="51">
        <v>0</v>
      </c>
      <c r="M68" s="17">
        <f t="shared" si="12"/>
        <v>361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43826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H69+'26.12'!I69</f>
        <v>879</v>
      </c>
      <c r="J69" s="51">
        <v>3</v>
      </c>
      <c r="K69" s="51">
        <v>3</v>
      </c>
      <c r="L69" s="51">
        <v>2</v>
      </c>
      <c r="M69" s="17">
        <f t="shared" si="12"/>
        <v>875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43826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H70+'26.12'!I70</f>
        <v>802</v>
      </c>
      <c r="J70" s="51">
        <v>2</v>
      </c>
      <c r="K70" s="51">
        <v>2</v>
      </c>
      <c r="L70" s="51">
        <v>0</v>
      </c>
      <c r="M70" s="17">
        <f t="shared" si="12"/>
        <v>800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43826</v>
      </c>
      <c r="B71" s="2" t="s">
        <v>109</v>
      </c>
      <c r="C71" s="33">
        <v>27</v>
      </c>
      <c r="D71" s="50" t="s">
        <v>110</v>
      </c>
      <c r="E71" s="13">
        <v>1</v>
      </c>
      <c r="F71" s="13">
        <v>0</v>
      </c>
      <c r="G71" s="13">
        <v>0</v>
      </c>
      <c r="H71" s="83">
        <f t="shared" si="11"/>
        <v>1</v>
      </c>
      <c r="I71" s="105">
        <f>H71+'26.12'!I71</f>
        <v>783</v>
      </c>
      <c r="J71" s="51"/>
      <c r="K71" s="51"/>
      <c r="L71" s="51">
        <v>0</v>
      </c>
      <c r="M71" s="17">
        <f t="shared" si="12"/>
        <v>781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43826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H72+'26.12'!I72</f>
        <v>314</v>
      </c>
      <c r="J72" s="51"/>
      <c r="K72" s="51"/>
      <c r="L72" s="51">
        <v>0</v>
      </c>
      <c r="M72" s="17">
        <f t="shared" si="12"/>
        <v>314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43826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H73+'26.12'!I73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43826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H74+'26.12'!I74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43826</v>
      </c>
      <c r="B75" s="2">
        <v>1</v>
      </c>
      <c r="C75" s="29"/>
      <c r="D75" s="22" t="s">
        <v>117</v>
      </c>
      <c r="E75" s="23">
        <f>SUM(E45:E74)</f>
        <v>3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3</v>
      </c>
      <c r="I75" s="23">
        <f t="shared" si="13"/>
        <v>20100</v>
      </c>
      <c r="J75" s="23">
        <f t="shared" si="13"/>
        <v>109</v>
      </c>
      <c r="K75" s="23">
        <f t="shared" si="13"/>
        <v>107</v>
      </c>
      <c r="L75" s="23">
        <f t="shared" si="13"/>
        <v>75</v>
      </c>
      <c r="M75" s="23">
        <f t="shared" si="13"/>
        <v>19979</v>
      </c>
      <c r="N75" s="23">
        <f t="shared" si="13"/>
        <v>12</v>
      </c>
      <c r="O75" s="3"/>
      <c r="P75" s="3"/>
      <c r="Q75" s="3"/>
      <c r="R75" s="3"/>
    </row>
    <row r="76" spans="1:18" ht="17.55" customHeight="1" x14ac:dyDescent="0.3">
      <c r="A76" s="1">
        <f t="shared" si="4"/>
        <v>43826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43826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43826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43826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43826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43826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43826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43826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43826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43826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ht="17.399999999999999" x14ac:dyDescent="0.3">
      <c r="A86" s="1">
        <f t="shared" si="4"/>
        <v>43826</v>
      </c>
      <c r="B86" s="2">
        <v>1</v>
      </c>
      <c r="E86" s="30"/>
    </row>
    <row r="87" spans="1:14" x14ac:dyDescent="0.3">
      <c r="A87" s="1">
        <f t="shared" si="4"/>
        <v>43826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43826</v>
      </c>
      <c r="B88" s="2">
        <v>1</v>
      </c>
      <c r="E88" s="30"/>
    </row>
    <row r="89" spans="1:14" x14ac:dyDescent="0.3">
      <c r="A89" s="1">
        <f t="shared" ref="A89" si="14">$N$3</f>
        <v>43826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55" zoomScale="80" zoomScaleNormal="80" zoomScaleSheetLayoutView="80" workbookViewId="0">
      <selection activeCell="J45" sqref="J45:L74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43825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43825</v>
      </c>
      <c r="B2" s="2">
        <v>1</v>
      </c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41"/>
      <c r="N2" s="295"/>
    </row>
    <row r="3" spans="1:20" ht="17.399999999999999" x14ac:dyDescent="0.3">
      <c r="A3" s="1">
        <f t="shared" si="0"/>
        <v>43825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43825</v>
      </c>
      <c r="O3" s="3"/>
      <c r="P3" s="3"/>
      <c r="Q3" s="3"/>
      <c r="R3" s="3"/>
    </row>
    <row r="4" spans="1:20" ht="17.399999999999999" x14ac:dyDescent="0.3">
      <c r="A4" s="1">
        <f t="shared" si="0"/>
        <v>43825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43825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43825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43825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43825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43825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24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98</v>
      </c>
      <c r="O9" s="3"/>
      <c r="P9" s="3"/>
      <c r="Q9" s="40" t="str">
        <f>"24 N›Uvq ?? msL¨v = "&amp;H36</f>
        <v>24 N›Uvq ?? msL¨v = 24</v>
      </c>
    </row>
    <row r="10" spans="1:20" ht="57.6" x14ac:dyDescent="0.3">
      <c r="A10" s="1">
        <f t="shared" si="0"/>
        <v>43825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96" t="s">
        <v>142</v>
      </c>
      <c r="I10" s="65" t="str">
        <f>"me©‡gvU fwZ©
= "&amp;I36</f>
        <v>me©‡gvU fwZ©
= 101297</v>
      </c>
      <c r="J10" s="65" t="str">
        <f>"ch©v‡jvPbvi Rb¨ †cÖwiZ g„„Zz¨ 
= "&amp;J36</f>
        <v>ch©v‡jvPbvi Rb¨ †cÖwiZ g„„Zz¨ 
= 266</v>
      </c>
      <c r="K10" s="65" t="str">
        <f>"ch©v‡jvPbv m¤úbœK…Z g„„Zz¨ 
= "&amp;K36</f>
        <v>ch©v‡jvPbv m¤úbœK…Z g„„Zz¨ 
= 234</v>
      </c>
      <c r="L10" s="65" t="str">
        <f>"wbwðZ g„„Zz¨ 
= "&amp;L36</f>
        <v>wbwðZ g„„Zz¨ 
= 148</v>
      </c>
      <c r="M10" s="65" t="str">
        <f>"QvocÎ cÖvß †ivMx
 = "&amp;M36</f>
        <v>QvocÎ cÖvß †ivMx
 = 100933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43825</v>
      </c>
      <c r="B11" s="2" t="s">
        <v>9</v>
      </c>
      <c r="C11" s="12">
        <v>1</v>
      </c>
      <c r="D11" s="57" t="s">
        <v>10</v>
      </c>
      <c r="E11" s="13">
        <v>1</v>
      </c>
      <c r="F11" s="13">
        <v>0</v>
      </c>
      <c r="G11" s="13">
        <v>0</v>
      </c>
      <c r="H11" s="82">
        <f>SUM(E11:G11)</f>
        <v>1</v>
      </c>
      <c r="I11" s="104">
        <f>H11+'25.12'!I11</f>
        <v>8741</v>
      </c>
      <c r="J11" s="49">
        <v>40</v>
      </c>
      <c r="K11" s="49">
        <v>36</v>
      </c>
      <c r="L11" s="49">
        <v>19</v>
      </c>
      <c r="M11" s="14">
        <f t="shared" ref="M11:M23" si="1">I11-N11-J11</f>
        <v>8690</v>
      </c>
      <c r="N11" s="85">
        <v>11</v>
      </c>
      <c r="O11" s="3"/>
      <c r="P11" s="3"/>
      <c r="Q11" s="3"/>
      <c r="R11" s="3"/>
    </row>
    <row r="12" spans="1:20" x14ac:dyDescent="0.3">
      <c r="A12" s="1">
        <f t="shared" si="0"/>
        <v>43825</v>
      </c>
      <c r="B12" s="2" t="s">
        <v>11</v>
      </c>
      <c r="C12" s="15">
        <v>2</v>
      </c>
      <c r="D12" s="59" t="s">
        <v>144</v>
      </c>
      <c r="E12" s="13">
        <v>1</v>
      </c>
      <c r="F12" s="13">
        <v>0</v>
      </c>
      <c r="G12" s="13">
        <v>0</v>
      </c>
      <c r="H12" s="83">
        <f t="shared" ref="H12:H23" si="2">SUM(E12:G12)</f>
        <v>1</v>
      </c>
      <c r="I12" s="105">
        <f>H12+'25.12'!I12</f>
        <v>5045</v>
      </c>
      <c r="J12" s="51">
        <v>2</v>
      </c>
      <c r="K12" s="51">
        <v>1</v>
      </c>
      <c r="L12" s="51">
        <v>0</v>
      </c>
      <c r="M12" s="17">
        <f t="shared" si="1"/>
        <v>5033</v>
      </c>
      <c r="N12" s="86">
        <v>10</v>
      </c>
      <c r="O12" s="3"/>
      <c r="P12" s="3"/>
      <c r="Q12" s="3"/>
      <c r="R12" s="3"/>
    </row>
    <row r="13" spans="1:20" x14ac:dyDescent="0.3">
      <c r="A13" s="1">
        <f t="shared" si="0"/>
        <v>43825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H13+'25.12'!I13</f>
        <v>1471</v>
      </c>
      <c r="J13" s="51">
        <v>16</v>
      </c>
      <c r="K13" s="51">
        <v>16</v>
      </c>
      <c r="L13" s="51">
        <v>14</v>
      </c>
      <c r="M13" s="17">
        <f t="shared" si="1"/>
        <v>1453</v>
      </c>
      <c r="N13" s="86">
        <v>2</v>
      </c>
      <c r="O13" s="3"/>
      <c r="Q13" s="3"/>
      <c r="R13" s="3"/>
    </row>
    <row r="14" spans="1:20" x14ac:dyDescent="0.3">
      <c r="A14" s="1">
        <f t="shared" si="0"/>
        <v>43825</v>
      </c>
      <c r="B14" s="2" t="s">
        <v>14</v>
      </c>
      <c r="C14" s="15">
        <v>4</v>
      </c>
      <c r="D14" s="59" t="s">
        <v>145</v>
      </c>
      <c r="E14" s="13">
        <v>1</v>
      </c>
      <c r="F14" s="13">
        <v>0</v>
      </c>
      <c r="G14" s="13">
        <v>0</v>
      </c>
      <c r="H14" s="83">
        <f t="shared" si="2"/>
        <v>1</v>
      </c>
      <c r="I14" s="105">
        <f>H14+'25.12'!I14</f>
        <v>3774</v>
      </c>
      <c r="J14" s="51">
        <v>8</v>
      </c>
      <c r="K14" s="51">
        <v>8</v>
      </c>
      <c r="L14" s="51">
        <v>5</v>
      </c>
      <c r="M14" s="17">
        <f t="shared" si="1"/>
        <v>3761</v>
      </c>
      <c r="N14" s="86">
        <v>5</v>
      </c>
      <c r="O14" s="3"/>
      <c r="P14" s="3"/>
      <c r="Q14" s="3"/>
      <c r="R14" s="3"/>
    </row>
    <row r="15" spans="1:20" ht="17.399999999999999" x14ac:dyDescent="0.3">
      <c r="A15" s="1">
        <f t="shared" si="0"/>
        <v>43825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H15+'25.12'!I15</f>
        <v>1673</v>
      </c>
      <c r="J15" s="51">
        <v>3</v>
      </c>
      <c r="K15" s="51">
        <v>3</v>
      </c>
      <c r="L15" s="51">
        <v>2</v>
      </c>
      <c r="M15" s="17">
        <f t="shared" si="1"/>
        <v>1666</v>
      </c>
      <c r="N15" s="86">
        <v>4</v>
      </c>
      <c r="O15" s="3"/>
      <c r="P15" s="3"/>
      <c r="Q15" s="3"/>
      <c r="R15" s="3"/>
    </row>
    <row r="16" spans="1:20" ht="17.399999999999999" x14ac:dyDescent="0.3">
      <c r="A16" s="1">
        <f t="shared" si="0"/>
        <v>43825</v>
      </c>
      <c r="B16" s="2" t="s">
        <v>21</v>
      </c>
      <c r="C16" s="15">
        <v>6</v>
      </c>
      <c r="D16" s="61" t="s">
        <v>22</v>
      </c>
      <c r="E16" s="13">
        <v>4</v>
      </c>
      <c r="F16" s="13">
        <v>0</v>
      </c>
      <c r="G16" s="13">
        <v>0</v>
      </c>
      <c r="H16" s="83">
        <f t="shared" si="2"/>
        <v>4</v>
      </c>
      <c r="I16" s="105">
        <f>H16+'25.12'!I16</f>
        <v>1073</v>
      </c>
      <c r="J16" s="51"/>
      <c r="K16" s="51"/>
      <c r="L16" s="51">
        <v>0</v>
      </c>
      <c r="M16" s="17">
        <f t="shared" si="1"/>
        <v>1069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43825</v>
      </c>
      <c r="B17" s="2" t="s">
        <v>23</v>
      </c>
      <c r="C17" s="15">
        <v>7</v>
      </c>
      <c r="D17" s="61" t="s">
        <v>24</v>
      </c>
      <c r="E17" s="13">
        <v>0</v>
      </c>
      <c r="F17" s="13">
        <v>0</v>
      </c>
      <c r="G17" s="13">
        <v>0</v>
      </c>
      <c r="H17" s="83">
        <f t="shared" si="2"/>
        <v>0</v>
      </c>
      <c r="I17" s="105">
        <f>H17+'25.12'!I17</f>
        <v>4210</v>
      </c>
      <c r="J17" s="51">
        <v>15</v>
      </c>
      <c r="K17" s="51">
        <v>15</v>
      </c>
      <c r="L17" s="51">
        <v>5</v>
      </c>
      <c r="M17" s="17">
        <f t="shared" si="1"/>
        <v>4190</v>
      </c>
      <c r="N17" s="86">
        <v>5</v>
      </c>
      <c r="O17" s="3"/>
      <c r="P17" s="3"/>
      <c r="Q17" s="3"/>
      <c r="R17" s="3"/>
    </row>
    <row r="18" spans="1:18" ht="17.399999999999999" x14ac:dyDescent="0.3">
      <c r="A18" s="1">
        <f t="shared" si="0"/>
        <v>43825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H18+'25.12'!I18</f>
        <v>361</v>
      </c>
      <c r="J18" s="51"/>
      <c r="K18" s="51"/>
      <c r="L18" s="51">
        <v>0</v>
      </c>
      <c r="M18" s="17">
        <f t="shared" si="1"/>
        <v>358</v>
      </c>
      <c r="N18" s="86">
        <v>3</v>
      </c>
      <c r="O18" s="3"/>
      <c r="P18" s="3"/>
      <c r="Q18" s="3"/>
      <c r="R18" s="3"/>
    </row>
    <row r="19" spans="1:18" x14ac:dyDescent="0.3">
      <c r="A19" s="1">
        <f t="shared" si="0"/>
        <v>43825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H19+'25.12'!I19</f>
        <v>1774</v>
      </c>
      <c r="J19" s="51"/>
      <c r="K19" s="51">
        <v>0</v>
      </c>
      <c r="L19" s="51">
        <v>0</v>
      </c>
      <c r="M19" s="17">
        <f t="shared" si="1"/>
        <v>1768</v>
      </c>
      <c r="N19" s="86">
        <v>6</v>
      </c>
      <c r="O19" s="3"/>
      <c r="P19" s="3"/>
      <c r="Q19" s="3"/>
      <c r="R19" s="3"/>
    </row>
    <row r="20" spans="1:18" x14ac:dyDescent="0.3">
      <c r="A20" s="1">
        <f t="shared" si="0"/>
        <v>43825</v>
      </c>
      <c r="B20" s="2" t="s">
        <v>29</v>
      </c>
      <c r="C20" s="15">
        <v>10</v>
      </c>
      <c r="D20" s="59" t="s">
        <v>30</v>
      </c>
      <c r="E20" s="13">
        <v>0</v>
      </c>
      <c r="F20" s="13">
        <v>0</v>
      </c>
      <c r="G20" s="13">
        <v>0</v>
      </c>
      <c r="H20" s="83">
        <f t="shared" si="2"/>
        <v>0</v>
      </c>
      <c r="I20" s="105">
        <f>H20+'25.12'!I20</f>
        <v>3230</v>
      </c>
      <c r="J20" s="51">
        <v>3</v>
      </c>
      <c r="K20" s="51">
        <v>3</v>
      </c>
      <c r="L20" s="51">
        <v>3</v>
      </c>
      <c r="M20" s="17">
        <f t="shared" si="1"/>
        <v>3219</v>
      </c>
      <c r="N20" s="86">
        <v>8</v>
      </c>
      <c r="O20" s="3"/>
      <c r="P20" s="3"/>
      <c r="Q20" s="3"/>
      <c r="R20" s="3"/>
    </row>
    <row r="21" spans="1:18" ht="22.2" customHeight="1" x14ac:dyDescent="0.3">
      <c r="A21" s="1">
        <f t="shared" si="0"/>
        <v>43825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H21+'25.12'!I21</f>
        <v>251</v>
      </c>
      <c r="J21" s="51"/>
      <c r="K21" s="51"/>
      <c r="L21" s="51"/>
      <c r="M21" s="17">
        <f t="shared" si="1"/>
        <v>251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H22+'25.12'!I22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43825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10</v>
      </c>
      <c r="I24" s="94">
        <f t="shared" si="3"/>
        <v>31678</v>
      </c>
      <c r="J24" s="92">
        <f t="shared" si="3"/>
        <v>87</v>
      </c>
      <c r="K24" s="92">
        <f t="shared" si="3"/>
        <v>82</v>
      </c>
      <c r="L24" s="92">
        <f t="shared" si="3"/>
        <v>48</v>
      </c>
      <c r="M24" s="95">
        <f t="shared" si="3"/>
        <v>31533</v>
      </c>
      <c r="N24" s="96">
        <f t="shared" si="3"/>
        <v>58</v>
      </c>
      <c r="O24" s="3"/>
      <c r="P24" s="3"/>
      <c r="Q24" s="3"/>
      <c r="R24" s="3"/>
    </row>
    <row r="25" spans="1:18" x14ac:dyDescent="0.3">
      <c r="A25" s="1">
        <f t="shared" ref="A25:A88" si="4">$N$3</f>
        <v>43825</v>
      </c>
      <c r="B25" s="2">
        <v>1</v>
      </c>
      <c r="C25" s="78"/>
      <c r="D25" s="79" t="s">
        <v>119</v>
      </c>
      <c r="E25" s="97">
        <f>E75</f>
        <v>3</v>
      </c>
      <c r="F25" s="97">
        <f t="shared" ref="F25:N25" si="5">F75</f>
        <v>0</v>
      </c>
      <c r="G25" s="97">
        <f t="shared" si="5"/>
        <v>0</v>
      </c>
      <c r="H25" s="97">
        <f t="shared" si="5"/>
        <v>3</v>
      </c>
      <c r="I25" s="97">
        <f t="shared" si="5"/>
        <v>20097</v>
      </c>
      <c r="J25" s="97">
        <f t="shared" si="5"/>
        <v>109</v>
      </c>
      <c r="K25" s="97">
        <f t="shared" si="5"/>
        <v>107</v>
      </c>
      <c r="L25" s="97">
        <f t="shared" si="5"/>
        <v>75</v>
      </c>
      <c r="M25" s="97">
        <f t="shared" si="5"/>
        <v>19978</v>
      </c>
      <c r="N25" s="97">
        <f t="shared" si="5"/>
        <v>10</v>
      </c>
      <c r="O25" s="3"/>
      <c r="P25" s="3"/>
      <c r="Q25" s="3"/>
      <c r="R25" s="3"/>
    </row>
    <row r="26" spans="1:18" x14ac:dyDescent="0.3">
      <c r="A26" s="1">
        <f t="shared" si="4"/>
        <v>43825</v>
      </c>
      <c r="B26" s="2">
        <v>1</v>
      </c>
      <c r="C26" s="78"/>
      <c r="D26" s="79" t="s">
        <v>154</v>
      </c>
      <c r="E26" s="97">
        <f>E24+E25</f>
        <v>13</v>
      </c>
      <c r="F26" s="98">
        <f t="shared" ref="F26:N26" si="6">F24+F25</f>
        <v>0</v>
      </c>
      <c r="G26" s="98">
        <f t="shared" si="6"/>
        <v>0</v>
      </c>
      <c r="H26" s="99">
        <f t="shared" si="6"/>
        <v>13</v>
      </c>
      <c r="I26" s="97">
        <f t="shared" si="6"/>
        <v>51775</v>
      </c>
      <c r="J26" s="98">
        <f t="shared" si="6"/>
        <v>196</v>
      </c>
      <c r="K26" s="98">
        <f t="shared" si="6"/>
        <v>189</v>
      </c>
      <c r="L26" s="100">
        <f t="shared" si="6"/>
        <v>123</v>
      </c>
      <c r="M26" s="101">
        <f t="shared" si="6"/>
        <v>51511</v>
      </c>
      <c r="N26" s="102">
        <f t="shared" si="6"/>
        <v>68</v>
      </c>
      <c r="O26" s="3"/>
      <c r="P26" s="67"/>
      <c r="Q26" s="3"/>
      <c r="R26" s="3"/>
    </row>
    <row r="27" spans="1:18" x14ac:dyDescent="0.3">
      <c r="A27" s="1">
        <f t="shared" si="4"/>
        <v>43825</v>
      </c>
      <c r="B27" s="2">
        <v>1</v>
      </c>
      <c r="C27" s="80"/>
      <c r="D27" s="81" t="s">
        <v>120</v>
      </c>
      <c r="E27" s="97">
        <f>SUM(E28:E35)</f>
        <v>11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11</v>
      </c>
      <c r="I27" s="97">
        <f t="shared" si="7"/>
        <v>49522</v>
      </c>
      <c r="J27" s="98">
        <f>SUM(J28:J35)</f>
        <v>70</v>
      </c>
      <c r="K27" s="98">
        <f t="shared" si="7"/>
        <v>45</v>
      </c>
      <c r="L27" s="100">
        <f t="shared" si="7"/>
        <v>25</v>
      </c>
      <c r="M27" s="101">
        <f t="shared" si="7"/>
        <v>49422</v>
      </c>
      <c r="N27" s="102">
        <f t="shared" si="7"/>
        <v>30</v>
      </c>
      <c r="O27" s="3"/>
      <c r="P27" s="3"/>
      <c r="Q27" s="3"/>
      <c r="R27" s="3"/>
    </row>
    <row r="28" spans="1:18" x14ac:dyDescent="0.3">
      <c r="A28" s="1">
        <f t="shared" si="4"/>
        <v>43825</v>
      </c>
      <c r="B28" s="2" t="s">
        <v>31</v>
      </c>
      <c r="C28" s="12">
        <v>1</v>
      </c>
      <c r="D28" s="48" t="s">
        <v>32</v>
      </c>
      <c r="E28" s="13">
        <v>4</v>
      </c>
      <c r="F28" s="13">
        <v>0</v>
      </c>
      <c r="G28" s="13">
        <v>0</v>
      </c>
      <c r="H28" s="82">
        <f t="shared" ref="H28:H35" si="8">SUM(E28:G28)</f>
        <v>4</v>
      </c>
      <c r="I28" s="104">
        <f>H28+'25.12'!I28</f>
        <v>11741</v>
      </c>
      <c r="J28" s="49">
        <v>14</v>
      </c>
      <c r="K28" s="49">
        <v>9</v>
      </c>
      <c r="L28" s="49">
        <v>6</v>
      </c>
      <c r="M28" s="14">
        <f t="shared" ref="M28:M35" si="9">I28-N28-J28</f>
        <v>11716</v>
      </c>
      <c r="N28" s="85">
        <v>11</v>
      </c>
      <c r="O28" s="3"/>
      <c r="P28" s="3"/>
      <c r="Q28" s="3"/>
      <c r="R28" s="3"/>
    </row>
    <row r="29" spans="1:18" x14ac:dyDescent="0.3">
      <c r="A29" s="1">
        <f t="shared" si="4"/>
        <v>43825</v>
      </c>
      <c r="B29" s="2" t="s">
        <v>33</v>
      </c>
      <c r="C29" s="15">
        <v>2</v>
      </c>
      <c r="D29" s="50" t="s">
        <v>156</v>
      </c>
      <c r="E29" s="13">
        <v>7</v>
      </c>
      <c r="F29" s="13">
        <v>0</v>
      </c>
      <c r="G29" s="13">
        <v>0</v>
      </c>
      <c r="H29" s="83">
        <f t="shared" si="8"/>
        <v>7</v>
      </c>
      <c r="I29" s="105">
        <f>H29+'25.12'!I29</f>
        <v>8348</v>
      </c>
      <c r="J29" s="51">
        <v>7</v>
      </c>
      <c r="K29" s="51">
        <v>5</v>
      </c>
      <c r="L29" s="51">
        <v>2</v>
      </c>
      <c r="M29" s="17">
        <f t="shared" si="9"/>
        <v>8329</v>
      </c>
      <c r="N29" s="86">
        <v>12</v>
      </c>
      <c r="O29" s="3"/>
      <c r="P29" s="3"/>
      <c r="Q29" s="3"/>
      <c r="R29" s="3"/>
    </row>
    <row r="30" spans="1:18" ht="17.399999999999999" x14ac:dyDescent="0.3">
      <c r="A30" s="1">
        <f t="shared" si="4"/>
        <v>43825</v>
      </c>
      <c r="B30" s="2" t="s">
        <v>35</v>
      </c>
      <c r="C30" s="15">
        <v>3</v>
      </c>
      <c r="D30" s="50" t="s">
        <v>36</v>
      </c>
      <c r="E30" s="13">
        <v>0</v>
      </c>
      <c r="F30" s="13">
        <v>0</v>
      </c>
      <c r="G30" s="13">
        <v>0</v>
      </c>
      <c r="H30" s="83">
        <f t="shared" si="8"/>
        <v>0</v>
      </c>
      <c r="I30" s="105">
        <f>H30+'25.12'!I30</f>
        <v>11971</v>
      </c>
      <c r="J30" s="51">
        <v>24</v>
      </c>
      <c r="K30" s="51">
        <v>12</v>
      </c>
      <c r="L30" s="51">
        <v>6</v>
      </c>
      <c r="M30" s="17">
        <f t="shared" si="9"/>
        <v>11943</v>
      </c>
      <c r="N30" s="86">
        <v>4</v>
      </c>
      <c r="O30" s="3"/>
      <c r="P30" s="3"/>
      <c r="Q30" s="3"/>
      <c r="R30" s="3"/>
    </row>
    <row r="31" spans="1:18" ht="17.399999999999999" x14ac:dyDescent="0.3">
      <c r="A31" s="1">
        <f t="shared" si="4"/>
        <v>43825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H31+'25.12'!I31</f>
        <v>2174</v>
      </c>
      <c r="J31" s="51">
        <v>4</v>
      </c>
      <c r="K31" s="51">
        <v>4</v>
      </c>
      <c r="L31" s="51">
        <v>2</v>
      </c>
      <c r="M31" s="17">
        <f t="shared" si="9"/>
        <v>2170</v>
      </c>
      <c r="N31" s="86">
        <v>0</v>
      </c>
      <c r="O31" s="3"/>
      <c r="P31" s="3"/>
      <c r="Q31" s="3"/>
      <c r="R31" s="3"/>
    </row>
    <row r="32" spans="1:18" ht="17.399999999999999" x14ac:dyDescent="0.3">
      <c r="A32" s="1">
        <f t="shared" si="4"/>
        <v>43825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H32+'25.12'!I32</f>
        <v>4812</v>
      </c>
      <c r="J32" s="51">
        <v>5</v>
      </c>
      <c r="K32" s="51">
        <v>4</v>
      </c>
      <c r="L32" s="51">
        <v>2</v>
      </c>
      <c r="M32" s="17">
        <f t="shared" si="9"/>
        <v>4807</v>
      </c>
      <c r="N32" s="86">
        <v>0</v>
      </c>
      <c r="O32" s="3"/>
      <c r="P32" s="3"/>
      <c r="Q32" s="3"/>
      <c r="R32" s="3"/>
    </row>
    <row r="33" spans="1:18" ht="17.399999999999999" x14ac:dyDescent="0.3">
      <c r="A33" s="1">
        <f t="shared" si="4"/>
        <v>43825</v>
      </c>
      <c r="B33" s="2" t="s">
        <v>41</v>
      </c>
      <c r="C33" s="15">
        <v>6</v>
      </c>
      <c r="D33" s="50" t="s">
        <v>42</v>
      </c>
      <c r="E33" s="13">
        <v>0</v>
      </c>
      <c r="F33" s="13">
        <v>0</v>
      </c>
      <c r="G33" s="13">
        <v>0</v>
      </c>
      <c r="H33" s="83">
        <f t="shared" si="8"/>
        <v>0</v>
      </c>
      <c r="I33" s="105">
        <f>H33+'25.12'!I33</f>
        <v>7084</v>
      </c>
      <c r="J33" s="51">
        <v>10</v>
      </c>
      <c r="K33" s="51">
        <v>7</v>
      </c>
      <c r="L33" s="51">
        <v>4</v>
      </c>
      <c r="M33" s="17">
        <f t="shared" si="9"/>
        <v>7073</v>
      </c>
      <c r="N33" s="86">
        <v>1</v>
      </c>
      <c r="O33" s="3"/>
      <c r="P33" s="3"/>
      <c r="Q33" s="3"/>
      <c r="R33" s="3"/>
    </row>
    <row r="34" spans="1:18" x14ac:dyDescent="0.3">
      <c r="A34" s="1">
        <f t="shared" si="4"/>
        <v>43825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H34+'25.12'!I34</f>
        <v>1011</v>
      </c>
      <c r="J34" s="51">
        <v>1</v>
      </c>
      <c r="K34" s="51">
        <v>1</v>
      </c>
      <c r="L34" s="51">
        <v>1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ht="17.399999999999999" x14ac:dyDescent="0.3">
      <c r="A35" s="1">
        <f t="shared" si="4"/>
        <v>43825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H35+'25.12'!I35</f>
        <v>2381</v>
      </c>
      <c r="J35" s="55">
        <v>5</v>
      </c>
      <c r="K35" s="55">
        <v>3</v>
      </c>
      <c r="L35" s="55">
        <v>2</v>
      </c>
      <c r="M35" s="19">
        <f t="shared" si="9"/>
        <v>2374</v>
      </c>
      <c r="N35" s="87">
        <v>2</v>
      </c>
      <c r="O35" s="3"/>
      <c r="P35" s="3"/>
      <c r="Q35" s="3"/>
      <c r="R35" s="3"/>
    </row>
    <row r="36" spans="1:18" x14ac:dyDescent="0.3">
      <c r="A36" s="1">
        <f t="shared" si="4"/>
        <v>43825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24</v>
      </c>
      <c r="I36" s="23">
        <f t="shared" si="10"/>
        <v>101297</v>
      </c>
      <c r="J36" s="23">
        <f t="shared" si="10"/>
        <v>266</v>
      </c>
      <c r="K36" s="23">
        <f t="shared" si="10"/>
        <v>234</v>
      </c>
      <c r="L36" s="23">
        <f t="shared" si="10"/>
        <v>148</v>
      </c>
      <c r="M36" s="23">
        <f t="shared" si="10"/>
        <v>100933</v>
      </c>
      <c r="N36" s="23">
        <f t="shared" si="10"/>
        <v>98</v>
      </c>
      <c r="O36" s="3"/>
      <c r="P36" s="3"/>
      <c r="Q36" s="3"/>
      <c r="R36" s="3"/>
    </row>
    <row r="37" spans="1:18" ht="21.6" customHeight="1" x14ac:dyDescent="0.3">
      <c r="A37" s="1">
        <f t="shared" si="4"/>
        <v>43825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43825</v>
      </c>
      <c r="B38" s="64">
        <v>1</v>
      </c>
      <c r="C38" s="69"/>
      <c r="D38" s="306" t="s">
        <v>280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43825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43825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43825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43825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43825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3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10</v>
      </c>
      <c r="O43" s="3"/>
      <c r="P43" s="3"/>
      <c r="Q43" s="3"/>
      <c r="R43" s="3"/>
    </row>
    <row r="44" spans="1:18" ht="58.2" customHeight="1" x14ac:dyDescent="0.3">
      <c r="A44" s="1">
        <f t="shared" si="4"/>
        <v>43825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96" t="s">
        <v>142</v>
      </c>
      <c r="I44" s="65" t="str">
        <f>"me©‡gvU fwZ© 
= "&amp;I75</f>
        <v>me©‡gvU fwZ© 
= 20097</v>
      </c>
      <c r="J44" s="65" t="str">
        <f>"ch©v‡jvPbvi Rb¨ †cÖwiZ g„„Zz¨ 
= "&amp;J75</f>
        <v>ch©v‡jvPbvi Rb¨ †cÖwiZ g„„Zz¨ 
= 109</v>
      </c>
      <c r="K44" s="65" t="str">
        <f>"ch©v‡jvPbv m¤úbœK…Z g„„Zz¨ 
= "&amp;K75</f>
        <v>ch©v‡jvPbv m¤úbœK…Z g„„Zz¨ 
= 107</v>
      </c>
      <c r="L44" s="65" t="str">
        <f>"wbwðZ g„„Zz¨ 
= "&amp;L75</f>
        <v>wbwðZ g„„Zz¨ 
= 75</v>
      </c>
      <c r="M44" s="65" t="str">
        <f>"QvocÎ cÖvß †ivMx
 = "&amp;M75</f>
        <v>QvocÎ cÖvß †ivMx
 = 19978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43825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H45+'25.12'!I45</f>
        <v>1216</v>
      </c>
      <c r="J45" s="49">
        <v>3</v>
      </c>
      <c r="K45" s="49">
        <v>3</v>
      </c>
      <c r="L45" s="49">
        <v>1</v>
      </c>
      <c r="M45" s="14">
        <f t="shared" ref="M45:M74" si="12">I45-N45-J45</f>
        <v>1213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43825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H46+'25.12'!I46</f>
        <v>1897</v>
      </c>
      <c r="J46" s="51">
        <v>12</v>
      </c>
      <c r="K46" s="51">
        <v>11</v>
      </c>
      <c r="L46" s="51">
        <v>9</v>
      </c>
      <c r="M46" s="17">
        <f t="shared" si="12"/>
        <v>1885</v>
      </c>
      <c r="N46" s="86">
        <v>0</v>
      </c>
      <c r="O46" s="3"/>
      <c r="P46" s="3"/>
      <c r="Q46" s="3"/>
      <c r="R46" s="3"/>
    </row>
    <row r="47" spans="1:18" ht="17.55" customHeight="1" x14ac:dyDescent="0.3">
      <c r="A47" s="1">
        <f t="shared" si="4"/>
        <v>43825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H47+'25.12'!I47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43825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H48+'25.12'!I48</f>
        <v>766</v>
      </c>
      <c r="J48" s="51">
        <v>8</v>
      </c>
      <c r="K48" s="51">
        <v>8</v>
      </c>
      <c r="L48" s="51">
        <v>4</v>
      </c>
      <c r="M48" s="17">
        <f t="shared" si="12"/>
        <v>758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43825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H49+'25.12'!I49</f>
        <v>928</v>
      </c>
      <c r="J49" s="51">
        <v>12</v>
      </c>
      <c r="K49" s="51">
        <v>12</v>
      </c>
      <c r="L49" s="51">
        <v>12</v>
      </c>
      <c r="M49" s="17">
        <f t="shared" si="12"/>
        <v>916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43825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H50+'25.12'!I50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43825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H51+'25.12'!I51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43825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H52+'25.12'!I52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43825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H53+'25.12'!I53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43825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H54+'25.12'!I54</f>
        <v>1745</v>
      </c>
      <c r="J54" s="51">
        <v>2</v>
      </c>
      <c r="K54" s="51">
        <v>2</v>
      </c>
      <c r="L54" s="51">
        <v>1</v>
      </c>
      <c r="M54" s="17">
        <f t="shared" si="12"/>
        <v>1741</v>
      </c>
      <c r="N54" s="86">
        <v>2</v>
      </c>
      <c r="O54" s="3"/>
      <c r="P54" s="3"/>
      <c r="Q54" s="3"/>
      <c r="R54" s="3"/>
    </row>
    <row r="55" spans="1:18" ht="17.55" customHeight="1" x14ac:dyDescent="0.3">
      <c r="A55" s="1">
        <f t="shared" si="4"/>
        <v>43825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H55+'25.12'!I55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43825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H56+'25.12'!I56</f>
        <v>148</v>
      </c>
      <c r="J56" s="51">
        <v>1</v>
      </c>
      <c r="K56" s="51">
        <v>1</v>
      </c>
      <c r="L56" s="51">
        <v>1</v>
      </c>
      <c r="M56" s="17">
        <f t="shared" si="12"/>
        <v>147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43825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H57+'25.12'!I57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43825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H58+'25.12'!I58</f>
        <v>1435</v>
      </c>
      <c r="J58" s="51">
        <v>6</v>
      </c>
      <c r="K58" s="51">
        <v>6</v>
      </c>
      <c r="L58" s="51">
        <v>4</v>
      </c>
      <c r="M58" s="17">
        <f t="shared" si="12"/>
        <v>1428</v>
      </c>
      <c r="N58" s="86">
        <v>1</v>
      </c>
      <c r="O58" s="3"/>
      <c r="P58" s="3"/>
      <c r="Q58" s="3"/>
      <c r="R58" s="3"/>
    </row>
    <row r="59" spans="1:18" ht="17.55" customHeight="1" x14ac:dyDescent="0.3">
      <c r="A59" s="1">
        <f t="shared" si="4"/>
        <v>43825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H59+'25.12'!I59</f>
        <v>779</v>
      </c>
      <c r="J59" s="51">
        <v>9</v>
      </c>
      <c r="K59" s="51">
        <v>9</v>
      </c>
      <c r="L59" s="51">
        <v>8</v>
      </c>
      <c r="M59" s="17">
        <f t="shared" si="12"/>
        <v>770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43825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H60+'25.12'!I60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43825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H61+'25.12'!I61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43825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H62+'25.12'!I62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43825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H63+'25.12'!I63</f>
        <v>824</v>
      </c>
      <c r="J63" s="51">
        <v>6</v>
      </c>
      <c r="K63" s="51">
        <v>6</v>
      </c>
      <c r="L63" s="51">
        <v>6</v>
      </c>
      <c r="M63" s="17">
        <f t="shared" si="12"/>
        <v>818</v>
      </c>
      <c r="N63" s="86">
        <v>0</v>
      </c>
      <c r="O63" s="3"/>
      <c r="P63" s="3"/>
      <c r="Q63" s="3"/>
      <c r="R63" s="3"/>
    </row>
    <row r="64" spans="1:18" ht="17.55" customHeight="1" x14ac:dyDescent="0.3">
      <c r="A64" s="1">
        <f t="shared" si="4"/>
        <v>43825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H64+'25.12'!I64</f>
        <v>999</v>
      </c>
      <c r="J64" s="51"/>
      <c r="K64" s="51"/>
      <c r="L64" s="51">
        <v>0</v>
      </c>
      <c r="M64" s="17">
        <f t="shared" si="12"/>
        <v>998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43825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H65+'25.12'!I65</f>
        <v>504</v>
      </c>
      <c r="J65" s="51">
        <v>4</v>
      </c>
      <c r="K65" s="51">
        <v>4</v>
      </c>
      <c r="L65" s="51">
        <v>4</v>
      </c>
      <c r="M65" s="17">
        <f t="shared" si="12"/>
        <v>499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43825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H66+'25.12'!I66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43825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H67+'25.12'!I67</f>
        <v>747</v>
      </c>
      <c r="J67" s="51">
        <v>7</v>
      </c>
      <c r="K67" s="51">
        <v>7</v>
      </c>
      <c r="L67" s="51">
        <v>6</v>
      </c>
      <c r="M67" s="17">
        <f t="shared" si="12"/>
        <v>738</v>
      </c>
      <c r="N67" s="86">
        <v>2</v>
      </c>
      <c r="O67" s="3"/>
      <c r="P67" s="3"/>
      <c r="Q67" s="3"/>
      <c r="R67" s="3"/>
    </row>
    <row r="68" spans="1:18" ht="17.55" customHeight="1" x14ac:dyDescent="0.3">
      <c r="A68" s="1">
        <f t="shared" si="4"/>
        <v>43825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H68+'25.12'!I68</f>
        <v>364</v>
      </c>
      <c r="J68" s="51">
        <v>2</v>
      </c>
      <c r="K68" s="51">
        <v>2</v>
      </c>
      <c r="L68" s="51">
        <v>0</v>
      </c>
      <c r="M68" s="17">
        <f t="shared" si="12"/>
        <v>361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43825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H69+'25.12'!I69</f>
        <v>879</v>
      </c>
      <c r="J69" s="51">
        <v>3</v>
      </c>
      <c r="K69" s="51">
        <v>3</v>
      </c>
      <c r="L69" s="51">
        <v>2</v>
      </c>
      <c r="M69" s="17">
        <f t="shared" si="12"/>
        <v>875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43825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H70+'25.12'!I70</f>
        <v>802</v>
      </c>
      <c r="J70" s="51">
        <v>2</v>
      </c>
      <c r="K70" s="51">
        <v>2</v>
      </c>
      <c r="L70" s="51">
        <v>0</v>
      </c>
      <c r="M70" s="17">
        <f t="shared" si="12"/>
        <v>800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43825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H71+'25.12'!I71</f>
        <v>782</v>
      </c>
      <c r="J71" s="51"/>
      <c r="K71" s="51"/>
      <c r="L71" s="51">
        <v>0</v>
      </c>
      <c r="M71" s="17">
        <f t="shared" si="12"/>
        <v>781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43825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H72+'25.12'!I72</f>
        <v>314</v>
      </c>
      <c r="J72" s="51"/>
      <c r="K72" s="51"/>
      <c r="L72" s="51">
        <v>0</v>
      </c>
      <c r="M72" s="17">
        <f t="shared" si="12"/>
        <v>314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43825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H73+'25.12'!I73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43825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H74+'25.12'!I74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43825</v>
      </c>
      <c r="B75" s="2">
        <v>1</v>
      </c>
      <c r="C75" s="29"/>
      <c r="D75" s="22" t="s">
        <v>117</v>
      </c>
      <c r="E75" s="23">
        <f>SUM(E45:E74)</f>
        <v>3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3</v>
      </c>
      <c r="I75" s="23">
        <f t="shared" si="13"/>
        <v>20097</v>
      </c>
      <c r="J75" s="23">
        <f t="shared" si="13"/>
        <v>109</v>
      </c>
      <c r="K75" s="23">
        <f t="shared" si="13"/>
        <v>107</v>
      </c>
      <c r="L75" s="23">
        <f t="shared" si="13"/>
        <v>75</v>
      </c>
      <c r="M75" s="23">
        <f t="shared" si="13"/>
        <v>19978</v>
      </c>
      <c r="N75" s="23">
        <f t="shared" si="13"/>
        <v>10</v>
      </c>
      <c r="O75" s="3"/>
      <c r="P75" s="3"/>
      <c r="Q75" s="3"/>
      <c r="R75" s="3"/>
    </row>
    <row r="76" spans="1:18" ht="17.55" customHeight="1" x14ac:dyDescent="0.3">
      <c r="A76" s="1">
        <f t="shared" si="4"/>
        <v>43825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43825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43825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43825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43825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43825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43825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43825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43825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43825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ht="17.399999999999999" x14ac:dyDescent="0.3">
      <c r="A86" s="1">
        <f t="shared" si="4"/>
        <v>43825</v>
      </c>
      <c r="B86" s="2">
        <v>1</v>
      </c>
      <c r="E86" s="30"/>
    </row>
    <row r="87" spans="1:14" x14ac:dyDescent="0.3">
      <c r="A87" s="1">
        <f t="shared" si="4"/>
        <v>43825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43825</v>
      </c>
      <c r="B88" s="2">
        <v>1</v>
      </c>
      <c r="E88" s="30"/>
    </row>
    <row r="89" spans="1:14" x14ac:dyDescent="0.3">
      <c r="A89" s="1">
        <f t="shared" ref="A89" si="14">$N$3</f>
        <v>43825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43824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43824</v>
      </c>
      <c r="B2" s="2">
        <v>1</v>
      </c>
      <c r="C2" s="294"/>
      <c r="D2" s="294"/>
      <c r="E2" s="294"/>
      <c r="F2" s="294"/>
      <c r="G2" s="294"/>
      <c r="H2" s="294"/>
      <c r="I2" s="294"/>
      <c r="J2" s="294"/>
      <c r="K2" s="294"/>
      <c r="L2" s="294"/>
      <c r="M2" s="41"/>
      <c r="N2" s="294"/>
    </row>
    <row r="3" spans="1:20" ht="17.399999999999999" x14ac:dyDescent="0.3">
      <c r="A3" s="1">
        <f t="shared" si="0"/>
        <v>43824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43824</v>
      </c>
      <c r="O3" s="3"/>
      <c r="P3" s="3"/>
      <c r="Q3" s="3"/>
      <c r="R3" s="3"/>
    </row>
    <row r="4" spans="1:20" ht="17.399999999999999" x14ac:dyDescent="0.3">
      <c r="A4" s="1">
        <f t="shared" si="0"/>
        <v>43824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43824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43824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43824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43824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43824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17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97</v>
      </c>
      <c r="O9" s="3"/>
      <c r="P9" s="3"/>
      <c r="Q9" s="40" t="str">
        <f>"24 N›Uvq ?? msL¨v = "&amp;H36</f>
        <v>24 N›Uvq ?? msL¨v = 17</v>
      </c>
    </row>
    <row r="10" spans="1:20" ht="57.6" x14ac:dyDescent="0.3">
      <c r="A10" s="1">
        <f t="shared" si="0"/>
        <v>43824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93" t="s">
        <v>142</v>
      </c>
      <c r="I10" s="65" t="str">
        <f>"me©‡gvU fwZ©
= "&amp;I36</f>
        <v>me©‡gvU fwZ©
= 101273</v>
      </c>
      <c r="J10" s="65" t="str">
        <f>"ch©v‡jvPbvi Rb¨ †cÖwiZ g„„Zz¨ 
= "&amp;J36</f>
        <v>ch©v‡jvPbvi Rb¨ †cÖwiZ g„„Zz¨ 
= 266</v>
      </c>
      <c r="K10" s="65" t="str">
        <f>"ch©v‡jvPbv m¤úbœK…Z g„„Zz¨ 
= "&amp;K36</f>
        <v>ch©v‡jvPbv m¤úbœK…Z g„„Zz¨ 
= 223</v>
      </c>
      <c r="L10" s="65" t="str">
        <f>"wbwðZ g„„Zz¨ 
= "&amp;L36</f>
        <v>wbwðZ g„„Zz¨ 
= 141</v>
      </c>
      <c r="M10" s="65" t="str">
        <f>"QvocÎ cÖvß †ivMx
 = "&amp;M36</f>
        <v>QvocÎ cÖvß †ivMx
 = 100910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43824</v>
      </c>
      <c r="B11" s="2" t="s">
        <v>9</v>
      </c>
      <c r="C11" s="12">
        <v>1</v>
      </c>
      <c r="D11" s="57" t="s">
        <v>10</v>
      </c>
      <c r="E11" s="13">
        <v>2</v>
      </c>
      <c r="F11" s="13">
        <v>0</v>
      </c>
      <c r="G11" s="13">
        <v>0</v>
      </c>
      <c r="H11" s="82">
        <f>SUM(E11:G11)</f>
        <v>2</v>
      </c>
      <c r="I11" s="104">
        <f>H11+'24.12'!I11</f>
        <v>8740</v>
      </c>
      <c r="J11" s="49">
        <v>40</v>
      </c>
      <c r="K11" s="49">
        <v>35</v>
      </c>
      <c r="L11" s="49">
        <v>19</v>
      </c>
      <c r="M11" s="14">
        <f t="shared" ref="M11:M23" si="1">I11-N11-J11</f>
        <v>8687</v>
      </c>
      <c r="N11" s="85">
        <v>13</v>
      </c>
      <c r="O11" s="3"/>
      <c r="P11" s="3"/>
      <c r="Q11" s="3"/>
      <c r="R11" s="3"/>
    </row>
    <row r="12" spans="1:20" x14ac:dyDescent="0.3">
      <c r="A12" s="1">
        <f t="shared" si="0"/>
        <v>43824</v>
      </c>
      <c r="B12" s="2" t="s">
        <v>11</v>
      </c>
      <c r="C12" s="15">
        <v>2</v>
      </c>
      <c r="D12" s="59" t="s">
        <v>144</v>
      </c>
      <c r="E12" s="13">
        <v>1</v>
      </c>
      <c r="F12" s="13">
        <v>0</v>
      </c>
      <c r="G12" s="13">
        <v>0</v>
      </c>
      <c r="H12" s="83">
        <f t="shared" ref="H12:H23" si="2">SUM(E12:G12)</f>
        <v>1</v>
      </c>
      <c r="I12" s="105">
        <f>H12+'24.12'!I12</f>
        <v>5044</v>
      </c>
      <c r="J12" s="51">
        <v>2</v>
      </c>
      <c r="K12" s="51">
        <v>0</v>
      </c>
      <c r="L12" s="51">
        <v>0</v>
      </c>
      <c r="M12" s="17">
        <f t="shared" si="1"/>
        <v>5033</v>
      </c>
      <c r="N12" s="86">
        <v>9</v>
      </c>
      <c r="O12" s="3"/>
      <c r="P12" s="3"/>
      <c r="Q12" s="3"/>
      <c r="R12" s="3"/>
    </row>
    <row r="13" spans="1:20" x14ac:dyDescent="0.3">
      <c r="A13" s="1">
        <f t="shared" si="0"/>
        <v>43824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H13+'24.12'!I13</f>
        <v>1470</v>
      </c>
      <c r="J13" s="51">
        <v>16</v>
      </c>
      <c r="K13" s="51">
        <v>15</v>
      </c>
      <c r="L13" s="51">
        <v>14</v>
      </c>
      <c r="M13" s="17">
        <f t="shared" si="1"/>
        <v>1451</v>
      </c>
      <c r="N13" s="86">
        <v>3</v>
      </c>
      <c r="O13" s="3"/>
      <c r="Q13" s="3"/>
      <c r="R13" s="3"/>
    </row>
    <row r="14" spans="1:20" x14ac:dyDescent="0.3">
      <c r="A14" s="1">
        <f t="shared" si="0"/>
        <v>43824</v>
      </c>
      <c r="B14" s="2" t="s">
        <v>14</v>
      </c>
      <c r="C14" s="15">
        <v>4</v>
      </c>
      <c r="D14" s="59" t="s">
        <v>145</v>
      </c>
      <c r="E14" s="13">
        <v>0</v>
      </c>
      <c r="F14" s="13">
        <v>0</v>
      </c>
      <c r="G14" s="13">
        <v>0</v>
      </c>
      <c r="H14" s="83">
        <f t="shared" si="2"/>
        <v>0</v>
      </c>
      <c r="I14" s="105">
        <f>H14+'24.12'!I14</f>
        <v>3773</v>
      </c>
      <c r="J14" s="51">
        <v>8</v>
      </c>
      <c r="K14" s="51">
        <v>8</v>
      </c>
      <c r="L14" s="51">
        <v>5</v>
      </c>
      <c r="M14" s="17">
        <f t="shared" si="1"/>
        <v>3761</v>
      </c>
      <c r="N14" s="86">
        <v>4</v>
      </c>
      <c r="O14" s="3"/>
      <c r="P14" s="3"/>
      <c r="Q14" s="3"/>
      <c r="R14" s="3"/>
    </row>
    <row r="15" spans="1:20" ht="17.399999999999999" x14ac:dyDescent="0.3">
      <c r="A15" s="1">
        <f t="shared" si="0"/>
        <v>43824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H15+'24.12'!I15</f>
        <v>1672</v>
      </c>
      <c r="J15" s="51">
        <v>3</v>
      </c>
      <c r="K15" s="51">
        <v>3</v>
      </c>
      <c r="L15" s="51">
        <v>2</v>
      </c>
      <c r="M15" s="17">
        <f t="shared" si="1"/>
        <v>1666</v>
      </c>
      <c r="N15" s="86">
        <v>3</v>
      </c>
      <c r="O15" s="3"/>
      <c r="P15" s="3"/>
      <c r="Q15" s="3"/>
      <c r="R15" s="3"/>
    </row>
    <row r="16" spans="1:20" ht="17.399999999999999" x14ac:dyDescent="0.3">
      <c r="A16" s="1">
        <f t="shared" si="0"/>
        <v>43824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H16+'24.12'!I16</f>
        <v>1069</v>
      </c>
      <c r="J16" s="51"/>
      <c r="K16" s="51"/>
      <c r="L16" s="51">
        <v>0</v>
      </c>
      <c r="M16" s="17">
        <f t="shared" si="1"/>
        <v>1069</v>
      </c>
      <c r="N16" s="86">
        <v>0</v>
      </c>
      <c r="O16" s="3"/>
      <c r="P16" s="3"/>
      <c r="Q16" s="3"/>
      <c r="R16" s="3"/>
    </row>
    <row r="17" spans="1:18" x14ac:dyDescent="0.3">
      <c r="A17" s="1">
        <f t="shared" si="0"/>
        <v>43824</v>
      </c>
      <c r="B17" s="2" t="s">
        <v>23</v>
      </c>
      <c r="C17" s="15">
        <v>7</v>
      </c>
      <c r="D17" s="61" t="s">
        <v>24</v>
      </c>
      <c r="E17" s="13">
        <v>1</v>
      </c>
      <c r="F17" s="13">
        <v>0</v>
      </c>
      <c r="G17" s="13">
        <v>0</v>
      </c>
      <c r="H17" s="83">
        <f t="shared" si="2"/>
        <v>1</v>
      </c>
      <c r="I17" s="105">
        <f>H17+'24.12'!I17</f>
        <v>4210</v>
      </c>
      <c r="J17" s="51">
        <v>15</v>
      </c>
      <c r="K17" s="51">
        <v>14</v>
      </c>
      <c r="L17" s="51">
        <v>5</v>
      </c>
      <c r="M17" s="17">
        <f t="shared" si="1"/>
        <v>4190</v>
      </c>
      <c r="N17" s="86">
        <v>5</v>
      </c>
      <c r="O17" s="3"/>
      <c r="P17" s="3"/>
      <c r="Q17" s="3"/>
      <c r="R17" s="3"/>
    </row>
    <row r="18" spans="1:18" ht="17.399999999999999" x14ac:dyDescent="0.3">
      <c r="A18" s="1">
        <f t="shared" si="0"/>
        <v>43824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H18+'24.12'!I18</f>
        <v>361</v>
      </c>
      <c r="J18" s="51"/>
      <c r="K18" s="51"/>
      <c r="L18" s="51">
        <v>0</v>
      </c>
      <c r="M18" s="17">
        <f t="shared" si="1"/>
        <v>358</v>
      </c>
      <c r="N18" s="86">
        <v>3</v>
      </c>
      <c r="O18" s="3"/>
      <c r="P18" s="3"/>
      <c r="Q18" s="3"/>
      <c r="R18" s="3"/>
    </row>
    <row r="19" spans="1:18" x14ac:dyDescent="0.3">
      <c r="A19" s="1">
        <f t="shared" si="0"/>
        <v>43824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H19+'24.12'!I19</f>
        <v>1773</v>
      </c>
      <c r="J19" s="51"/>
      <c r="K19" s="51">
        <v>0</v>
      </c>
      <c r="L19" s="51">
        <v>0</v>
      </c>
      <c r="M19" s="17">
        <f t="shared" si="1"/>
        <v>1768</v>
      </c>
      <c r="N19" s="86">
        <v>5</v>
      </c>
      <c r="O19" s="3"/>
      <c r="P19" s="3"/>
      <c r="Q19" s="3"/>
      <c r="R19" s="3"/>
    </row>
    <row r="20" spans="1:18" x14ac:dyDescent="0.3">
      <c r="A20" s="1">
        <f t="shared" si="0"/>
        <v>43824</v>
      </c>
      <c r="B20" s="2" t="s">
        <v>29</v>
      </c>
      <c r="C20" s="15">
        <v>10</v>
      </c>
      <c r="D20" s="59" t="s">
        <v>30</v>
      </c>
      <c r="E20" s="13">
        <v>0</v>
      </c>
      <c r="F20" s="13">
        <v>0</v>
      </c>
      <c r="G20" s="13">
        <v>0</v>
      </c>
      <c r="H20" s="83">
        <f t="shared" si="2"/>
        <v>0</v>
      </c>
      <c r="I20" s="105">
        <f>H20+'24.12'!I20</f>
        <v>3230</v>
      </c>
      <c r="J20" s="51">
        <v>3</v>
      </c>
      <c r="K20" s="51">
        <v>3</v>
      </c>
      <c r="L20" s="51">
        <v>3</v>
      </c>
      <c r="M20" s="17">
        <f t="shared" si="1"/>
        <v>3219</v>
      </c>
      <c r="N20" s="86">
        <v>8</v>
      </c>
      <c r="O20" s="3"/>
      <c r="P20" s="3"/>
      <c r="Q20" s="3"/>
      <c r="R20" s="3"/>
    </row>
    <row r="21" spans="1:18" ht="22.2" customHeight="1" x14ac:dyDescent="0.3">
      <c r="A21" s="1">
        <f t="shared" si="0"/>
        <v>43824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H21+'24.12'!I21</f>
        <v>251</v>
      </c>
      <c r="J21" s="51"/>
      <c r="K21" s="51"/>
      <c r="L21" s="51"/>
      <c r="M21" s="17">
        <f t="shared" si="1"/>
        <v>251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H22+'24.12'!I22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43824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6</v>
      </c>
      <c r="I24" s="94">
        <f t="shared" si="3"/>
        <v>31668</v>
      </c>
      <c r="J24" s="92">
        <f t="shared" si="3"/>
        <v>87</v>
      </c>
      <c r="K24" s="92">
        <f t="shared" si="3"/>
        <v>78</v>
      </c>
      <c r="L24" s="92">
        <f t="shared" si="3"/>
        <v>48</v>
      </c>
      <c r="M24" s="95">
        <f t="shared" si="3"/>
        <v>31528</v>
      </c>
      <c r="N24" s="96">
        <f t="shared" si="3"/>
        <v>53</v>
      </c>
      <c r="O24" s="3"/>
      <c r="P24" s="3"/>
      <c r="Q24" s="3"/>
      <c r="R24" s="3"/>
    </row>
    <row r="25" spans="1:18" x14ac:dyDescent="0.3">
      <c r="A25" s="1">
        <f t="shared" ref="A25:A88" si="4">$N$3</f>
        <v>43824</v>
      </c>
      <c r="B25" s="2">
        <v>1</v>
      </c>
      <c r="C25" s="78"/>
      <c r="D25" s="79" t="s">
        <v>119</v>
      </c>
      <c r="E25" s="97">
        <f>E75</f>
        <v>1</v>
      </c>
      <c r="F25" s="97">
        <f t="shared" ref="F25:N25" si="5">F75</f>
        <v>0</v>
      </c>
      <c r="G25" s="97">
        <f t="shared" si="5"/>
        <v>0</v>
      </c>
      <c r="H25" s="97">
        <f t="shared" si="5"/>
        <v>1</v>
      </c>
      <c r="I25" s="97">
        <f t="shared" si="5"/>
        <v>20094</v>
      </c>
      <c r="J25" s="97">
        <f t="shared" si="5"/>
        <v>109</v>
      </c>
      <c r="K25" s="97">
        <f t="shared" si="5"/>
        <v>106</v>
      </c>
      <c r="L25" s="97">
        <f t="shared" si="5"/>
        <v>74</v>
      </c>
      <c r="M25" s="97">
        <f t="shared" si="5"/>
        <v>19975</v>
      </c>
      <c r="N25" s="97">
        <f t="shared" si="5"/>
        <v>10</v>
      </c>
      <c r="O25" s="3"/>
      <c r="P25" s="3"/>
      <c r="Q25" s="3"/>
      <c r="R25" s="3"/>
    </row>
    <row r="26" spans="1:18" x14ac:dyDescent="0.3">
      <c r="A26" s="1">
        <f t="shared" si="4"/>
        <v>43824</v>
      </c>
      <c r="B26" s="2">
        <v>1</v>
      </c>
      <c r="C26" s="78"/>
      <c r="D26" s="79" t="s">
        <v>154</v>
      </c>
      <c r="E26" s="97">
        <f>E24+E25</f>
        <v>7</v>
      </c>
      <c r="F26" s="98">
        <f t="shared" ref="F26:N26" si="6">F24+F25</f>
        <v>0</v>
      </c>
      <c r="G26" s="98">
        <f t="shared" si="6"/>
        <v>0</v>
      </c>
      <c r="H26" s="99">
        <f t="shared" si="6"/>
        <v>7</v>
      </c>
      <c r="I26" s="97">
        <f t="shared" si="6"/>
        <v>51762</v>
      </c>
      <c r="J26" s="98">
        <f t="shared" si="6"/>
        <v>196</v>
      </c>
      <c r="K26" s="98">
        <f t="shared" si="6"/>
        <v>184</v>
      </c>
      <c r="L26" s="100">
        <f t="shared" si="6"/>
        <v>122</v>
      </c>
      <c r="M26" s="101">
        <f t="shared" si="6"/>
        <v>51503</v>
      </c>
      <c r="N26" s="102">
        <f t="shared" si="6"/>
        <v>63</v>
      </c>
      <c r="O26" s="3"/>
      <c r="P26" s="67"/>
      <c r="Q26" s="3"/>
      <c r="R26" s="3"/>
    </row>
    <row r="27" spans="1:18" x14ac:dyDescent="0.3">
      <c r="A27" s="1">
        <f t="shared" si="4"/>
        <v>43824</v>
      </c>
      <c r="B27" s="2">
        <v>1</v>
      </c>
      <c r="C27" s="80"/>
      <c r="D27" s="81" t="s">
        <v>120</v>
      </c>
      <c r="E27" s="97">
        <f>SUM(E28:E35)</f>
        <v>10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10</v>
      </c>
      <c r="I27" s="97">
        <f t="shared" si="7"/>
        <v>49511</v>
      </c>
      <c r="J27" s="98">
        <f>SUM(J28:J35)</f>
        <v>70</v>
      </c>
      <c r="K27" s="98">
        <f t="shared" si="7"/>
        <v>39</v>
      </c>
      <c r="L27" s="100">
        <f t="shared" si="7"/>
        <v>19</v>
      </c>
      <c r="M27" s="101">
        <f t="shared" si="7"/>
        <v>49407</v>
      </c>
      <c r="N27" s="102">
        <f t="shared" si="7"/>
        <v>34</v>
      </c>
      <c r="O27" s="3"/>
      <c r="P27" s="3"/>
      <c r="Q27" s="3"/>
      <c r="R27" s="3"/>
    </row>
    <row r="28" spans="1:18" x14ac:dyDescent="0.3">
      <c r="A28" s="1">
        <f t="shared" si="4"/>
        <v>43824</v>
      </c>
      <c r="B28" s="2" t="s">
        <v>31</v>
      </c>
      <c r="C28" s="12">
        <v>1</v>
      </c>
      <c r="D28" s="48" t="s">
        <v>32</v>
      </c>
      <c r="E28" s="13">
        <v>5</v>
      </c>
      <c r="F28" s="13">
        <v>0</v>
      </c>
      <c r="G28" s="13">
        <v>0</v>
      </c>
      <c r="H28" s="82">
        <f t="shared" ref="H28:H35" si="8">SUM(E28:G28)</f>
        <v>5</v>
      </c>
      <c r="I28" s="104">
        <f>H28+'24.12'!I28</f>
        <v>11737</v>
      </c>
      <c r="J28" s="49">
        <v>14</v>
      </c>
      <c r="K28" s="49">
        <v>8</v>
      </c>
      <c r="L28" s="49">
        <v>5</v>
      </c>
      <c r="M28" s="14">
        <f t="shared" ref="M28:M35" si="9">I28-N28-J28</f>
        <v>11712</v>
      </c>
      <c r="N28" s="85">
        <v>11</v>
      </c>
      <c r="O28" s="3"/>
      <c r="P28" s="3"/>
      <c r="Q28" s="3"/>
      <c r="R28" s="3"/>
    </row>
    <row r="29" spans="1:18" x14ac:dyDescent="0.3">
      <c r="A29" s="1">
        <f t="shared" si="4"/>
        <v>43824</v>
      </c>
      <c r="B29" s="2" t="s">
        <v>33</v>
      </c>
      <c r="C29" s="15">
        <v>2</v>
      </c>
      <c r="D29" s="50" t="s">
        <v>156</v>
      </c>
      <c r="E29" s="13">
        <v>4</v>
      </c>
      <c r="F29" s="13">
        <v>0</v>
      </c>
      <c r="G29" s="13">
        <v>0</v>
      </c>
      <c r="H29" s="83">
        <f t="shared" si="8"/>
        <v>4</v>
      </c>
      <c r="I29" s="105">
        <f>H29+'24.12'!I29</f>
        <v>8341</v>
      </c>
      <c r="J29" s="51">
        <v>7</v>
      </c>
      <c r="K29" s="51">
        <v>5</v>
      </c>
      <c r="L29" s="51">
        <v>2</v>
      </c>
      <c r="M29" s="17">
        <f t="shared" si="9"/>
        <v>8322</v>
      </c>
      <c r="N29" s="86">
        <v>12</v>
      </c>
      <c r="O29" s="3"/>
      <c r="P29" s="3"/>
      <c r="Q29" s="3"/>
      <c r="R29" s="3"/>
    </row>
    <row r="30" spans="1:18" ht="17.399999999999999" x14ac:dyDescent="0.3">
      <c r="A30" s="1">
        <f t="shared" si="4"/>
        <v>43824</v>
      </c>
      <c r="B30" s="2" t="s">
        <v>35</v>
      </c>
      <c r="C30" s="15">
        <v>3</v>
      </c>
      <c r="D30" s="50" t="s">
        <v>36</v>
      </c>
      <c r="E30" s="13">
        <v>1</v>
      </c>
      <c r="F30" s="13">
        <v>0</v>
      </c>
      <c r="G30" s="13">
        <v>0</v>
      </c>
      <c r="H30" s="83">
        <f t="shared" si="8"/>
        <v>1</v>
      </c>
      <c r="I30" s="105">
        <f>H30+'24.12'!I30</f>
        <v>11971</v>
      </c>
      <c r="J30" s="51">
        <v>24</v>
      </c>
      <c r="K30" s="51">
        <v>10</v>
      </c>
      <c r="L30" s="51">
        <v>4</v>
      </c>
      <c r="M30" s="17">
        <f t="shared" si="9"/>
        <v>11942</v>
      </c>
      <c r="N30" s="86">
        <v>5</v>
      </c>
      <c r="O30" s="3"/>
      <c r="P30" s="3"/>
      <c r="Q30" s="3"/>
      <c r="R30" s="3"/>
    </row>
    <row r="31" spans="1:18" ht="17.399999999999999" x14ac:dyDescent="0.3">
      <c r="A31" s="1">
        <f t="shared" si="4"/>
        <v>43824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H31+'24.12'!I31</f>
        <v>2174</v>
      </c>
      <c r="J31" s="51">
        <v>4</v>
      </c>
      <c r="K31" s="51">
        <v>4</v>
      </c>
      <c r="L31" s="51">
        <v>2</v>
      </c>
      <c r="M31" s="17">
        <f t="shared" si="9"/>
        <v>2169</v>
      </c>
      <c r="N31" s="86">
        <v>1</v>
      </c>
      <c r="O31" s="3"/>
      <c r="P31" s="3"/>
      <c r="Q31" s="3"/>
      <c r="R31" s="3"/>
    </row>
    <row r="32" spans="1:18" ht="17.399999999999999" x14ac:dyDescent="0.3">
      <c r="A32" s="1">
        <f t="shared" si="4"/>
        <v>43824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H32+'24.12'!I32</f>
        <v>4812</v>
      </c>
      <c r="J32" s="51">
        <v>5</v>
      </c>
      <c r="K32" s="51">
        <v>4</v>
      </c>
      <c r="L32" s="51">
        <v>2</v>
      </c>
      <c r="M32" s="17">
        <f t="shared" si="9"/>
        <v>4807</v>
      </c>
      <c r="N32" s="86">
        <v>0</v>
      </c>
      <c r="O32" s="3"/>
      <c r="P32" s="3"/>
      <c r="Q32" s="3"/>
      <c r="R32" s="3"/>
    </row>
    <row r="33" spans="1:18" ht="17.399999999999999" x14ac:dyDescent="0.3">
      <c r="A33" s="1">
        <f t="shared" si="4"/>
        <v>43824</v>
      </c>
      <c r="B33" s="2" t="s">
        <v>41</v>
      </c>
      <c r="C33" s="15">
        <v>6</v>
      </c>
      <c r="D33" s="50" t="s">
        <v>42</v>
      </c>
      <c r="E33" s="13">
        <v>0</v>
      </c>
      <c r="F33" s="13">
        <v>0</v>
      </c>
      <c r="G33" s="13">
        <v>0</v>
      </c>
      <c r="H33" s="83">
        <f t="shared" si="8"/>
        <v>0</v>
      </c>
      <c r="I33" s="105">
        <f>H33+'24.12'!I33</f>
        <v>7084</v>
      </c>
      <c r="J33" s="51">
        <v>10</v>
      </c>
      <c r="K33" s="51">
        <v>5</v>
      </c>
      <c r="L33" s="51">
        <v>2</v>
      </c>
      <c r="M33" s="17">
        <f t="shared" si="9"/>
        <v>7072</v>
      </c>
      <c r="N33" s="86">
        <v>2</v>
      </c>
      <c r="O33" s="3"/>
      <c r="P33" s="3"/>
      <c r="Q33" s="3"/>
      <c r="R33" s="3"/>
    </row>
    <row r="34" spans="1:18" x14ac:dyDescent="0.3">
      <c r="A34" s="1">
        <f t="shared" si="4"/>
        <v>43824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H34+'24.12'!I34</f>
        <v>1011</v>
      </c>
      <c r="J34" s="51">
        <v>1</v>
      </c>
      <c r="K34" s="51">
        <v>0</v>
      </c>
      <c r="L34" s="51">
        <v>0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ht="17.399999999999999" x14ac:dyDescent="0.3">
      <c r="A35" s="1">
        <f t="shared" si="4"/>
        <v>43824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H35+'24.12'!I35</f>
        <v>2381</v>
      </c>
      <c r="J35" s="55">
        <v>5</v>
      </c>
      <c r="K35" s="55">
        <v>3</v>
      </c>
      <c r="L35" s="55">
        <v>2</v>
      </c>
      <c r="M35" s="19">
        <f t="shared" si="9"/>
        <v>2373</v>
      </c>
      <c r="N35" s="87">
        <v>3</v>
      </c>
      <c r="O35" s="3"/>
      <c r="P35" s="3"/>
      <c r="Q35" s="3"/>
      <c r="R35" s="3"/>
    </row>
    <row r="36" spans="1:18" x14ac:dyDescent="0.3">
      <c r="A36" s="1">
        <f t="shared" si="4"/>
        <v>43824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17</v>
      </c>
      <c r="I36" s="23">
        <f t="shared" si="10"/>
        <v>101273</v>
      </c>
      <c r="J36" s="23">
        <f t="shared" si="10"/>
        <v>266</v>
      </c>
      <c r="K36" s="23">
        <f t="shared" si="10"/>
        <v>223</v>
      </c>
      <c r="L36" s="23">
        <f t="shared" si="10"/>
        <v>141</v>
      </c>
      <c r="M36" s="23">
        <f t="shared" si="10"/>
        <v>100910</v>
      </c>
      <c r="N36" s="23">
        <f t="shared" si="10"/>
        <v>97</v>
      </c>
      <c r="O36" s="3"/>
      <c r="P36" s="3"/>
      <c r="Q36" s="3"/>
      <c r="R36" s="3"/>
    </row>
    <row r="37" spans="1:18" ht="21.6" customHeight="1" x14ac:dyDescent="0.3">
      <c r="A37" s="1">
        <f t="shared" si="4"/>
        <v>43824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43824</v>
      </c>
      <c r="B38" s="64">
        <v>1</v>
      </c>
      <c r="C38" s="69"/>
      <c r="D38" s="306" t="s">
        <v>279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43824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43824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43824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43824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43824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10</v>
      </c>
      <c r="O43" s="3"/>
      <c r="P43" s="3"/>
      <c r="Q43" s="3"/>
      <c r="R43" s="3"/>
    </row>
    <row r="44" spans="1:18" ht="58.2" customHeight="1" x14ac:dyDescent="0.3">
      <c r="A44" s="1">
        <f t="shared" si="4"/>
        <v>43824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93" t="s">
        <v>142</v>
      </c>
      <c r="I44" s="65" t="str">
        <f>"me©‡gvU fwZ© 
= "&amp;I75</f>
        <v>me©‡gvU fwZ© 
= 20094</v>
      </c>
      <c r="J44" s="65" t="str">
        <f>"ch©v‡jvPbvi Rb¨ †cÖwiZ g„„Zz¨ 
= "&amp;J75</f>
        <v>ch©v‡jvPbvi Rb¨ †cÖwiZ g„„Zz¨ 
= 109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19975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43824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H45+'24.12'!I45</f>
        <v>1216</v>
      </c>
      <c r="J45" s="49">
        <v>3</v>
      </c>
      <c r="K45" s="49">
        <v>3</v>
      </c>
      <c r="L45" s="49">
        <v>1</v>
      </c>
      <c r="M45" s="14">
        <f t="shared" ref="M45:M74" si="12">I45-N45-J45</f>
        <v>1213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43824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H46+'24.12'!I46</f>
        <v>1897</v>
      </c>
      <c r="J46" s="51">
        <v>12</v>
      </c>
      <c r="K46" s="51">
        <v>11</v>
      </c>
      <c r="L46" s="51">
        <v>9</v>
      </c>
      <c r="M46" s="17">
        <f t="shared" si="12"/>
        <v>1885</v>
      </c>
      <c r="N46" s="86">
        <v>0</v>
      </c>
      <c r="O46" s="3"/>
      <c r="P46" s="3"/>
      <c r="Q46" s="3"/>
      <c r="R46" s="3"/>
    </row>
    <row r="47" spans="1:18" ht="17.55" customHeight="1" x14ac:dyDescent="0.3">
      <c r="A47" s="1">
        <f t="shared" si="4"/>
        <v>43824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H47+'24.12'!I47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43824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H48+'24.12'!I48</f>
        <v>766</v>
      </c>
      <c r="J48" s="51">
        <v>8</v>
      </c>
      <c r="K48" s="51">
        <v>8</v>
      </c>
      <c r="L48" s="51">
        <v>4</v>
      </c>
      <c r="M48" s="17">
        <f t="shared" si="12"/>
        <v>758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43824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H49+'24.12'!I49</f>
        <v>928</v>
      </c>
      <c r="J49" s="51">
        <v>12</v>
      </c>
      <c r="K49" s="51">
        <v>12</v>
      </c>
      <c r="L49" s="51">
        <v>12</v>
      </c>
      <c r="M49" s="17">
        <f t="shared" si="12"/>
        <v>914</v>
      </c>
      <c r="N49" s="86">
        <v>2</v>
      </c>
      <c r="O49" s="3"/>
      <c r="P49" s="3"/>
      <c r="Q49" s="3"/>
      <c r="R49" s="3"/>
    </row>
    <row r="50" spans="1:18" ht="17.55" customHeight="1" x14ac:dyDescent="0.3">
      <c r="A50" s="1">
        <f t="shared" si="4"/>
        <v>43824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H50+'24.12'!I50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43824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H51+'24.12'!I51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43824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H52+'24.12'!I52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43824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H53+'24.12'!I53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43824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H54+'24.12'!I54</f>
        <v>1744</v>
      </c>
      <c r="J54" s="51">
        <v>2</v>
      </c>
      <c r="K54" s="51">
        <v>2</v>
      </c>
      <c r="L54" s="51">
        <v>1</v>
      </c>
      <c r="M54" s="17">
        <f t="shared" si="12"/>
        <v>1741</v>
      </c>
      <c r="N54" s="86">
        <v>1</v>
      </c>
      <c r="O54" s="3"/>
      <c r="P54" s="3"/>
      <c r="Q54" s="3"/>
      <c r="R54" s="3"/>
    </row>
    <row r="55" spans="1:18" ht="17.55" customHeight="1" x14ac:dyDescent="0.3">
      <c r="A55" s="1">
        <f t="shared" si="4"/>
        <v>43824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H55+'24.12'!I55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43824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H56+'24.12'!I56</f>
        <v>148</v>
      </c>
      <c r="J56" s="51">
        <v>1</v>
      </c>
      <c r="K56" s="51">
        <v>1</v>
      </c>
      <c r="L56" s="51">
        <v>1</v>
      </c>
      <c r="M56" s="17">
        <f t="shared" si="12"/>
        <v>147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43824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H57+'24.12'!I57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43824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H58+'24.12'!I58</f>
        <v>1435</v>
      </c>
      <c r="J58" s="51">
        <v>6</v>
      </c>
      <c r="K58" s="51">
        <v>6</v>
      </c>
      <c r="L58" s="51">
        <v>4</v>
      </c>
      <c r="M58" s="17">
        <f t="shared" si="12"/>
        <v>1428</v>
      </c>
      <c r="N58" s="86">
        <v>1</v>
      </c>
      <c r="O58" s="3"/>
      <c r="P58" s="3"/>
      <c r="Q58" s="3"/>
      <c r="R58" s="3"/>
    </row>
    <row r="59" spans="1:18" ht="17.55" customHeight="1" x14ac:dyDescent="0.3">
      <c r="A59" s="1">
        <f t="shared" si="4"/>
        <v>43824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H59+'24.12'!I59</f>
        <v>779</v>
      </c>
      <c r="J59" s="51">
        <v>9</v>
      </c>
      <c r="K59" s="51">
        <v>8</v>
      </c>
      <c r="L59" s="51">
        <v>7</v>
      </c>
      <c r="M59" s="17">
        <f t="shared" si="12"/>
        <v>770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43824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H60+'24.12'!I60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43824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H61+'24.12'!I61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43824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H62+'24.12'!I62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43824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H63+'24.12'!I63</f>
        <v>824</v>
      </c>
      <c r="J63" s="51">
        <v>6</v>
      </c>
      <c r="K63" s="51">
        <v>6</v>
      </c>
      <c r="L63" s="51">
        <v>6</v>
      </c>
      <c r="M63" s="17">
        <f t="shared" si="12"/>
        <v>818</v>
      </c>
      <c r="N63" s="86">
        <v>0</v>
      </c>
      <c r="O63" s="3"/>
      <c r="P63" s="3"/>
      <c r="Q63" s="3"/>
      <c r="R63" s="3"/>
    </row>
    <row r="64" spans="1:18" ht="17.55" customHeight="1" x14ac:dyDescent="0.3">
      <c r="A64" s="1">
        <f t="shared" si="4"/>
        <v>43824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H64+'24.12'!I64</f>
        <v>998</v>
      </c>
      <c r="J64" s="51"/>
      <c r="K64" s="51"/>
      <c r="L64" s="51">
        <v>0</v>
      </c>
      <c r="M64" s="17">
        <f t="shared" si="12"/>
        <v>998</v>
      </c>
      <c r="N64" s="86">
        <v>0</v>
      </c>
      <c r="O64" s="3"/>
      <c r="P64" s="3"/>
      <c r="Q64" s="3"/>
      <c r="R64" s="3"/>
    </row>
    <row r="65" spans="1:18" ht="17.55" customHeight="1" x14ac:dyDescent="0.3">
      <c r="A65" s="1">
        <f t="shared" si="4"/>
        <v>43824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H65+'24.12'!I65</f>
        <v>504</v>
      </c>
      <c r="J65" s="51">
        <v>4</v>
      </c>
      <c r="K65" s="51">
        <v>4</v>
      </c>
      <c r="L65" s="51">
        <v>4</v>
      </c>
      <c r="M65" s="17">
        <f t="shared" si="12"/>
        <v>499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43824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H66+'24.12'!I66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43824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H67+'24.12'!I67</f>
        <v>746</v>
      </c>
      <c r="J67" s="51">
        <v>7</v>
      </c>
      <c r="K67" s="51">
        <v>7</v>
      </c>
      <c r="L67" s="51">
        <v>6</v>
      </c>
      <c r="M67" s="17">
        <f t="shared" si="12"/>
        <v>738</v>
      </c>
      <c r="N67" s="86">
        <v>1</v>
      </c>
      <c r="O67" s="3"/>
      <c r="P67" s="3"/>
      <c r="Q67" s="3"/>
      <c r="R67" s="3"/>
    </row>
    <row r="68" spans="1:18" ht="17.55" customHeight="1" x14ac:dyDescent="0.3">
      <c r="A68" s="1">
        <f t="shared" si="4"/>
        <v>43824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H68+'24.12'!I68</f>
        <v>364</v>
      </c>
      <c r="J68" s="51">
        <v>2</v>
      </c>
      <c r="K68" s="51">
        <v>2</v>
      </c>
      <c r="L68" s="51">
        <v>0</v>
      </c>
      <c r="M68" s="17">
        <f t="shared" si="12"/>
        <v>360</v>
      </c>
      <c r="N68" s="86">
        <v>2</v>
      </c>
      <c r="O68" s="3"/>
      <c r="P68" s="3"/>
      <c r="Q68" s="3"/>
      <c r="R68" s="3"/>
    </row>
    <row r="69" spans="1:18" ht="17.55" customHeight="1" x14ac:dyDescent="0.3">
      <c r="A69" s="1">
        <f t="shared" si="4"/>
        <v>43824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H69+'24.12'!I69</f>
        <v>879</v>
      </c>
      <c r="J69" s="51">
        <v>3</v>
      </c>
      <c r="K69" s="51">
        <v>3</v>
      </c>
      <c r="L69" s="51">
        <v>2</v>
      </c>
      <c r="M69" s="17">
        <f t="shared" si="12"/>
        <v>875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43824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H70+'24.12'!I70</f>
        <v>802</v>
      </c>
      <c r="J70" s="51">
        <v>2</v>
      </c>
      <c r="K70" s="51">
        <v>2</v>
      </c>
      <c r="L70" s="51">
        <v>0</v>
      </c>
      <c r="M70" s="17">
        <f t="shared" si="12"/>
        <v>800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43824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H71+'24.12'!I71</f>
        <v>782</v>
      </c>
      <c r="J71" s="51"/>
      <c r="K71" s="51"/>
      <c r="L71" s="51">
        <v>0</v>
      </c>
      <c r="M71" s="17">
        <f t="shared" si="12"/>
        <v>781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43824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H72+'24.12'!I72</f>
        <v>314</v>
      </c>
      <c r="J72" s="51"/>
      <c r="K72" s="51"/>
      <c r="L72" s="51">
        <v>0</v>
      </c>
      <c r="M72" s="17">
        <f t="shared" si="12"/>
        <v>314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43824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H73+'24.12'!I73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43824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H74+'24.12'!I74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43824</v>
      </c>
      <c r="B75" s="2">
        <v>1</v>
      </c>
      <c r="C75" s="29"/>
      <c r="D75" s="22" t="s">
        <v>117</v>
      </c>
      <c r="E75" s="23">
        <f>SUM(E45:E74)</f>
        <v>1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</v>
      </c>
      <c r="I75" s="23">
        <f t="shared" si="13"/>
        <v>20094</v>
      </c>
      <c r="J75" s="23">
        <f t="shared" si="13"/>
        <v>109</v>
      </c>
      <c r="K75" s="23">
        <f t="shared" si="13"/>
        <v>106</v>
      </c>
      <c r="L75" s="23">
        <f t="shared" si="13"/>
        <v>74</v>
      </c>
      <c r="M75" s="23">
        <f t="shared" si="13"/>
        <v>19975</v>
      </c>
      <c r="N75" s="23">
        <f t="shared" si="13"/>
        <v>10</v>
      </c>
      <c r="O75" s="3"/>
      <c r="P75" s="3"/>
      <c r="Q75" s="3"/>
      <c r="R75" s="3"/>
    </row>
    <row r="76" spans="1:18" ht="17.55" customHeight="1" x14ac:dyDescent="0.3">
      <c r="A76" s="1">
        <f t="shared" si="4"/>
        <v>43824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43824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43824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43824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43824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43824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43824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43824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43824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43824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43824</v>
      </c>
      <c r="B86" s="2">
        <v>1</v>
      </c>
      <c r="E86" s="30"/>
    </row>
    <row r="87" spans="1:14" x14ac:dyDescent="0.3">
      <c r="A87" s="1">
        <f t="shared" si="4"/>
        <v>43824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43824</v>
      </c>
      <c r="B88" s="2">
        <v>1</v>
      </c>
      <c r="E88" s="30"/>
    </row>
    <row r="89" spans="1:14" x14ac:dyDescent="0.3">
      <c r="A89" s="1">
        <f t="shared" ref="A89" si="14">$N$3</f>
        <v>43824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D28" sqref="D28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43823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43823</v>
      </c>
      <c r="B2" s="2">
        <v>1</v>
      </c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41"/>
      <c r="N2" s="292"/>
    </row>
    <row r="3" spans="1:20" ht="17.399999999999999" x14ac:dyDescent="0.3">
      <c r="A3" s="1">
        <f t="shared" si="0"/>
        <v>43823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43823</v>
      </c>
      <c r="O3" s="3"/>
      <c r="P3" s="3"/>
      <c r="Q3" s="3"/>
      <c r="R3" s="3"/>
    </row>
    <row r="4" spans="1:20" ht="17.399999999999999" x14ac:dyDescent="0.3">
      <c r="A4" s="1">
        <f t="shared" si="0"/>
        <v>43823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43823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43823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43823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43823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43823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12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107</v>
      </c>
      <c r="O9" s="3"/>
      <c r="P9" s="3"/>
      <c r="Q9" s="40" t="str">
        <f>"24 N›Uvq ?? msL¨v = "&amp;H36</f>
        <v>24 N›Uvq ?? msL¨v = 12</v>
      </c>
    </row>
    <row r="10" spans="1:20" ht="57.6" x14ac:dyDescent="0.3">
      <c r="A10" s="1">
        <f t="shared" si="0"/>
        <v>43823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91" t="s">
        <v>142</v>
      </c>
      <c r="I10" s="65" t="str">
        <f>"me©‡gvU fwZ©
= "&amp;I36</f>
        <v>me©‡gvU fwZ©
= 101256</v>
      </c>
      <c r="J10" s="65" t="str">
        <f>"ch©v‡jvPbvi Rb¨ †cÖwiZ g„„Zz¨ 
= "&amp;J36</f>
        <v>ch©v‡jvPbvi Rb¨ †cÖwiZ g„„Zz¨ 
= 266</v>
      </c>
      <c r="K10" s="65" t="str">
        <f>"ch©v‡jvPbv m¤úbœK…Z g„„Zz¨ 
= "&amp;K36</f>
        <v>ch©v‡jvPbv m¤úbœK…Z g„„Zz¨ 
= 223</v>
      </c>
      <c r="L10" s="65" t="str">
        <f>"wbwðZ g„„Zz¨ 
= "&amp;L36</f>
        <v>wbwðZ g„„Zz¨ 
= 141</v>
      </c>
      <c r="M10" s="65" t="str">
        <f>"QvocÎ cÖvß †ivMx
 = "&amp;M36</f>
        <v>QvocÎ cÖvß †ivMx
 = 100883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43823</v>
      </c>
      <c r="B11" s="2" t="s">
        <v>9</v>
      </c>
      <c r="C11" s="12">
        <v>1</v>
      </c>
      <c r="D11" s="57" t="s">
        <v>10</v>
      </c>
      <c r="E11" s="13">
        <v>1</v>
      </c>
      <c r="F11" s="13">
        <v>0</v>
      </c>
      <c r="G11" s="13">
        <v>0</v>
      </c>
      <c r="H11" s="82">
        <f>SUM(E11:G11)</f>
        <v>1</v>
      </c>
      <c r="I11" s="104">
        <f>H11+'23.12'!I11</f>
        <v>8738</v>
      </c>
      <c r="J11" s="49">
        <v>40</v>
      </c>
      <c r="K11" s="49">
        <v>35</v>
      </c>
      <c r="L11" s="49">
        <v>19</v>
      </c>
      <c r="M11" s="14">
        <f t="shared" ref="M11:M23" si="1">I11-N11-J11</f>
        <v>8683</v>
      </c>
      <c r="N11" s="85">
        <v>15</v>
      </c>
      <c r="O11" s="3"/>
      <c r="P11" s="3"/>
      <c r="Q11" s="3"/>
      <c r="R11" s="3"/>
    </row>
    <row r="12" spans="1:20" x14ac:dyDescent="0.3">
      <c r="A12" s="1">
        <f t="shared" si="0"/>
        <v>43823</v>
      </c>
      <c r="B12" s="2" t="s">
        <v>11</v>
      </c>
      <c r="C12" s="15">
        <v>2</v>
      </c>
      <c r="D12" s="59" t="s">
        <v>144</v>
      </c>
      <c r="E12" s="13">
        <v>0</v>
      </c>
      <c r="F12" s="13">
        <v>0</v>
      </c>
      <c r="G12" s="13">
        <v>0</v>
      </c>
      <c r="H12" s="83">
        <f t="shared" ref="H12:H23" si="2">SUM(E12:G12)</f>
        <v>0</v>
      </c>
      <c r="I12" s="105">
        <f>H12+'23.12'!I12</f>
        <v>5043</v>
      </c>
      <c r="J12" s="51">
        <v>2</v>
      </c>
      <c r="K12" s="51">
        <v>0</v>
      </c>
      <c r="L12" s="51">
        <v>0</v>
      </c>
      <c r="M12" s="17">
        <f t="shared" si="1"/>
        <v>5032</v>
      </c>
      <c r="N12" s="86">
        <v>9</v>
      </c>
      <c r="O12" s="3"/>
      <c r="P12" s="3"/>
      <c r="Q12" s="3"/>
      <c r="R12" s="3"/>
    </row>
    <row r="13" spans="1:20" x14ac:dyDescent="0.3">
      <c r="A13" s="1">
        <f t="shared" si="0"/>
        <v>43823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H13+'23.12'!I13</f>
        <v>1470</v>
      </c>
      <c r="J13" s="51">
        <v>16</v>
      </c>
      <c r="K13" s="51">
        <v>15</v>
      </c>
      <c r="L13" s="51">
        <v>14</v>
      </c>
      <c r="M13" s="17">
        <f t="shared" si="1"/>
        <v>1451</v>
      </c>
      <c r="N13" s="86">
        <v>3</v>
      </c>
      <c r="O13" s="3"/>
      <c r="Q13" s="3"/>
      <c r="R13" s="3"/>
    </row>
    <row r="14" spans="1:20" x14ac:dyDescent="0.3">
      <c r="A14" s="1">
        <f t="shared" si="0"/>
        <v>43823</v>
      </c>
      <c r="B14" s="2" t="s">
        <v>14</v>
      </c>
      <c r="C14" s="15">
        <v>4</v>
      </c>
      <c r="D14" s="59" t="s">
        <v>145</v>
      </c>
      <c r="E14" s="13">
        <v>1</v>
      </c>
      <c r="F14" s="13">
        <v>0</v>
      </c>
      <c r="G14" s="13">
        <v>0</v>
      </c>
      <c r="H14" s="83">
        <f t="shared" si="2"/>
        <v>1</v>
      </c>
      <c r="I14" s="105">
        <f>H14+'23.12'!I14</f>
        <v>3773</v>
      </c>
      <c r="J14" s="51">
        <v>8</v>
      </c>
      <c r="K14" s="51">
        <v>8</v>
      </c>
      <c r="L14" s="51">
        <v>5</v>
      </c>
      <c r="M14" s="17">
        <f t="shared" si="1"/>
        <v>3761</v>
      </c>
      <c r="N14" s="86">
        <v>4</v>
      </c>
      <c r="O14" s="3"/>
      <c r="P14" s="3"/>
      <c r="Q14" s="3"/>
      <c r="R14" s="3"/>
    </row>
    <row r="15" spans="1:20" ht="17.399999999999999" x14ac:dyDescent="0.3">
      <c r="A15" s="1">
        <f t="shared" si="0"/>
        <v>43823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H15+'23.12'!I15</f>
        <v>1672</v>
      </c>
      <c r="J15" s="51">
        <v>3</v>
      </c>
      <c r="K15" s="51">
        <v>3</v>
      </c>
      <c r="L15" s="51">
        <v>2</v>
      </c>
      <c r="M15" s="17">
        <f t="shared" si="1"/>
        <v>1665</v>
      </c>
      <c r="N15" s="86">
        <v>4</v>
      </c>
      <c r="O15" s="3"/>
      <c r="P15" s="3"/>
      <c r="Q15" s="3"/>
      <c r="R15" s="3"/>
    </row>
    <row r="16" spans="1:20" ht="17.399999999999999" x14ac:dyDescent="0.3">
      <c r="A16" s="1">
        <f t="shared" si="0"/>
        <v>43823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H16+'23.12'!I16</f>
        <v>1069</v>
      </c>
      <c r="J16" s="51"/>
      <c r="K16" s="51"/>
      <c r="L16" s="51">
        <v>0</v>
      </c>
      <c r="M16" s="17">
        <f t="shared" si="1"/>
        <v>1069</v>
      </c>
      <c r="N16" s="86">
        <v>0</v>
      </c>
      <c r="O16" s="3"/>
      <c r="P16" s="3"/>
      <c r="Q16" s="3"/>
      <c r="R16" s="3"/>
    </row>
    <row r="17" spans="1:18" x14ac:dyDescent="0.3">
      <c r="A17" s="1">
        <f t="shared" si="0"/>
        <v>43823</v>
      </c>
      <c r="B17" s="2" t="s">
        <v>23</v>
      </c>
      <c r="C17" s="15">
        <v>7</v>
      </c>
      <c r="D17" s="61" t="s">
        <v>24</v>
      </c>
      <c r="E17" s="13">
        <v>0</v>
      </c>
      <c r="F17" s="13">
        <v>0</v>
      </c>
      <c r="G17" s="13">
        <v>0</v>
      </c>
      <c r="H17" s="83">
        <f t="shared" si="2"/>
        <v>0</v>
      </c>
      <c r="I17" s="105">
        <f>H17+'23.12'!I17</f>
        <v>4209</v>
      </c>
      <c r="J17" s="51">
        <v>15</v>
      </c>
      <c r="K17" s="51">
        <v>14</v>
      </c>
      <c r="L17" s="51">
        <v>5</v>
      </c>
      <c r="M17" s="17">
        <f t="shared" si="1"/>
        <v>4186</v>
      </c>
      <c r="N17" s="86">
        <v>8</v>
      </c>
      <c r="O17" s="3"/>
      <c r="P17" s="3"/>
      <c r="Q17" s="3"/>
      <c r="R17" s="3"/>
    </row>
    <row r="18" spans="1:18" ht="17.399999999999999" x14ac:dyDescent="0.3">
      <c r="A18" s="1">
        <f t="shared" si="0"/>
        <v>43823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H18+'23.12'!I18</f>
        <v>361</v>
      </c>
      <c r="J18" s="51"/>
      <c r="K18" s="51"/>
      <c r="L18" s="51">
        <v>0</v>
      </c>
      <c r="M18" s="17">
        <f t="shared" si="1"/>
        <v>358</v>
      </c>
      <c r="N18" s="86">
        <v>3</v>
      </c>
      <c r="O18" s="3"/>
      <c r="P18" s="3"/>
      <c r="Q18" s="3"/>
      <c r="R18" s="3"/>
    </row>
    <row r="19" spans="1:18" x14ac:dyDescent="0.3">
      <c r="A19" s="1">
        <f t="shared" si="0"/>
        <v>43823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H19+'23.12'!I19</f>
        <v>1771</v>
      </c>
      <c r="J19" s="51"/>
      <c r="K19" s="51">
        <v>0</v>
      </c>
      <c r="L19" s="51">
        <v>0</v>
      </c>
      <c r="M19" s="17">
        <f t="shared" si="1"/>
        <v>1766</v>
      </c>
      <c r="N19" s="86">
        <v>5</v>
      </c>
      <c r="O19" s="3"/>
      <c r="P19" s="3"/>
      <c r="Q19" s="3"/>
      <c r="R19" s="3"/>
    </row>
    <row r="20" spans="1:18" x14ac:dyDescent="0.3">
      <c r="A20" s="1">
        <f t="shared" si="0"/>
        <v>43823</v>
      </c>
      <c r="B20" s="2" t="s">
        <v>29</v>
      </c>
      <c r="C20" s="15">
        <v>10</v>
      </c>
      <c r="D20" s="59" t="s">
        <v>30</v>
      </c>
      <c r="E20" s="13">
        <v>2</v>
      </c>
      <c r="F20" s="13">
        <v>0</v>
      </c>
      <c r="G20" s="13">
        <v>0</v>
      </c>
      <c r="H20" s="83">
        <f t="shared" si="2"/>
        <v>2</v>
      </c>
      <c r="I20" s="105">
        <f>H20+'23.12'!I20</f>
        <v>3230</v>
      </c>
      <c r="J20" s="51">
        <v>3</v>
      </c>
      <c r="K20" s="51">
        <v>3</v>
      </c>
      <c r="L20" s="51">
        <v>3</v>
      </c>
      <c r="M20" s="17">
        <f t="shared" si="1"/>
        <v>3217</v>
      </c>
      <c r="N20" s="86">
        <v>10</v>
      </c>
      <c r="O20" s="3"/>
      <c r="P20" s="3"/>
      <c r="Q20" s="3"/>
      <c r="R20" s="3"/>
    </row>
    <row r="21" spans="1:18" ht="22.2" customHeight="1" x14ac:dyDescent="0.3">
      <c r="A21" s="1">
        <f t="shared" si="0"/>
        <v>43823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H21+'23.12'!I21</f>
        <v>251</v>
      </c>
      <c r="J21" s="51"/>
      <c r="K21" s="51"/>
      <c r="L21" s="51"/>
      <c r="M21" s="17">
        <f t="shared" si="1"/>
        <v>251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H22+'23.12'!I22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43823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6</v>
      </c>
      <c r="I24" s="94">
        <f t="shared" si="3"/>
        <v>31662</v>
      </c>
      <c r="J24" s="92">
        <f t="shared" si="3"/>
        <v>87</v>
      </c>
      <c r="K24" s="92">
        <f t="shared" si="3"/>
        <v>78</v>
      </c>
      <c r="L24" s="92">
        <f t="shared" si="3"/>
        <v>48</v>
      </c>
      <c r="M24" s="95">
        <f t="shared" si="3"/>
        <v>31514</v>
      </c>
      <c r="N24" s="96">
        <f t="shared" si="3"/>
        <v>61</v>
      </c>
      <c r="O24" s="3"/>
      <c r="P24" s="3"/>
      <c r="Q24" s="3"/>
      <c r="R24" s="3"/>
    </row>
    <row r="25" spans="1:18" x14ac:dyDescent="0.3">
      <c r="A25" s="1">
        <f t="shared" ref="A25:A88" si="4">$N$3</f>
        <v>43823</v>
      </c>
      <c r="B25" s="2">
        <v>1</v>
      </c>
      <c r="C25" s="78"/>
      <c r="D25" s="79" t="s">
        <v>119</v>
      </c>
      <c r="E25" s="97">
        <f>E75</f>
        <v>1</v>
      </c>
      <c r="F25" s="97">
        <f t="shared" ref="F25:N25" si="5">F75</f>
        <v>0</v>
      </c>
      <c r="G25" s="97">
        <f t="shared" si="5"/>
        <v>0</v>
      </c>
      <c r="H25" s="97">
        <f t="shared" si="5"/>
        <v>1</v>
      </c>
      <c r="I25" s="97">
        <f t="shared" si="5"/>
        <v>20093</v>
      </c>
      <c r="J25" s="97">
        <f t="shared" si="5"/>
        <v>109</v>
      </c>
      <c r="K25" s="97">
        <f t="shared" si="5"/>
        <v>106</v>
      </c>
      <c r="L25" s="97">
        <f t="shared" si="5"/>
        <v>74</v>
      </c>
      <c r="M25" s="97">
        <f t="shared" si="5"/>
        <v>19972</v>
      </c>
      <c r="N25" s="97">
        <f t="shared" si="5"/>
        <v>12</v>
      </c>
      <c r="O25" s="3"/>
      <c r="P25" s="3"/>
      <c r="Q25" s="3"/>
      <c r="R25" s="3"/>
    </row>
    <row r="26" spans="1:18" x14ac:dyDescent="0.3">
      <c r="A26" s="1">
        <f t="shared" si="4"/>
        <v>43823</v>
      </c>
      <c r="B26" s="2">
        <v>1</v>
      </c>
      <c r="C26" s="78"/>
      <c r="D26" s="79" t="s">
        <v>154</v>
      </c>
      <c r="E26" s="97">
        <f>E24+E25</f>
        <v>7</v>
      </c>
      <c r="F26" s="98">
        <f t="shared" ref="F26:N26" si="6">F24+F25</f>
        <v>0</v>
      </c>
      <c r="G26" s="98">
        <f t="shared" si="6"/>
        <v>0</v>
      </c>
      <c r="H26" s="99">
        <f t="shared" si="6"/>
        <v>7</v>
      </c>
      <c r="I26" s="97">
        <f t="shared" si="6"/>
        <v>51755</v>
      </c>
      <c r="J26" s="98">
        <f t="shared" si="6"/>
        <v>196</v>
      </c>
      <c r="K26" s="98">
        <f t="shared" si="6"/>
        <v>184</v>
      </c>
      <c r="L26" s="100">
        <f t="shared" si="6"/>
        <v>122</v>
      </c>
      <c r="M26" s="101">
        <f t="shared" si="6"/>
        <v>51486</v>
      </c>
      <c r="N26" s="102">
        <f t="shared" si="6"/>
        <v>73</v>
      </c>
      <c r="O26" s="3"/>
      <c r="P26" s="67"/>
      <c r="Q26" s="3"/>
      <c r="R26" s="3"/>
    </row>
    <row r="27" spans="1:18" x14ac:dyDescent="0.3">
      <c r="A27" s="1">
        <f t="shared" si="4"/>
        <v>43823</v>
      </c>
      <c r="B27" s="2">
        <v>1</v>
      </c>
      <c r="C27" s="80"/>
      <c r="D27" s="81" t="s">
        <v>120</v>
      </c>
      <c r="E27" s="97">
        <f>SUM(E28:E35)</f>
        <v>5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5</v>
      </c>
      <c r="I27" s="97">
        <f t="shared" si="7"/>
        <v>49501</v>
      </c>
      <c r="J27" s="98">
        <f>SUM(J28:J35)</f>
        <v>70</v>
      </c>
      <c r="K27" s="98">
        <f t="shared" si="7"/>
        <v>39</v>
      </c>
      <c r="L27" s="100">
        <f t="shared" si="7"/>
        <v>19</v>
      </c>
      <c r="M27" s="101">
        <f t="shared" si="7"/>
        <v>49397</v>
      </c>
      <c r="N27" s="102">
        <f t="shared" si="7"/>
        <v>34</v>
      </c>
      <c r="O27" s="3"/>
      <c r="P27" s="3"/>
      <c r="Q27" s="3"/>
      <c r="R27" s="3"/>
    </row>
    <row r="28" spans="1:18" x14ac:dyDescent="0.3">
      <c r="A28" s="1">
        <f t="shared" si="4"/>
        <v>43823</v>
      </c>
      <c r="B28" s="2" t="s">
        <v>31</v>
      </c>
      <c r="C28" s="12">
        <v>1</v>
      </c>
      <c r="D28" s="48" t="s">
        <v>32</v>
      </c>
      <c r="E28" s="13">
        <v>2</v>
      </c>
      <c r="F28" s="13">
        <v>0</v>
      </c>
      <c r="G28" s="13">
        <v>0</v>
      </c>
      <c r="H28" s="82">
        <f t="shared" ref="H28:H35" si="8">SUM(E28:G28)</f>
        <v>2</v>
      </c>
      <c r="I28" s="104">
        <f>H28+'23.12'!I28</f>
        <v>11732</v>
      </c>
      <c r="J28" s="49">
        <v>14</v>
      </c>
      <c r="K28" s="49">
        <v>8</v>
      </c>
      <c r="L28" s="49">
        <v>5</v>
      </c>
      <c r="M28" s="14">
        <f t="shared" ref="M28:M35" si="9">I28-N28-J28</f>
        <v>11709</v>
      </c>
      <c r="N28" s="85">
        <v>9</v>
      </c>
      <c r="O28" s="3"/>
      <c r="P28" s="3"/>
      <c r="Q28" s="3"/>
      <c r="R28" s="3"/>
    </row>
    <row r="29" spans="1:18" x14ac:dyDescent="0.3">
      <c r="A29" s="1">
        <f t="shared" si="4"/>
        <v>43823</v>
      </c>
      <c r="B29" s="2" t="s">
        <v>33</v>
      </c>
      <c r="C29" s="15">
        <v>2</v>
      </c>
      <c r="D29" s="50" t="s">
        <v>156</v>
      </c>
      <c r="E29" s="13">
        <v>3</v>
      </c>
      <c r="F29" s="13">
        <v>0</v>
      </c>
      <c r="G29" s="13">
        <v>0</v>
      </c>
      <c r="H29" s="83">
        <f t="shared" si="8"/>
        <v>3</v>
      </c>
      <c r="I29" s="105">
        <f>H29+'23.12'!I29</f>
        <v>8337</v>
      </c>
      <c r="J29" s="51">
        <v>7</v>
      </c>
      <c r="K29" s="51">
        <v>5</v>
      </c>
      <c r="L29" s="51">
        <v>2</v>
      </c>
      <c r="M29" s="17">
        <f t="shared" si="9"/>
        <v>8318</v>
      </c>
      <c r="N29" s="86">
        <v>12</v>
      </c>
      <c r="O29" s="3"/>
      <c r="P29" s="3"/>
      <c r="Q29" s="3"/>
      <c r="R29" s="3"/>
    </row>
    <row r="30" spans="1:18" x14ac:dyDescent="0.3">
      <c r="A30" s="1">
        <f t="shared" si="4"/>
        <v>43823</v>
      </c>
      <c r="B30" s="2" t="s">
        <v>35</v>
      </c>
      <c r="C30" s="15">
        <v>3</v>
      </c>
      <c r="D30" s="50" t="s">
        <v>36</v>
      </c>
      <c r="E30" s="13">
        <v>0</v>
      </c>
      <c r="F30" s="13">
        <v>0</v>
      </c>
      <c r="G30" s="13">
        <v>0</v>
      </c>
      <c r="H30" s="83">
        <f t="shared" si="8"/>
        <v>0</v>
      </c>
      <c r="I30" s="105">
        <f>H30+'23.12'!I30</f>
        <v>11970</v>
      </c>
      <c r="J30" s="51">
        <v>24</v>
      </c>
      <c r="K30" s="51">
        <v>10</v>
      </c>
      <c r="L30" s="51">
        <v>4</v>
      </c>
      <c r="M30" s="17">
        <f t="shared" si="9"/>
        <v>11941</v>
      </c>
      <c r="N30" s="86">
        <v>5</v>
      </c>
      <c r="O30" s="3"/>
      <c r="P30" s="3"/>
      <c r="Q30" s="3"/>
      <c r="R30" s="3"/>
    </row>
    <row r="31" spans="1:18" x14ac:dyDescent="0.3">
      <c r="A31" s="1">
        <f t="shared" si="4"/>
        <v>43823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H31+'23.12'!I31</f>
        <v>2174</v>
      </c>
      <c r="J31" s="51">
        <v>4</v>
      </c>
      <c r="K31" s="51">
        <v>4</v>
      </c>
      <c r="L31" s="51">
        <v>2</v>
      </c>
      <c r="M31" s="17">
        <f t="shared" si="9"/>
        <v>2169</v>
      </c>
      <c r="N31" s="86">
        <v>1</v>
      </c>
      <c r="O31" s="3"/>
      <c r="P31" s="3"/>
      <c r="Q31" s="3"/>
      <c r="R31" s="3"/>
    </row>
    <row r="32" spans="1:18" x14ac:dyDescent="0.3">
      <c r="A32" s="1">
        <f t="shared" si="4"/>
        <v>43823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H32+'23.12'!I32</f>
        <v>4812</v>
      </c>
      <c r="J32" s="51">
        <v>5</v>
      </c>
      <c r="K32" s="51">
        <v>4</v>
      </c>
      <c r="L32" s="51">
        <v>2</v>
      </c>
      <c r="M32" s="17">
        <f t="shared" si="9"/>
        <v>4807</v>
      </c>
      <c r="N32" s="86">
        <v>0</v>
      </c>
      <c r="O32" s="3"/>
      <c r="P32" s="3"/>
      <c r="Q32" s="3"/>
      <c r="R32" s="3"/>
    </row>
    <row r="33" spans="1:18" x14ac:dyDescent="0.3">
      <c r="A33" s="1">
        <f t="shared" si="4"/>
        <v>43823</v>
      </c>
      <c r="B33" s="2" t="s">
        <v>41</v>
      </c>
      <c r="C33" s="15">
        <v>6</v>
      </c>
      <c r="D33" s="50" t="s">
        <v>42</v>
      </c>
      <c r="E33" s="13">
        <v>0</v>
      </c>
      <c r="F33" s="13">
        <v>0</v>
      </c>
      <c r="G33" s="13">
        <v>0</v>
      </c>
      <c r="H33" s="83">
        <f t="shared" si="8"/>
        <v>0</v>
      </c>
      <c r="I33" s="105">
        <f>H33+'23.12'!I33</f>
        <v>7084</v>
      </c>
      <c r="J33" s="51">
        <v>10</v>
      </c>
      <c r="K33" s="51">
        <v>5</v>
      </c>
      <c r="L33" s="51">
        <v>2</v>
      </c>
      <c r="M33" s="17">
        <f t="shared" si="9"/>
        <v>7072</v>
      </c>
      <c r="N33" s="86">
        <v>2</v>
      </c>
      <c r="O33" s="3"/>
      <c r="P33" s="3"/>
      <c r="Q33" s="3"/>
      <c r="R33" s="3"/>
    </row>
    <row r="34" spans="1:18" x14ac:dyDescent="0.3">
      <c r="A34" s="1">
        <f t="shared" si="4"/>
        <v>43823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H34+'23.12'!I34</f>
        <v>1011</v>
      </c>
      <c r="J34" s="51">
        <v>1</v>
      </c>
      <c r="K34" s="51">
        <v>0</v>
      </c>
      <c r="L34" s="51">
        <v>0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x14ac:dyDescent="0.3">
      <c r="A35" s="1">
        <f t="shared" si="4"/>
        <v>43823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H35+'23.12'!I35</f>
        <v>2381</v>
      </c>
      <c r="J35" s="55">
        <v>5</v>
      </c>
      <c r="K35" s="55">
        <v>3</v>
      </c>
      <c r="L35" s="55">
        <v>2</v>
      </c>
      <c r="M35" s="19">
        <f t="shared" si="9"/>
        <v>2371</v>
      </c>
      <c r="N35" s="87">
        <v>5</v>
      </c>
      <c r="O35" s="3"/>
      <c r="P35" s="3"/>
      <c r="Q35" s="3"/>
      <c r="R35" s="3"/>
    </row>
    <row r="36" spans="1:18" x14ac:dyDescent="0.3">
      <c r="A36" s="1">
        <f t="shared" si="4"/>
        <v>43823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12</v>
      </c>
      <c r="I36" s="23">
        <f t="shared" si="10"/>
        <v>101256</v>
      </c>
      <c r="J36" s="23">
        <f t="shared" si="10"/>
        <v>266</v>
      </c>
      <c r="K36" s="23">
        <f t="shared" si="10"/>
        <v>223</v>
      </c>
      <c r="L36" s="23">
        <f t="shared" si="10"/>
        <v>141</v>
      </c>
      <c r="M36" s="23">
        <f t="shared" si="10"/>
        <v>100883</v>
      </c>
      <c r="N36" s="23">
        <f t="shared" si="10"/>
        <v>107</v>
      </c>
      <c r="O36" s="3"/>
      <c r="P36" s="3"/>
      <c r="Q36" s="3"/>
      <c r="R36" s="3"/>
    </row>
    <row r="37" spans="1:18" ht="21.6" customHeight="1" x14ac:dyDescent="0.3">
      <c r="A37" s="1">
        <f t="shared" si="4"/>
        <v>43823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43823</v>
      </c>
      <c r="B38" s="64">
        <v>1</v>
      </c>
      <c r="C38" s="69"/>
      <c r="D38" s="306" t="s">
        <v>278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43823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43823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43823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43823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43823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12</v>
      </c>
      <c r="O43" s="3"/>
      <c r="P43" s="3"/>
      <c r="Q43" s="3"/>
      <c r="R43" s="3"/>
    </row>
    <row r="44" spans="1:18" ht="58.2" customHeight="1" x14ac:dyDescent="0.3">
      <c r="A44" s="1">
        <f t="shared" si="4"/>
        <v>43823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91" t="s">
        <v>142</v>
      </c>
      <c r="I44" s="65" t="str">
        <f>"me©‡gvU fwZ© 
= "&amp;I75</f>
        <v>me©‡gvU fwZ© 
= 20093</v>
      </c>
      <c r="J44" s="65" t="str">
        <f>"ch©v‡jvPbvi Rb¨ †cÖwiZ g„„Zz¨ 
= "&amp;J75</f>
        <v>ch©v‡jvPbvi Rb¨ †cÖwiZ g„„Zz¨ 
= 109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19972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43823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H45+'23.12'!I45</f>
        <v>1216</v>
      </c>
      <c r="J45" s="49">
        <v>3</v>
      </c>
      <c r="K45" s="49">
        <v>3</v>
      </c>
      <c r="L45" s="49">
        <v>1</v>
      </c>
      <c r="M45" s="14">
        <f t="shared" ref="M45:M74" si="12">I45-N45-J45</f>
        <v>1213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43823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H46+'23.12'!I46</f>
        <v>1897</v>
      </c>
      <c r="J46" s="51">
        <v>12</v>
      </c>
      <c r="K46" s="51">
        <v>11</v>
      </c>
      <c r="L46" s="51">
        <v>9</v>
      </c>
      <c r="M46" s="17">
        <f t="shared" si="12"/>
        <v>1885</v>
      </c>
      <c r="N46" s="86">
        <v>0</v>
      </c>
      <c r="O46" s="3"/>
      <c r="P46" s="3"/>
      <c r="Q46" s="3"/>
      <c r="R46" s="3"/>
    </row>
    <row r="47" spans="1:18" ht="17.55" customHeight="1" x14ac:dyDescent="0.3">
      <c r="A47" s="1">
        <f t="shared" si="4"/>
        <v>43823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H47+'23.12'!I47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43823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H48+'23.12'!I48</f>
        <v>766</v>
      </c>
      <c r="J48" s="51">
        <v>8</v>
      </c>
      <c r="K48" s="51">
        <v>8</v>
      </c>
      <c r="L48" s="51">
        <v>4</v>
      </c>
      <c r="M48" s="17">
        <f t="shared" si="12"/>
        <v>758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43823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H49+'23.12'!I49</f>
        <v>928</v>
      </c>
      <c r="J49" s="51">
        <v>12</v>
      </c>
      <c r="K49" s="51">
        <v>12</v>
      </c>
      <c r="L49" s="51">
        <v>12</v>
      </c>
      <c r="M49" s="17">
        <f t="shared" si="12"/>
        <v>914</v>
      </c>
      <c r="N49" s="86">
        <v>2</v>
      </c>
      <c r="O49" s="3"/>
      <c r="P49" s="3"/>
      <c r="Q49" s="3"/>
      <c r="R49" s="3"/>
    </row>
    <row r="50" spans="1:18" ht="17.55" customHeight="1" x14ac:dyDescent="0.3">
      <c r="A50" s="1">
        <f t="shared" si="4"/>
        <v>43823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H50+'23.12'!I50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43823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H51+'23.12'!I51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43823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H52+'23.12'!I52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43823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H53+'23.12'!I53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43823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H54+'23.12'!I54</f>
        <v>1744</v>
      </c>
      <c r="J54" s="51">
        <v>2</v>
      </c>
      <c r="K54" s="51">
        <v>2</v>
      </c>
      <c r="L54" s="51">
        <v>1</v>
      </c>
      <c r="M54" s="17">
        <f t="shared" si="12"/>
        <v>1740</v>
      </c>
      <c r="N54" s="86">
        <v>2</v>
      </c>
      <c r="O54" s="3"/>
      <c r="P54" s="3"/>
      <c r="Q54" s="3"/>
      <c r="R54" s="3"/>
    </row>
    <row r="55" spans="1:18" ht="17.55" customHeight="1" x14ac:dyDescent="0.3">
      <c r="A55" s="1">
        <f t="shared" si="4"/>
        <v>43823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H55+'23.12'!I55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43823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H56+'23.12'!I56</f>
        <v>148</v>
      </c>
      <c r="J56" s="51">
        <v>1</v>
      </c>
      <c r="K56" s="51">
        <v>1</v>
      </c>
      <c r="L56" s="51">
        <v>1</v>
      </c>
      <c r="M56" s="17">
        <f t="shared" si="12"/>
        <v>147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43823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H57+'23.12'!I57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43823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H58+'23.12'!I58</f>
        <v>1435</v>
      </c>
      <c r="J58" s="51">
        <v>6</v>
      </c>
      <c r="K58" s="51">
        <v>6</v>
      </c>
      <c r="L58" s="51">
        <v>4</v>
      </c>
      <c r="M58" s="17">
        <f t="shared" si="12"/>
        <v>1428</v>
      </c>
      <c r="N58" s="86">
        <v>1</v>
      </c>
      <c r="O58" s="3"/>
      <c r="P58" s="3"/>
      <c r="Q58" s="3"/>
      <c r="R58" s="3"/>
    </row>
    <row r="59" spans="1:18" ht="17.55" customHeight="1" x14ac:dyDescent="0.3">
      <c r="A59" s="1">
        <f t="shared" si="4"/>
        <v>43823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H59+'23.12'!I59</f>
        <v>779</v>
      </c>
      <c r="J59" s="51">
        <v>9</v>
      </c>
      <c r="K59" s="51">
        <v>8</v>
      </c>
      <c r="L59" s="51">
        <v>7</v>
      </c>
      <c r="M59" s="17">
        <f t="shared" si="12"/>
        <v>769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43823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H60+'23.12'!I60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43823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H61+'23.12'!I61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43823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H62+'23.12'!I62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43823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H63+'23.12'!I63</f>
        <v>824</v>
      </c>
      <c r="J63" s="51">
        <v>6</v>
      </c>
      <c r="K63" s="51">
        <v>6</v>
      </c>
      <c r="L63" s="51">
        <v>6</v>
      </c>
      <c r="M63" s="17">
        <f t="shared" si="12"/>
        <v>818</v>
      </c>
      <c r="N63" s="86">
        <v>0</v>
      </c>
      <c r="O63" s="3"/>
      <c r="P63" s="3"/>
      <c r="Q63" s="3"/>
      <c r="R63" s="3"/>
    </row>
    <row r="64" spans="1:18" ht="17.55" customHeight="1" x14ac:dyDescent="0.3">
      <c r="A64" s="1">
        <f t="shared" si="4"/>
        <v>43823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H64+'23.12'!I64</f>
        <v>998</v>
      </c>
      <c r="J64" s="51"/>
      <c r="K64" s="51"/>
      <c r="L64" s="51">
        <v>0</v>
      </c>
      <c r="M64" s="17">
        <f t="shared" si="12"/>
        <v>998</v>
      </c>
      <c r="N64" s="86">
        <v>0</v>
      </c>
      <c r="O64" s="3"/>
      <c r="P64" s="3"/>
      <c r="Q64" s="3"/>
      <c r="R64" s="3"/>
    </row>
    <row r="65" spans="1:18" ht="17.55" customHeight="1" x14ac:dyDescent="0.3">
      <c r="A65" s="1">
        <f t="shared" si="4"/>
        <v>43823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H65+'23.12'!I65</f>
        <v>504</v>
      </c>
      <c r="J65" s="51">
        <v>4</v>
      </c>
      <c r="K65" s="51">
        <v>4</v>
      </c>
      <c r="L65" s="51">
        <v>4</v>
      </c>
      <c r="M65" s="17">
        <f t="shared" si="12"/>
        <v>499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43823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H66+'23.12'!I66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43823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H67+'23.12'!I67</f>
        <v>745</v>
      </c>
      <c r="J67" s="51">
        <v>7</v>
      </c>
      <c r="K67" s="51">
        <v>7</v>
      </c>
      <c r="L67" s="51">
        <v>6</v>
      </c>
      <c r="M67" s="17">
        <f t="shared" si="12"/>
        <v>737</v>
      </c>
      <c r="N67" s="86">
        <v>1</v>
      </c>
      <c r="O67" s="3"/>
      <c r="P67" s="3"/>
      <c r="Q67" s="3"/>
      <c r="R67" s="3"/>
    </row>
    <row r="68" spans="1:18" ht="17.55" customHeight="1" x14ac:dyDescent="0.3">
      <c r="A68" s="1">
        <f t="shared" si="4"/>
        <v>43823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H68+'23.12'!I68</f>
        <v>364</v>
      </c>
      <c r="J68" s="51">
        <v>2</v>
      </c>
      <c r="K68" s="51">
        <v>2</v>
      </c>
      <c r="L68" s="51">
        <v>0</v>
      </c>
      <c r="M68" s="17">
        <f t="shared" si="12"/>
        <v>360</v>
      </c>
      <c r="N68" s="86">
        <v>2</v>
      </c>
      <c r="O68" s="3"/>
      <c r="P68" s="3"/>
      <c r="Q68" s="3"/>
      <c r="R68" s="3"/>
    </row>
    <row r="69" spans="1:18" ht="17.55" customHeight="1" x14ac:dyDescent="0.3">
      <c r="A69" s="1">
        <f t="shared" si="4"/>
        <v>43823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H69+'23.12'!I69</f>
        <v>879</v>
      </c>
      <c r="J69" s="51">
        <v>3</v>
      </c>
      <c r="K69" s="51">
        <v>3</v>
      </c>
      <c r="L69" s="51">
        <v>2</v>
      </c>
      <c r="M69" s="17">
        <f t="shared" si="12"/>
        <v>875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43823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H70+'23.12'!I70</f>
        <v>802</v>
      </c>
      <c r="J70" s="51">
        <v>2</v>
      </c>
      <c r="K70" s="51">
        <v>2</v>
      </c>
      <c r="L70" s="51">
        <v>0</v>
      </c>
      <c r="M70" s="17">
        <f t="shared" si="12"/>
        <v>800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43823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H71+'23.12'!I71</f>
        <v>782</v>
      </c>
      <c r="J71" s="51"/>
      <c r="K71" s="51"/>
      <c r="L71" s="51">
        <v>0</v>
      </c>
      <c r="M71" s="17">
        <f t="shared" si="12"/>
        <v>781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43823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H72+'23.12'!I72</f>
        <v>314</v>
      </c>
      <c r="J72" s="51"/>
      <c r="K72" s="51"/>
      <c r="L72" s="51">
        <v>0</v>
      </c>
      <c r="M72" s="17">
        <f t="shared" si="12"/>
        <v>314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43823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H73+'23.12'!I73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43823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H74+'23.12'!I74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43823</v>
      </c>
      <c r="B75" s="2">
        <v>1</v>
      </c>
      <c r="C75" s="29"/>
      <c r="D75" s="22" t="s">
        <v>117</v>
      </c>
      <c r="E75" s="23">
        <f>SUM(E45:E74)</f>
        <v>1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</v>
      </c>
      <c r="I75" s="23">
        <f t="shared" si="13"/>
        <v>20093</v>
      </c>
      <c r="J75" s="23">
        <f t="shared" si="13"/>
        <v>109</v>
      </c>
      <c r="K75" s="23">
        <f t="shared" si="13"/>
        <v>106</v>
      </c>
      <c r="L75" s="23">
        <f t="shared" si="13"/>
        <v>74</v>
      </c>
      <c r="M75" s="23">
        <f t="shared" si="13"/>
        <v>19972</v>
      </c>
      <c r="N75" s="23">
        <f t="shared" si="13"/>
        <v>12</v>
      </c>
      <c r="O75" s="3"/>
      <c r="P75" s="3"/>
      <c r="Q75" s="3"/>
      <c r="R75" s="3"/>
    </row>
    <row r="76" spans="1:18" ht="17.55" customHeight="1" x14ac:dyDescent="0.3">
      <c r="A76" s="1">
        <f t="shared" si="4"/>
        <v>43823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43823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43823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43823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43823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43823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43823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43823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43823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43823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43823</v>
      </c>
      <c r="B86" s="2">
        <v>1</v>
      </c>
      <c r="E86" s="30"/>
    </row>
    <row r="87" spans="1:14" x14ac:dyDescent="0.3">
      <c r="A87" s="1">
        <f t="shared" si="4"/>
        <v>43823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43823</v>
      </c>
      <c r="B88" s="2">
        <v>1</v>
      </c>
      <c r="E88" s="30"/>
    </row>
    <row r="89" spans="1:14" x14ac:dyDescent="0.3">
      <c r="A89" s="1">
        <f t="shared" ref="A89" si="14">$N$3</f>
        <v>43823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43822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43822</v>
      </c>
      <c r="B2" s="2">
        <v>1</v>
      </c>
      <c r="C2" s="290"/>
      <c r="D2" s="290"/>
      <c r="E2" s="290"/>
      <c r="F2" s="290"/>
      <c r="G2" s="290"/>
      <c r="H2" s="290"/>
      <c r="I2" s="290"/>
      <c r="J2" s="290"/>
      <c r="K2" s="290"/>
      <c r="L2" s="290"/>
      <c r="M2" s="41"/>
      <c r="N2" s="290"/>
    </row>
    <row r="3" spans="1:20" ht="17.399999999999999" x14ac:dyDescent="0.3">
      <c r="A3" s="1">
        <f t="shared" si="0"/>
        <v>43822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43822</v>
      </c>
      <c r="O3" s="3"/>
      <c r="P3" s="3"/>
      <c r="Q3" s="3"/>
      <c r="R3" s="3"/>
    </row>
    <row r="4" spans="1:20" ht="17.399999999999999" x14ac:dyDescent="0.3">
      <c r="A4" s="1">
        <f t="shared" si="0"/>
        <v>43822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43822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43822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43822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43822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43822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35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127</v>
      </c>
      <c r="O9" s="3"/>
      <c r="P9" s="3"/>
      <c r="Q9" s="40" t="str">
        <f>"24 N›Uvq ?? msL¨v = "&amp;H36</f>
        <v>24 N›Uvq ?? msL¨v = 35</v>
      </c>
    </row>
    <row r="10" spans="1:20" ht="57.6" x14ac:dyDescent="0.3">
      <c r="A10" s="1">
        <f t="shared" si="0"/>
        <v>43822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89" t="s">
        <v>142</v>
      </c>
      <c r="I10" s="65" t="str">
        <f>"me©‡gvU fwZ©
= "&amp;I36</f>
        <v>me©‡gvU fwZ©
= 101244</v>
      </c>
      <c r="J10" s="65" t="str">
        <f>"ch©v‡jvPbvi Rb¨ †cÖwiZ g„„Zz¨ 
= "&amp;J36</f>
        <v>ch©v‡jvPbvi Rb¨ †cÖwiZ g„„Zz¨ 
= 266</v>
      </c>
      <c r="K10" s="65" t="str">
        <f>"ch©v‡jvPbv m¤úbœK…Z g„„Zz¨ 
= "&amp;K36</f>
        <v>ch©v‡jvPbv m¤úbœK…Z g„„Zz¨ 
= 223</v>
      </c>
      <c r="L10" s="65" t="str">
        <f>"wbwðZ g„„Zz¨ 
= "&amp;L36</f>
        <v>wbwðZ g„„Zz¨ 
= 141</v>
      </c>
      <c r="M10" s="65" t="str">
        <f>"QvocÎ cÖvß †ivMx
 = "&amp;M36</f>
        <v>QvocÎ cÖvß †ivMx
 = 100851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43822</v>
      </c>
      <c r="B11" s="2" t="s">
        <v>9</v>
      </c>
      <c r="C11" s="12">
        <v>1</v>
      </c>
      <c r="D11" s="57" t="s">
        <v>10</v>
      </c>
      <c r="E11" s="13">
        <v>7</v>
      </c>
      <c r="F11" s="13">
        <v>0</v>
      </c>
      <c r="G11" s="13">
        <v>0</v>
      </c>
      <c r="H11" s="82">
        <f>SUM(E11:G11)</f>
        <v>7</v>
      </c>
      <c r="I11" s="104">
        <f>H11+'22.12'!I11</f>
        <v>8737</v>
      </c>
      <c r="J11" s="49">
        <v>40</v>
      </c>
      <c r="K11" s="49">
        <v>35</v>
      </c>
      <c r="L11" s="49">
        <v>19</v>
      </c>
      <c r="M11" s="14">
        <f t="shared" ref="M11:M23" si="1">I11-N11-J11</f>
        <v>8674</v>
      </c>
      <c r="N11" s="85">
        <v>23</v>
      </c>
      <c r="O11" s="3"/>
      <c r="P11" s="3"/>
      <c r="Q11" s="3"/>
      <c r="R11" s="3"/>
    </row>
    <row r="12" spans="1:20" x14ac:dyDescent="0.3">
      <c r="A12" s="1">
        <f t="shared" si="0"/>
        <v>43822</v>
      </c>
      <c r="B12" s="2" t="s">
        <v>11</v>
      </c>
      <c r="C12" s="15">
        <v>2</v>
      </c>
      <c r="D12" s="59" t="s">
        <v>144</v>
      </c>
      <c r="E12" s="13">
        <v>2</v>
      </c>
      <c r="F12" s="13">
        <v>0</v>
      </c>
      <c r="G12" s="13">
        <v>0</v>
      </c>
      <c r="H12" s="83">
        <f t="shared" ref="H12:H23" si="2">SUM(E12:G12)</f>
        <v>2</v>
      </c>
      <c r="I12" s="105">
        <f>H12+'22.12'!I12</f>
        <v>5043</v>
      </c>
      <c r="J12" s="51">
        <v>2</v>
      </c>
      <c r="K12" s="51">
        <v>0</v>
      </c>
      <c r="L12" s="51">
        <v>0</v>
      </c>
      <c r="M12" s="17">
        <f t="shared" si="1"/>
        <v>5031</v>
      </c>
      <c r="N12" s="86">
        <v>10</v>
      </c>
      <c r="O12" s="3"/>
      <c r="P12" s="3"/>
      <c r="Q12" s="3"/>
      <c r="R12" s="3"/>
    </row>
    <row r="13" spans="1:20" x14ac:dyDescent="0.3">
      <c r="A13" s="1">
        <f t="shared" si="0"/>
        <v>43822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H13+'22.12'!I13</f>
        <v>1468</v>
      </c>
      <c r="J13" s="51">
        <v>16</v>
      </c>
      <c r="K13" s="51">
        <v>15</v>
      </c>
      <c r="L13" s="51">
        <v>14</v>
      </c>
      <c r="M13" s="17">
        <f t="shared" si="1"/>
        <v>1451</v>
      </c>
      <c r="N13" s="86">
        <v>1</v>
      </c>
      <c r="O13" s="3"/>
      <c r="Q13" s="3"/>
      <c r="R13" s="3"/>
    </row>
    <row r="14" spans="1:20" x14ac:dyDescent="0.3">
      <c r="A14" s="1">
        <f t="shared" si="0"/>
        <v>43822</v>
      </c>
      <c r="B14" s="2" t="s">
        <v>14</v>
      </c>
      <c r="C14" s="15">
        <v>4</v>
      </c>
      <c r="D14" s="59" t="s">
        <v>145</v>
      </c>
      <c r="E14" s="13">
        <v>2</v>
      </c>
      <c r="F14" s="13">
        <v>0</v>
      </c>
      <c r="G14" s="13">
        <v>0</v>
      </c>
      <c r="H14" s="83">
        <f t="shared" si="2"/>
        <v>2</v>
      </c>
      <c r="I14" s="105">
        <f>H14+'22.12'!I14</f>
        <v>3772</v>
      </c>
      <c r="J14" s="51">
        <v>8</v>
      </c>
      <c r="K14" s="51">
        <v>8</v>
      </c>
      <c r="L14" s="51">
        <v>5</v>
      </c>
      <c r="M14" s="17">
        <f t="shared" si="1"/>
        <v>3757</v>
      </c>
      <c r="N14" s="86">
        <v>7</v>
      </c>
      <c r="O14" s="3"/>
      <c r="P14" s="3"/>
      <c r="Q14" s="3"/>
      <c r="R14" s="3"/>
    </row>
    <row r="15" spans="1:20" ht="17.399999999999999" x14ac:dyDescent="0.3">
      <c r="A15" s="1">
        <f t="shared" si="0"/>
        <v>43822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H15+'22.12'!I15</f>
        <v>1672</v>
      </c>
      <c r="J15" s="51">
        <v>3</v>
      </c>
      <c r="K15" s="51">
        <v>3</v>
      </c>
      <c r="L15" s="51">
        <v>2</v>
      </c>
      <c r="M15" s="17">
        <f t="shared" si="1"/>
        <v>1666</v>
      </c>
      <c r="N15" s="86">
        <v>3</v>
      </c>
      <c r="O15" s="3"/>
      <c r="P15" s="3"/>
      <c r="Q15" s="3"/>
      <c r="R15" s="3"/>
    </row>
    <row r="16" spans="1:20" ht="17.399999999999999" x14ac:dyDescent="0.3">
      <c r="A16" s="1">
        <f t="shared" si="0"/>
        <v>43822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H16+'22.12'!I16</f>
        <v>1069</v>
      </c>
      <c r="J16" s="51"/>
      <c r="K16" s="51"/>
      <c r="L16" s="51">
        <v>0</v>
      </c>
      <c r="M16" s="17">
        <f t="shared" si="1"/>
        <v>1068</v>
      </c>
      <c r="N16" s="86">
        <v>1</v>
      </c>
      <c r="O16" s="3"/>
      <c r="P16" s="3"/>
      <c r="Q16" s="3"/>
      <c r="R16" s="3"/>
    </row>
    <row r="17" spans="1:18" x14ac:dyDescent="0.3">
      <c r="A17" s="1">
        <f t="shared" si="0"/>
        <v>43822</v>
      </c>
      <c r="B17" s="2" t="s">
        <v>23</v>
      </c>
      <c r="C17" s="15">
        <v>7</v>
      </c>
      <c r="D17" s="61" t="s">
        <v>24</v>
      </c>
      <c r="E17" s="13">
        <v>0</v>
      </c>
      <c r="F17" s="13">
        <v>0</v>
      </c>
      <c r="G17" s="13">
        <v>0</v>
      </c>
      <c r="H17" s="83">
        <f t="shared" si="2"/>
        <v>0</v>
      </c>
      <c r="I17" s="105">
        <f>H17+'22.12'!I17</f>
        <v>4209</v>
      </c>
      <c r="J17" s="51">
        <v>15</v>
      </c>
      <c r="K17" s="51">
        <v>14</v>
      </c>
      <c r="L17" s="51">
        <v>5</v>
      </c>
      <c r="M17" s="17">
        <f t="shared" si="1"/>
        <v>4186</v>
      </c>
      <c r="N17" s="86">
        <v>8</v>
      </c>
      <c r="O17" s="3"/>
      <c r="P17" s="3"/>
      <c r="Q17" s="3"/>
      <c r="R17" s="3"/>
    </row>
    <row r="18" spans="1:18" ht="17.399999999999999" x14ac:dyDescent="0.3">
      <c r="A18" s="1">
        <f t="shared" si="0"/>
        <v>43822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H18+'22.12'!I18</f>
        <v>361</v>
      </c>
      <c r="J18" s="51"/>
      <c r="K18" s="51"/>
      <c r="L18" s="51">
        <v>0</v>
      </c>
      <c r="M18" s="17">
        <f t="shared" si="1"/>
        <v>358</v>
      </c>
      <c r="N18" s="86">
        <v>3</v>
      </c>
      <c r="O18" s="3"/>
      <c r="P18" s="3"/>
      <c r="Q18" s="3"/>
      <c r="R18" s="3"/>
    </row>
    <row r="19" spans="1:18" x14ac:dyDescent="0.3">
      <c r="A19" s="1">
        <f t="shared" si="0"/>
        <v>43822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H19+'22.12'!I19</f>
        <v>1771</v>
      </c>
      <c r="J19" s="51"/>
      <c r="K19" s="51">
        <v>0</v>
      </c>
      <c r="L19" s="51">
        <v>0</v>
      </c>
      <c r="M19" s="17">
        <f t="shared" si="1"/>
        <v>1765</v>
      </c>
      <c r="N19" s="86">
        <v>6</v>
      </c>
      <c r="O19" s="3"/>
      <c r="P19" s="3"/>
      <c r="Q19" s="3"/>
      <c r="R19" s="3"/>
    </row>
    <row r="20" spans="1:18" x14ac:dyDescent="0.3">
      <c r="A20" s="1">
        <f t="shared" si="0"/>
        <v>43822</v>
      </c>
      <c r="B20" s="2" t="s">
        <v>29</v>
      </c>
      <c r="C20" s="15">
        <v>10</v>
      </c>
      <c r="D20" s="59" t="s">
        <v>30</v>
      </c>
      <c r="E20" s="13">
        <v>1</v>
      </c>
      <c r="F20" s="13">
        <v>0</v>
      </c>
      <c r="G20" s="13">
        <v>0</v>
      </c>
      <c r="H20" s="83">
        <f t="shared" si="2"/>
        <v>1</v>
      </c>
      <c r="I20" s="105">
        <f>H20+'22.12'!I20</f>
        <v>3228</v>
      </c>
      <c r="J20" s="51">
        <v>3</v>
      </c>
      <c r="K20" s="51">
        <v>3</v>
      </c>
      <c r="L20" s="51">
        <v>3</v>
      </c>
      <c r="M20" s="17">
        <f t="shared" si="1"/>
        <v>3216</v>
      </c>
      <c r="N20" s="86">
        <v>9</v>
      </c>
      <c r="O20" s="3"/>
      <c r="P20" s="3"/>
      <c r="Q20" s="3"/>
      <c r="R20" s="3"/>
    </row>
    <row r="21" spans="1:18" ht="22.2" customHeight="1" x14ac:dyDescent="0.3">
      <c r="A21" s="1">
        <f t="shared" si="0"/>
        <v>43822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H21+'22.12'!I21</f>
        <v>251</v>
      </c>
      <c r="J21" s="51"/>
      <c r="K21" s="51"/>
      <c r="L21" s="51"/>
      <c r="M21" s="17">
        <f t="shared" si="1"/>
        <v>251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H22+'22.12'!I22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43822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16</v>
      </c>
      <c r="I24" s="94">
        <f t="shared" si="3"/>
        <v>31656</v>
      </c>
      <c r="J24" s="92">
        <f t="shared" si="3"/>
        <v>87</v>
      </c>
      <c r="K24" s="92">
        <f t="shared" si="3"/>
        <v>78</v>
      </c>
      <c r="L24" s="92">
        <f t="shared" si="3"/>
        <v>48</v>
      </c>
      <c r="M24" s="95">
        <f t="shared" si="3"/>
        <v>31498</v>
      </c>
      <c r="N24" s="96">
        <f t="shared" si="3"/>
        <v>71</v>
      </c>
      <c r="O24" s="3"/>
      <c r="P24" s="3"/>
      <c r="Q24" s="3"/>
      <c r="R24" s="3"/>
    </row>
    <row r="25" spans="1:18" x14ac:dyDescent="0.3">
      <c r="A25" s="1">
        <f t="shared" ref="A25:A88" si="4">$N$3</f>
        <v>43822</v>
      </c>
      <c r="B25" s="2">
        <v>1</v>
      </c>
      <c r="C25" s="78"/>
      <c r="D25" s="79" t="s">
        <v>119</v>
      </c>
      <c r="E25" s="97">
        <f>E75</f>
        <v>2</v>
      </c>
      <c r="F25" s="97">
        <f t="shared" ref="F25:N25" si="5">F75</f>
        <v>0</v>
      </c>
      <c r="G25" s="97">
        <f t="shared" si="5"/>
        <v>0</v>
      </c>
      <c r="H25" s="97">
        <f t="shared" si="5"/>
        <v>2</v>
      </c>
      <c r="I25" s="97">
        <f t="shared" si="5"/>
        <v>20092</v>
      </c>
      <c r="J25" s="97">
        <f t="shared" si="5"/>
        <v>109</v>
      </c>
      <c r="K25" s="97">
        <f t="shared" si="5"/>
        <v>106</v>
      </c>
      <c r="L25" s="97">
        <f t="shared" si="5"/>
        <v>74</v>
      </c>
      <c r="M25" s="97">
        <f t="shared" si="5"/>
        <v>19968</v>
      </c>
      <c r="N25" s="97">
        <f t="shared" si="5"/>
        <v>15</v>
      </c>
      <c r="O25" s="3"/>
      <c r="P25" s="3"/>
      <c r="Q25" s="3"/>
      <c r="R25" s="3"/>
    </row>
    <row r="26" spans="1:18" x14ac:dyDescent="0.3">
      <c r="A26" s="1">
        <f t="shared" si="4"/>
        <v>43822</v>
      </c>
      <c r="B26" s="2">
        <v>1</v>
      </c>
      <c r="C26" s="78"/>
      <c r="D26" s="79" t="s">
        <v>154</v>
      </c>
      <c r="E26" s="97">
        <f>E24+E25</f>
        <v>18</v>
      </c>
      <c r="F26" s="98">
        <f t="shared" ref="F26:N26" si="6">F24+F25</f>
        <v>0</v>
      </c>
      <c r="G26" s="98">
        <f t="shared" si="6"/>
        <v>0</v>
      </c>
      <c r="H26" s="99">
        <f t="shared" si="6"/>
        <v>18</v>
      </c>
      <c r="I26" s="97">
        <f t="shared" si="6"/>
        <v>51748</v>
      </c>
      <c r="J26" s="98">
        <f t="shared" si="6"/>
        <v>196</v>
      </c>
      <c r="K26" s="98">
        <f t="shared" si="6"/>
        <v>184</v>
      </c>
      <c r="L26" s="100">
        <f t="shared" si="6"/>
        <v>122</v>
      </c>
      <c r="M26" s="101">
        <f t="shared" si="6"/>
        <v>51466</v>
      </c>
      <c r="N26" s="102">
        <f t="shared" si="6"/>
        <v>86</v>
      </c>
      <c r="O26" s="3"/>
      <c r="P26" s="67"/>
      <c r="Q26" s="3"/>
      <c r="R26" s="3"/>
    </row>
    <row r="27" spans="1:18" x14ac:dyDescent="0.3">
      <c r="A27" s="1">
        <f t="shared" si="4"/>
        <v>43822</v>
      </c>
      <c r="B27" s="2">
        <v>1</v>
      </c>
      <c r="C27" s="80"/>
      <c r="D27" s="81" t="s">
        <v>120</v>
      </c>
      <c r="E27" s="97">
        <f>SUM(E28:E35)</f>
        <v>17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17</v>
      </c>
      <c r="I27" s="97">
        <f t="shared" si="7"/>
        <v>49496</v>
      </c>
      <c r="J27" s="98">
        <f>SUM(J28:J35)</f>
        <v>70</v>
      </c>
      <c r="K27" s="98">
        <f t="shared" si="7"/>
        <v>39</v>
      </c>
      <c r="L27" s="100">
        <f t="shared" si="7"/>
        <v>19</v>
      </c>
      <c r="M27" s="101">
        <f t="shared" si="7"/>
        <v>49385</v>
      </c>
      <c r="N27" s="102">
        <f t="shared" si="7"/>
        <v>41</v>
      </c>
      <c r="O27" s="3"/>
      <c r="P27" s="3"/>
      <c r="Q27" s="3"/>
      <c r="R27" s="3"/>
    </row>
    <row r="28" spans="1:18" x14ac:dyDescent="0.3">
      <c r="A28" s="1">
        <f t="shared" si="4"/>
        <v>43822</v>
      </c>
      <c r="B28" s="2" t="s">
        <v>31</v>
      </c>
      <c r="C28" s="12">
        <v>1</v>
      </c>
      <c r="D28" s="48" t="s">
        <v>32</v>
      </c>
      <c r="E28" s="13">
        <v>6</v>
      </c>
      <c r="F28" s="13">
        <v>0</v>
      </c>
      <c r="G28" s="13">
        <v>0</v>
      </c>
      <c r="H28" s="82">
        <f t="shared" ref="H28:H35" si="8">SUM(E28:G28)</f>
        <v>6</v>
      </c>
      <c r="I28" s="104">
        <f>H28+'22.12'!I28</f>
        <v>11730</v>
      </c>
      <c r="J28" s="49">
        <v>14</v>
      </c>
      <c r="K28" s="49">
        <v>8</v>
      </c>
      <c r="L28" s="49">
        <v>5</v>
      </c>
      <c r="M28" s="14">
        <f t="shared" ref="M28:M35" si="9">I28-N28-J28</f>
        <v>11707</v>
      </c>
      <c r="N28" s="85">
        <v>9</v>
      </c>
      <c r="O28" s="3"/>
      <c r="P28" s="3"/>
      <c r="Q28" s="3"/>
      <c r="R28" s="3"/>
    </row>
    <row r="29" spans="1:18" x14ac:dyDescent="0.3">
      <c r="A29" s="1">
        <f t="shared" si="4"/>
        <v>43822</v>
      </c>
      <c r="B29" s="2" t="s">
        <v>33</v>
      </c>
      <c r="C29" s="15">
        <v>2</v>
      </c>
      <c r="D29" s="50" t="s">
        <v>156</v>
      </c>
      <c r="E29" s="13">
        <v>6</v>
      </c>
      <c r="F29" s="13">
        <v>0</v>
      </c>
      <c r="G29" s="13">
        <v>0</v>
      </c>
      <c r="H29" s="83">
        <f t="shared" si="8"/>
        <v>6</v>
      </c>
      <c r="I29" s="105">
        <f>H29+'22.12'!I29</f>
        <v>8334</v>
      </c>
      <c r="J29" s="51">
        <v>7</v>
      </c>
      <c r="K29" s="51">
        <v>5</v>
      </c>
      <c r="L29" s="51">
        <v>2</v>
      </c>
      <c r="M29" s="17">
        <f t="shared" si="9"/>
        <v>8311</v>
      </c>
      <c r="N29" s="86">
        <v>16</v>
      </c>
      <c r="O29" s="3"/>
      <c r="P29" s="3"/>
      <c r="Q29" s="3"/>
      <c r="R29" s="3"/>
    </row>
    <row r="30" spans="1:18" ht="17.399999999999999" x14ac:dyDescent="0.3">
      <c r="A30" s="1">
        <f t="shared" si="4"/>
        <v>43822</v>
      </c>
      <c r="B30" s="2" t="s">
        <v>35</v>
      </c>
      <c r="C30" s="15">
        <v>3</v>
      </c>
      <c r="D30" s="50" t="s">
        <v>36</v>
      </c>
      <c r="E30" s="13">
        <v>4</v>
      </c>
      <c r="F30" s="13">
        <v>0</v>
      </c>
      <c r="G30" s="13">
        <v>0</v>
      </c>
      <c r="H30" s="83">
        <f t="shared" si="8"/>
        <v>4</v>
      </c>
      <c r="I30" s="105">
        <f>H30+'22.12'!I30</f>
        <v>11970</v>
      </c>
      <c r="J30" s="51">
        <v>24</v>
      </c>
      <c r="K30" s="51">
        <v>10</v>
      </c>
      <c r="L30" s="51">
        <v>4</v>
      </c>
      <c r="M30" s="17">
        <f t="shared" si="9"/>
        <v>11938</v>
      </c>
      <c r="N30" s="86">
        <v>8</v>
      </c>
      <c r="O30" s="3"/>
      <c r="P30" s="3"/>
      <c r="Q30" s="3"/>
      <c r="R30" s="3"/>
    </row>
    <row r="31" spans="1:18" ht="17.399999999999999" x14ac:dyDescent="0.3">
      <c r="A31" s="1">
        <f t="shared" si="4"/>
        <v>43822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H31+'22.12'!I31</f>
        <v>2174</v>
      </c>
      <c r="J31" s="51">
        <v>4</v>
      </c>
      <c r="K31" s="51">
        <v>4</v>
      </c>
      <c r="L31" s="51">
        <v>2</v>
      </c>
      <c r="M31" s="17">
        <f t="shared" si="9"/>
        <v>2169</v>
      </c>
      <c r="N31" s="86">
        <v>1</v>
      </c>
      <c r="O31" s="3"/>
      <c r="P31" s="3"/>
      <c r="Q31" s="3"/>
      <c r="R31" s="3"/>
    </row>
    <row r="32" spans="1:18" ht="17.399999999999999" x14ac:dyDescent="0.3">
      <c r="A32" s="1">
        <f t="shared" si="4"/>
        <v>43822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H32+'22.12'!I32</f>
        <v>4812</v>
      </c>
      <c r="J32" s="51">
        <v>5</v>
      </c>
      <c r="K32" s="51">
        <v>4</v>
      </c>
      <c r="L32" s="51">
        <v>2</v>
      </c>
      <c r="M32" s="17">
        <f t="shared" si="9"/>
        <v>4807</v>
      </c>
      <c r="N32" s="86">
        <v>0</v>
      </c>
      <c r="O32" s="3"/>
      <c r="P32" s="3"/>
      <c r="Q32" s="3"/>
      <c r="R32" s="3"/>
    </row>
    <row r="33" spans="1:18" ht="17.399999999999999" x14ac:dyDescent="0.3">
      <c r="A33" s="1">
        <f t="shared" si="4"/>
        <v>43822</v>
      </c>
      <c r="B33" s="2" t="s">
        <v>41</v>
      </c>
      <c r="C33" s="15">
        <v>6</v>
      </c>
      <c r="D33" s="50" t="s">
        <v>42</v>
      </c>
      <c r="E33" s="13">
        <v>0</v>
      </c>
      <c r="F33" s="13">
        <v>0</v>
      </c>
      <c r="G33" s="13">
        <v>0</v>
      </c>
      <c r="H33" s="83">
        <f t="shared" si="8"/>
        <v>0</v>
      </c>
      <c r="I33" s="105">
        <f>H33+'22.12'!I33</f>
        <v>7084</v>
      </c>
      <c r="J33" s="51">
        <v>10</v>
      </c>
      <c r="K33" s="51">
        <v>5</v>
      </c>
      <c r="L33" s="51">
        <v>2</v>
      </c>
      <c r="M33" s="17">
        <f t="shared" si="9"/>
        <v>7072</v>
      </c>
      <c r="N33" s="86">
        <v>2</v>
      </c>
      <c r="O33" s="3"/>
      <c r="P33" s="3"/>
      <c r="Q33" s="3"/>
      <c r="R33" s="3"/>
    </row>
    <row r="34" spans="1:18" x14ac:dyDescent="0.3">
      <c r="A34" s="1">
        <f t="shared" si="4"/>
        <v>43822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H34+'22.12'!I34</f>
        <v>1011</v>
      </c>
      <c r="J34" s="51">
        <v>1</v>
      </c>
      <c r="K34" s="51">
        <v>0</v>
      </c>
      <c r="L34" s="51">
        <v>0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ht="17.399999999999999" x14ac:dyDescent="0.3">
      <c r="A35" s="1">
        <f t="shared" si="4"/>
        <v>43822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H35+'22.12'!I35</f>
        <v>2381</v>
      </c>
      <c r="J35" s="55">
        <v>5</v>
      </c>
      <c r="K35" s="55">
        <v>3</v>
      </c>
      <c r="L35" s="55">
        <v>2</v>
      </c>
      <c r="M35" s="19">
        <f t="shared" si="9"/>
        <v>2371</v>
      </c>
      <c r="N35" s="87">
        <v>5</v>
      </c>
      <c r="O35" s="3"/>
      <c r="P35" s="3"/>
      <c r="Q35" s="3"/>
      <c r="R35" s="3"/>
    </row>
    <row r="36" spans="1:18" x14ac:dyDescent="0.3">
      <c r="A36" s="1">
        <f t="shared" si="4"/>
        <v>43822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35</v>
      </c>
      <c r="I36" s="23">
        <f t="shared" si="10"/>
        <v>101244</v>
      </c>
      <c r="J36" s="23">
        <f t="shared" si="10"/>
        <v>266</v>
      </c>
      <c r="K36" s="23">
        <f t="shared" si="10"/>
        <v>223</v>
      </c>
      <c r="L36" s="23">
        <f t="shared" si="10"/>
        <v>141</v>
      </c>
      <c r="M36" s="23">
        <f t="shared" si="10"/>
        <v>100851</v>
      </c>
      <c r="N36" s="23">
        <f t="shared" si="10"/>
        <v>127</v>
      </c>
      <c r="O36" s="3"/>
      <c r="P36" s="3"/>
      <c r="Q36" s="3"/>
      <c r="R36" s="3"/>
    </row>
    <row r="37" spans="1:18" ht="21.6" customHeight="1" x14ac:dyDescent="0.3">
      <c r="A37" s="1">
        <f t="shared" si="4"/>
        <v>43822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43822</v>
      </c>
      <c r="B38" s="64">
        <v>1</v>
      </c>
      <c r="C38" s="69"/>
      <c r="D38" s="306" t="s">
        <v>277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43822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43822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43822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43822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43822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15</v>
      </c>
      <c r="O43" s="3"/>
      <c r="P43" s="3"/>
      <c r="Q43" s="3"/>
      <c r="R43" s="3"/>
    </row>
    <row r="44" spans="1:18" ht="58.2" customHeight="1" x14ac:dyDescent="0.3">
      <c r="A44" s="1">
        <f t="shared" si="4"/>
        <v>43822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89" t="s">
        <v>142</v>
      </c>
      <c r="I44" s="65" t="str">
        <f>"me©‡gvU fwZ© 
= "&amp;I75</f>
        <v>me©‡gvU fwZ© 
= 20092</v>
      </c>
      <c r="J44" s="65" t="str">
        <f>"ch©v‡jvPbvi Rb¨ †cÖwiZ g„„Zz¨ 
= "&amp;J75</f>
        <v>ch©v‡jvPbvi Rb¨ †cÖwiZ g„„Zz¨ 
= 109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19968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43822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H45+'22.12'!I45</f>
        <v>1216</v>
      </c>
      <c r="J45" s="49">
        <v>3</v>
      </c>
      <c r="K45" s="49">
        <v>3</v>
      </c>
      <c r="L45" s="49">
        <v>1</v>
      </c>
      <c r="M45" s="14">
        <f t="shared" ref="M45:M74" si="12">I45-N45-J45</f>
        <v>1212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43822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H46+'22.12'!I46</f>
        <v>1897</v>
      </c>
      <c r="J46" s="51">
        <v>12</v>
      </c>
      <c r="K46" s="51">
        <v>11</v>
      </c>
      <c r="L46" s="51">
        <v>9</v>
      </c>
      <c r="M46" s="17">
        <f t="shared" si="12"/>
        <v>1885</v>
      </c>
      <c r="N46" s="86">
        <v>0</v>
      </c>
      <c r="O46" s="3"/>
      <c r="P46" s="3"/>
      <c r="Q46" s="3"/>
      <c r="R46" s="3"/>
    </row>
    <row r="47" spans="1:18" ht="17.55" customHeight="1" x14ac:dyDescent="0.3">
      <c r="A47" s="1">
        <f t="shared" si="4"/>
        <v>43822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H47+'22.12'!I47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43822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H48+'22.12'!I48</f>
        <v>766</v>
      </c>
      <c r="J48" s="51">
        <v>8</v>
      </c>
      <c r="K48" s="51">
        <v>8</v>
      </c>
      <c r="L48" s="51">
        <v>4</v>
      </c>
      <c r="M48" s="17">
        <f t="shared" si="12"/>
        <v>758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43822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H49+'22.12'!I49</f>
        <v>927</v>
      </c>
      <c r="J49" s="51">
        <v>12</v>
      </c>
      <c r="K49" s="51">
        <v>12</v>
      </c>
      <c r="L49" s="51">
        <v>12</v>
      </c>
      <c r="M49" s="17">
        <f t="shared" si="12"/>
        <v>913</v>
      </c>
      <c r="N49" s="86">
        <v>2</v>
      </c>
      <c r="O49" s="3"/>
      <c r="P49" s="3"/>
      <c r="Q49" s="3"/>
      <c r="R49" s="3"/>
    </row>
    <row r="50" spans="1:18" ht="17.55" customHeight="1" x14ac:dyDescent="0.3">
      <c r="A50" s="1">
        <f t="shared" si="4"/>
        <v>43822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H50+'22.12'!I50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43822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H51+'22.12'!I51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43822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H52+'22.12'!I52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43822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H53+'22.12'!I53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43822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H54+'22.12'!I54</f>
        <v>1744</v>
      </c>
      <c r="J54" s="51">
        <v>2</v>
      </c>
      <c r="K54" s="51">
        <v>2</v>
      </c>
      <c r="L54" s="51">
        <v>1</v>
      </c>
      <c r="M54" s="17">
        <f t="shared" si="12"/>
        <v>1740</v>
      </c>
      <c r="N54" s="86">
        <v>2</v>
      </c>
      <c r="O54" s="3"/>
      <c r="P54" s="3"/>
      <c r="Q54" s="3"/>
      <c r="R54" s="3"/>
    </row>
    <row r="55" spans="1:18" ht="17.55" customHeight="1" x14ac:dyDescent="0.3">
      <c r="A55" s="1">
        <f t="shared" si="4"/>
        <v>43822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H55+'22.12'!I55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43822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H56+'22.12'!I56</f>
        <v>148</v>
      </c>
      <c r="J56" s="51">
        <v>1</v>
      </c>
      <c r="K56" s="51">
        <v>1</v>
      </c>
      <c r="L56" s="51">
        <v>1</v>
      </c>
      <c r="M56" s="17">
        <f t="shared" si="12"/>
        <v>147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43822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H57+'22.12'!I57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43822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H58+'22.12'!I58</f>
        <v>1435</v>
      </c>
      <c r="J58" s="51">
        <v>6</v>
      </c>
      <c r="K58" s="51">
        <v>6</v>
      </c>
      <c r="L58" s="51">
        <v>4</v>
      </c>
      <c r="M58" s="17">
        <f t="shared" si="12"/>
        <v>1428</v>
      </c>
      <c r="N58" s="86">
        <v>1</v>
      </c>
      <c r="O58" s="3"/>
      <c r="P58" s="3"/>
      <c r="Q58" s="3"/>
      <c r="R58" s="3"/>
    </row>
    <row r="59" spans="1:18" ht="17.55" customHeight="1" x14ac:dyDescent="0.3">
      <c r="A59" s="1">
        <f t="shared" si="4"/>
        <v>43822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H59+'22.12'!I59</f>
        <v>779</v>
      </c>
      <c r="J59" s="51">
        <v>9</v>
      </c>
      <c r="K59" s="51">
        <v>8</v>
      </c>
      <c r="L59" s="51">
        <v>7</v>
      </c>
      <c r="M59" s="17">
        <f t="shared" si="12"/>
        <v>769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43822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H60+'22.12'!I60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43822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H61+'22.12'!I61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43822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H62+'22.12'!I62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43822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H63+'22.12'!I63</f>
        <v>824</v>
      </c>
      <c r="J63" s="51">
        <v>6</v>
      </c>
      <c r="K63" s="51">
        <v>6</v>
      </c>
      <c r="L63" s="51">
        <v>6</v>
      </c>
      <c r="M63" s="17">
        <f t="shared" si="12"/>
        <v>818</v>
      </c>
      <c r="N63" s="86">
        <v>0</v>
      </c>
      <c r="O63" s="3"/>
      <c r="P63" s="3"/>
      <c r="Q63" s="3"/>
      <c r="R63" s="3"/>
    </row>
    <row r="64" spans="1:18" ht="17.55" customHeight="1" x14ac:dyDescent="0.3">
      <c r="A64" s="1">
        <f t="shared" si="4"/>
        <v>43822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H64+'22.12'!I64</f>
        <v>998</v>
      </c>
      <c r="J64" s="51"/>
      <c r="K64" s="51"/>
      <c r="L64" s="51">
        <v>0</v>
      </c>
      <c r="M64" s="17">
        <f t="shared" si="12"/>
        <v>998</v>
      </c>
      <c r="N64" s="86">
        <v>0</v>
      </c>
      <c r="O64" s="3"/>
      <c r="P64" s="3"/>
      <c r="Q64" s="3"/>
      <c r="R64" s="3"/>
    </row>
    <row r="65" spans="1:18" ht="17.55" customHeight="1" x14ac:dyDescent="0.3">
      <c r="A65" s="1">
        <f t="shared" si="4"/>
        <v>43822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H65+'22.12'!I65</f>
        <v>504</v>
      </c>
      <c r="J65" s="51">
        <v>4</v>
      </c>
      <c r="K65" s="51">
        <v>4</v>
      </c>
      <c r="L65" s="51">
        <v>4</v>
      </c>
      <c r="M65" s="17">
        <f t="shared" si="12"/>
        <v>499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43822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H66+'22.12'!I66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43822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H67+'22.12'!I67</f>
        <v>745</v>
      </c>
      <c r="J67" s="51">
        <v>7</v>
      </c>
      <c r="K67" s="51">
        <v>7</v>
      </c>
      <c r="L67" s="51">
        <v>6</v>
      </c>
      <c r="M67" s="17">
        <f t="shared" si="12"/>
        <v>735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43822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H68+'22.12'!I68</f>
        <v>364</v>
      </c>
      <c r="J68" s="51">
        <v>2</v>
      </c>
      <c r="K68" s="51">
        <v>2</v>
      </c>
      <c r="L68" s="51">
        <v>0</v>
      </c>
      <c r="M68" s="17">
        <f t="shared" si="12"/>
        <v>361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43822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H69+'22.12'!I69</f>
        <v>879</v>
      </c>
      <c r="J69" s="51">
        <v>3</v>
      </c>
      <c r="K69" s="51">
        <v>3</v>
      </c>
      <c r="L69" s="51">
        <v>2</v>
      </c>
      <c r="M69" s="17">
        <f t="shared" si="12"/>
        <v>875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43822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H70+'22.12'!I70</f>
        <v>802</v>
      </c>
      <c r="J70" s="51">
        <v>2</v>
      </c>
      <c r="K70" s="51">
        <v>2</v>
      </c>
      <c r="L70" s="51">
        <v>0</v>
      </c>
      <c r="M70" s="17">
        <f t="shared" si="12"/>
        <v>799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43822</v>
      </c>
      <c r="B71" s="2" t="s">
        <v>109</v>
      </c>
      <c r="C71" s="33">
        <v>27</v>
      </c>
      <c r="D71" s="50" t="s">
        <v>110</v>
      </c>
      <c r="E71" s="13">
        <v>1</v>
      </c>
      <c r="F71" s="13">
        <v>0</v>
      </c>
      <c r="G71" s="13">
        <v>0</v>
      </c>
      <c r="H71" s="83">
        <f t="shared" si="11"/>
        <v>1</v>
      </c>
      <c r="I71" s="105">
        <f>H71+'22.12'!I71</f>
        <v>782</v>
      </c>
      <c r="J71" s="51"/>
      <c r="K71" s="51"/>
      <c r="L71" s="51">
        <v>0</v>
      </c>
      <c r="M71" s="17">
        <f t="shared" si="12"/>
        <v>781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43822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H72+'22.12'!I72</f>
        <v>314</v>
      </c>
      <c r="J72" s="51"/>
      <c r="K72" s="51"/>
      <c r="L72" s="51">
        <v>0</v>
      </c>
      <c r="M72" s="17">
        <f t="shared" si="12"/>
        <v>314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43822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H73+'22.12'!I73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43822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H74+'22.12'!I74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43822</v>
      </c>
      <c r="B75" s="2">
        <v>1</v>
      </c>
      <c r="C75" s="29"/>
      <c r="D75" s="22" t="s">
        <v>117</v>
      </c>
      <c r="E75" s="23">
        <f>SUM(E45:E74)</f>
        <v>2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</v>
      </c>
      <c r="I75" s="23">
        <f t="shared" si="13"/>
        <v>20092</v>
      </c>
      <c r="J75" s="23">
        <f t="shared" si="13"/>
        <v>109</v>
      </c>
      <c r="K75" s="23">
        <f t="shared" si="13"/>
        <v>106</v>
      </c>
      <c r="L75" s="23">
        <f t="shared" si="13"/>
        <v>74</v>
      </c>
      <c r="M75" s="23">
        <f t="shared" si="13"/>
        <v>19968</v>
      </c>
      <c r="N75" s="23">
        <f t="shared" si="13"/>
        <v>15</v>
      </c>
      <c r="O75" s="3"/>
      <c r="P75" s="3"/>
      <c r="Q75" s="3"/>
      <c r="R75" s="3"/>
    </row>
    <row r="76" spans="1:18" ht="17.55" customHeight="1" x14ac:dyDescent="0.3">
      <c r="A76" s="1">
        <f t="shared" si="4"/>
        <v>43822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43822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43822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43822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43822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43822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43822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43822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43822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43822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43822</v>
      </c>
      <c r="B86" s="2">
        <v>1</v>
      </c>
      <c r="E86" s="30"/>
    </row>
    <row r="87" spans="1:14" x14ac:dyDescent="0.3">
      <c r="A87" s="1">
        <f t="shared" si="4"/>
        <v>43822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43822</v>
      </c>
      <c r="B88" s="2">
        <v>1</v>
      </c>
      <c r="E88" s="30"/>
    </row>
    <row r="89" spans="1:14" x14ac:dyDescent="0.3">
      <c r="A89" s="1">
        <f t="shared" ref="A89" si="14">$N$3</f>
        <v>43822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13" sqref="A13:XFD13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43821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43821</v>
      </c>
      <c r="B2" s="2">
        <v>1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41"/>
      <c r="N2" s="288"/>
    </row>
    <row r="3" spans="1:20" ht="17.399999999999999" x14ac:dyDescent="0.3">
      <c r="A3" s="1">
        <f t="shared" si="0"/>
        <v>43821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43821</v>
      </c>
      <c r="O3" s="3"/>
      <c r="P3" s="3"/>
      <c r="Q3" s="3"/>
      <c r="R3" s="3"/>
    </row>
    <row r="4" spans="1:20" ht="17.399999999999999" x14ac:dyDescent="0.3">
      <c r="A4" s="1">
        <f t="shared" si="0"/>
        <v>43821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43821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43821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43821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43821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43821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19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140</v>
      </c>
      <c r="O9" s="3"/>
      <c r="P9" s="3"/>
      <c r="Q9" s="40" t="str">
        <f>"24 N›Uvq ?? msL¨v = "&amp;H36</f>
        <v>24 N›Uvq ?? msL¨v = 19</v>
      </c>
    </row>
    <row r="10" spans="1:20" ht="57.6" x14ac:dyDescent="0.3">
      <c r="A10" s="1">
        <f t="shared" si="0"/>
        <v>43821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87" t="s">
        <v>142</v>
      </c>
      <c r="I10" s="65" t="str">
        <f>"me©‡gvU fwZ©
= "&amp;I36</f>
        <v>me©‡gvU fwZ©
= 101209</v>
      </c>
      <c r="J10" s="65" t="str">
        <f>"ch©v‡jvPbvi Rb¨ †cÖwiZ g„„Zz¨ 
= "&amp;J36</f>
        <v>ch©v‡jvPbvi Rb¨ †cÖwiZ g„„Zz¨ 
= 266</v>
      </c>
      <c r="K10" s="65" t="str">
        <f>"ch©v‡jvPbv m¤úbœK…Z g„„Zz¨ 
= "&amp;K36</f>
        <v>ch©v‡jvPbv m¤úbœK…Z g„„Zz¨ 
= 223</v>
      </c>
      <c r="L10" s="65" t="str">
        <f>"wbwðZ g„„Zz¨ 
= "&amp;L36</f>
        <v>wbwðZ g„„Zz¨ 
= 141</v>
      </c>
      <c r="M10" s="65" t="str">
        <f>"QvocÎ cÖvß †ivMx
 = "&amp;M36</f>
        <v>QvocÎ cÖvß †ivMx
 = 100803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43821</v>
      </c>
      <c r="B11" s="2" t="s">
        <v>9</v>
      </c>
      <c r="C11" s="12">
        <v>1</v>
      </c>
      <c r="D11" s="57" t="s">
        <v>10</v>
      </c>
      <c r="E11" s="13">
        <v>2</v>
      </c>
      <c r="F11" s="13">
        <v>0</v>
      </c>
      <c r="G11" s="13">
        <v>0</v>
      </c>
      <c r="H11" s="82">
        <f>SUM(E11:G11)</f>
        <v>2</v>
      </c>
      <c r="I11" s="104">
        <f>H11+'21.12'!I11</f>
        <v>8730</v>
      </c>
      <c r="J11" s="49">
        <v>40</v>
      </c>
      <c r="K11" s="49">
        <v>35</v>
      </c>
      <c r="L11" s="49">
        <v>19</v>
      </c>
      <c r="M11" s="14">
        <f t="shared" ref="M11:M23" si="1">I11-N11-J11</f>
        <v>8662</v>
      </c>
      <c r="N11" s="85">
        <v>28</v>
      </c>
      <c r="O11" s="3"/>
      <c r="P11" s="3"/>
      <c r="Q11" s="3"/>
      <c r="R11" s="3"/>
    </row>
    <row r="12" spans="1:20" x14ac:dyDescent="0.3">
      <c r="A12" s="1">
        <f t="shared" si="0"/>
        <v>43821</v>
      </c>
      <c r="B12" s="2" t="s">
        <v>11</v>
      </c>
      <c r="C12" s="15">
        <v>2</v>
      </c>
      <c r="D12" s="59" t="s">
        <v>144</v>
      </c>
      <c r="E12" s="13">
        <v>0</v>
      </c>
      <c r="F12" s="13">
        <v>0</v>
      </c>
      <c r="G12" s="13">
        <v>0</v>
      </c>
      <c r="H12" s="83">
        <f t="shared" ref="H12:H23" si="2">SUM(E12:G12)</f>
        <v>0</v>
      </c>
      <c r="I12" s="105">
        <f>H12+'21.12'!I12</f>
        <v>5041</v>
      </c>
      <c r="J12" s="51">
        <v>2</v>
      </c>
      <c r="K12" s="51">
        <v>0</v>
      </c>
      <c r="L12" s="51">
        <v>0</v>
      </c>
      <c r="M12" s="17">
        <f t="shared" si="1"/>
        <v>5030</v>
      </c>
      <c r="N12" s="86">
        <v>9</v>
      </c>
      <c r="O12" s="3"/>
      <c r="P12" s="3"/>
      <c r="Q12" s="3"/>
      <c r="R12" s="3"/>
    </row>
    <row r="13" spans="1:20" x14ac:dyDescent="0.3">
      <c r="A13" s="1">
        <f t="shared" si="0"/>
        <v>43821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H13+'21.12'!I13</f>
        <v>1468</v>
      </c>
      <c r="J13" s="51">
        <v>16</v>
      </c>
      <c r="K13" s="51">
        <v>15</v>
      </c>
      <c r="L13" s="51">
        <v>14</v>
      </c>
      <c r="M13" s="17">
        <f t="shared" si="1"/>
        <v>1451</v>
      </c>
      <c r="N13" s="86">
        <v>1</v>
      </c>
      <c r="O13" s="3"/>
      <c r="Q13" s="3"/>
      <c r="R13" s="3"/>
    </row>
    <row r="14" spans="1:20" x14ac:dyDescent="0.3">
      <c r="A14" s="1">
        <f t="shared" si="0"/>
        <v>43821</v>
      </c>
      <c r="B14" s="2" t="s">
        <v>14</v>
      </c>
      <c r="C14" s="15">
        <v>4</v>
      </c>
      <c r="D14" s="59" t="s">
        <v>145</v>
      </c>
      <c r="E14" s="13">
        <v>0</v>
      </c>
      <c r="F14" s="13">
        <v>0</v>
      </c>
      <c r="G14" s="13">
        <v>0</v>
      </c>
      <c r="H14" s="83">
        <f t="shared" si="2"/>
        <v>0</v>
      </c>
      <c r="I14" s="105">
        <f>H14+'21.12'!I14</f>
        <v>3770</v>
      </c>
      <c r="J14" s="51">
        <v>8</v>
      </c>
      <c r="K14" s="51">
        <v>8</v>
      </c>
      <c r="L14" s="51">
        <v>5</v>
      </c>
      <c r="M14" s="17">
        <f t="shared" si="1"/>
        <v>3756</v>
      </c>
      <c r="N14" s="86">
        <v>6</v>
      </c>
      <c r="O14" s="3"/>
      <c r="P14" s="3"/>
      <c r="Q14" s="3"/>
      <c r="R14" s="3"/>
    </row>
    <row r="15" spans="1:20" ht="17.399999999999999" x14ac:dyDescent="0.3">
      <c r="A15" s="1">
        <f t="shared" si="0"/>
        <v>43821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H15+'21.12'!I15</f>
        <v>1671</v>
      </c>
      <c r="J15" s="51">
        <v>3</v>
      </c>
      <c r="K15" s="51">
        <v>3</v>
      </c>
      <c r="L15" s="51">
        <v>2</v>
      </c>
      <c r="M15" s="17">
        <f t="shared" si="1"/>
        <v>1666</v>
      </c>
      <c r="N15" s="86">
        <v>2</v>
      </c>
      <c r="O15" s="3"/>
      <c r="P15" s="3"/>
      <c r="Q15" s="3"/>
      <c r="R15" s="3"/>
    </row>
    <row r="16" spans="1:20" ht="17.399999999999999" x14ac:dyDescent="0.3">
      <c r="A16" s="1">
        <f t="shared" si="0"/>
        <v>43821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H16+'21.12'!I16</f>
        <v>1069</v>
      </c>
      <c r="J16" s="51"/>
      <c r="K16" s="51"/>
      <c r="L16" s="51">
        <v>0</v>
      </c>
      <c r="M16" s="17">
        <f t="shared" si="1"/>
        <v>1068</v>
      </c>
      <c r="N16" s="86">
        <v>1</v>
      </c>
      <c r="O16" s="3"/>
      <c r="P16" s="3"/>
      <c r="Q16" s="3"/>
      <c r="R16" s="3"/>
    </row>
    <row r="17" spans="1:18" x14ac:dyDescent="0.3">
      <c r="A17" s="1">
        <f t="shared" si="0"/>
        <v>43821</v>
      </c>
      <c r="B17" s="2" t="s">
        <v>23</v>
      </c>
      <c r="C17" s="15">
        <v>7</v>
      </c>
      <c r="D17" s="61" t="s">
        <v>24</v>
      </c>
      <c r="E17" s="13">
        <v>1</v>
      </c>
      <c r="F17" s="13">
        <v>0</v>
      </c>
      <c r="G17" s="13">
        <v>0</v>
      </c>
      <c r="H17" s="83">
        <f t="shared" si="2"/>
        <v>1</v>
      </c>
      <c r="I17" s="105">
        <f>H17+'21.12'!I17</f>
        <v>4209</v>
      </c>
      <c r="J17" s="51">
        <v>15</v>
      </c>
      <c r="K17" s="51">
        <v>14</v>
      </c>
      <c r="L17" s="51">
        <v>5</v>
      </c>
      <c r="M17" s="17">
        <f t="shared" si="1"/>
        <v>4186</v>
      </c>
      <c r="N17" s="86">
        <v>8</v>
      </c>
      <c r="O17" s="3"/>
      <c r="P17" s="3"/>
      <c r="Q17" s="3"/>
      <c r="R17" s="3"/>
    </row>
    <row r="18" spans="1:18" ht="17.399999999999999" x14ac:dyDescent="0.3">
      <c r="A18" s="1">
        <f t="shared" si="0"/>
        <v>43821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H18+'21.12'!I18</f>
        <v>360</v>
      </c>
      <c r="J18" s="51"/>
      <c r="K18" s="51"/>
      <c r="L18" s="51">
        <v>0</v>
      </c>
      <c r="M18" s="17">
        <f t="shared" si="1"/>
        <v>358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43821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H19+'21.12'!I19</f>
        <v>1769</v>
      </c>
      <c r="J19" s="51"/>
      <c r="K19" s="51">
        <v>0</v>
      </c>
      <c r="L19" s="51">
        <v>0</v>
      </c>
      <c r="M19" s="17">
        <f t="shared" si="1"/>
        <v>1761</v>
      </c>
      <c r="N19" s="86">
        <v>8</v>
      </c>
      <c r="O19" s="3"/>
      <c r="P19" s="3"/>
      <c r="Q19" s="3"/>
      <c r="R19" s="3"/>
    </row>
    <row r="20" spans="1:18" x14ac:dyDescent="0.3">
      <c r="A20" s="1">
        <f t="shared" si="0"/>
        <v>43821</v>
      </c>
      <c r="B20" s="2" t="s">
        <v>29</v>
      </c>
      <c r="C20" s="15">
        <v>10</v>
      </c>
      <c r="D20" s="59" t="s">
        <v>30</v>
      </c>
      <c r="E20" s="13">
        <v>0</v>
      </c>
      <c r="F20" s="13">
        <v>0</v>
      </c>
      <c r="G20" s="13">
        <v>0</v>
      </c>
      <c r="H20" s="83">
        <f t="shared" si="2"/>
        <v>0</v>
      </c>
      <c r="I20" s="105">
        <f>H20+'21.12'!I20</f>
        <v>3227</v>
      </c>
      <c r="J20" s="51">
        <v>3</v>
      </c>
      <c r="K20" s="51">
        <v>3</v>
      </c>
      <c r="L20" s="51">
        <v>3</v>
      </c>
      <c r="M20" s="17">
        <f t="shared" si="1"/>
        <v>3215</v>
      </c>
      <c r="N20" s="86">
        <v>9</v>
      </c>
      <c r="O20" s="3"/>
      <c r="P20" s="3"/>
      <c r="Q20" s="3"/>
      <c r="R20" s="3"/>
    </row>
    <row r="21" spans="1:18" ht="22.2" customHeight="1" x14ac:dyDescent="0.3">
      <c r="A21" s="1">
        <f t="shared" si="0"/>
        <v>43821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H21+'21.12'!I21</f>
        <v>251</v>
      </c>
      <c r="J21" s="51"/>
      <c r="K21" s="51"/>
      <c r="L21" s="51"/>
      <c r="M21" s="17">
        <f t="shared" si="1"/>
        <v>248</v>
      </c>
      <c r="N21" s="86">
        <v>3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H22+'21.12'!I22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43821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8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8</v>
      </c>
      <c r="I24" s="94">
        <f t="shared" si="3"/>
        <v>31640</v>
      </c>
      <c r="J24" s="92">
        <f t="shared" si="3"/>
        <v>87</v>
      </c>
      <c r="K24" s="92">
        <f t="shared" si="3"/>
        <v>78</v>
      </c>
      <c r="L24" s="92">
        <f t="shared" si="3"/>
        <v>48</v>
      </c>
      <c r="M24" s="95">
        <f t="shared" si="3"/>
        <v>31476</v>
      </c>
      <c r="N24" s="96">
        <f t="shared" si="3"/>
        <v>77</v>
      </c>
      <c r="O24" s="3"/>
      <c r="P24" s="3"/>
      <c r="Q24" s="3"/>
      <c r="R24" s="3"/>
    </row>
    <row r="25" spans="1:18" x14ac:dyDescent="0.3">
      <c r="A25" s="1">
        <f t="shared" ref="A25:A88" si="4">$N$3</f>
        <v>43821</v>
      </c>
      <c r="B25" s="2">
        <v>1</v>
      </c>
      <c r="C25" s="78"/>
      <c r="D25" s="79" t="s">
        <v>119</v>
      </c>
      <c r="E25" s="97">
        <f>E75</f>
        <v>2</v>
      </c>
      <c r="F25" s="97">
        <f t="shared" ref="F25:N25" si="5">F75</f>
        <v>0</v>
      </c>
      <c r="G25" s="97">
        <f t="shared" si="5"/>
        <v>0</v>
      </c>
      <c r="H25" s="97">
        <f t="shared" si="5"/>
        <v>2</v>
      </c>
      <c r="I25" s="97">
        <f t="shared" si="5"/>
        <v>20090</v>
      </c>
      <c r="J25" s="97">
        <f t="shared" si="5"/>
        <v>109</v>
      </c>
      <c r="K25" s="97">
        <f t="shared" si="5"/>
        <v>106</v>
      </c>
      <c r="L25" s="97">
        <f t="shared" si="5"/>
        <v>74</v>
      </c>
      <c r="M25" s="97">
        <f t="shared" si="5"/>
        <v>19964</v>
      </c>
      <c r="N25" s="97">
        <f t="shared" si="5"/>
        <v>17</v>
      </c>
      <c r="O25" s="3"/>
      <c r="P25" s="3"/>
      <c r="Q25" s="3"/>
      <c r="R25" s="3"/>
    </row>
    <row r="26" spans="1:18" x14ac:dyDescent="0.3">
      <c r="A26" s="1">
        <f t="shared" si="4"/>
        <v>43821</v>
      </c>
      <c r="B26" s="2">
        <v>1</v>
      </c>
      <c r="C26" s="78"/>
      <c r="D26" s="79" t="s">
        <v>154</v>
      </c>
      <c r="E26" s="97">
        <f>E24+E25</f>
        <v>10</v>
      </c>
      <c r="F26" s="98">
        <f t="shared" ref="F26:N26" si="6">F24+F25</f>
        <v>0</v>
      </c>
      <c r="G26" s="98">
        <f t="shared" si="6"/>
        <v>0</v>
      </c>
      <c r="H26" s="99">
        <f t="shared" si="6"/>
        <v>10</v>
      </c>
      <c r="I26" s="97">
        <f t="shared" si="6"/>
        <v>51730</v>
      </c>
      <c r="J26" s="98">
        <f t="shared" si="6"/>
        <v>196</v>
      </c>
      <c r="K26" s="98">
        <f t="shared" si="6"/>
        <v>184</v>
      </c>
      <c r="L26" s="100">
        <f t="shared" si="6"/>
        <v>122</v>
      </c>
      <c r="M26" s="101">
        <f t="shared" si="6"/>
        <v>51440</v>
      </c>
      <c r="N26" s="102">
        <f t="shared" si="6"/>
        <v>94</v>
      </c>
      <c r="O26" s="3"/>
      <c r="P26" s="67"/>
      <c r="Q26" s="3"/>
      <c r="R26" s="3"/>
    </row>
    <row r="27" spans="1:18" x14ac:dyDescent="0.3">
      <c r="A27" s="1">
        <f t="shared" si="4"/>
        <v>43821</v>
      </c>
      <c r="B27" s="2">
        <v>1</v>
      </c>
      <c r="C27" s="80"/>
      <c r="D27" s="81" t="s">
        <v>120</v>
      </c>
      <c r="E27" s="97">
        <f>SUM(E28:E35)</f>
        <v>9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9</v>
      </c>
      <c r="I27" s="97">
        <f t="shared" si="7"/>
        <v>49479</v>
      </c>
      <c r="J27" s="98">
        <f>SUM(J28:J35)</f>
        <v>70</v>
      </c>
      <c r="K27" s="98">
        <f t="shared" si="7"/>
        <v>39</v>
      </c>
      <c r="L27" s="100">
        <f t="shared" si="7"/>
        <v>19</v>
      </c>
      <c r="M27" s="101">
        <f t="shared" si="7"/>
        <v>49363</v>
      </c>
      <c r="N27" s="102">
        <f t="shared" si="7"/>
        <v>46</v>
      </c>
      <c r="O27" s="3"/>
      <c r="P27" s="3"/>
      <c r="Q27" s="3"/>
      <c r="R27" s="3"/>
    </row>
    <row r="28" spans="1:18" x14ac:dyDescent="0.3">
      <c r="A28" s="1">
        <f t="shared" si="4"/>
        <v>43821</v>
      </c>
      <c r="B28" s="2" t="s">
        <v>31</v>
      </c>
      <c r="C28" s="12">
        <v>1</v>
      </c>
      <c r="D28" s="48" t="s">
        <v>32</v>
      </c>
      <c r="E28" s="13">
        <v>1</v>
      </c>
      <c r="F28" s="13">
        <v>0</v>
      </c>
      <c r="G28" s="13">
        <v>0</v>
      </c>
      <c r="H28" s="82">
        <f t="shared" ref="H28:H35" si="8">SUM(E28:G28)</f>
        <v>1</v>
      </c>
      <c r="I28" s="104">
        <f>H28+'21.12'!I28</f>
        <v>11724</v>
      </c>
      <c r="J28" s="49">
        <v>14</v>
      </c>
      <c r="K28" s="49">
        <v>8</v>
      </c>
      <c r="L28" s="49">
        <v>5</v>
      </c>
      <c r="M28" s="14">
        <f t="shared" ref="M28:M35" si="9">I28-N28-J28</f>
        <v>11703</v>
      </c>
      <c r="N28" s="85">
        <v>7</v>
      </c>
      <c r="O28" s="3"/>
      <c r="P28" s="3"/>
      <c r="Q28" s="3"/>
      <c r="R28" s="3"/>
    </row>
    <row r="29" spans="1:18" x14ac:dyDescent="0.3">
      <c r="A29" s="1">
        <f t="shared" si="4"/>
        <v>43821</v>
      </c>
      <c r="B29" s="2" t="s">
        <v>33</v>
      </c>
      <c r="C29" s="15">
        <v>2</v>
      </c>
      <c r="D29" s="50" t="s">
        <v>156</v>
      </c>
      <c r="E29" s="13">
        <v>4</v>
      </c>
      <c r="F29" s="13">
        <v>0</v>
      </c>
      <c r="G29" s="13">
        <v>0</v>
      </c>
      <c r="H29" s="83">
        <f t="shared" si="8"/>
        <v>4</v>
      </c>
      <c r="I29" s="105">
        <f>H29+'21.12'!I29</f>
        <v>8328</v>
      </c>
      <c r="J29" s="51">
        <v>7</v>
      </c>
      <c r="K29" s="51">
        <v>5</v>
      </c>
      <c r="L29" s="51">
        <v>2</v>
      </c>
      <c r="M29" s="17">
        <f t="shared" si="9"/>
        <v>8308</v>
      </c>
      <c r="N29" s="86">
        <v>13</v>
      </c>
      <c r="O29" s="3"/>
      <c r="P29" s="3"/>
      <c r="Q29" s="3"/>
      <c r="R29" s="3"/>
    </row>
    <row r="30" spans="1:18" ht="17.399999999999999" x14ac:dyDescent="0.3">
      <c r="A30" s="1">
        <f t="shared" si="4"/>
        <v>43821</v>
      </c>
      <c r="B30" s="2" t="s">
        <v>35</v>
      </c>
      <c r="C30" s="15">
        <v>3</v>
      </c>
      <c r="D30" s="50" t="s">
        <v>36</v>
      </c>
      <c r="E30" s="13">
        <v>0</v>
      </c>
      <c r="F30" s="13">
        <v>0</v>
      </c>
      <c r="G30" s="13">
        <v>0</v>
      </c>
      <c r="H30" s="83">
        <f t="shared" si="8"/>
        <v>0</v>
      </c>
      <c r="I30" s="105">
        <f>H30+'21.12'!I30</f>
        <v>11966</v>
      </c>
      <c r="J30" s="51">
        <v>24</v>
      </c>
      <c r="K30" s="51">
        <v>10</v>
      </c>
      <c r="L30" s="51">
        <v>4</v>
      </c>
      <c r="M30" s="17">
        <f t="shared" si="9"/>
        <v>11930</v>
      </c>
      <c r="N30" s="86">
        <v>12</v>
      </c>
      <c r="O30" s="3"/>
      <c r="P30" s="3"/>
      <c r="Q30" s="3"/>
      <c r="R30" s="3"/>
    </row>
    <row r="31" spans="1:18" ht="17.399999999999999" x14ac:dyDescent="0.3">
      <c r="A31" s="1">
        <f t="shared" si="4"/>
        <v>43821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H31+'21.12'!I31</f>
        <v>2174</v>
      </c>
      <c r="J31" s="51">
        <v>4</v>
      </c>
      <c r="K31" s="51">
        <v>4</v>
      </c>
      <c r="L31" s="51">
        <v>2</v>
      </c>
      <c r="M31" s="17">
        <f t="shared" si="9"/>
        <v>2169</v>
      </c>
      <c r="N31" s="86">
        <v>1</v>
      </c>
      <c r="O31" s="3"/>
      <c r="P31" s="3"/>
      <c r="Q31" s="3"/>
      <c r="R31" s="3"/>
    </row>
    <row r="32" spans="1:18" ht="17.399999999999999" x14ac:dyDescent="0.3">
      <c r="A32" s="1">
        <f t="shared" si="4"/>
        <v>43821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H32+'21.12'!I32</f>
        <v>4812</v>
      </c>
      <c r="J32" s="51">
        <v>5</v>
      </c>
      <c r="K32" s="51">
        <v>4</v>
      </c>
      <c r="L32" s="51">
        <v>2</v>
      </c>
      <c r="M32" s="17">
        <f t="shared" si="9"/>
        <v>4805</v>
      </c>
      <c r="N32" s="86">
        <v>2</v>
      </c>
      <c r="O32" s="3"/>
      <c r="P32" s="3"/>
      <c r="Q32" s="3"/>
      <c r="R32" s="3"/>
    </row>
    <row r="33" spans="1:18" ht="17.399999999999999" x14ac:dyDescent="0.3">
      <c r="A33" s="1">
        <f t="shared" si="4"/>
        <v>43821</v>
      </c>
      <c r="B33" s="2" t="s">
        <v>41</v>
      </c>
      <c r="C33" s="15">
        <v>6</v>
      </c>
      <c r="D33" s="50" t="s">
        <v>42</v>
      </c>
      <c r="E33" s="13">
        <v>2</v>
      </c>
      <c r="F33" s="13">
        <v>0</v>
      </c>
      <c r="G33" s="13">
        <v>0</v>
      </c>
      <c r="H33" s="83">
        <f t="shared" si="8"/>
        <v>2</v>
      </c>
      <c r="I33" s="105">
        <f>H33+'21.12'!I33</f>
        <v>7084</v>
      </c>
      <c r="J33" s="51">
        <v>10</v>
      </c>
      <c r="K33" s="51">
        <v>5</v>
      </c>
      <c r="L33" s="51">
        <v>2</v>
      </c>
      <c r="M33" s="17">
        <f t="shared" si="9"/>
        <v>7070</v>
      </c>
      <c r="N33" s="86">
        <v>4</v>
      </c>
      <c r="O33" s="3"/>
      <c r="P33" s="3"/>
      <c r="Q33" s="3"/>
      <c r="R33" s="3"/>
    </row>
    <row r="34" spans="1:18" x14ac:dyDescent="0.3">
      <c r="A34" s="1">
        <f t="shared" si="4"/>
        <v>43821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H34+'21.12'!I34</f>
        <v>1011</v>
      </c>
      <c r="J34" s="51">
        <v>1</v>
      </c>
      <c r="K34" s="51">
        <v>0</v>
      </c>
      <c r="L34" s="51">
        <v>0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ht="17.399999999999999" x14ac:dyDescent="0.3">
      <c r="A35" s="1">
        <f t="shared" si="4"/>
        <v>43821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H35+'21.12'!I35</f>
        <v>2380</v>
      </c>
      <c r="J35" s="55">
        <v>5</v>
      </c>
      <c r="K35" s="55">
        <v>3</v>
      </c>
      <c r="L35" s="55">
        <v>2</v>
      </c>
      <c r="M35" s="19">
        <f t="shared" si="9"/>
        <v>2368</v>
      </c>
      <c r="N35" s="87">
        <v>7</v>
      </c>
      <c r="O35" s="3"/>
      <c r="P35" s="3"/>
      <c r="Q35" s="3"/>
      <c r="R35" s="3"/>
    </row>
    <row r="36" spans="1:18" x14ac:dyDescent="0.3">
      <c r="A36" s="1">
        <f t="shared" si="4"/>
        <v>43821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19</v>
      </c>
      <c r="I36" s="23">
        <f t="shared" si="10"/>
        <v>101209</v>
      </c>
      <c r="J36" s="23">
        <f t="shared" si="10"/>
        <v>266</v>
      </c>
      <c r="K36" s="23">
        <f t="shared" si="10"/>
        <v>223</v>
      </c>
      <c r="L36" s="23">
        <f t="shared" si="10"/>
        <v>141</v>
      </c>
      <c r="M36" s="23">
        <f t="shared" si="10"/>
        <v>100803</v>
      </c>
      <c r="N36" s="23">
        <f t="shared" si="10"/>
        <v>140</v>
      </c>
      <c r="O36" s="3"/>
      <c r="P36" s="3"/>
      <c r="Q36" s="3"/>
      <c r="R36" s="3"/>
    </row>
    <row r="37" spans="1:18" ht="21.6" customHeight="1" x14ac:dyDescent="0.3">
      <c r="A37" s="1">
        <f t="shared" si="4"/>
        <v>43821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43821</v>
      </c>
      <c r="B38" s="64">
        <v>1</v>
      </c>
      <c r="C38" s="69"/>
      <c r="D38" s="306" t="s">
        <v>276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43821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43821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43821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43821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43821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17</v>
      </c>
      <c r="O43" s="3"/>
      <c r="P43" s="3"/>
      <c r="Q43" s="3"/>
      <c r="R43" s="3"/>
    </row>
    <row r="44" spans="1:18" ht="58.2" customHeight="1" x14ac:dyDescent="0.3">
      <c r="A44" s="1">
        <f t="shared" si="4"/>
        <v>43821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87" t="s">
        <v>142</v>
      </c>
      <c r="I44" s="65" t="str">
        <f>"me©‡gvU fwZ© 
= "&amp;I75</f>
        <v>me©‡gvU fwZ© 
= 20090</v>
      </c>
      <c r="J44" s="65" t="str">
        <f>"ch©v‡jvPbvi Rb¨ †cÖwiZ g„„Zz¨ 
= "&amp;J75</f>
        <v>ch©v‡jvPbvi Rb¨ †cÖwiZ g„„Zz¨ 
= 109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19964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43821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H45+'21.12'!I45</f>
        <v>1216</v>
      </c>
      <c r="J45" s="49">
        <v>3</v>
      </c>
      <c r="K45" s="49">
        <v>3</v>
      </c>
      <c r="L45" s="49">
        <v>1</v>
      </c>
      <c r="M45" s="14">
        <f t="shared" ref="M45:M74" si="12">I45-N45-J45</f>
        <v>1212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43821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H46+'21.12'!I46</f>
        <v>1897</v>
      </c>
      <c r="J46" s="51">
        <v>12</v>
      </c>
      <c r="K46" s="51">
        <v>11</v>
      </c>
      <c r="L46" s="51">
        <v>9</v>
      </c>
      <c r="M46" s="17">
        <f t="shared" si="12"/>
        <v>1884</v>
      </c>
      <c r="N46" s="86">
        <v>1</v>
      </c>
      <c r="O46" s="3"/>
      <c r="P46" s="3"/>
      <c r="Q46" s="3"/>
      <c r="R46" s="3"/>
    </row>
    <row r="47" spans="1:18" ht="17.55" customHeight="1" x14ac:dyDescent="0.3">
      <c r="A47" s="1">
        <f t="shared" si="4"/>
        <v>43821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H47+'21.12'!I47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43821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H48+'21.12'!I48</f>
        <v>766</v>
      </c>
      <c r="J48" s="51">
        <v>8</v>
      </c>
      <c r="K48" s="51">
        <v>8</v>
      </c>
      <c r="L48" s="51">
        <v>4</v>
      </c>
      <c r="M48" s="17">
        <f t="shared" si="12"/>
        <v>758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43821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H49+'21.12'!I49</f>
        <v>927</v>
      </c>
      <c r="J49" s="51">
        <v>12</v>
      </c>
      <c r="K49" s="51">
        <v>12</v>
      </c>
      <c r="L49" s="51">
        <v>12</v>
      </c>
      <c r="M49" s="17">
        <f t="shared" si="12"/>
        <v>913</v>
      </c>
      <c r="N49" s="86">
        <v>2</v>
      </c>
      <c r="O49" s="3"/>
      <c r="P49" s="3"/>
      <c r="Q49" s="3"/>
      <c r="R49" s="3"/>
    </row>
    <row r="50" spans="1:18" ht="17.55" customHeight="1" x14ac:dyDescent="0.3">
      <c r="A50" s="1">
        <f t="shared" si="4"/>
        <v>43821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H50+'21.12'!I50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43821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H51+'21.12'!I51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43821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H52+'21.12'!I52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43821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H53+'21.12'!I53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43821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H54+'21.12'!I54</f>
        <v>1744</v>
      </c>
      <c r="J54" s="51">
        <v>2</v>
      </c>
      <c r="K54" s="51">
        <v>2</v>
      </c>
      <c r="L54" s="51">
        <v>1</v>
      </c>
      <c r="M54" s="17">
        <f t="shared" si="12"/>
        <v>1740</v>
      </c>
      <c r="N54" s="86">
        <v>2</v>
      </c>
      <c r="O54" s="3"/>
      <c r="P54" s="3"/>
      <c r="Q54" s="3"/>
      <c r="R54" s="3"/>
    </row>
    <row r="55" spans="1:18" ht="17.55" customHeight="1" x14ac:dyDescent="0.3">
      <c r="A55" s="1">
        <f t="shared" si="4"/>
        <v>43821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H55+'21.12'!I55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43821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H56+'21.12'!I56</f>
        <v>148</v>
      </c>
      <c r="J56" s="51">
        <v>1</v>
      </c>
      <c r="K56" s="51">
        <v>1</v>
      </c>
      <c r="L56" s="51">
        <v>1</v>
      </c>
      <c r="M56" s="17">
        <f t="shared" si="12"/>
        <v>146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43821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H57+'21.12'!I57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43821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H58+'21.12'!I58</f>
        <v>1434</v>
      </c>
      <c r="J58" s="51">
        <v>6</v>
      </c>
      <c r="K58" s="51">
        <v>6</v>
      </c>
      <c r="L58" s="51">
        <v>4</v>
      </c>
      <c r="M58" s="17">
        <f t="shared" si="12"/>
        <v>1427</v>
      </c>
      <c r="N58" s="86">
        <v>1</v>
      </c>
      <c r="O58" s="3"/>
      <c r="P58" s="3"/>
      <c r="Q58" s="3"/>
      <c r="R58" s="3"/>
    </row>
    <row r="59" spans="1:18" ht="17.55" customHeight="1" x14ac:dyDescent="0.3">
      <c r="A59" s="1">
        <f t="shared" si="4"/>
        <v>43821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H59+'21.12'!I59</f>
        <v>779</v>
      </c>
      <c r="J59" s="51">
        <v>9</v>
      </c>
      <c r="K59" s="51">
        <v>8</v>
      </c>
      <c r="L59" s="51">
        <v>7</v>
      </c>
      <c r="M59" s="17">
        <f t="shared" si="12"/>
        <v>769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43821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H60+'21.12'!I60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43821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H61+'21.12'!I61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43821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H62+'21.12'!I62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43821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H63+'21.12'!I63</f>
        <v>824</v>
      </c>
      <c r="J63" s="51">
        <v>6</v>
      </c>
      <c r="K63" s="51">
        <v>6</v>
      </c>
      <c r="L63" s="51">
        <v>6</v>
      </c>
      <c r="M63" s="17">
        <f t="shared" si="12"/>
        <v>818</v>
      </c>
      <c r="N63" s="86">
        <v>0</v>
      </c>
      <c r="O63" s="3"/>
      <c r="P63" s="3"/>
      <c r="Q63" s="3"/>
      <c r="R63" s="3"/>
    </row>
    <row r="64" spans="1:18" ht="17.55" customHeight="1" x14ac:dyDescent="0.3">
      <c r="A64" s="1">
        <f t="shared" si="4"/>
        <v>43821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H64+'21.12'!I64</f>
        <v>998</v>
      </c>
      <c r="J64" s="51"/>
      <c r="K64" s="51"/>
      <c r="L64" s="51">
        <v>0</v>
      </c>
      <c r="M64" s="17">
        <f t="shared" si="12"/>
        <v>997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43821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H65+'21.12'!I65</f>
        <v>504</v>
      </c>
      <c r="J65" s="51">
        <v>4</v>
      </c>
      <c r="K65" s="51">
        <v>4</v>
      </c>
      <c r="L65" s="51">
        <v>4</v>
      </c>
      <c r="M65" s="17">
        <f t="shared" si="12"/>
        <v>499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43821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H66+'21.12'!I66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43821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H67+'21.12'!I67</f>
        <v>745</v>
      </c>
      <c r="J67" s="51">
        <v>7</v>
      </c>
      <c r="K67" s="51">
        <v>7</v>
      </c>
      <c r="L67" s="51">
        <v>6</v>
      </c>
      <c r="M67" s="17">
        <f t="shared" si="12"/>
        <v>737</v>
      </c>
      <c r="N67" s="86">
        <v>1</v>
      </c>
      <c r="O67" s="3"/>
      <c r="P67" s="3"/>
      <c r="Q67" s="3"/>
      <c r="R67" s="3"/>
    </row>
    <row r="68" spans="1:18" ht="17.55" customHeight="1" x14ac:dyDescent="0.3">
      <c r="A68" s="1">
        <f t="shared" si="4"/>
        <v>43821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H68+'21.12'!I68</f>
        <v>364</v>
      </c>
      <c r="J68" s="51">
        <v>2</v>
      </c>
      <c r="K68" s="51">
        <v>2</v>
      </c>
      <c r="L68" s="51">
        <v>0</v>
      </c>
      <c r="M68" s="17">
        <f t="shared" si="12"/>
        <v>359</v>
      </c>
      <c r="N68" s="86">
        <v>3</v>
      </c>
      <c r="O68" s="3"/>
      <c r="P68" s="3"/>
      <c r="Q68" s="3"/>
      <c r="R68" s="3"/>
    </row>
    <row r="69" spans="1:18" ht="17.55" customHeight="1" x14ac:dyDescent="0.3">
      <c r="A69" s="1">
        <f t="shared" si="4"/>
        <v>43821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H69+'21.12'!I69</f>
        <v>879</v>
      </c>
      <c r="J69" s="51">
        <v>3</v>
      </c>
      <c r="K69" s="51">
        <v>3</v>
      </c>
      <c r="L69" s="51">
        <v>2</v>
      </c>
      <c r="M69" s="17">
        <f t="shared" si="12"/>
        <v>875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43821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H70+'21.12'!I70</f>
        <v>802</v>
      </c>
      <c r="J70" s="51">
        <v>2</v>
      </c>
      <c r="K70" s="51">
        <v>2</v>
      </c>
      <c r="L70" s="51">
        <v>0</v>
      </c>
      <c r="M70" s="17">
        <f t="shared" si="12"/>
        <v>799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43821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H71+'21.12'!I71</f>
        <v>781</v>
      </c>
      <c r="J71" s="51"/>
      <c r="K71" s="51"/>
      <c r="L71" s="51">
        <v>0</v>
      </c>
      <c r="M71" s="17">
        <f t="shared" si="12"/>
        <v>781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43821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H72+'21.12'!I72</f>
        <v>314</v>
      </c>
      <c r="J72" s="51"/>
      <c r="K72" s="51"/>
      <c r="L72" s="51">
        <v>0</v>
      </c>
      <c r="M72" s="17">
        <f t="shared" si="12"/>
        <v>314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43821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H73+'21.12'!I73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43821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H74+'21.12'!I74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43821</v>
      </c>
      <c r="B75" s="2">
        <v>1</v>
      </c>
      <c r="C75" s="29"/>
      <c r="D75" s="22" t="s">
        <v>117</v>
      </c>
      <c r="E75" s="23">
        <f>SUM(E45:E74)</f>
        <v>2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</v>
      </c>
      <c r="I75" s="23">
        <f t="shared" si="13"/>
        <v>20090</v>
      </c>
      <c r="J75" s="23">
        <f t="shared" si="13"/>
        <v>109</v>
      </c>
      <c r="K75" s="23">
        <f t="shared" si="13"/>
        <v>106</v>
      </c>
      <c r="L75" s="23">
        <f t="shared" si="13"/>
        <v>74</v>
      </c>
      <c r="M75" s="23">
        <f t="shared" si="13"/>
        <v>19964</v>
      </c>
      <c r="N75" s="23">
        <f t="shared" si="13"/>
        <v>17</v>
      </c>
      <c r="O75" s="3"/>
      <c r="P75" s="3"/>
      <c r="Q75" s="3"/>
      <c r="R75" s="3"/>
    </row>
    <row r="76" spans="1:18" ht="17.55" customHeight="1" x14ac:dyDescent="0.3">
      <c r="A76" s="1">
        <f t="shared" si="4"/>
        <v>43821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43821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43821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43821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43821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43821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43821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43821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43821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43821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43821</v>
      </c>
      <c r="B86" s="2">
        <v>1</v>
      </c>
      <c r="E86" s="30"/>
    </row>
    <row r="87" spans="1:14" x14ac:dyDescent="0.3">
      <c r="A87" s="1">
        <f t="shared" si="4"/>
        <v>43821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43821</v>
      </c>
      <c r="B88" s="2">
        <v>1</v>
      </c>
      <c r="E88" s="30"/>
    </row>
    <row r="89" spans="1:14" x14ac:dyDescent="0.3">
      <c r="A89" s="1">
        <f t="shared" ref="A89" si="14">$N$3</f>
        <v>43821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D34" sqref="D34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43820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43820</v>
      </c>
      <c r="B2" s="2">
        <v>1</v>
      </c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41"/>
      <c r="N2" s="285"/>
    </row>
    <row r="3" spans="1:20" ht="17.399999999999999" x14ac:dyDescent="0.3">
      <c r="A3" s="1">
        <f t="shared" si="0"/>
        <v>43820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43820</v>
      </c>
      <c r="O3" s="3"/>
      <c r="P3" s="3"/>
      <c r="Q3" s="3"/>
      <c r="R3" s="3"/>
    </row>
    <row r="4" spans="1:20" ht="17.399999999999999" x14ac:dyDescent="0.3">
      <c r="A4" s="1">
        <f t="shared" si="0"/>
        <v>43820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43820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43820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43820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43820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43820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16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162</v>
      </c>
      <c r="O9" s="3"/>
      <c r="P9" s="3"/>
      <c r="Q9" s="40" t="str">
        <f>"24 N›Uvq ?? msL¨v = "&amp;H36</f>
        <v>24 N›Uvq ?? msL¨v = 16</v>
      </c>
    </row>
    <row r="10" spans="1:20" ht="57.6" x14ac:dyDescent="0.3">
      <c r="A10" s="1">
        <f t="shared" si="0"/>
        <v>43820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86" t="s">
        <v>142</v>
      </c>
      <c r="I10" s="65" t="str">
        <f>"me©‡gvU fwZ©
= "&amp;I36</f>
        <v>me©‡gvU fwZ©
= 101190</v>
      </c>
      <c r="J10" s="65" t="str">
        <f>"ch©v‡jvPbvi Rb¨ †cÖwiZ g„„Zz¨ 
= "&amp;J36</f>
        <v>ch©v‡jvPbvi Rb¨ †cÖwiZ g„„Zz¨ 
= 266</v>
      </c>
      <c r="K10" s="65" t="str">
        <f>"ch©v‡jvPbv m¤úbœK…Z g„„Zz¨ 
= "&amp;K36</f>
        <v>ch©v‡jvPbv m¤úbœK…Z g„„Zz¨ 
= 223</v>
      </c>
      <c r="L10" s="65" t="str">
        <f>"wbwðZ g„„Zz¨ 
= "&amp;L36</f>
        <v>wbwðZ g„„Zz¨ 
= 141</v>
      </c>
      <c r="M10" s="65" t="str">
        <f>"QvocÎ cÖvß †ivMx
 = "&amp;M36</f>
        <v>QvocÎ cÖvß †ivMx
 = 100762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43820</v>
      </c>
      <c r="B11" s="2" t="s">
        <v>9</v>
      </c>
      <c r="C11" s="12">
        <v>1</v>
      </c>
      <c r="D11" s="57" t="s">
        <v>10</v>
      </c>
      <c r="E11" s="13">
        <v>3</v>
      </c>
      <c r="F11" s="13">
        <v>0</v>
      </c>
      <c r="G11" s="13">
        <v>0</v>
      </c>
      <c r="H11" s="82">
        <f>SUM(E11:G11)</f>
        <v>3</v>
      </c>
      <c r="I11" s="104">
        <f>H11+'20.12'!I11</f>
        <v>8728</v>
      </c>
      <c r="J11" s="49">
        <v>40</v>
      </c>
      <c r="K11" s="49">
        <v>35</v>
      </c>
      <c r="L11" s="49">
        <v>19</v>
      </c>
      <c r="M11" s="14">
        <f t="shared" ref="M11:M23" si="1">I11-N11-J11</f>
        <v>8660</v>
      </c>
      <c r="N11" s="85">
        <v>28</v>
      </c>
      <c r="O11" s="3"/>
      <c r="P11" s="3"/>
      <c r="Q11" s="3"/>
      <c r="R11" s="3"/>
    </row>
    <row r="12" spans="1:20" x14ac:dyDescent="0.3">
      <c r="A12" s="1">
        <f t="shared" si="0"/>
        <v>43820</v>
      </c>
      <c r="B12" s="2" t="s">
        <v>11</v>
      </c>
      <c r="C12" s="15">
        <v>2</v>
      </c>
      <c r="D12" s="59" t="s">
        <v>144</v>
      </c>
      <c r="E12" s="13">
        <v>0</v>
      </c>
      <c r="F12" s="13">
        <v>0</v>
      </c>
      <c r="G12" s="13">
        <v>0</v>
      </c>
      <c r="H12" s="83">
        <f t="shared" ref="H12:H23" si="2">SUM(E12:G12)</f>
        <v>0</v>
      </c>
      <c r="I12" s="105">
        <f>H12+'20.12'!I12</f>
        <v>5041</v>
      </c>
      <c r="J12" s="51">
        <v>2</v>
      </c>
      <c r="K12" s="51">
        <v>0</v>
      </c>
      <c r="L12" s="51">
        <v>0</v>
      </c>
      <c r="M12" s="17">
        <f t="shared" si="1"/>
        <v>5024</v>
      </c>
      <c r="N12" s="86">
        <v>15</v>
      </c>
      <c r="O12" s="3"/>
      <c r="P12" s="3"/>
      <c r="Q12" s="3"/>
      <c r="R12" s="3"/>
    </row>
    <row r="13" spans="1:20" x14ac:dyDescent="0.3">
      <c r="A13" s="1">
        <f t="shared" si="0"/>
        <v>43820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H13+'20.12'!I13</f>
        <v>1467</v>
      </c>
      <c r="J13" s="51">
        <v>16</v>
      </c>
      <c r="K13" s="51">
        <v>15</v>
      </c>
      <c r="L13" s="51">
        <v>14</v>
      </c>
      <c r="M13" s="17">
        <f t="shared" si="1"/>
        <v>1451</v>
      </c>
      <c r="N13" s="86">
        <v>0</v>
      </c>
      <c r="O13" s="3"/>
      <c r="Q13" s="3"/>
      <c r="R13" s="3"/>
    </row>
    <row r="14" spans="1:20" x14ac:dyDescent="0.3">
      <c r="A14" s="1">
        <f t="shared" si="0"/>
        <v>43820</v>
      </c>
      <c r="B14" s="2" t="s">
        <v>14</v>
      </c>
      <c r="C14" s="15">
        <v>4</v>
      </c>
      <c r="D14" s="59" t="s">
        <v>145</v>
      </c>
      <c r="E14" s="13">
        <v>1</v>
      </c>
      <c r="F14" s="13">
        <v>0</v>
      </c>
      <c r="G14" s="13">
        <v>0</v>
      </c>
      <c r="H14" s="83">
        <f t="shared" si="2"/>
        <v>1</v>
      </c>
      <c r="I14" s="105">
        <f>H14+'20.12'!I14</f>
        <v>3770</v>
      </c>
      <c r="J14" s="51">
        <v>8</v>
      </c>
      <c r="K14" s="51">
        <v>8</v>
      </c>
      <c r="L14" s="51">
        <v>5</v>
      </c>
      <c r="M14" s="17">
        <f t="shared" si="1"/>
        <v>3755</v>
      </c>
      <c r="N14" s="86">
        <v>7</v>
      </c>
      <c r="O14" s="3"/>
      <c r="P14" s="3"/>
      <c r="Q14" s="3"/>
      <c r="R14" s="3"/>
    </row>
    <row r="15" spans="1:20" ht="17.399999999999999" x14ac:dyDescent="0.3">
      <c r="A15" s="1">
        <f t="shared" si="0"/>
        <v>43820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H15+'20.12'!I15</f>
        <v>1670</v>
      </c>
      <c r="J15" s="51">
        <v>3</v>
      </c>
      <c r="K15" s="51">
        <v>3</v>
      </c>
      <c r="L15" s="51">
        <v>2</v>
      </c>
      <c r="M15" s="17">
        <f t="shared" si="1"/>
        <v>1666</v>
      </c>
      <c r="N15" s="86">
        <v>1</v>
      </c>
      <c r="O15" s="3"/>
      <c r="P15" s="3"/>
      <c r="Q15" s="3"/>
      <c r="R15" s="3"/>
    </row>
    <row r="16" spans="1:20" ht="17.399999999999999" x14ac:dyDescent="0.3">
      <c r="A16" s="1">
        <f t="shared" si="0"/>
        <v>43820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H16+'20.12'!I16</f>
        <v>1069</v>
      </c>
      <c r="J16" s="51"/>
      <c r="K16" s="51"/>
      <c r="L16" s="51">
        <v>0</v>
      </c>
      <c r="M16" s="17">
        <f t="shared" si="1"/>
        <v>1065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43820</v>
      </c>
      <c r="B17" s="2" t="s">
        <v>23</v>
      </c>
      <c r="C17" s="15">
        <v>7</v>
      </c>
      <c r="D17" s="61" t="s">
        <v>24</v>
      </c>
      <c r="E17" s="13">
        <v>0</v>
      </c>
      <c r="F17" s="13">
        <v>0</v>
      </c>
      <c r="G17" s="13">
        <v>0</v>
      </c>
      <c r="H17" s="83">
        <f t="shared" si="2"/>
        <v>0</v>
      </c>
      <c r="I17" s="105">
        <f>H17+'20.12'!I17</f>
        <v>4208</v>
      </c>
      <c r="J17" s="51">
        <v>15</v>
      </c>
      <c r="K17" s="51">
        <v>14</v>
      </c>
      <c r="L17" s="51">
        <v>5</v>
      </c>
      <c r="M17" s="17">
        <f t="shared" si="1"/>
        <v>4184</v>
      </c>
      <c r="N17" s="86">
        <v>9</v>
      </c>
      <c r="O17" s="3"/>
      <c r="P17" s="3"/>
      <c r="Q17" s="3"/>
      <c r="R17" s="3"/>
    </row>
    <row r="18" spans="1:18" ht="17.399999999999999" x14ac:dyDescent="0.3">
      <c r="A18" s="1">
        <f t="shared" si="0"/>
        <v>43820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H18+'20.12'!I18</f>
        <v>360</v>
      </c>
      <c r="J18" s="51"/>
      <c r="K18" s="51"/>
      <c r="L18" s="51">
        <v>0</v>
      </c>
      <c r="M18" s="17">
        <f t="shared" si="1"/>
        <v>358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43820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H19+'20.12'!I19</f>
        <v>1767</v>
      </c>
      <c r="J19" s="51"/>
      <c r="K19" s="51">
        <v>0</v>
      </c>
      <c r="L19" s="51">
        <v>0</v>
      </c>
      <c r="M19" s="17">
        <f t="shared" si="1"/>
        <v>1759</v>
      </c>
      <c r="N19" s="86">
        <v>8</v>
      </c>
      <c r="O19" s="3"/>
      <c r="P19" s="3"/>
      <c r="Q19" s="3"/>
      <c r="R19" s="3"/>
    </row>
    <row r="20" spans="1:18" x14ac:dyDescent="0.3">
      <c r="A20" s="1">
        <f t="shared" si="0"/>
        <v>43820</v>
      </c>
      <c r="B20" s="2" t="s">
        <v>29</v>
      </c>
      <c r="C20" s="15">
        <v>10</v>
      </c>
      <c r="D20" s="59" t="s">
        <v>30</v>
      </c>
      <c r="E20" s="13">
        <v>0</v>
      </c>
      <c r="F20" s="13">
        <v>0</v>
      </c>
      <c r="G20" s="13">
        <v>0</v>
      </c>
      <c r="H20" s="83">
        <f t="shared" si="2"/>
        <v>0</v>
      </c>
      <c r="I20" s="105">
        <f>H20+'20.12'!I20</f>
        <v>3227</v>
      </c>
      <c r="J20" s="51">
        <v>3</v>
      </c>
      <c r="K20" s="51">
        <v>3</v>
      </c>
      <c r="L20" s="51">
        <v>3</v>
      </c>
      <c r="M20" s="17">
        <f t="shared" si="1"/>
        <v>3212</v>
      </c>
      <c r="N20" s="86">
        <v>12</v>
      </c>
      <c r="O20" s="3"/>
      <c r="P20" s="3"/>
      <c r="Q20" s="3"/>
      <c r="R20" s="3"/>
    </row>
    <row r="21" spans="1:18" ht="22.2" customHeight="1" x14ac:dyDescent="0.3">
      <c r="A21" s="1">
        <f t="shared" si="0"/>
        <v>43820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H21+'20.12'!I21</f>
        <v>250</v>
      </c>
      <c r="J21" s="51"/>
      <c r="K21" s="51"/>
      <c r="L21" s="51"/>
      <c r="M21" s="17">
        <f t="shared" si="1"/>
        <v>247</v>
      </c>
      <c r="N21" s="86">
        <v>3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H22+'20.12'!I22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43820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8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8</v>
      </c>
      <c r="I24" s="94">
        <f t="shared" si="3"/>
        <v>31632</v>
      </c>
      <c r="J24" s="92">
        <f t="shared" si="3"/>
        <v>87</v>
      </c>
      <c r="K24" s="92">
        <f t="shared" si="3"/>
        <v>78</v>
      </c>
      <c r="L24" s="92">
        <f t="shared" si="3"/>
        <v>48</v>
      </c>
      <c r="M24" s="95">
        <f t="shared" si="3"/>
        <v>31456</v>
      </c>
      <c r="N24" s="96">
        <f t="shared" si="3"/>
        <v>89</v>
      </c>
      <c r="O24" s="3"/>
      <c r="P24" s="3"/>
      <c r="Q24" s="3"/>
      <c r="R24" s="3"/>
    </row>
    <row r="25" spans="1:18" x14ac:dyDescent="0.3">
      <c r="A25" s="1">
        <f t="shared" ref="A25:A88" si="4">$N$3</f>
        <v>43820</v>
      </c>
      <c r="B25" s="2">
        <v>1</v>
      </c>
      <c r="C25" s="78"/>
      <c r="D25" s="79" t="s">
        <v>119</v>
      </c>
      <c r="E25" s="97">
        <f>E75</f>
        <v>1</v>
      </c>
      <c r="F25" s="97">
        <f t="shared" ref="F25:N25" si="5">F75</f>
        <v>0</v>
      </c>
      <c r="G25" s="97">
        <f t="shared" si="5"/>
        <v>0</v>
      </c>
      <c r="H25" s="97">
        <f t="shared" si="5"/>
        <v>1</v>
      </c>
      <c r="I25" s="97">
        <f t="shared" si="5"/>
        <v>20088</v>
      </c>
      <c r="J25" s="97">
        <f t="shared" si="5"/>
        <v>109</v>
      </c>
      <c r="K25" s="97">
        <f t="shared" si="5"/>
        <v>106</v>
      </c>
      <c r="L25" s="97">
        <f t="shared" si="5"/>
        <v>74</v>
      </c>
      <c r="M25" s="97">
        <f t="shared" si="5"/>
        <v>19959</v>
      </c>
      <c r="N25" s="97">
        <f t="shared" si="5"/>
        <v>20</v>
      </c>
      <c r="O25" s="3"/>
      <c r="P25" s="3"/>
      <c r="Q25" s="3"/>
      <c r="R25" s="3"/>
    </row>
    <row r="26" spans="1:18" x14ac:dyDescent="0.3">
      <c r="A26" s="1">
        <f t="shared" si="4"/>
        <v>43820</v>
      </c>
      <c r="B26" s="2">
        <v>1</v>
      </c>
      <c r="C26" s="78"/>
      <c r="D26" s="79" t="s">
        <v>154</v>
      </c>
      <c r="E26" s="97">
        <f>E24+E25</f>
        <v>9</v>
      </c>
      <c r="F26" s="98">
        <f t="shared" ref="F26:N26" si="6">F24+F25</f>
        <v>0</v>
      </c>
      <c r="G26" s="98">
        <f t="shared" si="6"/>
        <v>0</v>
      </c>
      <c r="H26" s="99">
        <f t="shared" si="6"/>
        <v>9</v>
      </c>
      <c r="I26" s="97">
        <f t="shared" si="6"/>
        <v>51720</v>
      </c>
      <c r="J26" s="98">
        <f t="shared" si="6"/>
        <v>196</v>
      </c>
      <c r="K26" s="98">
        <f t="shared" si="6"/>
        <v>184</v>
      </c>
      <c r="L26" s="100">
        <f t="shared" si="6"/>
        <v>122</v>
      </c>
      <c r="M26" s="101">
        <f t="shared" si="6"/>
        <v>51415</v>
      </c>
      <c r="N26" s="102">
        <f t="shared" si="6"/>
        <v>109</v>
      </c>
      <c r="O26" s="3"/>
      <c r="P26" s="67"/>
      <c r="Q26" s="3"/>
      <c r="R26" s="3"/>
    </row>
    <row r="27" spans="1:18" x14ac:dyDescent="0.3">
      <c r="A27" s="1">
        <f t="shared" si="4"/>
        <v>43820</v>
      </c>
      <c r="B27" s="2">
        <v>1</v>
      </c>
      <c r="C27" s="80"/>
      <c r="D27" s="81" t="s">
        <v>120</v>
      </c>
      <c r="E27" s="97">
        <f>SUM(E28:E35)</f>
        <v>7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7</v>
      </c>
      <c r="I27" s="97">
        <f t="shared" si="7"/>
        <v>49470</v>
      </c>
      <c r="J27" s="98">
        <f>SUM(J28:J35)</f>
        <v>70</v>
      </c>
      <c r="K27" s="98">
        <f t="shared" si="7"/>
        <v>39</v>
      </c>
      <c r="L27" s="100">
        <f t="shared" si="7"/>
        <v>19</v>
      </c>
      <c r="M27" s="101">
        <f t="shared" si="7"/>
        <v>49347</v>
      </c>
      <c r="N27" s="102">
        <f t="shared" si="7"/>
        <v>53</v>
      </c>
      <c r="O27" s="3"/>
      <c r="P27" s="3"/>
      <c r="Q27" s="3"/>
      <c r="R27" s="3"/>
    </row>
    <row r="28" spans="1:18" x14ac:dyDescent="0.3">
      <c r="A28" s="1">
        <f t="shared" si="4"/>
        <v>43820</v>
      </c>
      <c r="B28" s="2" t="s">
        <v>31</v>
      </c>
      <c r="C28" s="12">
        <v>1</v>
      </c>
      <c r="D28" s="48" t="s">
        <v>32</v>
      </c>
      <c r="E28" s="13">
        <v>2</v>
      </c>
      <c r="F28" s="13">
        <v>0</v>
      </c>
      <c r="G28" s="13">
        <v>0</v>
      </c>
      <c r="H28" s="82">
        <f t="shared" ref="H28:H35" si="8">SUM(E28:G28)</f>
        <v>2</v>
      </c>
      <c r="I28" s="104">
        <f>H28+'20.12'!I28</f>
        <v>11723</v>
      </c>
      <c r="J28" s="49">
        <v>14</v>
      </c>
      <c r="K28" s="49">
        <v>8</v>
      </c>
      <c r="L28" s="49">
        <v>5</v>
      </c>
      <c r="M28" s="14">
        <f t="shared" ref="M28:M35" si="9">I28-N28-J28</f>
        <v>11700</v>
      </c>
      <c r="N28" s="85">
        <v>9</v>
      </c>
      <c r="O28" s="3"/>
      <c r="P28" s="3"/>
      <c r="Q28" s="3"/>
      <c r="R28" s="3"/>
    </row>
    <row r="29" spans="1:18" x14ac:dyDescent="0.3">
      <c r="A29" s="1">
        <f t="shared" si="4"/>
        <v>43820</v>
      </c>
      <c r="B29" s="2" t="s">
        <v>33</v>
      </c>
      <c r="C29" s="15">
        <v>2</v>
      </c>
      <c r="D29" s="50" t="s">
        <v>156</v>
      </c>
      <c r="E29" s="13">
        <v>2</v>
      </c>
      <c r="F29" s="13">
        <v>0</v>
      </c>
      <c r="G29" s="13">
        <v>0</v>
      </c>
      <c r="H29" s="83">
        <f t="shared" si="8"/>
        <v>2</v>
      </c>
      <c r="I29" s="105">
        <f>H29+'20.12'!I29</f>
        <v>8324</v>
      </c>
      <c r="J29" s="51">
        <v>7</v>
      </c>
      <c r="K29" s="51">
        <v>5</v>
      </c>
      <c r="L29" s="51">
        <v>2</v>
      </c>
      <c r="M29" s="17">
        <f t="shared" si="9"/>
        <v>8301</v>
      </c>
      <c r="N29" s="86">
        <v>16</v>
      </c>
      <c r="O29" s="3"/>
      <c r="P29" s="3"/>
      <c r="Q29" s="3"/>
      <c r="R29" s="3"/>
    </row>
    <row r="30" spans="1:18" ht="17.399999999999999" x14ac:dyDescent="0.3">
      <c r="A30" s="1">
        <f t="shared" si="4"/>
        <v>43820</v>
      </c>
      <c r="B30" s="2" t="s">
        <v>35</v>
      </c>
      <c r="C30" s="15">
        <v>3</v>
      </c>
      <c r="D30" s="50" t="s">
        <v>36</v>
      </c>
      <c r="E30" s="13">
        <v>2</v>
      </c>
      <c r="F30" s="13">
        <v>0</v>
      </c>
      <c r="G30" s="13">
        <v>0</v>
      </c>
      <c r="H30" s="83">
        <f t="shared" si="8"/>
        <v>2</v>
      </c>
      <c r="I30" s="105">
        <f>H30+'20.12'!I30</f>
        <v>11966</v>
      </c>
      <c r="J30" s="51">
        <v>24</v>
      </c>
      <c r="K30" s="51">
        <v>10</v>
      </c>
      <c r="L30" s="51">
        <v>4</v>
      </c>
      <c r="M30" s="17">
        <f t="shared" si="9"/>
        <v>11930</v>
      </c>
      <c r="N30" s="86">
        <v>12</v>
      </c>
      <c r="O30" s="3"/>
      <c r="P30" s="3"/>
      <c r="Q30" s="3"/>
      <c r="R30" s="3"/>
    </row>
    <row r="31" spans="1:18" ht="17.399999999999999" x14ac:dyDescent="0.3">
      <c r="A31" s="1">
        <f t="shared" si="4"/>
        <v>43820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H31+'20.12'!I31</f>
        <v>2173</v>
      </c>
      <c r="J31" s="51">
        <v>4</v>
      </c>
      <c r="K31" s="51">
        <v>4</v>
      </c>
      <c r="L31" s="51">
        <v>2</v>
      </c>
      <c r="M31" s="17">
        <f t="shared" si="9"/>
        <v>2169</v>
      </c>
      <c r="N31" s="86">
        <v>0</v>
      </c>
      <c r="O31" s="3"/>
      <c r="P31" s="3"/>
      <c r="Q31" s="3"/>
      <c r="R31" s="3"/>
    </row>
    <row r="32" spans="1:18" ht="17.399999999999999" x14ac:dyDescent="0.3">
      <c r="A32" s="1">
        <f t="shared" si="4"/>
        <v>43820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H32+'20.12'!I32</f>
        <v>4812</v>
      </c>
      <c r="J32" s="51">
        <v>5</v>
      </c>
      <c r="K32" s="51">
        <v>4</v>
      </c>
      <c r="L32" s="51">
        <v>2</v>
      </c>
      <c r="M32" s="17">
        <f t="shared" si="9"/>
        <v>4805</v>
      </c>
      <c r="N32" s="86">
        <v>2</v>
      </c>
      <c r="O32" s="3"/>
      <c r="P32" s="3"/>
      <c r="Q32" s="3"/>
      <c r="R32" s="3"/>
    </row>
    <row r="33" spans="1:18" ht="17.399999999999999" x14ac:dyDescent="0.3">
      <c r="A33" s="1">
        <f t="shared" si="4"/>
        <v>43820</v>
      </c>
      <c r="B33" s="2" t="s">
        <v>41</v>
      </c>
      <c r="C33" s="15">
        <v>6</v>
      </c>
      <c r="D33" s="50" t="s">
        <v>42</v>
      </c>
      <c r="E33" s="13">
        <v>0</v>
      </c>
      <c r="F33" s="13">
        <v>0</v>
      </c>
      <c r="G33" s="13">
        <v>0</v>
      </c>
      <c r="H33" s="83">
        <f t="shared" si="8"/>
        <v>0</v>
      </c>
      <c r="I33" s="105">
        <f>H33+'20.12'!I33</f>
        <v>7082</v>
      </c>
      <c r="J33" s="51">
        <v>10</v>
      </c>
      <c r="K33" s="51">
        <v>5</v>
      </c>
      <c r="L33" s="51">
        <v>2</v>
      </c>
      <c r="M33" s="17">
        <f t="shared" si="9"/>
        <v>7066</v>
      </c>
      <c r="N33" s="86">
        <v>6</v>
      </c>
      <c r="O33" s="3"/>
      <c r="P33" s="3"/>
      <c r="Q33" s="3"/>
      <c r="R33" s="3"/>
    </row>
    <row r="34" spans="1:18" x14ac:dyDescent="0.3">
      <c r="A34" s="1">
        <f t="shared" si="4"/>
        <v>43820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H34+'20.12'!I34</f>
        <v>1011</v>
      </c>
      <c r="J34" s="51">
        <v>1</v>
      </c>
      <c r="K34" s="51">
        <v>0</v>
      </c>
      <c r="L34" s="51">
        <v>0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ht="17.399999999999999" x14ac:dyDescent="0.3">
      <c r="A35" s="1">
        <f t="shared" si="4"/>
        <v>43820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H35+'20.12'!I35</f>
        <v>2379</v>
      </c>
      <c r="J35" s="55">
        <v>5</v>
      </c>
      <c r="K35" s="55">
        <v>3</v>
      </c>
      <c r="L35" s="55">
        <v>2</v>
      </c>
      <c r="M35" s="19">
        <f t="shared" si="9"/>
        <v>2366</v>
      </c>
      <c r="N35" s="87">
        <v>8</v>
      </c>
      <c r="O35" s="3"/>
      <c r="P35" s="3"/>
      <c r="Q35" s="3"/>
      <c r="R35" s="3"/>
    </row>
    <row r="36" spans="1:18" x14ac:dyDescent="0.3">
      <c r="A36" s="1">
        <f t="shared" si="4"/>
        <v>43820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16</v>
      </c>
      <c r="I36" s="23">
        <f t="shared" si="10"/>
        <v>101190</v>
      </c>
      <c r="J36" s="23">
        <f t="shared" si="10"/>
        <v>266</v>
      </c>
      <c r="K36" s="23">
        <f t="shared" si="10"/>
        <v>223</v>
      </c>
      <c r="L36" s="23">
        <f t="shared" si="10"/>
        <v>141</v>
      </c>
      <c r="M36" s="23">
        <f t="shared" si="10"/>
        <v>100762</v>
      </c>
      <c r="N36" s="23">
        <f t="shared" si="10"/>
        <v>162</v>
      </c>
      <c r="O36" s="3"/>
      <c r="P36" s="3"/>
      <c r="Q36" s="3"/>
      <c r="R36" s="3"/>
    </row>
    <row r="37" spans="1:18" ht="21.6" customHeight="1" x14ac:dyDescent="0.3">
      <c r="A37" s="1">
        <f t="shared" si="4"/>
        <v>43820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43820</v>
      </c>
      <c r="B38" s="64">
        <v>1</v>
      </c>
      <c r="C38" s="69"/>
      <c r="D38" s="306" t="s">
        <v>275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43820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43820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43820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43820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43820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20</v>
      </c>
      <c r="O43" s="3"/>
      <c r="P43" s="3"/>
      <c r="Q43" s="3"/>
      <c r="R43" s="3"/>
    </row>
    <row r="44" spans="1:18" ht="58.2" customHeight="1" x14ac:dyDescent="0.3">
      <c r="A44" s="1">
        <f t="shared" si="4"/>
        <v>43820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86" t="s">
        <v>142</v>
      </c>
      <c r="I44" s="65" t="str">
        <f>"me©‡gvU fwZ© 
= "&amp;I75</f>
        <v>me©‡gvU fwZ© 
= 20088</v>
      </c>
      <c r="J44" s="65" t="str">
        <f>"ch©v‡jvPbvi Rb¨ †cÖwiZ g„„Zz¨ 
= "&amp;J75</f>
        <v>ch©v‡jvPbvi Rb¨ †cÖwiZ g„„Zz¨ 
= 109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19959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43820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H45+'20.12'!I45</f>
        <v>1215</v>
      </c>
      <c r="J45" s="49">
        <v>3</v>
      </c>
      <c r="K45" s="49">
        <v>3</v>
      </c>
      <c r="L45" s="49">
        <v>1</v>
      </c>
      <c r="M45" s="14">
        <f t="shared" ref="M45:M74" si="12">I45-N45-J45</f>
        <v>1212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43820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H46+'20.12'!I46</f>
        <v>1897</v>
      </c>
      <c r="J46" s="51">
        <v>12</v>
      </c>
      <c r="K46" s="51">
        <v>11</v>
      </c>
      <c r="L46" s="51">
        <v>9</v>
      </c>
      <c r="M46" s="17">
        <f t="shared" si="12"/>
        <v>1884</v>
      </c>
      <c r="N46" s="86">
        <v>1</v>
      </c>
      <c r="O46" s="3"/>
      <c r="P46" s="3"/>
      <c r="Q46" s="3"/>
      <c r="R46" s="3"/>
    </row>
    <row r="47" spans="1:18" ht="17.55" customHeight="1" x14ac:dyDescent="0.3">
      <c r="A47" s="1">
        <f t="shared" si="4"/>
        <v>43820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H47+'20.12'!I47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43820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H48+'20.12'!I48</f>
        <v>766</v>
      </c>
      <c r="J48" s="51">
        <v>8</v>
      </c>
      <c r="K48" s="51">
        <v>8</v>
      </c>
      <c r="L48" s="51">
        <v>4</v>
      </c>
      <c r="M48" s="17">
        <f t="shared" si="12"/>
        <v>757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43820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H49+'20.12'!I49</f>
        <v>927</v>
      </c>
      <c r="J49" s="51">
        <v>12</v>
      </c>
      <c r="K49" s="51">
        <v>12</v>
      </c>
      <c r="L49" s="51">
        <v>12</v>
      </c>
      <c r="M49" s="17">
        <f t="shared" si="12"/>
        <v>913</v>
      </c>
      <c r="N49" s="86">
        <v>2</v>
      </c>
      <c r="O49" s="3"/>
      <c r="P49" s="3"/>
      <c r="Q49" s="3"/>
      <c r="R49" s="3"/>
    </row>
    <row r="50" spans="1:18" ht="17.55" customHeight="1" x14ac:dyDescent="0.3">
      <c r="A50" s="1">
        <f t="shared" si="4"/>
        <v>43820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H50+'20.12'!I50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43820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H51+'20.12'!I51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43820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H52+'20.12'!I52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43820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H53+'20.12'!I53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43820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H54+'20.12'!I54</f>
        <v>1744</v>
      </c>
      <c r="J54" s="51">
        <v>2</v>
      </c>
      <c r="K54" s="51">
        <v>2</v>
      </c>
      <c r="L54" s="51">
        <v>1</v>
      </c>
      <c r="M54" s="17">
        <f t="shared" si="12"/>
        <v>1738</v>
      </c>
      <c r="N54" s="86">
        <v>4</v>
      </c>
      <c r="O54" s="3"/>
      <c r="P54" s="3"/>
      <c r="Q54" s="3"/>
      <c r="R54" s="3"/>
    </row>
    <row r="55" spans="1:18" ht="17.55" customHeight="1" x14ac:dyDescent="0.3">
      <c r="A55" s="1">
        <f t="shared" si="4"/>
        <v>43820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H55+'20.12'!I55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43820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H56+'20.12'!I56</f>
        <v>148</v>
      </c>
      <c r="J56" s="51">
        <v>1</v>
      </c>
      <c r="K56" s="51">
        <v>1</v>
      </c>
      <c r="L56" s="51">
        <v>1</v>
      </c>
      <c r="M56" s="17">
        <f t="shared" si="12"/>
        <v>146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43820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H57+'20.12'!I57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43820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H58+'20.12'!I58</f>
        <v>1434</v>
      </c>
      <c r="J58" s="51">
        <v>6</v>
      </c>
      <c r="K58" s="51">
        <v>6</v>
      </c>
      <c r="L58" s="51">
        <v>4</v>
      </c>
      <c r="M58" s="17">
        <f t="shared" si="12"/>
        <v>1427</v>
      </c>
      <c r="N58" s="86">
        <v>1</v>
      </c>
      <c r="O58" s="3"/>
      <c r="P58" s="3"/>
      <c r="Q58" s="3"/>
      <c r="R58" s="3"/>
    </row>
    <row r="59" spans="1:18" ht="17.55" customHeight="1" x14ac:dyDescent="0.3">
      <c r="A59" s="1">
        <f t="shared" si="4"/>
        <v>43820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H59+'20.12'!I59</f>
        <v>779</v>
      </c>
      <c r="J59" s="51">
        <v>9</v>
      </c>
      <c r="K59" s="51">
        <v>8</v>
      </c>
      <c r="L59" s="51">
        <v>7</v>
      </c>
      <c r="M59" s="17">
        <f t="shared" si="12"/>
        <v>769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43820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H60+'20.12'!I60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43820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H61+'20.12'!I61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43820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H62+'20.12'!I62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43820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H63+'20.12'!I63</f>
        <v>824</v>
      </c>
      <c r="J63" s="51">
        <v>6</v>
      </c>
      <c r="K63" s="51">
        <v>6</v>
      </c>
      <c r="L63" s="51">
        <v>6</v>
      </c>
      <c r="M63" s="17">
        <f t="shared" si="12"/>
        <v>818</v>
      </c>
      <c r="N63" s="86">
        <v>0</v>
      </c>
      <c r="O63" s="3"/>
      <c r="P63" s="3"/>
      <c r="Q63" s="3"/>
      <c r="R63" s="3"/>
    </row>
    <row r="64" spans="1:18" ht="17.55" customHeight="1" x14ac:dyDescent="0.3">
      <c r="A64" s="1">
        <f t="shared" si="4"/>
        <v>43820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H64+'20.12'!I64</f>
        <v>998</v>
      </c>
      <c r="J64" s="51"/>
      <c r="K64" s="51"/>
      <c r="L64" s="51">
        <v>0</v>
      </c>
      <c r="M64" s="17">
        <f t="shared" si="12"/>
        <v>997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43820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H65+'20.12'!I65</f>
        <v>504</v>
      </c>
      <c r="J65" s="51">
        <v>4</v>
      </c>
      <c r="K65" s="51">
        <v>4</v>
      </c>
      <c r="L65" s="51">
        <v>4</v>
      </c>
      <c r="M65" s="17">
        <f t="shared" si="12"/>
        <v>498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43820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H66+'20.12'!I66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43820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H67+'20.12'!I67</f>
        <v>744</v>
      </c>
      <c r="J67" s="51">
        <v>7</v>
      </c>
      <c r="K67" s="51">
        <v>7</v>
      </c>
      <c r="L67" s="51">
        <v>6</v>
      </c>
      <c r="M67" s="17">
        <f t="shared" si="12"/>
        <v>737</v>
      </c>
      <c r="N67" s="86">
        <v>0</v>
      </c>
      <c r="O67" s="3"/>
      <c r="P67" s="3"/>
      <c r="Q67" s="3"/>
      <c r="R67" s="3"/>
    </row>
    <row r="68" spans="1:18" ht="17.55" customHeight="1" x14ac:dyDescent="0.3">
      <c r="A68" s="1">
        <f t="shared" si="4"/>
        <v>43820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H68+'20.12'!I68</f>
        <v>364</v>
      </c>
      <c r="J68" s="51">
        <v>2</v>
      </c>
      <c r="K68" s="51">
        <v>2</v>
      </c>
      <c r="L68" s="51">
        <v>0</v>
      </c>
      <c r="M68" s="17">
        <f t="shared" si="12"/>
        <v>359</v>
      </c>
      <c r="N68" s="86">
        <v>3</v>
      </c>
      <c r="O68" s="3"/>
      <c r="P68" s="3"/>
      <c r="Q68" s="3"/>
      <c r="R68" s="3"/>
    </row>
    <row r="69" spans="1:18" ht="17.55" customHeight="1" x14ac:dyDescent="0.3">
      <c r="A69" s="1">
        <f t="shared" si="4"/>
        <v>43820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H69+'20.12'!I69</f>
        <v>879</v>
      </c>
      <c r="J69" s="51">
        <v>3</v>
      </c>
      <c r="K69" s="51">
        <v>3</v>
      </c>
      <c r="L69" s="51">
        <v>2</v>
      </c>
      <c r="M69" s="17">
        <f t="shared" si="12"/>
        <v>874</v>
      </c>
      <c r="N69" s="86">
        <v>2</v>
      </c>
      <c r="O69" s="3"/>
      <c r="P69" s="3"/>
      <c r="Q69" s="3"/>
      <c r="R69" s="3"/>
    </row>
    <row r="70" spans="1:18" ht="17.55" customHeight="1" x14ac:dyDescent="0.3">
      <c r="A70" s="1">
        <f t="shared" si="4"/>
        <v>43820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H70+'20.12'!I70</f>
        <v>802</v>
      </c>
      <c r="J70" s="51">
        <v>2</v>
      </c>
      <c r="K70" s="51">
        <v>2</v>
      </c>
      <c r="L70" s="51">
        <v>0</v>
      </c>
      <c r="M70" s="17">
        <f t="shared" si="12"/>
        <v>799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43820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H71+'20.12'!I71</f>
        <v>781</v>
      </c>
      <c r="J71" s="51"/>
      <c r="K71" s="51"/>
      <c r="L71" s="51">
        <v>0</v>
      </c>
      <c r="M71" s="17">
        <f t="shared" si="12"/>
        <v>781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43820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H72+'20.12'!I72</f>
        <v>314</v>
      </c>
      <c r="J72" s="51"/>
      <c r="K72" s="51"/>
      <c r="L72" s="51">
        <v>0</v>
      </c>
      <c r="M72" s="17">
        <f t="shared" si="12"/>
        <v>314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43820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H73+'20.12'!I73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43820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H74+'20.12'!I74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43820</v>
      </c>
      <c r="B75" s="2">
        <v>1</v>
      </c>
      <c r="C75" s="29"/>
      <c r="D75" s="22" t="s">
        <v>117</v>
      </c>
      <c r="E75" s="23">
        <f>SUM(E45:E74)</f>
        <v>1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</v>
      </c>
      <c r="I75" s="23">
        <f t="shared" si="13"/>
        <v>20088</v>
      </c>
      <c r="J75" s="23">
        <f t="shared" si="13"/>
        <v>109</v>
      </c>
      <c r="K75" s="23">
        <f t="shared" si="13"/>
        <v>106</v>
      </c>
      <c r="L75" s="23">
        <f t="shared" si="13"/>
        <v>74</v>
      </c>
      <c r="M75" s="23">
        <f t="shared" si="13"/>
        <v>19959</v>
      </c>
      <c r="N75" s="23">
        <f t="shared" si="13"/>
        <v>20</v>
      </c>
      <c r="O75" s="3"/>
      <c r="P75" s="3"/>
      <c r="Q75" s="3"/>
      <c r="R75" s="3"/>
    </row>
    <row r="76" spans="1:18" ht="17.55" customHeight="1" x14ac:dyDescent="0.3">
      <c r="A76" s="1">
        <f t="shared" si="4"/>
        <v>43820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43820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43820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43820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43820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43820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43820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43820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43820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43820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43820</v>
      </c>
      <c r="B86" s="2">
        <v>1</v>
      </c>
      <c r="E86" s="30"/>
    </row>
    <row r="87" spans="1:14" x14ac:dyDescent="0.3">
      <c r="A87" s="1">
        <f t="shared" si="4"/>
        <v>43820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43820</v>
      </c>
      <c r="B88" s="2">
        <v>1</v>
      </c>
      <c r="E88" s="30"/>
    </row>
    <row r="89" spans="1:14" x14ac:dyDescent="0.3">
      <c r="A89" s="1">
        <f t="shared" ref="A89" si="14">$N$3</f>
        <v>43820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0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43819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43819</v>
      </c>
      <c r="B2" s="2">
        <v>1</v>
      </c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41"/>
      <c r="N2" s="284"/>
    </row>
    <row r="3" spans="1:20" ht="17.399999999999999" x14ac:dyDescent="0.3">
      <c r="A3" s="1">
        <f t="shared" si="0"/>
        <v>43819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43819</v>
      </c>
      <c r="O3" s="3"/>
      <c r="P3" s="3"/>
      <c r="Q3" s="3"/>
      <c r="R3" s="3"/>
    </row>
    <row r="4" spans="1:20" ht="17.399999999999999" x14ac:dyDescent="0.3">
      <c r="A4" s="1">
        <f t="shared" si="0"/>
        <v>43819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43819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43819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43819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43819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43819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29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177</v>
      </c>
      <c r="O9" s="3"/>
      <c r="P9" s="3"/>
      <c r="Q9" s="40" t="str">
        <f>"24 N›Uvq ?? msL¨v = "&amp;H36</f>
        <v>24 N›Uvq ?? msL¨v = 29</v>
      </c>
    </row>
    <row r="10" spans="1:20" ht="57.6" x14ac:dyDescent="0.3">
      <c r="A10" s="1">
        <f t="shared" si="0"/>
        <v>43819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83" t="s">
        <v>142</v>
      </c>
      <c r="I10" s="65" t="str">
        <f>"me©‡gvU fwZ©
= "&amp;I36</f>
        <v>me©‡gvU fwZ©
= 101174</v>
      </c>
      <c r="J10" s="65" t="str">
        <f>"ch©v‡jvPbvi Rb¨ †cÖwiZ g„„Zz¨ 
= "&amp;J36</f>
        <v>ch©v‡jvPbvi Rb¨ †cÖwiZ g„„Zz¨ 
= 266</v>
      </c>
      <c r="K10" s="65" t="str">
        <f>"ch©v‡jvPbv m¤úbœK…Z g„„Zz¨ 
= "&amp;K36</f>
        <v>ch©v‡jvPbv m¤úbœK…Z g„„Zz¨ 
= 223</v>
      </c>
      <c r="L10" s="65" t="str">
        <f>"wbwðZ g„„Zz¨ 
= "&amp;L36</f>
        <v>wbwðZ g„„Zz¨ 
= 141</v>
      </c>
      <c r="M10" s="65" t="str">
        <f>"QvocÎ cÖvß †ivMx
 = "&amp;M36</f>
        <v>QvocÎ cÖvß †ivMx
 = 100731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43819</v>
      </c>
      <c r="B11" s="2" t="s">
        <v>9</v>
      </c>
      <c r="C11" s="12">
        <v>1</v>
      </c>
      <c r="D11" s="57" t="s">
        <v>10</v>
      </c>
      <c r="E11" s="13">
        <v>1</v>
      </c>
      <c r="F11" s="13">
        <v>0</v>
      </c>
      <c r="G11" s="13">
        <v>0</v>
      </c>
      <c r="H11" s="82">
        <f>SUM(E11:G11)</f>
        <v>1</v>
      </c>
      <c r="I11" s="104">
        <f>H11+'19.12'!I11</f>
        <v>8725</v>
      </c>
      <c r="J11" s="49">
        <v>40</v>
      </c>
      <c r="K11" s="49">
        <v>35</v>
      </c>
      <c r="L11" s="49">
        <v>19</v>
      </c>
      <c r="M11" s="14">
        <f t="shared" ref="M11:M23" si="1">I11-N11-J11</f>
        <v>8654</v>
      </c>
      <c r="N11" s="85">
        <v>31</v>
      </c>
      <c r="O11" s="3"/>
      <c r="P11" s="3"/>
      <c r="Q11" s="3"/>
      <c r="R11" s="3"/>
    </row>
    <row r="12" spans="1:20" x14ac:dyDescent="0.3">
      <c r="A12" s="1">
        <f t="shared" si="0"/>
        <v>43819</v>
      </c>
      <c r="B12" s="2" t="s">
        <v>11</v>
      </c>
      <c r="C12" s="15">
        <v>2</v>
      </c>
      <c r="D12" s="59" t="s">
        <v>144</v>
      </c>
      <c r="E12" s="13">
        <v>3</v>
      </c>
      <c r="F12" s="13">
        <v>0</v>
      </c>
      <c r="G12" s="13">
        <v>0</v>
      </c>
      <c r="H12" s="83">
        <f t="shared" ref="H12:H23" si="2">SUM(E12:G12)</f>
        <v>3</v>
      </c>
      <c r="I12" s="105">
        <f>H12+'19.12'!I12</f>
        <v>5041</v>
      </c>
      <c r="J12" s="51">
        <v>2</v>
      </c>
      <c r="K12" s="51">
        <v>0</v>
      </c>
      <c r="L12" s="51">
        <v>0</v>
      </c>
      <c r="M12" s="17">
        <f t="shared" si="1"/>
        <v>5023</v>
      </c>
      <c r="N12" s="86">
        <v>16</v>
      </c>
      <c r="O12" s="3"/>
      <c r="P12" s="3"/>
      <c r="Q12" s="3"/>
      <c r="R12" s="3"/>
    </row>
    <row r="13" spans="1:20" x14ac:dyDescent="0.3">
      <c r="A13" s="1">
        <f t="shared" si="0"/>
        <v>43819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H13+'19.12'!I13</f>
        <v>1467</v>
      </c>
      <c r="J13" s="51">
        <v>16</v>
      </c>
      <c r="K13" s="51">
        <v>15</v>
      </c>
      <c r="L13" s="51">
        <v>14</v>
      </c>
      <c r="M13" s="17">
        <f t="shared" si="1"/>
        <v>1451</v>
      </c>
      <c r="N13" s="86">
        <v>0</v>
      </c>
      <c r="O13" s="3"/>
      <c r="Q13" s="3"/>
      <c r="R13" s="3"/>
    </row>
    <row r="14" spans="1:20" x14ac:dyDescent="0.3">
      <c r="A14" s="1">
        <f t="shared" si="0"/>
        <v>43819</v>
      </c>
      <c r="B14" s="2" t="s">
        <v>14</v>
      </c>
      <c r="C14" s="15">
        <v>4</v>
      </c>
      <c r="D14" s="59" t="s">
        <v>145</v>
      </c>
      <c r="E14" s="13">
        <v>0</v>
      </c>
      <c r="F14" s="13">
        <v>0</v>
      </c>
      <c r="G14" s="13">
        <v>0</v>
      </c>
      <c r="H14" s="83">
        <f t="shared" si="2"/>
        <v>0</v>
      </c>
      <c r="I14" s="105">
        <f>H14+'19.12'!I14</f>
        <v>3769</v>
      </c>
      <c r="J14" s="51">
        <v>8</v>
      </c>
      <c r="K14" s="51">
        <v>8</v>
      </c>
      <c r="L14" s="51">
        <v>5</v>
      </c>
      <c r="M14" s="17">
        <f t="shared" si="1"/>
        <v>3750</v>
      </c>
      <c r="N14" s="86">
        <v>11</v>
      </c>
      <c r="O14" s="3"/>
      <c r="P14" s="3"/>
      <c r="Q14" s="3"/>
      <c r="R14" s="3"/>
    </row>
    <row r="15" spans="1:20" ht="17.399999999999999" x14ac:dyDescent="0.3">
      <c r="A15" s="1">
        <f t="shared" si="0"/>
        <v>43819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H15+'19.12'!I15</f>
        <v>1669</v>
      </c>
      <c r="J15" s="51">
        <v>3</v>
      </c>
      <c r="K15" s="51">
        <v>3</v>
      </c>
      <c r="L15" s="51">
        <v>2</v>
      </c>
      <c r="M15" s="17">
        <f t="shared" si="1"/>
        <v>1665</v>
      </c>
      <c r="N15" s="86">
        <v>1</v>
      </c>
      <c r="O15" s="3"/>
      <c r="P15" s="3"/>
      <c r="Q15" s="3"/>
      <c r="R15" s="3"/>
    </row>
    <row r="16" spans="1:20" ht="17.399999999999999" x14ac:dyDescent="0.3">
      <c r="A16" s="1">
        <f t="shared" si="0"/>
        <v>43819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H16+'19.12'!I16</f>
        <v>1068</v>
      </c>
      <c r="J16" s="51"/>
      <c r="K16" s="51"/>
      <c r="L16" s="51">
        <v>0</v>
      </c>
      <c r="M16" s="17">
        <f t="shared" si="1"/>
        <v>1065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43819</v>
      </c>
      <c r="B17" s="2" t="s">
        <v>23</v>
      </c>
      <c r="C17" s="15">
        <v>7</v>
      </c>
      <c r="D17" s="61" t="s">
        <v>24</v>
      </c>
      <c r="E17" s="13">
        <v>0</v>
      </c>
      <c r="F17" s="13">
        <v>0</v>
      </c>
      <c r="G17" s="13">
        <v>0</v>
      </c>
      <c r="H17" s="83">
        <f t="shared" si="2"/>
        <v>0</v>
      </c>
      <c r="I17" s="105">
        <f>H17+'19.12'!I17</f>
        <v>4208</v>
      </c>
      <c r="J17" s="51">
        <v>15</v>
      </c>
      <c r="K17" s="51">
        <v>14</v>
      </c>
      <c r="L17" s="51">
        <v>5</v>
      </c>
      <c r="M17" s="17">
        <f t="shared" si="1"/>
        <v>4184</v>
      </c>
      <c r="N17" s="86">
        <v>9</v>
      </c>
      <c r="O17" s="3"/>
      <c r="P17" s="3"/>
      <c r="Q17" s="3"/>
      <c r="R17" s="3"/>
    </row>
    <row r="18" spans="1:18" ht="17.399999999999999" x14ac:dyDescent="0.3">
      <c r="A18" s="1">
        <f t="shared" si="0"/>
        <v>43819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H18+'19.12'!I18</f>
        <v>360</v>
      </c>
      <c r="J18" s="51"/>
      <c r="K18" s="51"/>
      <c r="L18" s="51">
        <v>0</v>
      </c>
      <c r="M18" s="17">
        <f t="shared" si="1"/>
        <v>358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43819</v>
      </c>
      <c r="B19" s="2" t="s">
        <v>27</v>
      </c>
      <c r="C19" s="15">
        <v>9</v>
      </c>
      <c r="D19" s="61" t="s">
        <v>28</v>
      </c>
      <c r="E19" s="13">
        <v>3</v>
      </c>
      <c r="F19" s="13">
        <v>0</v>
      </c>
      <c r="G19" s="13">
        <v>0</v>
      </c>
      <c r="H19" s="83">
        <f t="shared" si="2"/>
        <v>3</v>
      </c>
      <c r="I19" s="105">
        <f>H19+'19.12'!I19</f>
        <v>1765</v>
      </c>
      <c r="J19" s="51"/>
      <c r="K19" s="51">
        <v>0</v>
      </c>
      <c r="L19" s="51">
        <v>0</v>
      </c>
      <c r="M19" s="17">
        <f t="shared" si="1"/>
        <v>1759</v>
      </c>
      <c r="N19" s="86">
        <v>6</v>
      </c>
      <c r="O19" s="3"/>
      <c r="P19" s="3"/>
      <c r="Q19" s="3"/>
      <c r="R19" s="3"/>
    </row>
    <row r="20" spans="1:18" x14ac:dyDescent="0.3">
      <c r="A20" s="1">
        <f t="shared" si="0"/>
        <v>43819</v>
      </c>
      <c r="B20" s="2" t="s">
        <v>29</v>
      </c>
      <c r="C20" s="15">
        <v>10</v>
      </c>
      <c r="D20" s="59" t="s">
        <v>30</v>
      </c>
      <c r="E20" s="13">
        <v>3</v>
      </c>
      <c r="F20" s="13">
        <v>0</v>
      </c>
      <c r="G20" s="13">
        <v>0</v>
      </c>
      <c r="H20" s="83">
        <f t="shared" si="2"/>
        <v>3</v>
      </c>
      <c r="I20" s="105">
        <f>H20+'19.12'!I20</f>
        <v>3227</v>
      </c>
      <c r="J20" s="51">
        <v>3</v>
      </c>
      <c r="K20" s="51">
        <v>3</v>
      </c>
      <c r="L20" s="51">
        <v>3</v>
      </c>
      <c r="M20" s="17">
        <f t="shared" si="1"/>
        <v>3211</v>
      </c>
      <c r="N20" s="86">
        <v>13</v>
      </c>
      <c r="O20" s="3"/>
      <c r="P20" s="3"/>
      <c r="Q20" s="3"/>
      <c r="R20" s="3"/>
    </row>
    <row r="21" spans="1:18" ht="22.2" customHeight="1" x14ac:dyDescent="0.3">
      <c r="A21" s="1">
        <f t="shared" si="0"/>
        <v>43819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H21+'19.12'!I21</f>
        <v>250</v>
      </c>
      <c r="J21" s="51"/>
      <c r="K21" s="51"/>
      <c r="L21" s="51"/>
      <c r="M21" s="17">
        <f t="shared" si="1"/>
        <v>248</v>
      </c>
      <c r="N21" s="86">
        <v>2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H22+'19.12'!I22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43819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10</v>
      </c>
      <c r="I24" s="94">
        <f t="shared" si="3"/>
        <v>31624</v>
      </c>
      <c r="J24" s="92">
        <f t="shared" si="3"/>
        <v>87</v>
      </c>
      <c r="K24" s="92">
        <f t="shared" si="3"/>
        <v>78</v>
      </c>
      <c r="L24" s="92">
        <f t="shared" si="3"/>
        <v>48</v>
      </c>
      <c r="M24" s="95">
        <f t="shared" si="3"/>
        <v>31443</v>
      </c>
      <c r="N24" s="96">
        <f t="shared" si="3"/>
        <v>94</v>
      </c>
      <c r="O24" s="3"/>
      <c r="P24" s="3"/>
      <c r="Q24" s="3"/>
      <c r="R24" s="3"/>
    </row>
    <row r="25" spans="1:18" x14ac:dyDescent="0.3">
      <c r="A25" s="1">
        <f t="shared" ref="A25:A88" si="4">$N$3</f>
        <v>43819</v>
      </c>
      <c r="B25" s="2">
        <v>1</v>
      </c>
      <c r="C25" s="78"/>
      <c r="D25" s="79" t="s">
        <v>119</v>
      </c>
      <c r="E25" s="97">
        <f>E75</f>
        <v>6</v>
      </c>
      <c r="F25" s="97">
        <f t="shared" ref="F25:N25" si="5">F75</f>
        <v>0</v>
      </c>
      <c r="G25" s="97">
        <f t="shared" si="5"/>
        <v>0</v>
      </c>
      <c r="H25" s="97">
        <f t="shared" si="5"/>
        <v>6</v>
      </c>
      <c r="I25" s="97">
        <f t="shared" si="5"/>
        <v>20087</v>
      </c>
      <c r="J25" s="97">
        <f t="shared" si="5"/>
        <v>109</v>
      </c>
      <c r="K25" s="97">
        <f t="shared" si="5"/>
        <v>106</v>
      </c>
      <c r="L25" s="97">
        <f t="shared" si="5"/>
        <v>74</v>
      </c>
      <c r="M25" s="97">
        <f t="shared" si="5"/>
        <v>19952</v>
      </c>
      <c r="N25" s="97">
        <f t="shared" si="5"/>
        <v>26</v>
      </c>
      <c r="O25" s="3"/>
      <c r="P25" s="3"/>
      <c r="Q25" s="3"/>
      <c r="R25" s="3"/>
    </row>
    <row r="26" spans="1:18" x14ac:dyDescent="0.3">
      <c r="A26" s="1">
        <f t="shared" si="4"/>
        <v>43819</v>
      </c>
      <c r="B26" s="2">
        <v>1</v>
      </c>
      <c r="C26" s="78"/>
      <c r="D26" s="79" t="s">
        <v>154</v>
      </c>
      <c r="E26" s="97">
        <f>E24+E25</f>
        <v>16</v>
      </c>
      <c r="F26" s="98">
        <f t="shared" ref="F26:N26" si="6">F24+F25</f>
        <v>0</v>
      </c>
      <c r="G26" s="98">
        <f t="shared" si="6"/>
        <v>0</v>
      </c>
      <c r="H26" s="99">
        <f t="shared" si="6"/>
        <v>16</v>
      </c>
      <c r="I26" s="97">
        <f t="shared" si="6"/>
        <v>51711</v>
      </c>
      <c r="J26" s="98">
        <f t="shared" si="6"/>
        <v>196</v>
      </c>
      <c r="K26" s="98">
        <f t="shared" si="6"/>
        <v>184</v>
      </c>
      <c r="L26" s="100">
        <f t="shared" si="6"/>
        <v>122</v>
      </c>
      <c r="M26" s="101">
        <f t="shared" si="6"/>
        <v>51395</v>
      </c>
      <c r="N26" s="102">
        <f t="shared" si="6"/>
        <v>120</v>
      </c>
      <c r="O26" s="3"/>
      <c r="P26" s="67"/>
      <c r="Q26" s="3"/>
      <c r="R26" s="3"/>
    </row>
    <row r="27" spans="1:18" x14ac:dyDescent="0.3">
      <c r="A27" s="1">
        <f t="shared" si="4"/>
        <v>43819</v>
      </c>
      <c r="B27" s="2">
        <v>1</v>
      </c>
      <c r="C27" s="80"/>
      <c r="D27" s="81" t="s">
        <v>120</v>
      </c>
      <c r="E27" s="97">
        <f>SUM(E28:E35)</f>
        <v>13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13</v>
      </c>
      <c r="I27" s="97">
        <f t="shared" si="7"/>
        <v>49463</v>
      </c>
      <c r="J27" s="98">
        <f>SUM(J28:J35)</f>
        <v>70</v>
      </c>
      <c r="K27" s="98">
        <f t="shared" si="7"/>
        <v>39</v>
      </c>
      <c r="L27" s="100">
        <f t="shared" si="7"/>
        <v>19</v>
      </c>
      <c r="M27" s="101">
        <f t="shared" si="7"/>
        <v>49336</v>
      </c>
      <c r="N27" s="102">
        <f t="shared" si="7"/>
        <v>57</v>
      </c>
      <c r="O27" s="3"/>
      <c r="P27" s="3"/>
      <c r="Q27" s="3"/>
      <c r="R27" s="3"/>
    </row>
    <row r="28" spans="1:18" x14ac:dyDescent="0.3">
      <c r="A28" s="1">
        <f t="shared" si="4"/>
        <v>43819</v>
      </c>
      <c r="B28" s="2" t="s">
        <v>31</v>
      </c>
      <c r="C28" s="12">
        <v>1</v>
      </c>
      <c r="D28" s="48" t="s">
        <v>32</v>
      </c>
      <c r="E28" s="13">
        <v>5</v>
      </c>
      <c r="F28" s="13">
        <v>0</v>
      </c>
      <c r="G28" s="13">
        <v>0</v>
      </c>
      <c r="H28" s="82">
        <f t="shared" ref="H28:H35" si="8">SUM(E28:G28)</f>
        <v>5</v>
      </c>
      <c r="I28" s="104">
        <f>H28+'19.12'!I28</f>
        <v>11721</v>
      </c>
      <c r="J28" s="49">
        <v>14</v>
      </c>
      <c r="K28" s="49">
        <v>8</v>
      </c>
      <c r="L28" s="49">
        <v>5</v>
      </c>
      <c r="M28" s="14">
        <f t="shared" ref="M28:M35" si="9">I28-N28-J28</f>
        <v>11697</v>
      </c>
      <c r="N28" s="85">
        <v>10</v>
      </c>
      <c r="O28" s="3"/>
      <c r="P28" s="3"/>
      <c r="Q28" s="3"/>
      <c r="R28" s="3"/>
    </row>
    <row r="29" spans="1:18" x14ac:dyDescent="0.3">
      <c r="A29" s="1">
        <f t="shared" si="4"/>
        <v>43819</v>
      </c>
      <c r="B29" s="2" t="s">
        <v>33</v>
      </c>
      <c r="C29" s="15">
        <v>2</v>
      </c>
      <c r="D29" s="50" t="s">
        <v>156</v>
      </c>
      <c r="E29" s="13">
        <v>4</v>
      </c>
      <c r="F29" s="13">
        <v>0</v>
      </c>
      <c r="G29" s="13">
        <v>0</v>
      </c>
      <c r="H29" s="83">
        <f t="shared" si="8"/>
        <v>4</v>
      </c>
      <c r="I29" s="105">
        <f>H29+'19.12'!I29</f>
        <v>8322</v>
      </c>
      <c r="J29" s="51">
        <v>7</v>
      </c>
      <c r="K29" s="51">
        <v>5</v>
      </c>
      <c r="L29" s="51">
        <v>2</v>
      </c>
      <c r="M29" s="17">
        <f t="shared" si="9"/>
        <v>8293</v>
      </c>
      <c r="N29" s="86">
        <v>22</v>
      </c>
      <c r="O29" s="3"/>
      <c r="P29" s="3"/>
      <c r="Q29" s="3"/>
      <c r="R29" s="3"/>
    </row>
    <row r="30" spans="1:18" ht="17.399999999999999" x14ac:dyDescent="0.3">
      <c r="A30" s="1">
        <f t="shared" si="4"/>
        <v>43819</v>
      </c>
      <c r="B30" s="2" t="s">
        <v>35</v>
      </c>
      <c r="C30" s="15">
        <v>3</v>
      </c>
      <c r="D30" s="50" t="s">
        <v>36</v>
      </c>
      <c r="E30" s="13">
        <v>3</v>
      </c>
      <c r="F30" s="13">
        <v>0</v>
      </c>
      <c r="G30" s="13">
        <v>0</v>
      </c>
      <c r="H30" s="83">
        <f t="shared" si="8"/>
        <v>3</v>
      </c>
      <c r="I30" s="105">
        <f>H30+'19.12'!I30</f>
        <v>11964</v>
      </c>
      <c r="J30" s="51">
        <v>24</v>
      </c>
      <c r="K30" s="51">
        <v>10</v>
      </c>
      <c r="L30" s="51">
        <v>4</v>
      </c>
      <c r="M30" s="17">
        <f t="shared" si="9"/>
        <v>11928</v>
      </c>
      <c r="N30" s="86">
        <v>12</v>
      </c>
      <c r="O30" s="3"/>
      <c r="P30" s="3"/>
      <c r="Q30" s="3"/>
      <c r="R30" s="3"/>
    </row>
    <row r="31" spans="1:18" ht="17.399999999999999" x14ac:dyDescent="0.3">
      <c r="A31" s="1">
        <f t="shared" si="4"/>
        <v>43819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H31+'19.12'!I31</f>
        <v>2173</v>
      </c>
      <c r="J31" s="51">
        <v>4</v>
      </c>
      <c r="K31" s="51">
        <v>4</v>
      </c>
      <c r="L31" s="51">
        <v>2</v>
      </c>
      <c r="M31" s="17">
        <f t="shared" si="9"/>
        <v>2169</v>
      </c>
      <c r="N31" s="86">
        <v>0</v>
      </c>
      <c r="O31" s="3"/>
      <c r="P31" s="3"/>
      <c r="Q31" s="3"/>
      <c r="R31" s="3"/>
    </row>
    <row r="32" spans="1:18" ht="17.399999999999999" x14ac:dyDescent="0.3">
      <c r="A32" s="1">
        <f t="shared" si="4"/>
        <v>43819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H32+'19.12'!I32</f>
        <v>4812</v>
      </c>
      <c r="J32" s="51">
        <v>5</v>
      </c>
      <c r="K32" s="51">
        <v>4</v>
      </c>
      <c r="L32" s="51">
        <v>2</v>
      </c>
      <c r="M32" s="17">
        <f t="shared" si="9"/>
        <v>4805</v>
      </c>
      <c r="N32" s="86">
        <v>2</v>
      </c>
      <c r="O32" s="3"/>
      <c r="P32" s="3"/>
      <c r="Q32" s="3"/>
      <c r="R32" s="3"/>
    </row>
    <row r="33" spans="1:18" ht="17.399999999999999" x14ac:dyDescent="0.3">
      <c r="A33" s="1">
        <f t="shared" si="4"/>
        <v>43819</v>
      </c>
      <c r="B33" s="2" t="s">
        <v>41</v>
      </c>
      <c r="C33" s="15">
        <v>6</v>
      </c>
      <c r="D33" s="50" t="s">
        <v>42</v>
      </c>
      <c r="E33" s="13">
        <v>1</v>
      </c>
      <c r="F33" s="13">
        <v>0</v>
      </c>
      <c r="G33" s="13">
        <v>0</v>
      </c>
      <c r="H33" s="83">
        <f t="shared" si="8"/>
        <v>1</v>
      </c>
      <c r="I33" s="105">
        <f>H33+'19.12'!I33</f>
        <v>7082</v>
      </c>
      <c r="J33" s="51">
        <v>10</v>
      </c>
      <c r="K33" s="51">
        <v>5</v>
      </c>
      <c r="L33" s="51">
        <v>2</v>
      </c>
      <c r="M33" s="17">
        <f t="shared" si="9"/>
        <v>7068</v>
      </c>
      <c r="N33" s="86">
        <v>4</v>
      </c>
      <c r="O33" s="3"/>
      <c r="P33" s="3"/>
      <c r="Q33" s="3"/>
      <c r="R33" s="3"/>
    </row>
    <row r="34" spans="1:18" x14ac:dyDescent="0.3">
      <c r="A34" s="1">
        <f t="shared" si="4"/>
        <v>43819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H34+'19.12'!I34</f>
        <v>1011</v>
      </c>
      <c r="J34" s="51">
        <v>1</v>
      </c>
      <c r="K34" s="51">
        <v>0</v>
      </c>
      <c r="L34" s="51">
        <v>0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ht="17.399999999999999" x14ac:dyDescent="0.3">
      <c r="A35" s="1">
        <f t="shared" si="4"/>
        <v>43819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H35+'19.12'!I35</f>
        <v>2378</v>
      </c>
      <c r="J35" s="55">
        <v>5</v>
      </c>
      <c r="K35" s="55">
        <v>3</v>
      </c>
      <c r="L35" s="55">
        <v>2</v>
      </c>
      <c r="M35" s="19">
        <f t="shared" si="9"/>
        <v>2366</v>
      </c>
      <c r="N35" s="87">
        <v>7</v>
      </c>
      <c r="O35" s="3"/>
      <c r="P35" s="3"/>
      <c r="Q35" s="3"/>
      <c r="R35" s="3"/>
    </row>
    <row r="36" spans="1:18" x14ac:dyDescent="0.3">
      <c r="A36" s="1">
        <f t="shared" si="4"/>
        <v>43819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29</v>
      </c>
      <c r="I36" s="23">
        <f t="shared" si="10"/>
        <v>101174</v>
      </c>
      <c r="J36" s="23">
        <f t="shared" si="10"/>
        <v>266</v>
      </c>
      <c r="K36" s="23">
        <f t="shared" si="10"/>
        <v>223</v>
      </c>
      <c r="L36" s="23">
        <f t="shared" si="10"/>
        <v>141</v>
      </c>
      <c r="M36" s="23">
        <f t="shared" si="10"/>
        <v>100731</v>
      </c>
      <c r="N36" s="23">
        <f t="shared" si="10"/>
        <v>177</v>
      </c>
      <c r="O36" s="3"/>
      <c r="P36" s="3"/>
      <c r="Q36" s="3"/>
      <c r="R36" s="3"/>
    </row>
    <row r="37" spans="1:18" ht="21.6" customHeight="1" x14ac:dyDescent="0.3">
      <c r="A37" s="1">
        <f t="shared" si="4"/>
        <v>43819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43819</v>
      </c>
      <c r="B38" s="64">
        <v>1</v>
      </c>
      <c r="C38" s="69"/>
      <c r="D38" s="306" t="s">
        <v>274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43819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43819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43819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43819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43819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6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26</v>
      </c>
      <c r="O43" s="3"/>
      <c r="P43" s="3"/>
      <c r="Q43" s="3"/>
      <c r="R43" s="3"/>
    </row>
    <row r="44" spans="1:18" ht="58.2" customHeight="1" x14ac:dyDescent="0.3">
      <c r="A44" s="1">
        <f t="shared" si="4"/>
        <v>43819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83" t="s">
        <v>142</v>
      </c>
      <c r="I44" s="65" t="str">
        <f>"me©‡gvU fwZ© 
= "&amp;I75</f>
        <v>me©‡gvU fwZ© 
= 20087</v>
      </c>
      <c r="J44" s="65" t="str">
        <f>"ch©v‡jvPbvi Rb¨ †cÖwiZ g„„Zz¨ 
= "&amp;J75</f>
        <v>ch©v‡jvPbvi Rb¨ †cÖwiZ g„„Zz¨ 
= 109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19952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43819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H45+'19.12'!I45</f>
        <v>1215</v>
      </c>
      <c r="J45" s="49">
        <v>3</v>
      </c>
      <c r="K45" s="49">
        <v>3</v>
      </c>
      <c r="L45" s="49">
        <v>1</v>
      </c>
      <c r="M45" s="14">
        <f t="shared" ref="M45:M74" si="12">I45-N45-J45</f>
        <v>1212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43819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H46+'19.12'!I46</f>
        <v>1897</v>
      </c>
      <c r="J46" s="51">
        <v>12</v>
      </c>
      <c r="K46" s="51">
        <v>11</v>
      </c>
      <c r="L46" s="51">
        <v>9</v>
      </c>
      <c r="M46" s="17">
        <f t="shared" si="12"/>
        <v>1884</v>
      </c>
      <c r="N46" s="86">
        <v>1</v>
      </c>
      <c r="O46" s="3"/>
      <c r="P46" s="3"/>
      <c r="Q46" s="3"/>
      <c r="R46" s="3"/>
    </row>
    <row r="47" spans="1:18" ht="17.55" customHeight="1" x14ac:dyDescent="0.3">
      <c r="A47" s="1">
        <f t="shared" si="4"/>
        <v>43819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H47+'19.12'!I47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43819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H48+'19.12'!I48</f>
        <v>766</v>
      </c>
      <c r="J48" s="51">
        <v>8</v>
      </c>
      <c r="K48" s="51">
        <v>8</v>
      </c>
      <c r="L48" s="51">
        <v>4</v>
      </c>
      <c r="M48" s="17">
        <f t="shared" si="12"/>
        <v>757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43819</v>
      </c>
      <c r="B49" s="2" t="s">
        <v>65</v>
      </c>
      <c r="C49" s="33">
        <v>5</v>
      </c>
      <c r="D49" s="50" t="s">
        <v>66</v>
      </c>
      <c r="E49" s="13">
        <v>3</v>
      </c>
      <c r="F49" s="13">
        <v>0</v>
      </c>
      <c r="G49" s="13">
        <v>0</v>
      </c>
      <c r="H49" s="83">
        <f t="shared" si="11"/>
        <v>3</v>
      </c>
      <c r="I49" s="105">
        <f>H49+'19.12'!I49</f>
        <v>927</v>
      </c>
      <c r="J49" s="51">
        <v>12</v>
      </c>
      <c r="K49" s="51">
        <v>12</v>
      </c>
      <c r="L49" s="51">
        <v>12</v>
      </c>
      <c r="M49" s="17">
        <f t="shared" si="12"/>
        <v>912</v>
      </c>
      <c r="N49" s="86">
        <v>3</v>
      </c>
      <c r="O49" s="3"/>
      <c r="P49" s="3"/>
      <c r="Q49" s="3"/>
      <c r="R49" s="3"/>
    </row>
    <row r="50" spans="1:18" ht="17.55" customHeight="1" x14ac:dyDescent="0.3">
      <c r="A50" s="1">
        <f t="shared" si="4"/>
        <v>43819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H50+'19.12'!I50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43819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H51+'19.12'!I51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43819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H52+'19.12'!I52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43819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H53+'19.12'!I53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43819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H54+'19.12'!I54</f>
        <v>1744</v>
      </c>
      <c r="J54" s="51">
        <v>2</v>
      </c>
      <c r="K54" s="51">
        <v>2</v>
      </c>
      <c r="L54" s="51">
        <v>1</v>
      </c>
      <c r="M54" s="17">
        <f t="shared" si="12"/>
        <v>1738</v>
      </c>
      <c r="N54" s="86">
        <v>4</v>
      </c>
      <c r="O54" s="3"/>
      <c r="P54" s="3"/>
      <c r="Q54" s="3"/>
      <c r="R54" s="3"/>
    </row>
    <row r="55" spans="1:18" ht="17.55" customHeight="1" x14ac:dyDescent="0.3">
      <c r="A55" s="1">
        <f t="shared" si="4"/>
        <v>43819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H55+'19.12'!I55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43819</v>
      </c>
      <c r="B56" s="2" t="s">
        <v>79</v>
      </c>
      <c r="C56" s="33">
        <v>12</v>
      </c>
      <c r="D56" s="50" t="s">
        <v>80</v>
      </c>
      <c r="E56" s="13">
        <v>1</v>
      </c>
      <c r="F56" s="13">
        <v>0</v>
      </c>
      <c r="G56" s="13">
        <v>0</v>
      </c>
      <c r="H56" s="83">
        <f t="shared" si="11"/>
        <v>1</v>
      </c>
      <c r="I56" s="105">
        <f>H56+'19.12'!I56</f>
        <v>148</v>
      </c>
      <c r="J56" s="51">
        <v>1</v>
      </c>
      <c r="K56" s="51">
        <v>1</v>
      </c>
      <c r="L56" s="51">
        <v>1</v>
      </c>
      <c r="M56" s="17">
        <f t="shared" si="12"/>
        <v>146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43819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H57+'19.12'!I57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43819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H58+'19.12'!I58</f>
        <v>1434</v>
      </c>
      <c r="J58" s="51">
        <v>6</v>
      </c>
      <c r="K58" s="51">
        <v>6</v>
      </c>
      <c r="L58" s="51">
        <v>4</v>
      </c>
      <c r="M58" s="17">
        <f t="shared" si="12"/>
        <v>1427</v>
      </c>
      <c r="N58" s="86">
        <v>1</v>
      </c>
      <c r="O58" s="3"/>
      <c r="P58" s="3"/>
      <c r="Q58" s="3"/>
      <c r="R58" s="3"/>
    </row>
    <row r="59" spans="1:18" ht="17.55" customHeight="1" x14ac:dyDescent="0.3">
      <c r="A59" s="1">
        <f t="shared" si="4"/>
        <v>43819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H59+'19.12'!I59</f>
        <v>779</v>
      </c>
      <c r="J59" s="51">
        <v>9</v>
      </c>
      <c r="K59" s="51">
        <v>8</v>
      </c>
      <c r="L59" s="51">
        <v>7</v>
      </c>
      <c r="M59" s="17">
        <f t="shared" si="12"/>
        <v>769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43819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H60+'19.12'!I60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43819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H61+'19.12'!I61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43819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H62+'19.12'!I62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43819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H63+'19.12'!I63</f>
        <v>824</v>
      </c>
      <c r="J63" s="51">
        <v>6</v>
      </c>
      <c r="K63" s="51">
        <v>6</v>
      </c>
      <c r="L63" s="51">
        <v>6</v>
      </c>
      <c r="M63" s="17">
        <f t="shared" si="12"/>
        <v>816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43819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H64+'19.12'!I64</f>
        <v>998</v>
      </c>
      <c r="J64" s="51"/>
      <c r="K64" s="51"/>
      <c r="L64" s="51">
        <v>0</v>
      </c>
      <c r="M64" s="17">
        <f t="shared" si="12"/>
        <v>996</v>
      </c>
      <c r="N64" s="86">
        <v>2</v>
      </c>
      <c r="O64" s="3"/>
      <c r="P64" s="3"/>
      <c r="Q64" s="3"/>
      <c r="R64" s="3"/>
    </row>
    <row r="65" spans="1:18" ht="17.55" customHeight="1" x14ac:dyDescent="0.3">
      <c r="A65" s="1">
        <f t="shared" si="4"/>
        <v>43819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H65+'19.12'!I65</f>
        <v>503</v>
      </c>
      <c r="J65" s="51">
        <v>4</v>
      </c>
      <c r="K65" s="51">
        <v>4</v>
      </c>
      <c r="L65" s="51">
        <v>4</v>
      </c>
      <c r="M65" s="17">
        <f t="shared" si="12"/>
        <v>497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43819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H66+'19.12'!I66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43819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H67+'19.12'!I67</f>
        <v>744</v>
      </c>
      <c r="J67" s="51">
        <v>7</v>
      </c>
      <c r="K67" s="51">
        <v>7</v>
      </c>
      <c r="L67" s="51">
        <v>6</v>
      </c>
      <c r="M67" s="17">
        <f t="shared" si="12"/>
        <v>736</v>
      </c>
      <c r="N67" s="86">
        <v>1</v>
      </c>
      <c r="O67" s="3"/>
      <c r="P67" s="3"/>
      <c r="Q67" s="3"/>
      <c r="R67" s="3"/>
    </row>
    <row r="68" spans="1:18" ht="17.55" customHeight="1" x14ac:dyDescent="0.3">
      <c r="A68" s="1">
        <f t="shared" si="4"/>
        <v>43819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H68+'19.12'!I68</f>
        <v>364</v>
      </c>
      <c r="J68" s="51">
        <v>2</v>
      </c>
      <c r="K68" s="51">
        <v>2</v>
      </c>
      <c r="L68" s="51">
        <v>0</v>
      </c>
      <c r="M68" s="17">
        <f t="shared" si="12"/>
        <v>359</v>
      </c>
      <c r="N68" s="86">
        <v>3</v>
      </c>
      <c r="O68" s="3"/>
      <c r="P68" s="3"/>
      <c r="Q68" s="3"/>
      <c r="R68" s="3"/>
    </row>
    <row r="69" spans="1:18" ht="17.55" customHeight="1" x14ac:dyDescent="0.3">
      <c r="A69" s="1">
        <f t="shared" si="4"/>
        <v>43819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H69+'19.12'!I69</f>
        <v>879</v>
      </c>
      <c r="J69" s="51">
        <v>3</v>
      </c>
      <c r="K69" s="51">
        <v>3</v>
      </c>
      <c r="L69" s="51">
        <v>2</v>
      </c>
      <c r="M69" s="17">
        <f t="shared" si="12"/>
        <v>874</v>
      </c>
      <c r="N69" s="86">
        <v>2</v>
      </c>
      <c r="O69" s="3"/>
      <c r="P69" s="3"/>
      <c r="Q69" s="3"/>
      <c r="R69" s="3"/>
    </row>
    <row r="70" spans="1:18" ht="17.55" customHeight="1" x14ac:dyDescent="0.3">
      <c r="A70" s="1">
        <f t="shared" si="4"/>
        <v>43819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H70+'19.12'!I70</f>
        <v>802</v>
      </c>
      <c r="J70" s="51">
        <v>2</v>
      </c>
      <c r="K70" s="51">
        <v>2</v>
      </c>
      <c r="L70" s="51">
        <v>0</v>
      </c>
      <c r="M70" s="17">
        <f t="shared" si="12"/>
        <v>799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43819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H71+'19.12'!I71</f>
        <v>781</v>
      </c>
      <c r="J71" s="51"/>
      <c r="K71" s="51"/>
      <c r="L71" s="51">
        <v>0</v>
      </c>
      <c r="M71" s="17">
        <f t="shared" si="12"/>
        <v>781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43819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H72+'19.12'!I72</f>
        <v>314</v>
      </c>
      <c r="J72" s="51"/>
      <c r="K72" s="51"/>
      <c r="L72" s="51">
        <v>0</v>
      </c>
      <c r="M72" s="17">
        <f t="shared" si="12"/>
        <v>313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43819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H73+'19.12'!I73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43819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H74+'19.12'!I74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43819</v>
      </c>
      <c r="B75" s="2">
        <v>1</v>
      </c>
      <c r="C75" s="29"/>
      <c r="D75" s="22" t="s">
        <v>117</v>
      </c>
      <c r="E75" s="23">
        <f>SUM(E45:E74)</f>
        <v>6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6</v>
      </c>
      <c r="I75" s="23">
        <f t="shared" si="13"/>
        <v>20087</v>
      </c>
      <c r="J75" s="23">
        <f t="shared" si="13"/>
        <v>109</v>
      </c>
      <c r="K75" s="23">
        <f t="shared" si="13"/>
        <v>106</v>
      </c>
      <c r="L75" s="23">
        <f t="shared" si="13"/>
        <v>74</v>
      </c>
      <c r="M75" s="23">
        <f t="shared" si="13"/>
        <v>19952</v>
      </c>
      <c r="N75" s="23">
        <f t="shared" si="13"/>
        <v>26</v>
      </c>
      <c r="O75" s="3"/>
      <c r="P75" s="3"/>
      <c r="Q75" s="3"/>
      <c r="R75" s="3"/>
    </row>
    <row r="76" spans="1:18" ht="17.55" customHeight="1" x14ac:dyDescent="0.3">
      <c r="A76" s="1">
        <f t="shared" si="4"/>
        <v>43819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43819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43819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43819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43819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43819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43819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43819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43819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43819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43819</v>
      </c>
      <c r="B86" s="2">
        <v>1</v>
      </c>
      <c r="E86" s="30"/>
    </row>
    <row r="87" spans="1:14" x14ac:dyDescent="0.3">
      <c r="A87" s="1">
        <f t="shared" si="4"/>
        <v>43819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43819</v>
      </c>
      <c r="B88" s="2">
        <v>1</v>
      </c>
      <c r="E88" s="30"/>
    </row>
    <row r="89" spans="1:14" x14ac:dyDescent="0.3">
      <c r="A89" s="1">
        <f t="shared" ref="A89" si="14">$N$3</f>
        <v>43819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0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43818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43818</v>
      </c>
      <c r="B2" s="2">
        <v>1</v>
      </c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41"/>
      <c r="N2" s="284"/>
    </row>
    <row r="3" spans="1:20" ht="17.399999999999999" x14ac:dyDescent="0.3">
      <c r="A3" s="1">
        <f t="shared" si="0"/>
        <v>43818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43818</v>
      </c>
      <c r="O3" s="3"/>
      <c r="P3" s="3"/>
      <c r="Q3" s="3"/>
      <c r="R3" s="3"/>
    </row>
    <row r="4" spans="1:20" ht="17.399999999999999" x14ac:dyDescent="0.3">
      <c r="A4" s="1">
        <f t="shared" si="0"/>
        <v>43818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43818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43818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43818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43818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43818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32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170</v>
      </c>
      <c r="O9" s="3"/>
      <c r="P9" s="3"/>
      <c r="Q9" s="40" t="str">
        <f>"24 N›Uvq ?? msL¨v = "&amp;H36</f>
        <v>24 N›Uvq ?? msL¨v = 32</v>
      </c>
    </row>
    <row r="10" spans="1:20" ht="57.6" x14ac:dyDescent="0.3">
      <c r="A10" s="1">
        <f t="shared" si="0"/>
        <v>43818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83" t="s">
        <v>142</v>
      </c>
      <c r="I10" s="65" t="str">
        <f>"me©‡gvU fwZ©
= "&amp;I36</f>
        <v>me©‡gvU fwZ©
= 101145</v>
      </c>
      <c r="J10" s="65" t="str">
        <f>"ch©v‡jvPbvi Rb¨ †cÖwiZ g„„Zz¨ 
= "&amp;J36</f>
        <v>ch©v‡jvPbvi Rb¨ †cÖwiZ g„„Zz¨ 
= 266</v>
      </c>
      <c r="K10" s="65" t="str">
        <f>"ch©v‡jvPbv m¤úbœK…Z g„„Zz¨ 
= "&amp;K36</f>
        <v>ch©v‡jvPbv m¤úbœK…Z g„„Zz¨ 
= 223</v>
      </c>
      <c r="L10" s="65" t="str">
        <f>"wbwðZ g„„Zz¨ 
= "&amp;L36</f>
        <v>wbwðZ g„„Zz¨ 
= 141</v>
      </c>
      <c r="M10" s="65" t="str">
        <f>"QvocÎ cÖvß †ivMx
 = "&amp;M36</f>
        <v>QvocÎ cÖvß †ivMx
 = 100709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43818</v>
      </c>
      <c r="B11" s="2" t="s">
        <v>9</v>
      </c>
      <c r="C11" s="12">
        <v>1</v>
      </c>
      <c r="D11" s="57" t="s">
        <v>10</v>
      </c>
      <c r="E11" s="13">
        <v>1</v>
      </c>
      <c r="F11" s="13">
        <v>0</v>
      </c>
      <c r="G11" s="13">
        <v>0</v>
      </c>
      <c r="H11" s="82">
        <f>SUM(E11:G11)</f>
        <v>1</v>
      </c>
      <c r="I11" s="104">
        <f>H11+'18.12'!I11</f>
        <v>8724</v>
      </c>
      <c r="J11" s="49">
        <v>40</v>
      </c>
      <c r="K11" s="49">
        <v>35</v>
      </c>
      <c r="L11" s="49">
        <v>19</v>
      </c>
      <c r="M11" s="14">
        <f t="shared" ref="M11:M23" si="1">I11-N11-J11</f>
        <v>8654</v>
      </c>
      <c r="N11" s="85">
        <v>30</v>
      </c>
      <c r="O11" s="3"/>
      <c r="P11" s="3"/>
      <c r="Q11" s="3"/>
      <c r="R11" s="3"/>
    </row>
    <row r="12" spans="1:20" x14ac:dyDescent="0.3">
      <c r="A12" s="1">
        <f t="shared" si="0"/>
        <v>43818</v>
      </c>
      <c r="B12" s="2" t="s">
        <v>11</v>
      </c>
      <c r="C12" s="15">
        <v>2</v>
      </c>
      <c r="D12" s="59" t="s">
        <v>144</v>
      </c>
      <c r="E12" s="13">
        <v>0</v>
      </c>
      <c r="F12" s="13">
        <v>0</v>
      </c>
      <c r="G12" s="13">
        <v>0</v>
      </c>
      <c r="H12" s="83">
        <f t="shared" ref="H12:H23" si="2">SUM(E12:G12)</f>
        <v>0</v>
      </c>
      <c r="I12" s="105">
        <f>H12+'18.12'!I12</f>
        <v>5038</v>
      </c>
      <c r="J12" s="51">
        <v>2</v>
      </c>
      <c r="K12" s="51">
        <v>0</v>
      </c>
      <c r="L12" s="51">
        <v>0</v>
      </c>
      <c r="M12" s="17">
        <f t="shared" si="1"/>
        <v>5026</v>
      </c>
      <c r="N12" s="86">
        <v>10</v>
      </c>
      <c r="O12" s="3"/>
      <c r="P12" s="3"/>
      <c r="Q12" s="3"/>
      <c r="R12" s="3"/>
    </row>
    <row r="13" spans="1:20" x14ac:dyDescent="0.3">
      <c r="A13" s="1">
        <f t="shared" si="0"/>
        <v>43818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H13+'18.12'!I13</f>
        <v>1467</v>
      </c>
      <c r="J13" s="51">
        <v>16</v>
      </c>
      <c r="K13" s="51">
        <v>15</v>
      </c>
      <c r="L13" s="51">
        <v>14</v>
      </c>
      <c r="M13" s="17">
        <f t="shared" si="1"/>
        <v>1450</v>
      </c>
      <c r="N13" s="86">
        <v>1</v>
      </c>
      <c r="O13" s="3"/>
      <c r="Q13" s="3"/>
      <c r="R13" s="3"/>
    </row>
    <row r="14" spans="1:20" x14ac:dyDescent="0.3">
      <c r="A14" s="1">
        <f t="shared" si="0"/>
        <v>43818</v>
      </c>
      <c r="B14" s="2" t="s">
        <v>14</v>
      </c>
      <c r="C14" s="15">
        <v>4</v>
      </c>
      <c r="D14" s="59" t="s">
        <v>145</v>
      </c>
      <c r="E14" s="13">
        <v>3</v>
      </c>
      <c r="F14" s="13">
        <v>0</v>
      </c>
      <c r="G14" s="13">
        <v>0</v>
      </c>
      <c r="H14" s="83">
        <f t="shared" si="2"/>
        <v>3</v>
      </c>
      <c r="I14" s="105">
        <f>H14+'18.12'!I14</f>
        <v>3769</v>
      </c>
      <c r="J14" s="51">
        <v>8</v>
      </c>
      <c r="K14" s="51">
        <v>8</v>
      </c>
      <c r="L14" s="51">
        <v>5</v>
      </c>
      <c r="M14" s="17">
        <f t="shared" si="1"/>
        <v>3750</v>
      </c>
      <c r="N14" s="86">
        <v>11</v>
      </c>
      <c r="O14" s="3"/>
      <c r="P14" s="3"/>
      <c r="Q14" s="3"/>
      <c r="R14" s="3"/>
    </row>
    <row r="15" spans="1:20" ht="17.399999999999999" x14ac:dyDescent="0.3">
      <c r="A15" s="1">
        <f t="shared" si="0"/>
        <v>43818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H15+'18.12'!I15</f>
        <v>1669</v>
      </c>
      <c r="J15" s="51">
        <v>3</v>
      </c>
      <c r="K15" s="51">
        <v>3</v>
      </c>
      <c r="L15" s="51">
        <v>2</v>
      </c>
      <c r="M15" s="17">
        <f t="shared" si="1"/>
        <v>1665</v>
      </c>
      <c r="N15" s="86">
        <v>1</v>
      </c>
      <c r="O15" s="3"/>
      <c r="P15" s="3"/>
      <c r="Q15" s="3"/>
      <c r="R15" s="3"/>
    </row>
    <row r="16" spans="1:20" ht="17.399999999999999" x14ac:dyDescent="0.3">
      <c r="A16" s="1">
        <f t="shared" si="0"/>
        <v>43818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H16+'18.12'!I16</f>
        <v>1068</v>
      </c>
      <c r="J16" s="51"/>
      <c r="K16" s="51"/>
      <c r="L16" s="51">
        <v>0</v>
      </c>
      <c r="M16" s="17">
        <f t="shared" si="1"/>
        <v>1063</v>
      </c>
      <c r="N16" s="86">
        <v>5</v>
      </c>
      <c r="O16" s="3"/>
      <c r="P16" s="3"/>
      <c r="Q16" s="3"/>
      <c r="R16" s="3"/>
    </row>
    <row r="17" spans="1:18" x14ac:dyDescent="0.3">
      <c r="A17" s="1">
        <f t="shared" si="0"/>
        <v>43818</v>
      </c>
      <c r="B17" s="2" t="s">
        <v>23</v>
      </c>
      <c r="C17" s="15">
        <v>7</v>
      </c>
      <c r="D17" s="61" t="s">
        <v>24</v>
      </c>
      <c r="E17" s="13">
        <v>4</v>
      </c>
      <c r="F17" s="13">
        <v>0</v>
      </c>
      <c r="G17" s="13">
        <v>0</v>
      </c>
      <c r="H17" s="83">
        <f t="shared" si="2"/>
        <v>4</v>
      </c>
      <c r="I17" s="105">
        <f>H17+'18.12'!I17</f>
        <v>4208</v>
      </c>
      <c r="J17" s="51">
        <v>15</v>
      </c>
      <c r="K17" s="51">
        <v>14</v>
      </c>
      <c r="L17" s="51">
        <v>5</v>
      </c>
      <c r="M17" s="17">
        <f t="shared" si="1"/>
        <v>4184</v>
      </c>
      <c r="N17" s="86">
        <v>9</v>
      </c>
      <c r="O17" s="3"/>
      <c r="P17" s="3"/>
      <c r="Q17" s="3"/>
      <c r="R17" s="3"/>
    </row>
    <row r="18" spans="1:18" ht="17.399999999999999" x14ac:dyDescent="0.3">
      <c r="A18" s="1">
        <f t="shared" si="0"/>
        <v>43818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H18+'18.12'!I18</f>
        <v>360</v>
      </c>
      <c r="J18" s="51"/>
      <c r="K18" s="51"/>
      <c r="L18" s="51">
        <v>0</v>
      </c>
      <c r="M18" s="17">
        <f t="shared" si="1"/>
        <v>358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43818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H19+'18.12'!I19</f>
        <v>1762</v>
      </c>
      <c r="J19" s="51"/>
      <c r="K19" s="51">
        <v>0</v>
      </c>
      <c r="L19" s="51">
        <v>0</v>
      </c>
      <c r="M19" s="17">
        <f t="shared" si="1"/>
        <v>1757</v>
      </c>
      <c r="N19" s="86">
        <v>5</v>
      </c>
      <c r="O19" s="3"/>
      <c r="P19" s="3"/>
      <c r="Q19" s="3"/>
      <c r="R19" s="3"/>
    </row>
    <row r="20" spans="1:18" x14ac:dyDescent="0.3">
      <c r="A20" s="1">
        <f t="shared" si="0"/>
        <v>43818</v>
      </c>
      <c r="B20" s="2" t="s">
        <v>29</v>
      </c>
      <c r="C20" s="15">
        <v>10</v>
      </c>
      <c r="D20" s="59" t="s">
        <v>30</v>
      </c>
      <c r="E20" s="13">
        <v>0</v>
      </c>
      <c r="F20" s="13">
        <v>0</v>
      </c>
      <c r="G20" s="13">
        <v>0</v>
      </c>
      <c r="H20" s="83">
        <f t="shared" si="2"/>
        <v>0</v>
      </c>
      <c r="I20" s="105">
        <f>H20+'18.12'!I20</f>
        <v>3224</v>
      </c>
      <c r="J20" s="51">
        <v>3</v>
      </c>
      <c r="K20" s="51">
        <v>3</v>
      </c>
      <c r="L20" s="51">
        <v>3</v>
      </c>
      <c r="M20" s="17">
        <f t="shared" si="1"/>
        <v>3210</v>
      </c>
      <c r="N20" s="86">
        <v>11</v>
      </c>
      <c r="O20" s="3"/>
      <c r="P20" s="3"/>
      <c r="Q20" s="3"/>
      <c r="R20" s="3"/>
    </row>
    <row r="21" spans="1:18" ht="22.2" customHeight="1" x14ac:dyDescent="0.3">
      <c r="A21" s="1">
        <f t="shared" si="0"/>
        <v>43818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H21+'18.12'!I21</f>
        <v>250</v>
      </c>
      <c r="J21" s="51"/>
      <c r="K21" s="51"/>
      <c r="L21" s="51"/>
      <c r="M21" s="17">
        <f t="shared" si="1"/>
        <v>247</v>
      </c>
      <c r="N21" s="86">
        <v>3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H22+'18.12'!I22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43818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12</v>
      </c>
      <c r="I24" s="94">
        <f t="shared" si="3"/>
        <v>31614</v>
      </c>
      <c r="J24" s="92">
        <f t="shared" si="3"/>
        <v>87</v>
      </c>
      <c r="K24" s="92">
        <f t="shared" si="3"/>
        <v>78</v>
      </c>
      <c r="L24" s="92">
        <f t="shared" si="3"/>
        <v>48</v>
      </c>
      <c r="M24" s="95">
        <f t="shared" si="3"/>
        <v>31439</v>
      </c>
      <c r="N24" s="96">
        <f t="shared" si="3"/>
        <v>88</v>
      </c>
      <c r="O24" s="3"/>
      <c r="P24" s="3"/>
      <c r="Q24" s="3"/>
      <c r="R24" s="3"/>
    </row>
    <row r="25" spans="1:18" x14ac:dyDescent="0.3">
      <c r="A25" s="1">
        <f t="shared" ref="A25:A88" si="4">$N$3</f>
        <v>43818</v>
      </c>
      <c r="B25" s="2">
        <v>1</v>
      </c>
      <c r="C25" s="78"/>
      <c r="D25" s="79" t="s">
        <v>119</v>
      </c>
      <c r="E25" s="97">
        <f>E75</f>
        <v>3</v>
      </c>
      <c r="F25" s="97">
        <f t="shared" ref="F25:N25" si="5">F75</f>
        <v>0</v>
      </c>
      <c r="G25" s="97">
        <f t="shared" si="5"/>
        <v>0</v>
      </c>
      <c r="H25" s="97">
        <f t="shared" si="5"/>
        <v>3</v>
      </c>
      <c r="I25" s="97">
        <f t="shared" si="5"/>
        <v>20081</v>
      </c>
      <c r="J25" s="97">
        <f t="shared" si="5"/>
        <v>109</v>
      </c>
      <c r="K25" s="97">
        <f t="shared" si="5"/>
        <v>106</v>
      </c>
      <c r="L25" s="97">
        <f t="shared" si="5"/>
        <v>74</v>
      </c>
      <c r="M25" s="97">
        <f t="shared" si="5"/>
        <v>19948</v>
      </c>
      <c r="N25" s="97">
        <f t="shared" si="5"/>
        <v>24</v>
      </c>
      <c r="O25" s="3"/>
      <c r="P25" s="3"/>
      <c r="Q25" s="3"/>
      <c r="R25" s="3"/>
    </row>
    <row r="26" spans="1:18" x14ac:dyDescent="0.3">
      <c r="A26" s="1">
        <f t="shared" si="4"/>
        <v>43818</v>
      </c>
      <c r="B26" s="2">
        <v>1</v>
      </c>
      <c r="C26" s="78"/>
      <c r="D26" s="79" t="s">
        <v>154</v>
      </c>
      <c r="E26" s="97">
        <f>E24+E25</f>
        <v>15</v>
      </c>
      <c r="F26" s="98">
        <f t="shared" ref="F26:N26" si="6">F24+F25</f>
        <v>0</v>
      </c>
      <c r="G26" s="98">
        <f t="shared" si="6"/>
        <v>0</v>
      </c>
      <c r="H26" s="99">
        <f t="shared" si="6"/>
        <v>15</v>
      </c>
      <c r="I26" s="97">
        <f t="shared" si="6"/>
        <v>51695</v>
      </c>
      <c r="J26" s="98">
        <f t="shared" si="6"/>
        <v>196</v>
      </c>
      <c r="K26" s="98">
        <f t="shared" si="6"/>
        <v>184</v>
      </c>
      <c r="L26" s="100">
        <f t="shared" si="6"/>
        <v>122</v>
      </c>
      <c r="M26" s="101">
        <f t="shared" si="6"/>
        <v>51387</v>
      </c>
      <c r="N26" s="102">
        <f t="shared" si="6"/>
        <v>112</v>
      </c>
      <c r="O26" s="3"/>
      <c r="P26" s="67"/>
      <c r="Q26" s="3"/>
      <c r="R26" s="3"/>
    </row>
    <row r="27" spans="1:18" x14ac:dyDescent="0.3">
      <c r="A27" s="1">
        <f t="shared" si="4"/>
        <v>43818</v>
      </c>
      <c r="B27" s="2">
        <v>1</v>
      </c>
      <c r="C27" s="80"/>
      <c r="D27" s="81" t="s">
        <v>120</v>
      </c>
      <c r="E27" s="97">
        <f>SUM(E28:E35)</f>
        <v>17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17</v>
      </c>
      <c r="I27" s="97">
        <f t="shared" si="7"/>
        <v>49450</v>
      </c>
      <c r="J27" s="98">
        <f>SUM(J28:J35)</f>
        <v>70</v>
      </c>
      <c r="K27" s="98">
        <f t="shared" si="7"/>
        <v>39</v>
      </c>
      <c r="L27" s="100">
        <f t="shared" si="7"/>
        <v>19</v>
      </c>
      <c r="M27" s="101">
        <f t="shared" si="7"/>
        <v>49322</v>
      </c>
      <c r="N27" s="102">
        <f t="shared" si="7"/>
        <v>58</v>
      </c>
      <c r="O27" s="3"/>
      <c r="P27" s="3"/>
      <c r="Q27" s="3"/>
      <c r="R27" s="3"/>
    </row>
    <row r="28" spans="1:18" x14ac:dyDescent="0.3">
      <c r="A28" s="1">
        <f t="shared" si="4"/>
        <v>43818</v>
      </c>
      <c r="B28" s="2" t="s">
        <v>31</v>
      </c>
      <c r="C28" s="12">
        <v>1</v>
      </c>
      <c r="D28" s="48" t="s">
        <v>32</v>
      </c>
      <c r="E28" s="13">
        <v>2</v>
      </c>
      <c r="F28" s="13">
        <v>0</v>
      </c>
      <c r="G28" s="13">
        <v>0</v>
      </c>
      <c r="H28" s="82">
        <f t="shared" ref="H28:H35" si="8">SUM(E28:G28)</f>
        <v>2</v>
      </c>
      <c r="I28" s="104">
        <f>H28+'18.12'!I28</f>
        <v>11716</v>
      </c>
      <c r="J28" s="49">
        <v>14</v>
      </c>
      <c r="K28" s="49">
        <v>8</v>
      </c>
      <c r="L28" s="49">
        <v>5</v>
      </c>
      <c r="M28" s="14">
        <f t="shared" ref="M28:M35" si="9">I28-N28-J28</f>
        <v>11691</v>
      </c>
      <c r="N28" s="85">
        <v>11</v>
      </c>
      <c r="O28" s="3"/>
      <c r="P28" s="3"/>
      <c r="Q28" s="3"/>
      <c r="R28" s="3"/>
    </row>
    <row r="29" spans="1:18" x14ac:dyDescent="0.3">
      <c r="A29" s="1">
        <f t="shared" si="4"/>
        <v>43818</v>
      </c>
      <c r="B29" s="2" t="s">
        <v>33</v>
      </c>
      <c r="C29" s="15">
        <v>2</v>
      </c>
      <c r="D29" s="50" t="s">
        <v>156</v>
      </c>
      <c r="E29" s="13">
        <v>6</v>
      </c>
      <c r="F29" s="13">
        <v>0</v>
      </c>
      <c r="G29" s="13">
        <v>0</v>
      </c>
      <c r="H29" s="83">
        <f t="shared" si="8"/>
        <v>6</v>
      </c>
      <c r="I29" s="105">
        <f>H29+'18.12'!I29</f>
        <v>8318</v>
      </c>
      <c r="J29" s="51">
        <v>7</v>
      </c>
      <c r="K29" s="51">
        <v>5</v>
      </c>
      <c r="L29" s="51">
        <v>2</v>
      </c>
      <c r="M29" s="17">
        <f t="shared" si="9"/>
        <v>8290</v>
      </c>
      <c r="N29" s="86">
        <v>21</v>
      </c>
      <c r="O29" s="3"/>
      <c r="P29" s="3"/>
      <c r="Q29" s="3"/>
      <c r="R29" s="3"/>
    </row>
    <row r="30" spans="1:18" ht="17.399999999999999" x14ac:dyDescent="0.3">
      <c r="A30" s="1">
        <f t="shared" si="4"/>
        <v>43818</v>
      </c>
      <c r="B30" s="2" t="s">
        <v>35</v>
      </c>
      <c r="C30" s="15">
        <v>3</v>
      </c>
      <c r="D30" s="50" t="s">
        <v>36</v>
      </c>
      <c r="E30" s="13">
        <v>5</v>
      </c>
      <c r="F30" s="13">
        <v>0</v>
      </c>
      <c r="G30" s="13">
        <v>0</v>
      </c>
      <c r="H30" s="83">
        <f t="shared" si="8"/>
        <v>5</v>
      </c>
      <c r="I30" s="105">
        <f>H30+'18.12'!I30</f>
        <v>11961</v>
      </c>
      <c r="J30" s="51">
        <v>24</v>
      </c>
      <c r="K30" s="51">
        <v>10</v>
      </c>
      <c r="L30" s="51">
        <v>4</v>
      </c>
      <c r="M30" s="17">
        <f t="shared" si="9"/>
        <v>11928</v>
      </c>
      <c r="N30" s="86">
        <v>9</v>
      </c>
      <c r="O30" s="3"/>
      <c r="P30" s="3"/>
      <c r="Q30" s="3"/>
      <c r="R30" s="3"/>
    </row>
    <row r="31" spans="1:18" ht="17.399999999999999" x14ac:dyDescent="0.3">
      <c r="A31" s="1">
        <f t="shared" si="4"/>
        <v>43818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H31+'18.12'!I31</f>
        <v>2173</v>
      </c>
      <c r="J31" s="51">
        <v>4</v>
      </c>
      <c r="K31" s="51">
        <v>4</v>
      </c>
      <c r="L31" s="51">
        <v>2</v>
      </c>
      <c r="M31" s="17">
        <f t="shared" si="9"/>
        <v>2169</v>
      </c>
      <c r="N31" s="86">
        <v>0</v>
      </c>
      <c r="O31" s="3"/>
      <c r="P31" s="3"/>
      <c r="Q31" s="3"/>
      <c r="R31" s="3"/>
    </row>
    <row r="32" spans="1:18" ht="17.399999999999999" x14ac:dyDescent="0.3">
      <c r="A32" s="1">
        <f t="shared" si="4"/>
        <v>43818</v>
      </c>
      <c r="B32" s="2" t="s">
        <v>39</v>
      </c>
      <c r="C32" s="15">
        <v>5</v>
      </c>
      <c r="D32" s="50" t="s">
        <v>40</v>
      </c>
      <c r="E32" s="13">
        <v>1</v>
      </c>
      <c r="F32" s="13">
        <v>0</v>
      </c>
      <c r="G32" s="13">
        <v>0</v>
      </c>
      <c r="H32" s="83">
        <f t="shared" si="8"/>
        <v>1</v>
      </c>
      <c r="I32" s="105">
        <f>H32+'18.12'!I32</f>
        <v>4812</v>
      </c>
      <c r="J32" s="51">
        <v>5</v>
      </c>
      <c r="K32" s="51">
        <v>4</v>
      </c>
      <c r="L32" s="51">
        <v>2</v>
      </c>
      <c r="M32" s="17">
        <f t="shared" si="9"/>
        <v>4805</v>
      </c>
      <c r="N32" s="86">
        <v>2</v>
      </c>
      <c r="O32" s="3"/>
      <c r="P32" s="3"/>
      <c r="Q32" s="3"/>
      <c r="R32" s="3"/>
    </row>
    <row r="33" spans="1:18" ht="17.399999999999999" x14ac:dyDescent="0.3">
      <c r="A33" s="1">
        <f t="shared" si="4"/>
        <v>43818</v>
      </c>
      <c r="B33" s="2" t="s">
        <v>41</v>
      </c>
      <c r="C33" s="15">
        <v>6</v>
      </c>
      <c r="D33" s="50" t="s">
        <v>42</v>
      </c>
      <c r="E33" s="13">
        <v>3</v>
      </c>
      <c r="F33" s="13">
        <v>0</v>
      </c>
      <c r="G33" s="13">
        <v>0</v>
      </c>
      <c r="H33" s="83">
        <f t="shared" si="8"/>
        <v>3</v>
      </c>
      <c r="I33" s="105">
        <f>H33+'18.12'!I33</f>
        <v>7081</v>
      </c>
      <c r="J33" s="51">
        <v>10</v>
      </c>
      <c r="K33" s="51">
        <v>5</v>
      </c>
      <c r="L33" s="51">
        <v>2</v>
      </c>
      <c r="M33" s="17">
        <f t="shared" si="9"/>
        <v>7063</v>
      </c>
      <c r="N33" s="86">
        <v>8</v>
      </c>
      <c r="O33" s="3"/>
      <c r="P33" s="3"/>
      <c r="Q33" s="3"/>
      <c r="R33" s="3"/>
    </row>
    <row r="34" spans="1:18" x14ac:dyDescent="0.3">
      <c r="A34" s="1">
        <f t="shared" si="4"/>
        <v>43818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H34+'18.12'!I34</f>
        <v>1011</v>
      </c>
      <c r="J34" s="51">
        <v>1</v>
      </c>
      <c r="K34" s="51">
        <v>0</v>
      </c>
      <c r="L34" s="51">
        <v>0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ht="17.399999999999999" x14ac:dyDescent="0.3">
      <c r="A35" s="1">
        <f t="shared" si="4"/>
        <v>43818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H35+'18.12'!I35</f>
        <v>2378</v>
      </c>
      <c r="J35" s="55">
        <v>5</v>
      </c>
      <c r="K35" s="55">
        <v>3</v>
      </c>
      <c r="L35" s="55">
        <v>2</v>
      </c>
      <c r="M35" s="19">
        <f t="shared" si="9"/>
        <v>2366</v>
      </c>
      <c r="N35" s="87">
        <v>7</v>
      </c>
      <c r="O35" s="3"/>
      <c r="P35" s="3"/>
      <c r="Q35" s="3"/>
      <c r="R35" s="3"/>
    </row>
    <row r="36" spans="1:18" x14ac:dyDescent="0.3">
      <c r="A36" s="1">
        <f t="shared" si="4"/>
        <v>43818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32</v>
      </c>
      <c r="I36" s="23">
        <f t="shared" si="10"/>
        <v>101145</v>
      </c>
      <c r="J36" s="23">
        <f t="shared" si="10"/>
        <v>266</v>
      </c>
      <c r="K36" s="23">
        <f t="shared" si="10"/>
        <v>223</v>
      </c>
      <c r="L36" s="23">
        <f t="shared" si="10"/>
        <v>141</v>
      </c>
      <c r="M36" s="23">
        <f t="shared" si="10"/>
        <v>100709</v>
      </c>
      <c r="N36" s="23">
        <f t="shared" si="10"/>
        <v>170</v>
      </c>
      <c r="O36" s="3"/>
      <c r="P36" s="3"/>
      <c r="Q36" s="3"/>
      <c r="R36" s="3"/>
    </row>
    <row r="37" spans="1:18" ht="21.6" customHeight="1" x14ac:dyDescent="0.3">
      <c r="A37" s="1">
        <f t="shared" si="4"/>
        <v>43818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43818</v>
      </c>
      <c r="B38" s="64">
        <v>1</v>
      </c>
      <c r="C38" s="69"/>
      <c r="D38" s="306" t="s">
        <v>273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43818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43818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43818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43818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43818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3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24</v>
      </c>
      <c r="O43" s="3"/>
      <c r="P43" s="3"/>
      <c r="Q43" s="3"/>
      <c r="R43" s="3"/>
    </row>
    <row r="44" spans="1:18" ht="58.2" customHeight="1" x14ac:dyDescent="0.3">
      <c r="A44" s="1">
        <f t="shared" si="4"/>
        <v>43818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83" t="s">
        <v>142</v>
      </c>
      <c r="I44" s="65" t="str">
        <f>"me©‡gvU fwZ© 
= "&amp;I75</f>
        <v>me©‡gvU fwZ© 
= 20081</v>
      </c>
      <c r="J44" s="65" t="str">
        <f>"ch©v‡jvPbvi Rb¨ †cÖwiZ g„„Zz¨ 
= "&amp;J75</f>
        <v>ch©v‡jvPbvi Rb¨ †cÖwiZ g„„Zz¨ 
= 109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19948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43818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H45+'18.12'!I45</f>
        <v>1215</v>
      </c>
      <c r="J45" s="49">
        <v>3</v>
      </c>
      <c r="K45" s="49">
        <v>3</v>
      </c>
      <c r="L45" s="49">
        <v>1</v>
      </c>
      <c r="M45" s="14">
        <f t="shared" ref="M45:M74" si="12">I45-N45-J45</f>
        <v>1212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43818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H46+'18.12'!I46</f>
        <v>1897</v>
      </c>
      <c r="J46" s="51">
        <v>12</v>
      </c>
      <c r="K46" s="51">
        <v>11</v>
      </c>
      <c r="L46" s="51">
        <v>9</v>
      </c>
      <c r="M46" s="17">
        <f t="shared" si="12"/>
        <v>1882</v>
      </c>
      <c r="N46" s="86">
        <v>3</v>
      </c>
      <c r="O46" s="3"/>
      <c r="P46" s="3"/>
      <c r="Q46" s="3"/>
      <c r="R46" s="3"/>
    </row>
    <row r="47" spans="1:18" ht="17.55" customHeight="1" x14ac:dyDescent="0.3">
      <c r="A47" s="1">
        <f t="shared" si="4"/>
        <v>43818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H47+'18.12'!I47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43818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H48+'18.12'!I48</f>
        <v>766</v>
      </c>
      <c r="J48" s="51">
        <v>8</v>
      </c>
      <c r="K48" s="51">
        <v>8</v>
      </c>
      <c r="L48" s="51">
        <v>4</v>
      </c>
      <c r="M48" s="17">
        <f t="shared" si="12"/>
        <v>757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43818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H49+'18.12'!I49</f>
        <v>924</v>
      </c>
      <c r="J49" s="51">
        <v>12</v>
      </c>
      <c r="K49" s="51">
        <v>12</v>
      </c>
      <c r="L49" s="51">
        <v>12</v>
      </c>
      <c r="M49" s="17">
        <f t="shared" si="12"/>
        <v>912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43818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H50+'18.12'!I50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43818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H51+'18.12'!I51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43818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H52+'18.12'!I52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43818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H53+'18.12'!I53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43818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H54+'18.12'!I54</f>
        <v>1744</v>
      </c>
      <c r="J54" s="51">
        <v>2</v>
      </c>
      <c r="K54" s="51">
        <v>2</v>
      </c>
      <c r="L54" s="51">
        <v>1</v>
      </c>
      <c r="M54" s="17">
        <f t="shared" si="12"/>
        <v>1738</v>
      </c>
      <c r="N54" s="86">
        <v>4</v>
      </c>
      <c r="O54" s="3"/>
      <c r="P54" s="3"/>
      <c r="Q54" s="3"/>
      <c r="R54" s="3"/>
    </row>
    <row r="55" spans="1:18" ht="17.55" customHeight="1" x14ac:dyDescent="0.3">
      <c r="A55" s="1">
        <f t="shared" si="4"/>
        <v>43818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H55+'18.12'!I55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43818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H56+'18.12'!I56</f>
        <v>147</v>
      </c>
      <c r="J56" s="51">
        <v>1</v>
      </c>
      <c r="K56" s="51">
        <v>1</v>
      </c>
      <c r="L56" s="51">
        <v>1</v>
      </c>
      <c r="M56" s="17">
        <f t="shared" si="12"/>
        <v>146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43818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H57+'18.12'!I57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43818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H58+'18.12'!I58</f>
        <v>1434</v>
      </c>
      <c r="J58" s="51">
        <v>6</v>
      </c>
      <c r="K58" s="51">
        <v>6</v>
      </c>
      <c r="L58" s="51">
        <v>4</v>
      </c>
      <c r="M58" s="17">
        <f t="shared" si="12"/>
        <v>1426</v>
      </c>
      <c r="N58" s="86">
        <v>2</v>
      </c>
      <c r="O58" s="3"/>
      <c r="P58" s="3"/>
      <c r="Q58" s="3"/>
      <c r="R58" s="3"/>
    </row>
    <row r="59" spans="1:18" ht="17.55" customHeight="1" x14ac:dyDescent="0.3">
      <c r="A59" s="1">
        <f t="shared" si="4"/>
        <v>43818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H59+'18.12'!I59</f>
        <v>779</v>
      </c>
      <c r="J59" s="51">
        <v>9</v>
      </c>
      <c r="K59" s="51">
        <v>8</v>
      </c>
      <c r="L59" s="51">
        <v>7</v>
      </c>
      <c r="M59" s="17">
        <f t="shared" si="12"/>
        <v>768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43818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H60+'18.12'!I60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43818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H61+'18.12'!I61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43818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H62+'18.12'!I62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43818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H63+'18.12'!I63</f>
        <v>824</v>
      </c>
      <c r="J63" s="51">
        <v>6</v>
      </c>
      <c r="K63" s="51">
        <v>6</v>
      </c>
      <c r="L63" s="51">
        <v>6</v>
      </c>
      <c r="M63" s="17">
        <f t="shared" si="12"/>
        <v>816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43818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H64+'18.12'!I64</f>
        <v>998</v>
      </c>
      <c r="J64" s="51"/>
      <c r="K64" s="51"/>
      <c r="L64" s="51">
        <v>0</v>
      </c>
      <c r="M64" s="17">
        <f t="shared" si="12"/>
        <v>996</v>
      </c>
      <c r="N64" s="86">
        <v>2</v>
      </c>
      <c r="O64" s="3"/>
      <c r="P64" s="3"/>
      <c r="Q64" s="3"/>
      <c r="R64" s="3"/>
    </row>
    <row r="65" spans="1:18" ht="17.55" customHeight="1" x14ac:dyDescent="0.3">
      <c r="A65" s="1">
        <f t="shared" si="4"/>
        <v>43818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H65+'18.12'!I65</f>
        <v>503</v>
      </c>
      <c r="J65" s="51">
        <v>4</v>
      </c>
      <c r="K65" s="51">
        <v>4</v>
      </c>
      <c r="L65" s="51">
        <v>4</v>
      </c>
      <c r="M65" s="17">
        <f t="shared" si="12"/>
        <v>497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43818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H66+'18.12'!I66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43818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H67+'18.12'!I67</f>
        <v>744</v>
      </c>
      <c r="J67" s="51">
        <v>7</v>
      </c>
      <c r="K67" s="51">
        <v>7</v>
      </c>
      <c r="L67" s="51">
        <v>6</v>
      </c>
      <c r="M67" s="17">
        <f t="shared" si="12"/>
        <v>736</v>
      </c>
      <c r="N67" s="86">
        <v>1</v>
      </c>
      <c r="O67" s="3"/>
      <c r="P67" s="3"/>
      <c r="Q67" s="3"/>
      <c r="R67" s="3"/>
    </row>
    <row r="68" spans="1:18" ht="17.55" customHeight="1" x14ac:dyDescent="0.3">
      <c r="A68" s="1">
        <f t="shared" si="4"/>
        <v>43818</v>
      </c>
      <c r="B68" s="2" t="s">
        <v>103</v>
      </c>
      <c r="C68" s="33">
        <v>24</v>
      </c>
      <c r="D68" s="50" t="s">
        <v>104</v>
      </c>
      <c r="E68" s="13">
        <v>1</v>
      </c>
      <c r="F68" s="13">
        <v>0</v>
      </c>
      <c r="G68" s="13">
        <v>0</v>
      </c>
      <c r="H68" s="83">
        <f t="shared" si="11"/>
        <v>1</v>
      </c>
      <c r="I68" s="105">
        <f>H68+'18.12'!I68</f>
        <v>364</v>
      </c>
      <c r="J68" s="51">
        <v>2</v>
      </c>
      <c r="K68" s="51">
        <v>2</v>
      </c>
      <c r="L68" s="51">
        <v>0</v>
      </c>
      <c r="M68" s="17">
        <f t="shared" si="12"/>
        <v>359</v>
      </c>
      <c r="N68" s="86">
        <v>3</v>
      </c>
      <c r="O68" s="3"/>
      <c r="P68" s="3"/>
      <c r="Q68" s="3"/>
      <c r="R68" s="3"/>
    </row>
    <row r="69" spans="1:18" ht="17.55" customHeight="1" x14ac:dyDescent="0.3">
      <c r="A69" s="1">
        <f t="shared" si="4"/>
        <v>43818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H69+'18.12'!I69</f>
        <v>877</v>
      </c>
      <c r="J69" s="51">
        <v>3</v>
      </c>
      <c r="K69" s="51">
        <v>3</v>
      </c>
      <c r="L69" s="51">
        <v>2</v>
      </c>
      <c r="M69" s="17">
        <f t="shared" si="12"/>
        <v>874</v>
      </c>
      <c r="N69" s="86">
        <v>0</v>
      </c>
      <c r="O69" s="3"/>
      <c r="P69" s="3"/>
      <c r="Q69" s="3"/>
      <c r="R69" s="3"/>
    </row>
    <row r="70" spans="1:18" ht="17.55" customHeight="1" x14ac:dyDescent="0.3">
      <c r="A70" s="1">
        <f t="shared" si="4"/>
        <v>43818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H70+'18.12'!I70</f>
        <v>802</v>
      </c>
      <c r="J70" s="51">
        <v>2</v>
      </c>
      <c r="K70" s="51">
        <v>2</v>
      </c>
      <c r="L70" s="51">
        <v>0</v>
      </c>
      <c r="M70" s="17">
        <f t="shared" si="12"/>
        <v>799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43818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H71+'18.12'!I71</f>
        <v>781</v>
      </c>
      <c r="J71" s="51"/>
      <c r="K71" s="51"/>
      <c r="L71" s="51">
        <v>0</v>
      </c>
      <c r="M71" s="17">
        <f t="shared" si="12"/>
        <v>781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43818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H72+'18.12'!I72</f>
        <v>314</v>
      </c>
      <c r="J72" s="51"/>
      <c r="K72" s="51"/>
      <c r="L72" s="51">
        <v>0</v>
      </c>
      <c r="M72" s="17">
        <f t="shared" si="12"/>
        <v>313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43818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H73+'18.12'!I73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43818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H74+'18.12'!I74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43818</v>
      </c>
      <c r="B75" s="2">
        <v>1</v>
      </c>
      <c r="C75" s="29"/>
      <c r="D75" s="22" t="s">
        <v>117</v>
      </c>
      <c r="E75" s="23">
        <f>SUM(E45:E74)</f>
        <v>3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3</v>
      </c>
      <c r="I75" s="23">
        <f t="shared" si="13"/>
        <v>20081</v>
      </c>
      <c r="J75" s="23">
        <f t="shared" si="13"/>
        <v>109</v>
      </c>
      <c r="K75" s="23">
        <f t="shared" si="13"/>
        <v>106</v>
      </c>
      <c r="L75" s="23">
        <f t="shared" si="13"/>
        <v>74</v>
      </c>
      <c r="M75" s="23">
        <f t="shared" si="13"/>
        <v>19948</v>
      </c>
      <c r="N75" s="23">
        <f t="shared" si="13"/>
        <v>24</v>
      </c>
      <c r="O75" s="3"/>
      <c r="P75" s="3"/>
      <c r="Q75" s="3"/>
      <c r="R75" s="3"/>
    </row>
    <row r="76" spans="1:18" ht="17.55" customHeight="1" x14ac:dyDescent="0.3">
      <c r="A76" s="1">
        <f t="shared" si="4"/>
        <v>43818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43818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43818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43818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43818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43818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43818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43818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43818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43818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43818</v>
      </c>
      <c r="B86" s="2">
        <v>1</v>
      </c>
      <c r="E86" s="30"/>
    </row>
    <row r="87" spans="1:14" x14ac:dyDescent="0.3">
      <c r="A87" s="1">
        <f t="shared" si="4"/>
        <v>43818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43818</v>
      </c>
      <c r="B88" s="2">
        <v>1</v>
      </c>
      <c r="E88" s="30"/>
    </row>
    <row r="89" spans="1:14" x14ac:dyDescent="0.3">
      <c r="A89" s="1">
        <f t="shared" ref="A89" si="14">$N$3</f>
        <v>43818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7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43817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43817</v>
      </c>
      <c r="B2" s="2">
        <v>1</v>
      </c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41"/>
      <c r="N2" s="284"/>
    </row>
    <row r="3" spans="1:20" ht="17.399999999999999" x14ac:dyDescent="0.3">
      <c r="A3" s="1">
        <f t="shared" si="0"/>
        <v>43817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43817</v>
      </c>
      <c r="O3" s="3"/>
      <c r="P3" s="3"/>
      <c r="Q3" s="3"/>
      <c r="R3" s="3"/>
    </row>
    <row r="4" spans="1:20" ht="17.399999999999999" x14ac:dyDescent="0.3">
      <c r="A4" s="1">
        <f t="shared" si="0"/>
        <v>43817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43817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43817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43817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43817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43817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37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187</v>
      </c>
      <c r="O9" s="3"/>
      <c r="P9" s="3"/>
      <c r="Q9" s="40" t="str">
        <f>"24 N›Uvq ?? msL¨v = "&amp;H36</f>
        <v>24 N›Uvq ?? msL¨v = 37</v>
      </c>
    </row>
    <row r="10" spans="1:20" ht="57.6" x14ac:dyDescent="0.3">
      <c r="A10" s="1">
        <f t="shared" si="0"/>
        <v>43817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83" t="s">
        <v>142</v>
      </c>
      <c r="I10" s="65" t="str">
        <f>"me©‡gvU fwZ©
= "&amp;I36</f>
        <v>me©‡gvU fwZ©
= 101113</v>
      </c>
      <c r="J10" s="65" t="str">
        <f>"ch©v‡jvPbvi Rb¨ †cÖwiZ g„„Zz¨ 
= "&amp;J36</f>
        <v>ch©v‡jvPbvi Rb¨ †cÖwiZ g„„Zz¨ 
= 266</v>
      </c>
      <c r="K10" s="65" t="str">
        <f>"ch©v‡jvPbv m¤úbœK…Z g„„Zz¨ 
= "&amp;K36</f>
        <v>ch©v‡jvPbv m¤úbœK…Z g„„Zz¨ 
= 223</v>
      </c>
      <c r="L10" s="65" t="str">
        <f>"wbwðZ g„„Zz¨ 
= "&amp;L36</f>
        <v>wbwðZ g„„Zz¨ 
= 141</v>
      </c>
      <c r="M10" s="65" t="str">
        <f>"QvocÎ cÖvß †ivMx
 = "&amp;M36</f>
        <v>QvocÎ cÖvß †ivMx
 = 100660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43817</v>
      </c>
      <c r="B11" s="2" t="s">
        <v>9</v>
      </c>
      <c r="C11" s="12">
        <v>1</v>
      </c>
      <c r="D11" s="57" t="s">
        <v>10</v>
      </c>
      <c r="E11" s="13">
        <v>4</v>
      </c>
      <c r="F11" s="13">
        <v>0</v>
      </c>
      <c r="G11" s="13">
        <v>0</v>
      </c>
      <c r="H11" s="82">
        <f>SUM(E11:G11)</f>
        <v>4</v>
      </c>
      <c r="I11" s="104">
        <f>H11+'17.12'!I11</f>
        <v>8723</v>
      </c>
      <c r="J11" s="49">
        <v>40</v>
      </c>
      <c r="K11" s="49">
        <v>35</v>
      </c>
      <c r="L11" s="49">
        <v>19</v>
      </c>
      <c r="M11" s="14">
        <f t="shared" ref="M11:M23" si="1">I11-N11-J11</f>
        <v>8651</v>
      </c>
      <c r="N11" s="85">
        <v>32</v>
      </c>
      <c r="O11" s="3"/>
      <c r="P11" s="3"/>
      <c r="Q11" s="3"/>
      <c r="R11" s="3"/>
    </row>
    <row r="12" spans="1:20" x14ac:dyDescent="0.3">
      <c r="A12" s="1">
        <f t="shared" si="0"/>
        <v>43817</v>
      </c>
      <c r="B12" s="2" t="s">
        <v>11</v>
      </c>
      <c r="C12" s="15">
        <v>2</v>
      </c>
      <c r="D12" s="59" t="s">
        <v>144</v>
      </c>
      <c r="E12" s="13">
        <v>5</v>
      </c>
      <c r="F12" s="13">
        <v>0</v>
      </c>
      <c r="G12" s="13">
        <v>0</v>
      </c>
      <c r="H12" s="83">
        <f t="shared" ref="H12:H23" si="2">SUM(E12:G12)</f>
        <v>5</v>
      </c>
      <c r="I12" s="105">
        <f>H12+'17.12'!I12</f>
        <v>5038</v>
      </c>
      <c r="J12" s="51">
        <v>2</v>
      </c>
      <c r="K12" s="51">
        <v>0</v>
      </c>
      <c r="L12" s="51">
        <v>0</v>
      </c>
      <c r="M12" s="17">
        <f t="shared" si="1"/>
        <v>5019</v>
      </c>
      <c r="N12" s="86">
        <v>17</v>
      </c>
      <c r="O12" s="3"/>
      <c r="P12" s="3"/>
      <c r="Q12" s="3"/>
      <c r="R12" s="3"/>
    </row>
    <row r="13" spans="1:20" x14ac:dyDescent="0.3">
      <c r="A13" s="1">
        <f t="shared" si="0"/>
        <v>43817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H13+'17.12'!I13</f>
        <v>1467</v>
      </c>
      <c r="J13" s="51">
        <v>16</v>
      </c>
      <c r="K13" s="51">
        <v>15</v>
      </c>
      <c r="L13" s="51">
        <v>14</v>
      </c>
      <c r="M13" s="17">
        <f t="shared" si="1"/>
        <v>1450</v>
      </c>
      <c r="N13" s="86">
        <v>1</v>
      </c>
      <c r="O13" s="3"/>
      <c r="Q13" s="3"/>
      <c r="R13" s="3"/>
    </row>
    <row r="14" spans="1:20" x14ac:dyDescent="0.3">
      <c r="A14" s="1">
        <f t="shared" si="0"/>
        <v>43817</v>
      </c>
      <c r="B14" s="2" t="s">
        <v>14</v>
      </c>
      <c r="C14" s="15">
        <v>4</v>
      </c>
      <c r="D14" s="59" t="s">
        <v>145</v>
      </c>
      <c r="E14" s="13">
        <v>1</v>
      </c>
      <c r="F14" s="13">
        <v>0</v>
      </c>
      <c r="G14" s="13">
        <v>0</v>
      </c>
      <c r="H14" s="83">
        <f t="shared" si="2"/>
        <v>1</v>
      </c>
      <c r="I14" s="105">
        <f>H14+'17.12'!I14</f>
        <v>3766</v>
      </c>
      <c r="J14" s="51">
        <v>8</v>
      </c>
      <c r="K14" s="51">
        <v>8</v>
      </c>
      <c r="L14" s="51">
        <v>5</v>
      </c>
      <c r="M14" s="17">
        <f t="shared" si="1"/>
        <v>3747</v>
      </c>
      <c r="N14" s="86">
        <v>11</v>
      </c>
      <c r="O14" s="3"/>
      <c r="P14" s="3"/>
      <c r="Q14" s="3"/>
      <c r="R14" s="3"/>
    </row>
    <row r="15" spans="1:20" ht="17.399999999999999" x14ac:dyDescent="0.3">
      <c r="A15" s="1">
        <f t="shared" si="0"/>
        <v>43817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H15+'17.12'!I15</f>
        <v>1668</v>
      </c>
      <c r="J15" s="51">
        <v>3</v>
      </c>
      <c r="K15" s="51">
        <v>3</v>
      </c>
      <c r="L15" s="51">
        <v>2</v>
      </c>
      <c r="M15" s="17">
        <f t="shared" si="1"/>
        <v>1663</v>
      </c>
      <c r="N15" s="86">
        <v>2</v>
      </c>
      <c r="O15" s="3"/>
      <c r="P15" s="3"/>
      <c r="Q15" s="3"/>
      <c r="R15" s="3"/>
    </row>
    <row r="16" spans="1:20" ht="17.399999999999999" x14ac:dyDescent="0.3">
      <c r="A16" s="1">
        <f t="shared" si="0"/>
        <v>43817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H16+'17.12'!I16</f>
        <v>1066</v>
      </c>
      <c r="J16" s="51"/>
      <c r="K16" s="51"/>
      <c r="L16" s="51">
        <v>0</v>
      </c>
      <c r="M16" s="17">
        <f t="shared" si="1"/>
        <v>1063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43817</v>
      </c>
      <c r="B17" s="2" t="s">
        <v>23</v>
      </c>
      <c r="C17" s="15">
        <v>7</v>
      </c>
      <c r="D17" s="61" t="s">
        <v>24</v>
      </c>
      <c r="E17" s="13">
        <v>0</v>
      </c>
      <c r="F17" s="13">
        <v>0</v>
      </c>
      <c r="G17" s="13">
        <v>0</v>
      </c>
      <c r="H17" s="83">
        <f t="shared" si="2"/>
        <v>0</v>
      </c>
      <c r="I17" s="105">
        <f>H17+'17.12'!I17</f>
        <v>4204</v>
      </c>
      <c r="J17" s="51">
        <v>15</v>
      </c>
      <c r="K17" s="51">
        <v>14</v>
      </c>
      <c r="L17" s="51">
        <v>5</v>
      </c>
      <c r="M17" s="17">
        <f t="shared" si="1"/>
        <v>4178</v>
      </c>
      <c r="N17" s="86">
        <v>11</v>
      </c>
      <c r="O17" s="3"/>
      <c r="P17" s="3"/>
      <c r="Q17" s="3"/>
      <c r="R17" s="3"/>
    </row>
    <row r="18" spans="1:18" ht="17.399999999999999" x14ac:dyDescent="0.3">
      <c r="A18" s="1">
        <f t="shared" si="0"/>
        <v>43817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H18+'17.12'!I18</f>
        <v>360</v>
      </c>
      <c r="J18" s="51"/>
      <c r="K18" s="51"/>
      <c r="L18" s="51">
        <v>0</v>
      </c>
      <c r="M18" s="17">
        <f t="shared" si="1"/>
        <v>358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43817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H19+'17.12'!I19</f>
        <v>1762</v>
      </c>
      <c r="J19" s="51"/>
      <c r="K19" s="51">
        <v>0</v>
      </c>
      <c r="L19" s="51">
        <v>0</v>
      </c>
      <c r="M19" s="17">
        <f t="shared" si="1"/>
        <v>1757</v>
      </c>
      <c r="N19" s="86">
        <v>5</v>
      </c>
      <c r="O19" s="3"/>
      <c r="P19" s="3"/>
      <c r="Q19" s="3"/>
      <c r="R19" s="3"/>
    </row>
    <row r="20" spans="1:18" x14ac:dyDescent="0.3">
      <c r="A20" s="1">
        <f t="shared" si="0"/>
        <v>43817</v>
      </c>
      <c r="B20" s="2" t="s">
        <v>29</v>
      </c>
      <c r="C20" s="15">
        <v>10</v>
      </c>
      <c r="D20" s="59" t="s">
        <v>30</v>
      </c>
      <c r="E20" s="13">
        <v>1</v>
      </c>
      <c r="F20" s="13">
        <v>0</v>
      </c>
      <c r="G20" s="13">
        <v>0</v>
      </c>
      <c r="H20" s="83">
        <f t="shared" si="2"/>
        <v>1</v>
      </c>
      <c r="I20" s="105">
        <f>H20+'17.12'!I20</f>
        <v>3224</v>
      </c>
      <c r="J20" s="51">
        <v>3</v>
      </c>
      <c r="K20" s="51">
        <v>3</v>
      </c>
      <c r="L20" s="51">
        <v>3</v>
      </c>
      <c r="M20" s="17">
        <f t="shared" si="1"/>
        <v>3210</v>
      </c>
      <c r="N20" s="86">
        <v>11</v>
      </c>
      <c r="O20" s="3"/>
      <c r="P20" s="3"/>
      <c r="Q20" s="3"/>
      <c r="R20" s="3"/>
    </row>
    <row r="21" spans="1:18" ht="22.2" customHeight="1" x14ac:dyDescent="0.3">
      <c r="A21" s="1">
        <f t="shared" si="0"/>
        <v>43817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H21+'17.12'!I21</f>
        <v>249</v>
      </c>
      <c r="J21" s="51"/>
      <c r="K21" s="51"/>
      <c r="L21" s="51"/>
      <c r="M21" s="17">
        <f t="shared" si="1"/>
        <v>247</v>
      </c>
      <c r="N21" s="86">
        <v>2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H22+'17.12'!I22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43817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13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13</v>
      </c>
      <c r="I24" s="94">
        <f t="shared" si="3"/>
        <v>31602</v>
      </c>
      <c r="J24" s="92">
        <f t="shared" si="3"/>
        <v>87</v>
      </c>
      <c r="K24" s="92">
        <f t="shared" si="3"/>
        <v>78</v>
      </c>
      <c r="L24" s="92">
        <f t="shared" si="3"/>
        <v>48</v>
      </c>
      <c r="M24" s="95">
        <f t="shared" si="3"/>
        <v>31418</v>
      </c>
      <c r="N24" s="96">
        <f t="shared" si="3"/>
        <v>97</v>
      </c>
      <c r="O24" s="3"/>
      <c r="P24" s="3"/>
      <c r="Q24" s="3"/>
      <c r="R24" s="3"/>
    </row>
    <row r="25" spans="1:18" x14ac:dyDescent="0.3">
      <c r="A25" s="1">
        <f t="shared" ref="A25:A88" si="4">$N$3</f>
        <v>43817</v>
      </c>
      <c r="B25" s="2">
        <v>1</v>
      </c>
      <c r="C25" s="78"/>
      <c r="D25" s="79" t="s">
        <v>119</v>
      </c>
      <c r="E25" s="97">
        <f>E75</f>
        <v>8</v>
      </c>
      <c r="F25" s="97">
        <f t="shared" ref="F25:N25" si="5">F75</f>
        <v>0</v>
      </c>
      <c r="G25" s="97">
        <f t="shared" si="5"/>
        <v>0</v>
      </c>
      <c r="H25" s="97">
        <f t="shared" si="5"/>
        <v>8</v>
      </c>
      <c r="I25" s="97">
        <f t="shared" si="5"/>
        <v>20078</v>
      </c>
      <c r="J25" s="97">
        <f t="shared" si="5"/>
        <v>109</v>
      </c>
      <c r="K25" s="97">
        <f t="shared" si="5"/>
        <v>106</v>
      </c>
      <c r="L25" s="97">
        <f t="shared" si="5"/>
        <v>74</v>
      </c>
      <c r="M25" s="97">
        <f t="shared" si="5"/>
        <v>19940</v>
      </c>
      <c r="N25" s="97">
        <f t="shared" si="5"/>
        <v>29</v>
      </c>
      <c r="O25" s="3"/>
      <c r="P25" s="3"/>
      <c r="Q25" s="3"/>
      <c r="R25" s="3"/>
    </row>
    <row r="26" spans="1:18" x14ac:dyDescent="0.3">
      <c r="A26" s="1">
        <f t="shared" si="4"/>
        <v>43817</v>
      </c>
      <c r="B26" s="2">
        <v>1</v>
      </c>
      <c r="C26" s="78"/>
      <c r="D26" s="79" t="s">
        <v>154</v>
      </c>
      <c r="E26" s="97">
        <f>E24+E25</f>
        <v>21</v>
      </c>
      <c r="F26" s="98">
        <f t="shared" ref="F26:N26" si="6">F24+F25</f>
        <v>0</v>
      </c>
      <c r="G26" s="98">
        <f t="shared" si="6"/>
        <v>0</v>
      </c>
      <c r="H26" s="99">
        <f t="shared" si="6"/>
        <v>21</v>
      </c>
      <c r="I26" s="97">
        <f t="shared" si="6"/>
        <v>51680</v>
      </c>
      <c r="J26" s="98">
        <f t="shared" si="6"/>
        <v>196</v>
      </c>
      <c r="K26" s="98">
        <f t="shared" si="6"/>
        <v>184</v>
      </c>
      <c r="L26" s="100">
        <f t="shared" si="6"/>
        <v>122</v>
      </c>
      <c r="M26" s="101">
        <f t="shared" si="6"/>
        <v>51358</v>
      </c>
      <c r="N26" s="102">
        <f t="shared" si="6"/>
        <v>126</v>
      </c>
      <c r="O26" s="3"/>
      <c r="P26" s="67"/>
      <c r="Q26" s="3"/>
      <c r="R26" s="3"/>
    </row>
    <row r="27" spans="1:18" x14ac:dyDescent="0.3">
      <c r="A27" s="1">
        <f t="shared" si="4"/>
        <v>43817</v>
      </c>
      <c r="B27" s="2">
        <v>1</v>
      </c>
      <c r="C27" s="80"/>
      <c r="D27" s="81" t="s">
        <v>120</v>
      </c>
      <c r="E27" s="97">
        <f>SUM(E28:E35)</f>
        <v>16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16</v>
      </c>
      <c r="I27" s="97">
        <f t="shared" si="7"/>
        <v>49433</v>
      </c>
      <c r="J27" s="98">
        <f>SUM(J28:J35)</f>
        <v>70</v>
      </c>
      <c r="K27" s="98">
        <f t="shared" si="7"/>
        <v>39</v>
      </c>
      <c r="L27" s="100">
        <f t="shared" si="7"/>
        <v>19</v>
      </c>
      <c r="M27" s="101">
        <f t="shared" si="7"/>
        <v>49302</v>
      </c>
      <c r="N27" s="102">
        <f t="shared" si="7"/>
        <v>61</v>
      </c>
      <c r="O27" s="3"/>
      <c r="P27" s="3"/>
      <c r="Q27" s="3"/>
      <c r="R27" s="3"/>
    </row>
    <row r="28" spans="1:18" x14ac:dyDescent="0.3">
      <c r="A28" s="1">
        <f t="shared" si="4"/>
        <v>43817</v>
      </c>
      <c r="B28" s="2" t="s">
        <v>31</v>
      </c>
      <c r="C28" s="12">
        <v>1</v>
      </c>
      <c r="D28" s="48" t="s">
        <v>32</v>
      </c>
      <c r="E28" s="13">
        <v>3</v>
      </c>
      <c r="F28" s="13">
        <v>0</v>
      </c>
      <c r="G28" s="13">
        <v>0</v>
      </c>
      <c r="H28" s="82">
        <f t="shared" ref="H28:H35" si="8">SUM(E28:G28)</f>
        <v>3</v>
      </c>
      <c r="I28" s="104">
        <f>H28+'17.12'!I28</f>
        <v>11714</v>
      </c>
      <c r="J28" s="49">
        <v>14</v>
      </c>
      <c r="K28" s="49">
        <v>8</v>
      </c>
      <c r="L28" s="49">
        <v>5</v>
      </c>
      <c r="M28" s="14">
        <f t="shared" ref="M28:M35" si="9">I28-N28-J28</f>
        <v>11684</v>
      </c>
      <c r="N28" s="85">
        <v>16</v>
      </c>
      <c r="O28" s="3"/>
      <c r="P28" s="3"/>
      <c r="Q28" s="3"/>
      <c r="R28" s="3"/>
    </row>
    <row r="29" spans="1:18" x14ac:dyDescent="0.3">
      <c r="A29" s="1">
        <f t="shared" si="4"/>
        <v>43817</v>
      </c>
      <c r="B29" s="2" t="s">
        <v>33</v>
      </c>
      <c r="C29" s="15">
        <v>2</v>
      </c>
      <c r="D29" s="50" t="s">
        <v>156</v>
      </c>
      <c r="E29" s="13">
        <v>5</v>
      </c>
      <c r="F29" s="13">
        <v>0</v>
      </c>
      <c r="G29" s="13">
        <v>0</v>
      </c>
      <c r="H29" s="83">
        <f t="shared" si="8"/>
        <v>5</v>
      </c>
      <c r="I29" s="105">
        <f>H29+'17.12'!I29</f>
        <v>8312</v>
      </c>
      <c r="J29" s="51">
        <v>7</v>
      </c>
      <c r="K29" s="51">
        <v>5</v>
      </c>
      <c r="L29" s="51">
        <v>2</v>
      </c>
      <c r="M29" s="17">
        <f t="shared" si="9"/>
        <v>8285</v>
      </c>
      <c r="N29" s="86">
        <v>20</v>
      </c>
      <c r="O29" s="3"/>
      <c r="P29" s="3"/>
      <c r="Q29" s="3"/>
      <c r="R29" s="3"/>
    </row>
    <row r="30" spans="1:18" ht="17.399999999999999" x14ac:dyDescent="0.3">
      <c r="A30" s="1">
        <f t="shared" si="4"/>
        <v>43817</v>
      </c>
      <c r="B30" s="2" t="s">
        <v>35</v>
      </c>
      <c r="C30" s="15">
        <v>3</v>
      </c>
      <c r="D30" s="50" t="s">
        <v>36</v>
      </c>
      <c r="E30" s="13">
        <v>3</v>
      </c>
      <c r="F30" s="13">
        <v>0</v>
      </c>
      <c r="G30" s="13">
        <v>0</v>
      </c>
      <c r="H30" s="83">
        <f t="shared" si="8"/>
        <v>3</v>
      </c>
      <c r="I30" s="105">
        <f>H30+'17.12'!I30</f>
        <v>11956</v>
      </c>
      <c r="J30" s="51">
        <v>24</v>
      </c>
      <c r="K30" s="51">
        <v>10</v>
      </c>
      <c r="L30" s="51">
        <v>4</v>
      </c>
      <c r="M30" s="17">
        <f t="shared" si="9"/>
        <v>11924</v>
      </c>
      <c r="N30" s="86">
        <v>8</v>
      </c>
      <c r="O30" s="3"/>
      <c r="P30" s="3"/>
      <c r="Q30" s="3"/>
      <c r="R30" s="3"/>
    </row>
    <row r="31" spans="1:18" ht="17.399999999999999" x14ac:dyDescent="0.3">
      <c r="A31" s="1">
        <f t="shared" si="4"/>
        <v>43817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H31+'17.12'!I31</f>
        <v>2173</v>
      </c>
      <c r="J31" s="51">
        <v>4</v>
      </c>
      <c r="K31" s="51">
        <v>4</v>
      </c>
      <c r="L31" s="51">
        <v>2</v>
      </c>
      <c r="M31" s="17">
        <f t="shared" si="9"/>
        <v>2168</v>
      </c>
      <c r="N31" s="86">
        <v>1</v>
      </c>
      <c r="O31" s="3"/>
      <c r="P31" s="3"/>
      <c r="Q31" s="3"/>
      <c r="R31" s="3"/>
    </row>
    <row r="32" spans="1:18" ht="17.399999999999999" x14ac:dyDescent="0.3">
      <c r="A32" s="1">
        <f t="shared" si="4"/>
        <v>43817</v>
      </c>
      <c r="B32" s="2" t="s">
        <v>39</v>
      </c>
      <c r="C32" s="15">
        <v>5</v>
      </c>
      <c r="D32" s="50" t="s">
        <v>40</v>
      </c>
      <c r="E32" s="13">
        <v>1</v>
      </c>
      <c r="F32" s="13">
        <v>0</v>
      </c>
      <c r="G32" s="13">
        <v>0</v>
      </c>
      <c r="H32" s="83">
        <f t="shared" si="8"/>
        <v>1</v>
      </c>
      <c r="I32" s="105">
        <f>H32+'17.12'!I32</f>
        <v>4811</v>
      </c>
      <c r="J32" s="51">
        <v>5</v>
      </c>
      <c r="K32" s="51">
        <v>4</v>
      </c>
      <c r="L32" s="51">
        <v>2</v>
      </c>
      <c r="M32" s="17">
        <f t="shared" si="9"/>
        <v>4805</v>
      </c>
      <c r="N32" s="86">
        <v>1</v>
      </c>
      <c r="O32" s="3"/>
      <c r="P32" s="3"/>
      <c r="Q32" s="3"/>
      <c r="R32" s="3"/>
    </row>
    <row r="33" spans="1:18" ht="17.399999999999999" x14ac:dyDescent="0.3">
      <c r="A33" s="1">
        <f t="shared" si="4"/>
        <v>43817</v>
      </c>
      <c r="B33" s="2" t="s">
        <v>41</v>
      </c>
      <c r="C33" s="15">
        <v>6</v>
      </c>
      <c r="D33" s="50" t="s">
        <v>42</v>
      </c>
      <c r="E33" s="13">
        <v>2</v>
      </c>
      <c r="F33" s="13">
        <v>0</v>
      </c>
      <c r="G33" s="13">
        <v>0</v>
      </c>
      <c r="H33" s="83">
        <f t="shared" si="8"/>
        <v>2</v>
      </c>
      <c r="I33" s="105">
        <f>H33+'17.12'!I33</f>
        <v>7078</v>
      </c>
      <c r="J33" s="51">
        <v>10</v>
      </c>
      <c r="K33" s="51">
        <v>5</v>
      </c>
      <c r="L33" s="51">
        <v>2</v>
      </c>
      <c r="M33" s="17">
        <f t="shared" si="9"/>
        <v>7062</v>
      </c>
      <c r="N33" s="86">
        <v>6</v>
      </c>
      <c r="O33" s="3"/>
      <c r="P33" s="3"/>
      <c r="Q33" s="3"/>
      <c r="R33" s="3"/>
    </row>
    <row r="34" spans="1:18" x14ac:dyDescent="0.3">
      <c r="A34" s="1">
        <f t="shared" si="4"/>
        <v>43817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H34+'17.12'!I34</f>
        <v>1011</v>
      </c>
      <c r="J34" s="51">
        <v>1</v>
      </c>
      <c r="K34" s="51">
        <v>0</v>
      </c>
      <c r="L34" s="51">
        <v>0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ht="17.399999999999999" x14ac:dyDescent="0.3">
      <c r="A35" s="1">
        <f t="shared" si="4"/>
        <v>43817</v>
      </c>
      <c r="B35" s="2" t="s">
        <v>45</v>
      </c>
      <c r="C35" s="20">
        <v>8</v>
      </c>
      <c r="D35" s="54" t="s">
        <v>46</v>
      </c>
      <c r="E35" s="13">
        <v>2</v>
      </c>
      <c r="F35" s="13">
        <v>0</v>
      </c>
      <c r="G35" s="13">
        <v>0</v>
      </c>
      <c r="H35" s="84">
        <f t="shared" si="8"/>
        <v>2</v>
      </c>
      <c r="I35" s="106">
        <f>H35+'17.12'!I35</f>
        <v>2378</v>
      </c>
      <c r="J35" s="55">
        <v>5</v>
      </c>
      <c r="K35" s="55">
        <v>3</v>
      </c>
      <c r="L35" s="55">
        <v>2</v>
      </c>
      <c r="M35" s="19">
        <f t="shared" si="9"/>
        <v>2364</v>
      </c>
      <c r="N35" s="87">
        <v>9</v>
      </c>
      <c r="O35" s="3"/>
      <c r="P35" s="3"/>
      <c r="Q35" s="3"/>
      <c r="R35" s="3"/>
    </row>
    <row r="36" spans="1:18" x14ac:dyDescent="0.3">
      <c r="A36" s="1">
        <f t="shared" si="4"/>
        <v>43817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37</v>
      </c>
      <c r="I36" s="23">
        <f t="shared" si="10"/>
        <v>101113</v>
      </c>
      <c r="J36" s="23">
        <f t="shared" si="10"/>
        <v>266</v>
      </c>
      <c r="K36" s="23">
        <f t="shared" si="10"/>
        <v>223</v>
      </c>
      <c r="L36" s="23">
        <f t="shared" si="10"/>
        <v>141</v>
      </c>
      <c r="M36" s="23">
        <f t="shared" si="10"/>
        <v>100660</v>
      </c>
      <c r="N36" s="23">
        <f t="shared" si="10"/>
        <v>187</v>
      </c>
      <c r="O36" s="3"/>
      <c r="P36" s="3"/>
      <c r="Q36" s="3"/>
      <c r="R36" s="3"/>
    </row>
    <row r="37" spans="1:18" ht="21.6" customHeight="1" x14ac:dyDescent="0.3">
      <c r="A37" s="1">
        <f t="shared" si="4"/>
        <v>43817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43817</v>
      </c>
      <c r="B38" s="64">
        <v>1</v>
      </c>
      <c r="C38" s="69"/>
      <c r="D38" s="306" t="s">
        <v>272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43817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43817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43817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43817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43817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29</v>
      </c>
      <c r="O43" s="3"/>
      <c r="P43" s="3"/>
      <c r="Q43" s="3"/>
      <c r="R43" s="3"/>
    </row>
    <row r="44" spans="1:18" ht="58.2" customHeight="1" x14ac:dyDescent="0.3">
      <c r="A44" s="1">
        <f t="shared" si="4"/>
        <v>43817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83" t="s">
        <v>142</v>
      </c>
      <c r="I44" s="65" t="str">
        <f>"me©‡gvU fwZ© 
= "&amp;I75</f>
        <v>me©‡gvU fwZ© 
= 20078</v>
      </c>
      <c r="J44" s="65" t="str">
        <f>"ch©v‡jvPbvi Rb¨ †cÖwiZ g„„Zz¨ 
= "&amp;J75</f>
        <v>ch©v‡jvPbvi Rb¨ †cÖwiZ g„„Zz¨ 
= 109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19940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43817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H45+'17.12'!I45</f>
        <v>1215</v>
      </c>
      <c r="J45" s="49">
        <v>3</v>
      </c>
      <c r="K45" s="49">
        <v>3</v>
      </c>
      <c r="L45" s="49">
        <v>1</v>
      </c>
      <c r="M45" s="14">
        <f t="shared" ref="M45:M74" si="12">I45-N45-J45</f>
        <v>1211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43817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H46+'17.12'!I46</f>
        <v>1897</v>
      </c>
      <c r="J46" s="51">
        <v>12</v>
      </c>
      <c r="K46" s="51">
        <v>11</v>
      </c>
      <c r="L46" s="51">
        <v>9</v>
      </c>
      <c r="M46" s="17">
        <f t="shared" si="12"/>
        <v>1880</v>
      </c>
      <c r="N46" s="86">
        <v>5</v>
      </c>
      <c r="O46" s="3"/>
      <c r="P46" s="3"/>
      <c r="Q46" s="3"/>
      <c r="R46" s="3"/>
    </row>
    <row r="47" spans="1:18" ht="17.55" customHeight="1" x14ac:dyDescent="0.3">
      <c r="A47" s="1">
        <f t="shared" si="4"/>
        <v>43817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H47+'17.12'!I47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43817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H48+'17.12'!I48</f>
        <v>765</v>
      </c>
      <c r="J48" s="51">
        <v>8</v>
      </c>
      <c r="K48" s="51">
        <v>8</v>
      </c>
      <c r="L48" s="51">
        <v>4</v>
      </c>
      <c r="M48" s="17">
        <f t="shared" si="12"/>
        <v>757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43817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H49+'17.12'!I49</f>
        <v>924</v>
      </c>
      <c r="J49" s="51">
        <v>12</v>
      </c>
      <c r="K49" s="51">
        <v>12</v>
      </c>
      <c r="L49" s="51">
        <v>12</v>
      </c>
      <c r="M49" s="17">
        <f t="shared" si="12"/>
        <v>912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43817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H50+'17.12'!I50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43817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H51+'17.12'!I51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43817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H52+'17.12'!I52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43817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H53+'17.12'!I53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43817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H54+'17.12'!I54</f>
        <v>1744</v>
      </c>
      <c r="J54" s="51">
        <v>2</v>
      </c>
      <c r="K54" s="51">
        <v>2</v>
      </c>
      <c r="L54" s="51">
        <v>1</v>
      </c>
      <c r="M54" s="17">
        <f t="shared" si="12"/>
        <v>1735</v>
      </c>
      <c r="N54" s="86">
        <v>7</v>
      </c>
      <c r="O54" s="3"/>
      <c r="P54" s="3"/>
      <c r="Q54" s="3"/>
      <c r="R54" s="3"/>
    </row>
    <row r="55" spans="1:18" ht="17.55" customHeight="1" x14ac:dyDescent="0.3">
      <c r="A55" s="1">
        <f t="shared" si="4"/>
        <v>43817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H55+'17.12'!I55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43817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H56+'17.12'!I56</f>
        <v>147</v>
      </c>
      <c r="J56" s="51">
        <v>1</v>
      </c>
      <c r="K56" s="51">
        <v>1</v>
      </c>
      <c r="L56" s="51">
        <v>1</v>
      </c>
      <c r="M56" s="17">
        <f t="shared" si="12"/>
        <v>146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43817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H57+'17.12'!I57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43817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H58+'17.12'!I58</f>
        <v>1434</v>
      </c>
      <c r="J58" s="51">
        <v>6</v>
      </c>
      <c r="K58" s="51">
        <v>6</v>
      </c>
      <c r="L58" s="51">
        <v>4</v>
      </c>
      <c r="M58" s="17">
        <f t="shared" si="12"/>
        <v>1426</v>
      </c>
      <c r="N58" s="86">
        <v>2</v>
      </c>
      <c r="O58" s="3"/>
      <c r="P58" s="3"/>
      <c r="Q58" s="3"/>
      <c r="R58" s="3"/>
    </row>
    <row r="59" spans="1:18" ht="17.55" customHeight="1" x14ac:dyDescent="0.3">
      <c r="A59" s="1">
        <f t="shared" si="4"/>
        <v>43817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H59+'17.12'!I59</f>
        <v>779</v>
      </c>
      <c r="J59" s="51">
        <v>9</v>
      </c>
      <c r="K59" s="51">
        <v>8</v>
      </c>
      <c r="L59" s="51">
        <v>7</v>
      </c>
      <c r="M59" s="17">
        <f t="shared" si="12"/>
        <v>768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43817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H60+'17.12'!I60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43817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H61+'17.12'!I61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43817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H62+'17.12'!I62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43817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H63+'17.12'!I63</f>
        <v>824</v>
      </c>
      <c r="J63" s="51">
        <v>6</v>
      </c>
      <c r="K63" s="51">
        <v>6</v>
      </c>
      <c r="L63" s="51">
        <v>6</v>
      </c>
      <c r="M63" s="17">
        <f t="shared" si="12"/>
        <v>816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43817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H64+'17.12'!I64</f>
        <v>998</v>
      </c>
      <c r="J64" s="51"/>
      <c r="K64" s="51"/>
      <c r="L64" s="51">
        <v>0</v>
      </c>
      <c r="M64" s="17">
        <f t="shared" si="12"/>
        <v>995</v>
      </c>
      <c r="N64" s="86">
        <v>3</v>
      </c>
      <c r="O64" s="3"/>
      <c r="P64" s="3"/>
      <c r="Q64" s="3"/>
      <c r="R64" s="3"/>
    </row>
    <row r="65" spans="1:18" ht="17.55" customHeight="1" x14ac:dyDescent="0.3">
      <c r="A65" s="1">
        <f t="shared" si="4"/>
        <v>43817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H65+'17.12'!I65</f>
        <v>503</v>
      </c>
      <c r="J65" s="51">
        <v>4</v>
      </c>
      <c r="K65" s="51">
        <v>4</v>
      </c>
      <c r="L65" s="51">
        <v>4</v>
      </c>
      <c r="M65" s="17">
        <f t="shared" si="12"/>
        <v>497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43817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H66+'17.12'!I66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43817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H67+'17.12'!I67</f>
        <v>744</v>
      </c>
      <c r="J67" s="51">
        <v>7</v>
      </c>
      <c r="K67" s="51">
        <v>7</v>
      </c>
      <c r="L67" s="51">
        <v>6</v>
      </c>
      <c r="M67" s="17">
        <f t="shared" si="12"/>
        <v>736</v>
      </c>
      <c r="N67" s="86">
        <v>1</v>
      </c>
      <c r="O67" s="3"/>
      <c r="P67" s="3"/>
      <c r="Q67" s="3"/>
      <c r="R67" s="3"/>
    </row>
    <row r="68" spans="1:18" ht="17.55" customHeight="1" x14ac:dyDescent="0.3">
      <c r="A68" s="1">
        <f t="shared" si="4"/>
        <v>43817</v>
      </c>
      <c r="B68" s="2" t="s">
        <v>103</v>
      </c>
      <c r="C68" s="33">
        <v>24</v>
      </c>
      <c r="D68" s="50" t="s">
        <v>104</v>
      </c>
      <c r="E68" s="13">
        <v>1</v>
      </c>
      <c r="F68" s="13">
        <v>0</v>
      </c>
      <c r="G68" s="13">
        <v>0</v>
      </c>
      <c r="H68" s="83">
        <f t="shared" si="11"/>
        <v>1</v>
      </c>
      <c r="I68" s="105">
        <f>H68+'17.12'!I68</f>
        <v>363</v>
      </c>
      <c r="J68" s="51">
        <v>2</v>
      </c>
      <c r="K68" s="51">
        <v>2</v>
      </c>
      <c r="L68" s="51">
        <v>0</v>
      </c>
      <c r="M68" s="17">
        <f t="shared" si="12"/>
        <v>359</v>
      </c>
      <c r="N68" s="86">
        <v>2</v>
      </c>
      <c r="O68" s="3"/>
      <c r="P68" s="3"/>
      <c r="Q68" s="3"/>
      <c r="R68" s="3"/>
    </row>
    <row r="69" spans="1:18" ht="17.55" customHeight="1" x14ac:dyDescent="0.3">
      <c r="A69" s="1">
        <f t="shared" si="4"/>
        <v>43817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H69+'17.12'!I69</f>
        <v>877</v>
      </c>
      <c r="J69" s="51">
        <v>3</v>
      </c>
      <c r="K69" s="51">
        <v>3</v>
      </c>
      <c r="L69" s="51">
        <v>2</v>
      </c>
      <c r="M69" s="17">
        <f t="shared" si="12"/>
        <v>873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43817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H70+'17.12'!I70</f>
        <v>802</v>
      </c>
      <c r="J70" s="51">
        <v>2</v>
      </c>
      <c r="K70" s="51">
        <v>2</v>
      </c>
      <c r="L70" s="51">
        <v>0</v>
      </c>
      <c r="M70" s="17">
        <f t="shared" si="12"/>
        <v>799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43817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H71+'17.12'!I71</f>
        <v>781</v>
      </c>
      <c r="J71" s="51"/>
      <c r="K71" s="51"/>
      <c r="L71" s="51">
        <v>0</v>
      </c>
      <c r="M71" s="17">
        <f t="shared" si="12"/>
        <v>781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43817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H72+'17.12'!I72</f>
        <v>313</v>
      </c>
      <c r="J72" s="51"/>
      <c r="K72" s="51"/>
      <c r="L72" s="51">
        <v>0</v>
      </c>
      <c r="M72" s="17">
        <f t="shared" si="12"/>
        <v>313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43817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H73+'17.12'!I73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43817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H74+'17.12'!I74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43817</v>
      </c>
      <c r="B75" s="2">
        <v>1</v>
      </c>
      <c r="C75" s="29"/>
      <c r="D75" s="22" t="s">
        <v>117</v>
      </c>
      <c r="E75" s="23">
        <f>SUM(E45:E74)</f>
        <v>8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8</v>
      </c>
      <c r="I75" s="23">
        <f t="shared" si="13"/>
        <v>20078</v>
      </c>
      <c r="J75" s="23">
        <f t="shared" si="13"/>
        <v>109</v>
      </c>
      <c r="K75" s="23">
        <f t="shared" si="13"/>
        <v>106</v>
      </c>
      <c r="L75" s="23">
        <f t="shared" si="13"/>
        <v>74</v>
      </c>
      <c r="M75" s="23">
        <f t="shared" si="13"/>
        <v>19940</v>
      </c>
      <c r="N75" s="23">
        <f t="shared" si="13"/>
        <v>29</v>
      </c>
      <c r="O75" s="3"/>
      <c r="P75" s="3"/>
      <c r="Q75" s="3"/>
      <c r="R75" s="3"/>
    </row>
    <row r="76" spans="1:18" ht="17.55" customHeight="1" x14ac:dyDescent="0.3">
      <c r="A76" s="1">
        <f t="shared" si="4"/>
        <v>43817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43817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43817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43817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43817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43817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43817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43817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43817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43817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43817</v>
      </c>
      <c r="B86" s="2">
        <v>1</v>
      </c>
      <c r="E86" s="30"/>
    </row>
    <row r="87" spans="1:14" x14ac:dyDescent="0.3">
      <c r="A87" s="1">
        <f t="shared" si="4"/>
        <v>43817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43817</v>
      </c>
      <c r="B88" s="2">
        <v>1</v>
      </c>
      <c r="E88" s="30"/>
    </row>
    <row r="89" spans="1:14" x14ac:dyDescent="0.3">
      <c r="A89" s="1">
        <f t="shared" ref="A89" si="14">$N$3</f>
        <v>43817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G14" sqref="G14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43816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43816</v>
      </c>
      <c r="B2" s="2">
        <v>1</v>
      </c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41"/>
      <c r="N2" s="284"/>
    </row>
    <row r="3" spans="1:20" ht="17.399999999999999" x14ac:dyDescent="0.3">
      <c r="A3" s="1">
        <f t="shared" si="0"/>
        <v>43816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43816</v>
      </c>
      <c r="O3" s="3"/>
      <c r="P3" s="3"/>
      <c r="Q3" s="3"/>
      <c r="R3" s="3"/>
    </row>
    <row r="4" spans="1:20" ht="17.399999999999999" x14ac:dyDescent="0.3">
      <c r="A4" s="1">
        <f t="shared" si="0"/>
        <v>43816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43816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43816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43816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43816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43816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49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211</v>
      </c>
      <c r="O9" s="3"/>
      <c r="P9" s="3"/>
      <c r="Q9" s="40" t="str">
        <f>"24 N›Uvq ?? msL¨v = "&amp;H36</f>
        <v>24 N›Uvq ?? msL¨v = 49</v>
      </c>
    </row>
    <row r="10" spans="1:20" ht="57.6" x14ac:dyDescent="0.3">
      <c r="A10" s="1">
        <f t="shared" si="0"/>
        <v>43816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83" t="s">
        <v>142</v>
      </c>
      <c r="I10" s="65" t="str">
        <f>"me©‡gvU fwZ©
= "&amp;I36</f>
        <v>me©‡gvU fwZ©
= 101076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211</v>
      </c>
      <c r="L10" s="65" t="str">
        <f>"wbwðZ g„„Zz¨ 
= "&amp;L36</f>
        <v>wbwðZ g„„Zz¨ 
= 133</v>
      </c>
      <c r="M10" s="65" t="str">
        <f>"QvocÎ cÖvß †ivMx
 = "&amp;M36</f>
        <v>QvocÎ cÖvß †ivMx
 = 100601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43816</v>
      </c>
      <c r="B11" s="2" t="s">
        <v>9</v>
      </c>
      <c r="C11" s="12">
        <v>1</v>
      </c>
      <c r="D11" s="57" t="s">
        <v>10</v>
      </c>
      <c r="E11" s="13">
        <v>11</v>
      </c>
      <c r="F11" s="13">
        <v>0</v>
      </c>
      <c r="G11" s="13">
        <v>0</v>
      </c>
      <c r="H11" s="82">
        <f>SUM(E11:G11)</f>
        <v>11</v>
      </c>
      <c r="I11" s="104">
        <f>H11+'16.12'!I11</f>
        <v>8719</v>
      </c>
      <c r="J11" s="49">
        <v>40</v>
      </c>
      <c r="K11" s="49">
        <v>25</v>
      </c>
      <c r="L11" s="49">
        <v>13</v>
      </c>
      <c r="M11" s="14">
        <f t="shared" ref="M11:M23" si="1">I11-N11-J11</f>
        <v>8646</v>
      </c>
      <c r="N11" s="85">
        <v>33</v>
      </c>
      <c r="O11" s="3"/>
      <c r="P11" s="3"/>
      <c r="Q11" s="3"/>
      <c r="R11" s="3"/>
    </row>
    <row r="12" spans="1:20" x14ac:dyDescent="0.3">
      <c r="A12" s="1">
        <f t="shared" si="0"/>
        <v>43816</v>
      </c>
      <c r="B12" s="2" t="s">
        <v>11</v>
      </c>
      <c r="C12" s="15">
        <v>2</v>
      </c>
      <c r="D12" s="59" t="s">
        <v>144</v>
      </c>
      <c r="E12" s="13">
        <v>3</v>
      </c>
      <c r="F12" s="13">
        <v>0</v>
      </c>
      <c r="G12" s="13">
        <v>0</v>
      </c>
      <c r="H12" s="83">
        <f t="shared" ref="H12:H23" si="2">SUM(E12:G12)</f>
        <v>3</v>
      </c>
      <c r="I12" s="105">
        <f>H12+'16.12'!I12</f>
        <v>5033</v>
      </c>
      <c r="J12" s="51">
        <v>2</v>
      </c>
      <c r="K12" s="51">
        <v>0</v>
      </c>
      <c r="L12" s="51">
        <v>0</v>
      </c>
      <c r="M12" s="17">
        <f t="shared" si="1"/>
        <v>5013</v>
      </c>
      <c r="N12" s="86">
        <v>18</v>
      </c>
      <c r="O12" s="3"/>
      <c r="P12" s="3"/>
      <c r="Q12" s="3"/>
      <c r="R12" s="3"/>
    </row>
    <row r="13" spans="1:20" x14ac:dyDescent="0.3">
      <c r="A13" s="1">
        <f t="shared" si="0"/>
        <v>43816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H13+'16.12'!I13</f>
        <v>1467</v>
      </c>
      <c r="J13" s="51">
        <v>16</v>
      </c>
      <c r="K13" s="51">
        <v>13</v>
      </c>
      <c r="L13" s="51">
        <v>12</v>
      </c>
      <c r="M13" s="17">
        <f t="shared" si="1"/>
        <v>1449</v>
      </c>
      <c r="N13" s="86">
        <v>2</v>
      </c>
      <c r="O13" s="3"/>
      <c r="Q13" s="3"/>
      <c r="R13" s="3"/>
    </row>
    <row r="14" spans="1:20" x14ac:dyDescent="0.3">
      <c r="A14" s="1">
        <f t="shared" si="0"/>
        <v>43816</v>
      </c>
      <c r="B14" s="2" t="s">
        <v>14</v>
      </c>
      <c r="C14" s="15">
        <v>4</v>
      </c>
      <c r="D14" s="59" t="s">
        <v>145</v>
      </c>
      <c r="E14" s="13">
        <v>0</v>
      </c>
      <c r="F14" s="13">
        <v>0</v>
      </c>
      <c r="G14" s="13">
        <v>0</v>
      </c>
      <c r="H14" s="83">
        <f t="shared" si="2"/>
        <v>0</v>
      </c>
      <c r="I14" s="105">
        <f>H14+'16.12'!I14</f>
        <v>3765</v>
      </c>
      <c r="J14" s="51">
        <v>8</v>
      </c>
      <c r="K14" s="51">
        <v>8</v>
      </c>
      <c r="L14" s="51">
        <v>5</v>
      </c>
      <c r="M14" s="17">
        <f t="shared" si="1"/>
        <v>3745</v>
      </c>
      <c r="N14" s="86">
        <v>12</v>
      </c>
      <c r="O14" s="3"/>
      <c r="P14" s="3"/>
      <c r="Q14" s="3"/>
      <c r="R14" s="3"/>
    </row>
    <row r="15" spans="1:20" ht="17.399999999999999" x14ac:dyDescent="0.3">
      <c r="A15" s="1">
        <f t="shared" si="0"/>
        <v>43816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H15+'16.12'!I15</f>
        <v>1668</v>
      </c>
      <c r="J15" s="51">
        <v>3</v>
      </c>
      <c r="K15" s="51">
        <v>3</v>
      </c>
      <c r="L15" s="51">
        <v>2</v>
      </c>
      <c r="M15" s="17">
        <f t="shared" si="1"/>
        <v>1662</v>
      </c>
      <c r="N15" s="86">
        <v>3</v>
      </c>
      <c r="O15" s="3"/>
      <c r="P15" s="3"/>
      <c r="Q15" s="3"/>
      <c r="R15" s="3"/>
    </row>
    <row r="16" spans="1:20" ht="17.399999999999999" x14ac:dyDescent="0.3">
      <c r="A16" s="1">
        <f t="shared" si="0"/>
        <v>43816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H16+'16.12'!I16</f>
        <v>1065</v>
      </c>
      <c r="J16" s="51"/>
      <c r="K16" s="51"/>
      <c r="L16" s="51">
        <v>0</v>
      </c>
      <c r="M16" s="17">
        <f t="shared" si="1"/>
        <v>1062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43816</v>
      </c>
      <c r="B17" s="2" t="s">
        <v>23</v>
      </c>
      <c r="C17" s="15">
        <v>7</v>
      </c>
      <c r="D17" s="61" t="s">
        <v>24</v>
      </c>
      <c r="E17" s="13">
        <v>1</v>
      </c>
      <c r="F17" s="13">
        <v>0</v>
      </c>
      <c r="G17" s="13">
        <v>0</v>
      </c>
      <c r="H17" s="83">
        <f t="shared" si="2"/>
        <v>1</v>
      </c>
      <c r="I17" s="105">
        <f>H17+'16.12'!I17</f>
        <v>4204</v>
      </c>
      <c r="J17" s="51">
        <v>15</v>
      </c>
      <c r="K17" s="51">
        <v>14</v>
      </c>
      <c r="L17" s="51">
        <v>5</v>
      </c>
      <c r="M17" s="17">
        <f t="shared" si="1"/>
        <v>4174</v>
      </c>
      <c r="N17" s="86">
        <v>15</v>
      </c>
      <c r="O17" s="3"/>
      <c r="P17" s="3"/>
      <c r="Q17" s="3"/>
      <c r="R17" s="3"/>
    </row>
    <row r="18" spans="1:18" ht="17.399999999999999" x14ac:dyDescent="0.3">
      <c r="A18" s="1">
        <f t="shared" si="0"/>
        <v>43816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H18+'16.12'!I18</f>
        <v>360</v>
      </c>
      <c r="J18" s="51"/>
      <c r="K18" s="51"/>
      <c r="L18" s="51">
        <v>0</v>
      </c>
      <c r="M18" s="17">
        <f t="shared" si="1"/>
        <v>357</v>
      </c>
      <c r="N18" s="86">
        <v>3</v>
      </c>
      <c r="O18" s="3"/>
      <c r="P18" s="3"/>
      <c r="Q18" s="3"/>
      <c r="R18" s="3"/>
    </row>
    <row r="19" spans="1:18" x14ac:dyDescent="0.3">
      <c r="A19" s="1">
        <f t="shared" si="0"/>
        <v>43816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H19+'16.12'!I19</f>
        <v>1762</v>
      </c>
      <c r="J19" s="51"/>
      <c r="K19" s="51">
        <v>0</v>
      </c>
      <c r="L19" s="51">
        <v>0</v>
      </c>
      <c r="M19" s="17">
        <f t="shared" si="1"/>
        <v>1757</v>
      </c>
      <c r="N19" s="86">
        <v>5</v>
      </c>
      <c r="O19" s="3"/>
      <c r="P19" s="3"/>
      <c r="Q19" s="3"/>
      <c r="R19" s="3"/>
    </row>
    <row r="20" spans="1:18" x14ac:dyDescent="0.3">
      <c r="A20" s="1">
        <f t="shared" si="0"/>
        <v>43816</v>
      </c>
      <c r="B20" s="2" t="s">
        <v>29</v>
      </c>
      <c r="C20" s="15">
        <v>10</v>
      </c>
      <c r="D20" s="59" t="s">
        <v>30</v>
      </c>
      <c r="E20" s="13">
        <v>1</v>
      </c>
      <c r="F20" s="13">
        <v>0</v>
      </c>
      <c r="G20" s="13">
        <v>0</v>
      </c>
      <c r="H20" s="83">
        <f t="shared" si="2"/>
        <v>1</v>
      </c>
      <c r="I20" s="105">
        <f>H20+'16.12'!I20</f>
        <v>3223</v>
      </c>
      <c r="J20" s="51">
        <v>3</v>
      </c>
      <c r="K20" s="51">
        <v>3</v>
      </c>
      <c r="L20" s="51">
        <v>3</v>
      </c>
      <c r="M20" s="17">
        <f t="shared" si="1"/>
        <v>3203</v>
      </c>
      <c r="N20" s="86">
        <v>17</v>
      </c>
      <c r="O20" s="3"/>
      <c r="P20" s="3"/>
      <c r="Q20" s="3"/>
      <c r="R20" s="3"/>
    </row>
    <row r="21" spans="1:18" ht="22.2" customHeight="1" x14ac:dyDescent="0.3">
      <c r="A21" s="1">
        <f t="shared" si="0"/>
        <v>43816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H21+'16.12'!I21</f>
        <v>248</v>
      </c>
      <c r="J21" s="51"/>
      <c r="K21" s="51"/>
      <c r="L21" s="51"/>
      <c r="M21" s="17">
        <f t="shared" si="1"/>
        <v>247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H22+'16.12'!I22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43816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18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18</v>
      </c>
      <c r="I24" s="94">
        <f t="shared" si="3"/>
        <v>31589</v>
      </c>
      <c r="J24" s="92">
        <f t="shared" si="3"/>
        <v>87</v>
      </c>
      <c r="K24" s="92">
        <f t="shared" si="3"/>
        <v>66</v>
      </c>
      <c r="L24" s="92">
        <f t="shared" si="3"/>
        <v>40</v>
      </c>
      <c r="M24" s="95">
        <f t="shared" si="3"/>
        <v>31390</v>
      </c>
      <c r="N24" s="96">
        <f t="shared" si="3"/>
        <v>112</v>
      </c>
      <c r="O24" s="3"/>
      <c r="P24" s="3"/>
      <c r="Q24" s="3"/>
      <c r="R24" s="3"/>
    </row>
    <row r="25" spans="1:18" x14ac:dyDescent="0.3">
      <c r="A25" s="1">
        <f t="shared" ref="A25:A88" si="4">$N$3</f>
        <v>43816</v>
      </c>
      <c r="B25" s="2">
        <v>1</v>
      </c>
      <c r="C25" s="78"/>
      <c r="D25" s="79" t="s">
        <v>119</v>
      </c>
      <c r="E25" s="97">
        <f>E75</f>
        <v>12</v>
      </c>
      <c r="F25" s="97">
        <f t="shared" ref="F25:N25" si="5">F75</f>
        <v>0</v>
      </c>
      <c r="G25" s="97">
        <f t="shared" si="5"/>
        <v>0</v>
      </c>
      <c r="H25" s="97">
        <f t="shared" si="5"/>
        <v>12</v>
      </c>
      <c r="I25" s="97">
        <f t="shared" si="5"/>
        <v>20070</v>
      </c>
      <c r="J25" s="97">
        <f t="shared" si="5"/>
        <v>108</v>
      </c>
      <c r="K25" s="97">
        <f t="shared" si="5"/>
        <v>106</v>
      </c>
      <c r="L25" s="97">
        <f t="shared" si="5"/>
        <v>74</v>
      </c>
      <c r="M25" s="97">
        <f t="shared" si="5"/>
        <v>19935</v>
      </c>
      <c r="N25" s="97">
        <f t="shared" si="5"/>
        <v>27</v>
      </c>
      <c r="O25" s="3"/>
      <c r="P25" s="3"/>
      <c r="Q25" s="3"/>
      <c r="R25" s="3"/>
    </row>
    <row r="26" spans="1:18" x14ac:dyDescent="0.3">
      <c r="A26" s="1">
        <f t="shared" si="4"/>
        <v>43816</v>
      </c>
      <c r="B26" s="2">
        <v>1</v>
      </c>
      <c r="C26" s="78"/>
      <c r="D26" s="79" t="s">
        <v>154</v>
      </c>
      <c r="E26" s="97">
        <f>E24+E25</f>
        <v>30</v>
      </c>
      <c r="F26" s="98">
        <f t="shared" ref="F26:N26" si="6">F24+F25</f>
        <v>0</v>
      </c>
      <c r="G26" s="98">
        <f t="shared" si="6"/>
        <v>0</v>
      </c>
      <c r="H26" s="99">
        <f t="shared" si="6"/>
        <v>30</v>
      </c>
      <c r="I26" s="97">
        <f t="shared" si="6"/>
        <v>51659</v>
      </c>
      <c r="J26" s="98">
        <f t="shared" si="6"/>
        <v>195</v>
      </c>
      <c r="K26" s="98">
        <f t="shared" si="6"/>
        <v>172</v>
      </c>
      <c r="L26" s="100">
        <f t="shared" si="6"/>
        <v>114</v>
      </c>
      <c r="M26" s="101">
        <f t="shared" si="6"/>
        <v>51325</v>
      </c>
      <c r="N26" s="102">
        <f t="shared" si="6"/>
        <v>139</v>
      </c>
      <c r="O26" s="3"/>
      <c r="P26" s="67"/>
      <c r="Q26" s="3"/>
      <c r="R26" s="3"/>
    </row>
    <row r="27" spans="1:18" x14ac:dyDescent="0.3">
      <c r="A27" s="1">
        <f t="shared" si="4"/>
        <v>43816</v>
      </c>
      <c r="B27" s="2">
        <v>1</v>
      </c>
      <c r="C27" s="80"/>
      <c r="D27" s="81" t="s">
        <v>120</v>
      </c>
      <c r="E27" s="97">
        <f>SUM(E28:E35)</f>
        <v>19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19</v>
      </c>
      <c r="I27" s="97">
        <f t="shared" si="7"/>
        <v>49417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49276</v>
      </c>
      <c r="N27" s="102">
        <f t="shared" si="7"/>
        <v>72</v>
      </c>
      <c r="O27" s="3"/>
      <c r="P27" s="3"/>
      <c r="Q27" s="3"/>
      <c r="R27" s="3"/>
    </row>
    <row r="28" spans="1:18" x14ac:dyDescent="0.3">
      <c r="A28" s="1">
        <f t="shared" si="4"/>
        <v>43816</v>
      </c>
      <c r="B28" s="2" t="s">
        <v>31</v>
      </c>
      <c r="C28" s="12">
        <v>1</v>
      </c>
      <c r="D28" s="48" t="s">
        <v>32</v>
      </c>
      <c r="E28" s="13">
        <v>3</v>
      </c>
      <c r="F28" s="13">
        <v>0</v>
      </c>
      <c r="G28" s="13">
        <v>0</v>
      </c>
      <c r="H28" s="82">
        <f t="shared" ref="H28:H35" si="8">SUM(E28:G28)</f>
        <v>3</v>
      </c>
      <c r="I28" s="104">
        <f>H28+'16.12'!I28</f>
        <v>11711</v>
      </c>
      <c r="J28" s="49">
        <v>14</v>
      </c>
      <c r="K28" s="49">
        <v>8</v>
      </c>
      <c r="L28" s="49">
        <v>5</v>
      </c>
      <c r="M28" s="14">
        <f t="shared" ref="M28:M35" si="9">I28-N28-J28</f>
        <v>11682</v>
      </c>
      <c r="N28" s="85">
        <v>15</v>
      </c>
      <c r="O28" s="3"/>
      <c r="P28" s="3"/>
      <c r="Q28" s="3"/>
      <c r="R28" s="3"/>
    </row>
    <row r="29" spans="1:18" x14ac:dyDescent="0.3">
      <c r="A29" s="1">
        <f t="shared" si="4"/>
        <v>43816</v>
      </c>
      <c r="B29" s="2" t="s">
        <v>33</v>
      </c>
      <c r="C29" s="15">
        <v>2</v>
      </c>
      <c r="D29" s="50" t="s">
        <v>156</v>
      </c>
      <c r="E29" s="13">
        <v>7</v>
      </c>
      <c r="F29" s="13">
        <v>0</v>
      </c>
      <c r="G29" s="13">
        <v>0</v>
      </c>
      <c r="H29" s="83">
        <f t="shared" si="8"/>
        <v>7</v>
      </c>
      <c r="I29" s="105">
        <f>H29+'16.12'!I29</f>
        <v>8307</v>
      </c>
      <c r="J29" s="51">
        <v>7</v>
      </c>
      <c r="K29" s="51">
        <v>5</v>
      </c>
      <c r="L29" s="51">
        <v>2</v>
      </c>
      <c r="M29" s="17">
        <f t="shared" si="9"/>
        <v>8274</v>
      </c>
      <c r="N29" s="86">
        <v>26</v>
      </c>
      <c r="O29" s="3"/>
      <c r="P29" s="3"/>
      <c r="Q29" s="3"/>
      <c r="R29" s="3"/>
    </row>
    <row r="30" spans="1:18" x14ac:dyDescent="0.3">
      <c r="A30" s="1">
        <f t="shared" si="4"/>
        <v>43816</v>
      </c>
      <c r="B30" s="2" t="s">
        <v>35</v>
      </c>
      <c r="C30" s="15">
        <v>3</v>
      </c>
      <c r="D30" s="50" t="s">
        <v>36</v>
      </c>
      <c r="E30" s="13">
        <v>5</v>
      </c>
      <c r="F30" s="13">
        <v>0</v>
      </c>
      <c r="G30" s="13">
        <v>0</v>
      </c>
      <c r="H30" s="83">
        <f t="shared" si="8"/>
        <v>5</v>
      </c>
      <c r="I30" s="105">
        <f>H30+'16.12'!I30</f>
        <v>11953</v>
      </c>
      <c r="J30" s="51">
        <v>24</v>
      </c>
      <c r="K30" s="51">
        <v>10</v>
      </c>
      <c r="L30" s="51">
        <v>4</v>
      </c>
      <c r="M30" s="17">
        <f t="shared" si="9"/>
        <v>11917</v>
      </c>
      <c r="N30" s="86">
        <v>12</v>
      </c>
      <c r="O30" s="3"/>
      <c r="P30" s="3"/>
      <c r="Q30" s="3"/>
      <c r="R30" s="3"/>
    </row>
    <row r="31" spans="1:18" x14ac:dyDescent="0.3">
      <c r="A31" s="1">
        <f t="shared" si="4"/>
        <v>43816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H31+'16.12'!I31</f>
        <v>2173</v>
      </c>
      <c r="J31" s="51">
        <v>4</v>
      </c>
      <c r="K31" s="51">
        <v>4</v>
      </c>
      <c r="L31" s="51">
        <v>2</v>
      </c>
      <c r="M31" s="17">
        <f t="shared" si="9"/>
        <v>2167</v>
      </c>
      <c r="N31" s="86">
        <v>2</v>
      </c>
      <c r="O31" s="3"/>
      <c r="P31" s="3"/>
      <c r="Q31" s="3"/>
      <c r="R31" s="3"/>
    </row>
    <row r="32" spans="1:18" x14ac:dyDescent="0.3">
      <c r="A32" s="1">
        <f t="shared" si="4"/>
        <v>43816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H32+'16.12'!I32</f>
        <v>4810</v>
      </c>
      <c r="J32" s="51">
        <v>5</v>
      </c>
      <c r="K32" s="51">
        <v>4</v>
      </c>
      <c r="L32" s="51">
        <v>2</v>
      </c>
      <c r="M32" s="17">
        <f t="shared" si="9"/>
        <v>4804</v>
      </c>
      <c r="N32" s="86">
        <v>1</v>
      </c>
      <c r="O32" s="3"/>
      <c r="P32" s="3"/>
      <c r="Q32" s="3"/>
      <c r="R32" s="3"/>
    </row>
    <row r="33" spans="1:18" x14ac:dyDescent="0.3">
      <c r="A33" s="1">
        <f t="shared" si="4"/>
        <v>43816</v>
      </c>
      <c r="B33" s="2" t="s">
        <v>41</v>
      </c>
      <c r="C33" s="15">
        <v>6</v>
      </c>
      <c r="D33" s="50" t="s">
        <v>42</v>
      </c>
      <c r="E33" s="13">
        <v>2</v>
      </c>
      <c r="F33" s="13">
        <v>0</v>
      </c>
      <c r="G33" s="13">
        <v>0</v>
      </c>
      <c r="H33" s="83">
        <f t="shared" si="8"/>
        <v>2</v>
      </c>
      <c r="I33" s="105">
        <f>H33+'16.12'!I33</f>
        <v>7076</v>
      </c>
      <c r="J33" s="51">
        <v>10</v>
      </c>
      <c r="K33" s="51">
        <v>5</v>
      </c>
      <c r="L33" s="51">
        <v>2</v>
      </c>
      <c r="M33" s="17">
        <f t="shared" si="9"/>
        <v>7060</v>
      </c>
      <c r="N33" s="86">
        <v>6</v>
      </c>
      <c r="O33" s="3"/>
      <c r="P33" s="3"/>
      <c r="Q33" s="3"/>
      <c r="R33" s="3"/>
    </row>
    <row r="34" spans="1:18" x14ac:dyDescent="0.3">
      <c r="A34" s="1">
        <f t="shared" si="4"/>
        <v>43816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H34+'16.12'!I34</f>
        <v>1011</v>
      </c>
      <c r="J34" s="51">
        <v>1</v>
      </c>
      <c r="K34" s="51">
        <v>0</v>
      </c>
      <c r="L34" s="51">
        <v>0</v>
      </c>
      <c r="M34" s="17">
        <f t="shared" si="9"/>
        <v>1009</v>
      </c>
      <c r="N34" s="86">
        <v>1</v>
      </c>
      <c r="O34" s="3"/>
      <c r="P34" s="3"/>
      <c r="Q34" s="3"/>
      <c r="R34" s="3"/>
    </row>
    <row r="35" spans="1:18" x14ac:dyDescent="0.3">
      <c r="A35" s="1">
        <f t="shared" si="4"/>
        <v>43816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H35+'16.12'!I35</f>
        <v>2376</v>
      </c>
      <c r="J35" s="55">
        <v>4</v>
      </c>
      <c r="K35" s="55">
        <v>3</v>
      </c>
      <c r="L35" s="55">
        <v>2</v>
      </c>
      <c r="M35" s="19">
        <f t="shared" si="9"/>
        <v>2363</v>
      </c>
      <c r="N35" s="87">
        <v>9</v>
      </c>
      <c r="O35" s="3"/>
      <c r="P35" s="3"/>
      <c r="Q35" s="3"/>
      <c r="R35" s="3"/>
    </row>
    <row r="36" spans="1:18" x14ac:dyDescent="0.3">
      <c r="A36" s="1">
        <f t="shared" si="4"/>
        <v>43816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49</v>
      </c>
      <c r="I36" s="23">
        <f t="shared" si="10"/>
        <v>101076</v>
      </c>
      <c r="J36" s="23">
        <f t="shared" si="10"/>
        <v>264</v>
      </c>
      <c r="K36" s="23">
        <f t="shared" si="10"/>
        <v>211</v>
      </c>
      <c r="L36" s="23">
        <f t="shared" si="10"/>
        <v>133</v>
      </c>
      <c r="M36" s="23">
        <f t="shared" si="10"/>
        <v>100601</v>
      </c>
      <c r="N36" s="23">
        <f t="shared" si="10"/>
        <v>211</v>
      </c>
      <c r="O36" s="3"/>
      <c r="P36" s="3"/>
      <c r="Q36" s="3"/>
      <c r="R36" s="3"/>
    </row>
    <row r="37" spans="1:18" ht="21.6" customHeight="1" x14ac:dyDescent="0.3">
      <c r="A37" s="1">
        <f t="shared" si="4"/>
        <v>43816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43816</v>
      </c>
      <c r="B38" s="64">
        <v>1</v>
      </c>
      <c r="C38" s="69"/>
      <c r="D38" s="306" t="s">
        <v>270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43816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43816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43816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43816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43816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27</v>
      </c>
      <c r="O43" s="3"/>
      <c r="P43" s="3"/>
      <c r="Q43" s="3"/>
      <c r="R43" s="3"/>
    </row>
    <row r="44" spans="1:18" ht="58.2" customHeight="1" x14ac:dyDescent="0.3">
      <c r="A44" s="1">
        <f t="shared" si="4"/>
        <v>43816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83" t="s">
        <v>142</v>
      </c>
      <c r="I44" s="65" t="str">
        <f>"me©‡gvU fwZ© 
= "&amp;I75</f>
        <v>me©‡gvU fwZ© 
= 20070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19935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43816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H45+'16.12'!I45</f>
        <v>1215</v>
      </c>
      <c r="J45" s="49">
        <v>3</v>
      </c>
      <c r="K45" s="49">
        <v>3</v>
      </c>
      <c r="L45" s="49">
        <v>1</v>
      </c>
      <c r="M45" s="14">
        <f t="shared" ref="M45:M74" si="12">I45-N45-J45</f>
        <v>1211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43816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H46+'16.12'!I46</f>
        <v>1897</v>
      </c>
      <c r="J46" s="51">
        <v>12</v>
      </c>
      <c r="K46" s="51">
        <v>11</v>
      </c>
      <c r="L46" s="51">
        <v>9</v>
      </c>
      <c r="M46" s="17">
        <f t="shared" si="12"/>
        <v>1880</v>
      </c>
      <c r="N46" s="86">
        <v>5</v>
      </c>
      <c r="O46" s="3"/>
      <c r="P46" s="3"/>
      <c r="Q46" s="3"/>
      <c r="R46" s="3"/>
    </row>
    <row r="47" spans="1:18" ht="17.55" customHeight="1" x14ac:dyDescent="0.3">
      <c r="A47" s="1">
        <f t="shared" si="4"/>
        <v>43816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H47+'16.12'!I47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43816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H48+'16.12'!I48</f>
        <v>765</v>
      </c>
      <c r="J48" s="51">
        <v>8</v>
      </c>
      <c r="K48" s="51">
        <v>8</v>
      </c>
      <c r="L48" s="51">
        <v>4</v>
      </c>
      <c r="M48" s="17">
        <f t="shared" si="12"/>
        <v>756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43816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H49+'16.12'!I49</f>
        <v>924</v>
      </c>
      <c r="J49" s="51">
        <v>12</v>
      </c>
      <c r="K49" s="51">
        <v>12</v>
      </c>
      <c r="L49" s="51">
        <v>12</v>
      </c>
      <c r="M49" s="17">
        <f t="shared" si="12"/>
        <v>912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43816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H50+'16.12'!I50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43816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H51+'16.12'!I51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43816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H52+'16.12'!I52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43816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H53+'16.12'!I53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43816</v>
      </c>
      <c r="B54" s="2" t="s">
        <v>75</v>
      </c>
      <c r="C54" s="33">
        <v>10</v>
      </c>
      <c r="D54" s="50" t="s">
        <v>76</v>
      </c>
      <c r="E54" s="13">
        <v>3</v>
      </c>
      <c r="F54" s="13">
        <v>0</v>
      </c>
      <c r="G54" s="13">
        <v>0</v>
      </c>
      <c r="H54" s="83">
        <f t="shared" si="11"/>
        <v>3</v>
      </c>
      <c r="I54" s="105">
        <f>H54+'16.12'!I54</f>
        <v>1743</v>
      </c>
      <c r="J54" s="51">
        <v>2</v>
      </c>
      <c r="K54" s="51">
        <v>2</v>
      </c>
      <c r="L54" s="51">
        <v>1</v>
      </c>
      <c r="M54" s="17">
        <f t="shared" si="12"/>
        <v>1735</v>
      </c>
      <c r="N54" s="86">
        <v>6</v>
      </c>
      <c r="O54" s="3"/>
      <c r="P54" s="3"/>
      <c r="Q54" s="3"/>
      <c r="R54" s="3"/>
    </row>
    <row r="55" spans="1:18" ht="17.55" customHeight="1" x14ac:dyDescent="0.3">
      <c r="A55" s="1">
        <f t="shared" si="4"/>
        <v>43816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H55+'16.12'!I55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43816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H56+'16.12'!I56</f>
        <v>147</v>
      </c>
      <c r="J56" s="51">
        <v>1</v>
      </c>
      <c r="K56" s="51">
        <v>1</v>
      </c>
      <c r="L56" s="51">
        <v>1</v>
      </c>
      <c r="M56" s="17">
        <f t="shared" si="12"/>
        <v>146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43816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H57+'16.12'!I57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43816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H58+'16.12'!I58</f>
        <v>1433</v>
      </c>
      <c r="J58" s="51">
        <v>6</v>
      </c>
      <c r="K58" s="51">
        <v>6</v>
      </c>
      <c r="L58" s="51">
        <v>4</v>
      </c>
      <c r="M58" s="17">
        <f t="shared" si="12"/>
        <v>1426</v>
      </c>
      <c r="N58" s="86">
        <v>1</v>
      </c>
      <c r="O58" s="3"/>
      <c r="P58" s="3"/>
      <c r="Q58" s="3"/>
      <c r="R58" s="3"/>
    </row>
    <row r="59" spans="1:18" ht="17.55" customHeight="1" x14ac:dyDescent="0.3">
      <c r="A59" s="1">
        <f t="shared" si="4"/>
        <v>43816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H59+'16.12'!I59</f>
        <v>778</v>
      </c>
      <c r="J59" s="51">
        <v>8</v>
      </c>
      <c r="K59" s="51">
        <v>8</v>
      </c>
      <c r="L59" s="51">
        <v>7</v>
      </c>
      <c r="M59" s="17">
        <f t="shared" si="12"/>
        <v>768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43816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H60+'16.12'!I60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43816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H61+'16.12'!I61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43816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H62+'16.12'!I62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43816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H63+'16.12'!I63</f>
        <v>822</v>
      </c>
      <c r="J63" s="51">
        <v>6</v>
      </c>
      <c r="K63" s="51">
        <v>6</v>
      </c>
      <c r="L63" s="51">
        <v>6</v>
      </c>
      <c r="M63" s="17">
        <f t="shared" si="12"/>
        <v>816</v>
      </c>
      <c r="N63" s="86">
        <v>0</v>
      </c>
      <c r="O63" s="3"/>
      <c r="P63" s="3"/>
      <c r="Q63" s="3"/>
      <c r="R63" s="3"/>
    </row>
    <row r="64" spans="1:18" ht="17.55" customHeight="1" x14ac:dyDescent="0.3">
      <c r="A64" s="1">
        <f t="shared" si="4"/>
        <v>43816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H64+'16.12'!I64</f>
        <v>998</v>
      </c>
      <c r="J64" s="51"/>
      <c r="K64" s="51"/>
      <c r="L64" s="51">
        <v>0</v>
      </c>
      <c r="M64" s="17">
        <f t="shared" si="12"/>
        <v>993</v>
      </c>
      <c r="N64" s="86">
        <v>5</v>
      </c>
      <c r="O64" s="3"/>
      <c r="P64" s="3"/>
      <c r="Q64" s="3"/>
      <c r="R64" s="3"/>
    </row>
    <row r="65" spans="1:18" ht="17.55" customHeight="1" x14ac:dyDescent="0.3">
      <c r="A65" s="1">
        <f t="shared" si="4"/>
        <v>43816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H65+'16.12'!I65</f>
        <v>502</v>
      </c>
      <c r="J65" s="51">
        <v>4</v>
      </c>
      <c r="K65" s="51">
        <v>4</v>
      </c>
      <c r="L65" s="51">
        <v>4</v>
      </c>
      <c r="M65" s="17">
        <f t="shared" si="12"/>
        <v>497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43816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H66+'16.12'!I66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43816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H67+'16.12'!I67</f>
        <v>744</v>
      </c>
      <c r="J67" s="51">
        <v>7</v>
      </c>
      <c r="K67" s="51">
        <v>7</v>
      </c>
      <c r="L67" s="51">
        <v>6</v>
      </c>
      <c r="M67" s="17">
        <f t="shared" si="12"/>
        <v>736</v>
      </c>
      <c r="N67" s="86">
        <v>1</v>
      </c>
      <c r="O67" s="3"/>
      <c r="P67" s="3"/>
      <c r="Q67" s="3"/>
      <c r="R67" s="3"/>
    </row>
    <row r="68" spans="1:18" ht="17.55" customHeight="1" x14ac:dyDescent="0.3">
      <c r="A68" s="1">
        <f t="shared" si="4"/>
        <v>43816</v>
      </c>
      <c r="B68" s="2" t="s">
        <v>103</v>
      </c>
      <c r="C68" s="33">
        <v>24</v>
      </c>
      <c r="D68" s="50" t="s">
        <v>104</v>
      </c>
      <c r="E68" s="13">
        <v>1</v>
      </c>
      <c r="F68" s="13">
        <v>0</v>
      </c>
      <c r="G68" s="13">
        <v>0</v>
      </c>
      <c r="H68" s="83">
        <f t="shared" si="11"/>
        <v>1</v>
      </c>
      <c r="I68" s="105">
        <f>H68+'16.12'!I68</f>
        <v>362</v>
      </c>
      <c r="J68" s="51">
        <v>2</v>
      </c>
      <c r="K68" s="51">
        <v>2</v>
      </c>
      <c r="L68" s="51">
        <v>0</v>
      </c>
      <c r="M68" s="17">
        <f t="shared" si="12"/>
        <v>359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43816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H69+'16.12'!I69</f>
        <v>877</v>
      </c>
      <c r="J69" s="51">
        <v>3</v>
      </c>
      <c r="K69" s="51">
        <v>3</v>
      </c>
      <c r="L69" s="51">
        <v>2</v>
      </c>
      <c r="M69" s="17">
        <f t="shared" si="12"/>
        <v>873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43816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H70+'16.12'!I70</f>
        <v>801</v>
      </c>
      <c r="J70" s="51">
        <v>2</v>
      </c>
      <c r="K70" s="51">
        <v>2</v>
      </c>
      <c r="L70" s="51">
        <v>0</v>
      </c>
      <c r="M70" s="17">
        <f t="shared" si="12"/>
        <v>797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43816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H71+'16.12'!I71</f>
        <v>781</v>
      </c>
      <c r="J71" s="51"/>
      <c r="K71" s="51"/>
      <c r="L71" s="51">
        <v>0</v>
      </c>
      <c r="M71" s="17">
        <f t="shared" si="12"/>
        <v>781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43816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H72+'16.12'!I72</f>
        <v>313</v>
      </c>
      <c r="J72" s="51"/>
      <c r="K72" s="51"/>
      <c r="L72" s="51">
        <v>0</v>
      </c>
      <c r="M72" s="17">
        <f t="shared" si="12"/>
        <v>313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43816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H73+'16.12'!I73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43816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H74+'16.12'!I74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43816</v>
      </c>
      <c r="B75" s="2">
        <v>1</v>
      </c>
      <c r="C75" s="29"/>
      <c r="D75" s="22" t="s">
        <v>117</v>
      </c>
      <c r="E75" s="23">
        <f>SUM(E45:E74)</f>
        <v>12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12</v>
      </c>
      <c r="I75" s="23">
        <f t="shared" si="13"/>
        <v>20070</v>
      </c>
      <c r="J75" s="23">
        <f t="shared" si="13"/>
        <v>108</v>
      </c>
      <c r="K75" s="23">
        <f t="shared" si="13"/>
        <v>106</v>
      </c>
      <c r="L75" s="23">
        <f t="shared" si="13"/>
        <v>74</v>
      </c>
      <c r="M75" s="23">
        <f t="shared" si="13"/>
        <v>19935</v>
      </c>
      <c r="N75" s="23">
        <f t="shared" si="13"/>
        <v>27</v>
      </c>
      <c r="O75" s="3"/>
      <c r="P75" s="3"/>
      <c r="Q75" s="3"/>
      <c r="R75" s="3"/>
    </row>
    <row r="76" spans="1:18" ht="17.55" customHeight="1" x14ac:dyDescent="0.3">
      <c r="A76" s="1">
        <f t="shared" si="4"/>
        <v>43816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43816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43816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43816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43816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43816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43816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43816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43816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43816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43816</v>
      </c>
      <c r="B86" s="2">
        <v>1</v>
      </c>
      <c r="E86" s="30"/>
    </row>
    <row r="87" spans="1:14" x14ac:dyDescent="0.3">
      <c r="A87" s="1">
        <f t="shared" si="4"/>
        <v>43816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43816</v>
      </c>
      <c r="B88" s="2">
        <v>1</v>
      </c>
      <c r="E88" s="30"/>
    </row>
    <row r="89" spans="1:14" x14ac:dyDescent="0.3">
      <c r="A89" s="1">
        <f t="shared" ref="A89" si="14">$N$3</f>
        <v>43816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N17" sqref="N17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43815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43815</v>
      </c>
      <c r="B2" s="2">
        <v>1</v>
      </c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41"/>
      <c r="N2" s="284"/>
    </row>
    <row r="3" spans="1:20" ht="17.399999999999999" x14ac:dyDescent="0.3">
      <c r="A3" s="1">
        <f t="shared" si="0"/>
        <v>43815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43815</v>
      </c>
      <c r="O3" s="3"/>
      <c r="P3" s="3"/>
      <c r="Q3" s="3"/>
      <c r="R3" s="3"/>
    </row>
    <row r="4" spans="1:20" ht="17.399999999999999" x14ac:dyDescent="0.3">
      <c r="A4" s="1">
        <f t="shared" si="0"/>
        <v>43815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43815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43815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43815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43815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43815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25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215</v>
      </c>
      <c r="O9" s="3"/>
      <c r="P9" s="3"/>
      <c r="Q9" s="40" t="str">
        <f>"24 N›Uvq ?? msL¨v = "&amp;H36</f>
        <v>24 N›Uvq ?? msL¨v = 25</v>
      </c>
    </row>
    <row r="10" spans="1:20" ht="57.6" x14ac:dyDescent="0.3">
      <c r="A10" s="1">
        <f t="shared" si="0"/>
        <v>43815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83" t="s">
        <v>142</v>
      </c>
      <c r="I10" s="65" t="str">
        <f>"me©‡gvU fwZ©
= "&amp;I36</f>
        <v>me©‡gvU fwZ©
= 101027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211</v>
      </c>
      <c r="L10" s="65" t="str">
        <f>"wbwðZ g„„Zz¨ 
= "&amp;L36</f>
        <v>wbwðZ g„„Zz¨ 
= 133</v>
      </c>
      <c r="M10" s="65" t="str">
        <f>"QvocÎ cÖvß †ivMx
 = "&amp;M36</f>
        <v>QvocÎ cÖvß †ivMx
 = 100548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43815</v>
      </c>
      <c r="B11" s="2" t="s">
        <v>9</v>
      </c>
      <c r="C11" s="12">
        <v>1</v>
      </c>
      <c r="D11" s="57" t="s">
        <v>10</v>
      </c>
      <c r="E11" s="13">
        <v>2</v>
      </c>
      <c r="F11" s="13">
        <v>0</v>
      </c>
      <c r="G11" s="13">
        <v>0</v>
      </c>
      <c r="H11" s="82">
        <f>SUM(E11:G11)</f>
        <v>2</v>
      </c>
      <c r="I11" s="104">
        <f>H11+'15.12'!I11</f>
        <v>8708</v>
      </c>
      <c r="J11" s="49">
        <v>40</v>
      </c>
      <c r="K11" s="49">
        <v>25</v>
      </c>
      <c r="L11" s="49">
        <v>13</v>
      </c>
      <c r="M11" s="14">
        <f t="shared" ref="M11:M23" si="1">I11-N11-J11</f>
        <v>8633</v>
      </c>
      <c r="N11" s="85">
        <v>35</v>
      </c>
      <c r="O11" s="3"/>
      <c r="P11" s="3"/>
      <c r="Q11" s="3"/>
      <c r="R11" s="3"/>
    </row>
    <row r="12" spans="1:20" x14ac:dyDescent="0.3">
      <c r="A12" s="1">
        <f t="shared" si="0"/>
        <v>43815</v>
      </c>
      <c r="B12" s="2" t="s">
        <v>11</v>
      </c>
      <c r="C12" s="15">
        <v>2</v>
      </c>
      <c r="D12" s="59" t="s">
        <v>144</v>
      </c>
      <c r="E12" s="13">
        <v>3</v>
      </c>
      <c r="F12" s="13">
        <v>0</v>
      </c>
      <c r="G12" s="13">
        <v>0</v>
      </c>
      <c r="H12" s="83">
        <f t="shared" ref="H12:H23" si="2">SUM(E12:G12)</f>
        <v>3</v>
      </c>
      <c r="I12" s="105">
        <f>H12+'15.12'!I12</f>
        <v>5030</v>
      </c>
      <c r="J12" s="51">
        <v>2</v>
      </c>
      <c r="K12" s="51">
        <v>0</v>
      </c>
      <c r="L12" s="51">
        <v>0</v>
      </c>
      <c r="M12" s="17">
        <f t="shared" si="1"/>
        <v>5010</v>
      </c>
      <c r="N12" s="86">
        <v>18</v>
      </c>
      <c r="O12" s="3"/>
      <c r="P12" s="3"/>
      <c r="Q12" s="3"/>
      <c r="R12" s="3"/>
    </row>
    <row r="13" spans="1:20" x14ac:dyDescent="0.3">
      <c r="A13" s="1">
        <f t="shared" si="0"/>
        <v>43815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H13+'15.12'!I13</f>
        <v>1467</v>
      </c>
      <c r="J13" s="51">
        <v>16</v>
      </c>
      <c r="K13" s="51">
        <v>13</v>
      </c>
      <c r="L13" s="51">
        <v>12</v>
      </c>
      <c r="M13" s="17">
        <f t="shared" si="1"/>
        <v>1448</v>
      </c>
      <c r="N13" s="86">
        <v>3</v>
      </c>
      <c r="O13" s="3"/>
      <c r="Q13" s="3"/>
      <c r="R13" s="3"/>
    </row>
    <row r="14" spans="1:20" x14ac:dyDescent="0.3">
      <c r="A14" s="1">
        <f t="shared" si="0"/>
        <v>43815</v>
      </c>
      <c r="B14" s="2" t="s">
        <v>14</v>
      </c>
      <c r="C14" s="15">
        <v>4</v>
      </c>
      <c r="D14" s="59" t="s">
        <v>145</v>
      </c>
      <c r="E14" s="13">
        <v>1</v>
      </c>
      <c r="F14" s="13">
        <v>0</v>
      </c>
      <c r="G14" s="13">
        <v>0</v>
      </c>
      <c r="H14" s="83">
        <f t="shared" si="2"/>
        <v>1</v>
      </c>
      <c r="I14" s="105">
        <f>H14+'15.12'!I14</f>
        <v>3765</v>
      </c>
      <c r="J14" s="51">
        <v>8</v>
      </c>
      <c r="K14" s="51">
        <v>8</v>
      </c>
      <c r="L14" s="51">
        <v>5</v>
      </c>
      <c r="M14" s="17">
        <f t="shared" si="1"/>
        <v>3740</v>
      </c>
      <c r="N14" s="86">
        <v>17</v>
      </c>
      <c r="O14" s="3"/>
      <c r="P14" s="3"/>
      <c r="Q14" s="3"/>
      <c r="R14" s="3"/>
    </row>
    <row r="15" spans="1:20" ht="17.399999999999999" x14ac:dyDescent="0.3">
      <c r="A15" s="1">
        <f t="shared" si="0"/>
        <v>43815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H15+'15.12'!I15</f>
        <v>1668</v>
      </c>
      <c r="J15" s="51">
        <v>3</v>
      </c>
      <c r="K15" s="51">
        <v>3</v>
      </c>
      <c r="L15" s="51">
        <v>2</v>
      </c>
      <c r="M15" s="17">
        <f t="shared" si="1"/>
        <v>1662</v>
      </c>
      <c r="N15" s="86">
        <v>3</v>
      </c>
      <c r="O15" s="3"/>
      <c r="P15" s="3"/>
      <c r="Q15" s="3"/>
      <c r="R15" s="3"/>
    </row>
    <row r="16" spans="1:20" ht="17.399999999999999" x14ac:dyDescent="0.3">
      <c r="A16" s="1">
        <f t="shared" si="0"/>
        <v>43815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H16+'15.12'!I16</f>
        <v>1065</v>
      </c>
      <c r="J16" s="51"/>
      <c r="K16" s="51"/>
      <c r="L16" s="51">
        <v>0</v>
      </c>
      <c r="M16" s="17">
        <f t="shared" si="1"/>
        <v>1063</v>
      </c>
      <c r="N16" s="86">
        <v>2</v>
      </c>
      <c r="O16" s="3"/>
      <c r="P16" s="3"/>
      <c r="Q16" s="3"/>
      <c r="R16" s="3"/>
    </row>
    <row r="17" spans="1:18" x14ac:dyDescent="0.3">
      <c r="A17" s="1">
        <f t="shared" si="0"/>
        <v>43815</v>
      </c>
      <c r="B17" s="2" t="s">
        <v>23</v>
      </c>
      <c r="C17" s="15">
        <v>7</v>
      </c>
      <c r="D17" s="61" t="s">
        <v>24</v>
      </c>
      <c r="E17" s="13">
        <v>1</v>
      </c>
      <c r="F17" s="13">
        <v>0</v>
      </c>
      <c r="G17" s="13">
        <v>0</v>
      </c>
      <c r="H17" s="83">
        <f t="shared" si="2"/>
        <v>1</v>
      </c>
      <c r="I17" s="105">
        <f>H17+'15.12'!I17</f>
        <v>4203</v>
      </c>
      <c r="J17" s="51">
        <v>15</v>
      </c>
      <c r="K17" s="51">
        <v>14</v>
      </c>
      <c r="L17" s="51">
        <v>5</v>
      </c>
      <c r="M17" s="17">
        <f t="shared" si="1"/>
        <v>4174</v>
      </c>
      <c r="N17" s="86">
        <v>14</v>
      </c>
      <c r="O17" s="3"/>
      <c r="P17" s="3"/>
      <c r="Q17" s="3"/>
      <c r="R17" s="3"/>
    </row>
    <row r="18" spans="1:18" ht="17.399999999999999" x14ac:dyDescent="0.3">
      <c r="A18" s="1">
        <f t="shared" si="0"/>
        <v>43815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H18+'15.12'!I18</f>
        <v>360</v>
      </c>
      <c r="J18" s="51"/>
      <c r="K18" s="51"/>
      <c r="L18" s="51">
        <v>0</v>
      </c>
      <c r="M18" s="17">
        <f t="shared" si="1"/>
        <v>357</v>
      </c>
      <c r="N18" s="86">
        <v>3</v>
      </c>
      <c r="O18" s="3"/>
      <c r="P18" s="3"/>
      <c r="Q18" s="3"/>
      <c r="R18" s="3"/>
    </row>
    <row r="19" spans="1:18" x14ac:dyDescent="0.3">
      <c r="A19" s="1">
        <f t="shared" si="0"/>
        <v>43815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H19+'15.12'!I19</f>
        <v>1760</v>
      </c>
      <c r="J19" s="51"/>
      <c r="K19" s="51">
        <v>0</v>
      </c>
      <c r="L19" s="51">
        <v>0</v>
      </c>
      <c r="M19" s="17">
        <f t="shared" si="1"/>
        <v>1756</v>
      </c>
      <c r="N19" s="86">
        <v>4</v>
      </c>
      <c r="O19" s="3"/>
      <c r="P19" s="3"/>
      <c r="Q19" s="3"/>
      <c r="R19" s="3"/>
    </row>
    <row r="20" spans="1:18" x14ac:dyDescent="0.3">
      <c r="A20" s="1">
        <f t="shared" si="0"/>
        <v>43815</v>
      </c>
      <c r="B20" s="2" t="s">
        <v>29</v>
      </c>
      <c r="C20" s="15">
        <v>10</v>
      </c>
      <c r="D20" s="59" t="s">
        <v>30</v>
      </c>
      <c r="E20" s="13">
        <v>2</v>
      </c>
      <c r="F20" s="13">
        <v>0</v>
      </c>
      <c r="G20" s="13">
        <v>0</v>
      </c>
      <c r="H20" s="83">
        <f t="shared" si="2"/>
        <v>2</v>
      </c>
      <c r="I20" s="105">
        <f>H20+'15.12'!I20</f>
        <v>3222</v>
      </c>
      <c r="J20" s="51">
        <v>3</v>
      </c>
      <c r="K20" s="51">
        <v>3</v>
      </c>
      <c r="L20" s="51">
        <v>3</v>
      </c>
      <c r="M20" s="17">
        <f t="shared" si="1"/>
        <v>3203</v>
      </c>
      <c r="N20" s="86">
        <v>16</v>
      </c>
      <c r="O20" s="3"/>
      <c r="P20" s="3"/>
      <c r="Q20" s="3"/>
      <c r="R20" s="3"/>
    </row>
    <row r="21" spans="1:18" ht="22.2" customHeight="1" x14ac:dyDescent="0.3">
      <c r="A21" s="1">
        <f t="shared" si="0"/>
        <v>43815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H21+'15.12'!I21</f>
        <v>248</v>
      </c>
      <c r="J21" s="51"/>
      <c r="K21" s="51"/>
      <c r="L21" s="51"/>
      <c r="M21" s="17">
        <f t="shared" si="1"/>
        <v>247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H22+'15.12'!I22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43815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10</v>
      </c>
      <c r="I24" s="94">
        <f t="shared" si="3"/>
        <v>31571</v>
      </c>
      <c r="J24" s="92">
        <f t="shared" si="3"/>
        <v>87</v>
      </c>
      <c r="K24" s="92">
        <f t="shared" si="3"/>
        <v>66</v>
      </c>
      <c r="L24" s="92">
        <f t="shared" si="3"/>
        <v>40</v>
      </c>
      <c r="M24" s="95">
        <f t="shared" si="3"/>
        <v>31368</v>
      </c>
      <c r="N24" s="96">
        <f t="shared" si="3"/>
        <v>116</v>
      </c>
      <c r="O24" s="3"/>
      <c r="P24" s="3"/>
      <c r="Q24" s="3"/>
      <c r="R24" s="3"/>
    </row>
    <row r="25" spans="1:18" x14ac:dyDescent="0.3">
      <c r="A25" s="1">
        <f t="shared" ref="A25:A88" si="4">$N$3</f>
        <v>43815</v>
      </c>
      <c r="B25" s="2">
        <v>1</v>
      </c>
      <c r="C25" s="78"/>
      <c r="D25" s="79" t="s">
        <v>119</v>
      </c>
      <c r="E25" s="97">
        <f>E75</f>
        <v>4</v>
      </c>
      <c r="F25" s="97">
        <f t="shared" ref="F25:N25" si="5">F75</f>
        <v>0</v>
      </c>
      <c r="G25" s="97">
        <f t="shared" si="5"/>
        <v>0</v>
      </c>
      <c r="H25" s="97">
        <f t="shared" si="5"/>
        <v>4</v>
      </c>
      <c r="I25" s="97">
        <f t="shared" si="5"/>
        <v>20058</v>
      </c>
      <c r="J25" s="97">
        <f t="shared" si="5"/>
        <v>108</v>
      </c>
      <c r="K25" s="97">
        <f t="shared" si="5"/>
        <v>106</v>
      </c>
      <c r="L25" s="97">
        <f t="shared" si="5"/>
        <v>74</v>
      </c>
      <c r="M25" s="97">
        <f t="shared" si="5"/>
        <v>19925</v>
      </c>
      <c r="N25" s="97">
        <f t="shared" si="5"/>
        <v>25</v>
      </c>
      <c r="O25" s="3"/>
      <c r="P25" s="3"/>
      <c r="Q25" s="3"/>
      <c r="R25" s="3"/>
    </row>
    <row r="26" spans="1:18" x14ac:dyDescent="0.3">
      <c r="A26" s="1">
        <f t="shared" si="4"/>
        <v>43815</v>
      </c>
      <c r="B26" s="2">
        <v>1</v>
      </c>
      <c r="C26" s="78"/>
      <c r="D26" s="79" t="s">
        <v>154</v>
      </c>
      <c r="E26" s="97">
        <f>E24+E25</f>
        <v>14</v>
      </c>
      <c r="F26" s="98">
        <f t="shared" ref="F26:N26" si="6">F24+F25</f>
        <v>0</v>
      </c>
      <c r="G26" s="98">
        <f t="shared" si="6"/>
        <v>0</v>
      </c>
      <c r="H26" s="99">
        <f t="shared" si="6"/>
        <v>14</v>
      </c>
      <c r="I26" s="97">
        <f t="shared" si="6"/>
        <v>51629</v>
      </c>
      <c r="J26" s="98">
        <f t="shared" si="6"/>
        <v>195</v>
      </c>
      <c r="K26" s="98">
        <f t="shared" si="6"/>
        <v>172</v>
      </c>
      <c r="L26" s="100">
        <f t="shared" si="6"/>
        <v>114</v>
      </c>
      <c r="M26" s="101">
        <f t="shared" si="6"/>
        <v>51293</v>
      </c>
      <c r="N26" s="102">
        <f t="shared" si="6"/>
        <v>141</v>
      </c>
      <c r="O26" s="3"/>
      <c r="P26" s="67"/>
      <c r="Q26" s="3"/>
      <c r="R26" s="3"/>
    </row>
    <row r="27" spans="1:18" x14ac:dyDescent="0.3">
      <c r="A27" s="1">
        <f t="shared" si="4"/>
        <v>43815</v>
      </c>
      <c r="B27" s="2">
        <v>1</v>
      </c>
      <c r="C27" s="80"/>
      <c r="D27" s="81" t="s">
        <v>120</v>
      </c>
      <c r="E27" s="97">
        <f>SUM(E28:E35)</f>
        <v>11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11</v>
      </c>
      <c r="I27" s="97">
        <f t="shared" si="7"/>
        <v>49398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49255</v>
      </c>
      <c r="N27" s="102">
        <f t="shared" si="7"/>
        <v>74</v>
      </c>
      <c r="O27" s="3"/>
      <c r="P27" s="3"/>
      <c r="Q27" s="3"/>
      <c r="R27" s="3"/>
    </row>
    <row r="28" spans="1:18" x14ac:dyDescent="0.3">
      <c r="A28" s="1">
        <f t="shared" si="4"/>
        <v>43815</v>
      </c>
      <c r="B28" s="2" t="s">
        <v>31</v>
      </c>
      <c r="C28" s="12">
        <v>1</v>
      </c>
      <c r="D28" s="48" t="s">
        <v>32</v>
      </c>
      <c r="E28" s="13">
        <v>2</v>
      </c>
      <c r="F28" s="13">
        <v>0</v>
      </c>
      <c r="G28" s="13">
        <v>0</v>
      </c>
      <c r="H28" s="82">
        <f t="shared" ref="H28:H35" si="8">SUM(E28:G28)</f>
        <v>2</v>
      </c>
      <c r="I28" s="104">
        <f>H28+'15.12'!I28</f>
        <v>11708</v>
      </c>
      <c r="J28" s="49">
        <v>14</v>
      </c>
      <c r="K28" s="49">
        <v>8</v>
      </c>
      <c r="L28" s="49">
        <v>5</v>
      </c>
      <c r="M28" s="14">
        <f t="shared" ref="M28:M35" si="9">I28-N28-J28</f>
        <v>11676</v>
      </c>
      <c r="N28" s="85">
        <v>18</v>
      </c>
      <c r="O28" s="3"/>
      <c r="P28" s="3"/>
      <c r="Q28" s="3"/>
      <c r="R28" s="3"/>
    </row>
    <row r="29" spans="1:18" x14ac:dyDescent="0.3">
      <c r="A29" s="1">
        <f t="shared" si="4"/>
        <v>43815</v>
      </c>
      <c r="B29" s="2" t="s">
        <v>33</v>
      </c>
      <c r="C29" s="15">
        <v>2</v>
      </c>
      <c r="D29" s="50" t="s">
        <v>156</v>
      </c>
      <c r="E29" s="13">
        <v>4</v>
      </c>
      <c r="F29" s="13">
        <v>0</v>
      </c>
      <c r="G29" s="13">
        <v>0</v>
      </c>
      <c r="H29" s="83">
        <f t="shared" si="8"/>
        <v>4</v>
      </c>
      <c r="I29" s="105">
        <f>H29+'15.12'!I29</f>
        <v>8300</v>
      </c>
      <c r="J29" s="51">
        <v>7</v>
      </c>
      <c r="K29" s="51">
        <v>5</v>
      </c>
      <c r="L29" s="51">
        <v>2</v>
      </c>
      <c r="M29" s="17">
        <f t="shared" si="9"/>
        <v>8267</v>
      </c>
      <c r="N29" s="86">
        <v>26</v>
      </c>
      <c r="O29" s="3"/>
      <c r="P29" s="3"/>
      <c r="Q29" s="3"/>
      <c r="R29" s="3"/>
    </row>
    <row r="30" spans="1:18" ht="17.399999999999999" x14ac:dyDescent="0.3">
      <c r="A30" s="1">
        <f t="shared" si="4"/>
        <v>43815</v>
      </c>
      <c r="B30" s="2" t="s">
        <v>35</v>
      </c>
      <c r="C30" s="15">
        <v>3</v>
      </c>
      <c r="D30" s="50" t="s">
        <v>36</v>
      </c>
      <c r="E30" s="13">
        <v>2</v>
      </c>
      <c r="F30" s="13">
        <v>0</v>
      </c>
      <c r="G30" s="13">
        <v>0</v>
      </c>
      <c r="H30" s="83">
        <f t="shared" si="8"/>
        <v>2</v>
      </c>
      <c r="I30" s="105">
        <f>H30+'15.12'!I30</f>
        <v>11948</v>
      </c>
      <c r="J30" s="51">
        <v>24</v>
      </c>
      <c r="K30" s="51">
        <v>10</v>
      </c>
      <c r="L30" s="51">
        <v>4</v>
      </c>
      <c r="M30" s="17">
        <f t="shared" si="9"/>
        <v>11912</v>
      </c>
      <c r="N30" s="86">
        <v>12</v>
      </c>
      <c r="O30" s="3"/>
      <c r="P30" s="3"/>
      <c r="Q30" s="3"/>
      <c r="R30" s="3"/>
    </row>
    <row r="31" spans="1:18" ht="17.399999999999999" x14ac:dyDescent="0.3">
      <c r="A31" s="1">
        <f t="shared" si="4"/>
        <v>43815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H31+'15.12'!I31</f>
        <v>2172</v>
      </c>
      <c r="J31" s="51">
        <v>4</v>
      </c>
      <c r="K31" s="51">
        <v>4</v>
      </c>
      <c r="L31" s="51">
        <v>2</v>
      </c>
      <c r="M31" s="17">
        <f t="shared" si="9"/>
        <v>2167</v>
      </c>
      <c r="N31" s="86">
        <v>1</v>
      </c>
      <c r="O31" s="3"/>
      <c r="P31" s="3"/>
      <c r="Q31" s="3"/>
      <c r="R31" s="3"/>
    </row>
    <row r="32" spans="1:18" ht="17.399999999999999" x14ac:dyDescent="0.3">
      <c r="A32" s="1">
        <f t="shared" si="4"/>
        <v>43815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H32+'15.12'!I32</f>
        <v>4810</v>
      </c>
      <c r="J32" s="51">
        <v>5</v>
      </c>
      <c r="K32" s="51">
        <v>4</v>
      </c>
      <c r="L32" s="51">
        <v>2</v>
      </c>
      <c r="M32" s="17">
        <f t="shared" si="9"/>
        <v>4802</v>
      </c>
      <c r="N32" s="86">
        <v>3</v>
      </c>
      <c r="O32" s="3"/>
      <c r="P32" s="3"/>
      <c r="Q32" s="3"/>
      <c r="R32" s="3"/>
    </row>
    <row r="33" spans="1:18" ht="17.399999999999999" x14ac:dyDescent="0.3">
      <c r="A33" s="1">
        <f t="shared" si="4"/>
        <v>43815</v>
      </c>
      <c r="B33" s="2" t="s">
        <v>41</v>
      </c>
      <c r="C33" s="15">
        <v>6</v>
      </c>
      <c r="D33" s="50" t="s">
        <v>42</v>
      </c>
      <c r="E33" s="13">
        <v>2</v>
      </c>
      <c r="F33" s="13">
        <v>0</v>
      </c>
      <c r="G33" s="13">
        <v>0</v>
      </c>
      <c r="H33" s="83">
        <f t="shared" si="8"/>
        <v>2</v>
      </c>
      <c r="I33" s="105">
        <f>H33+'15.12'!I33</f>
        <v>7074</v>
      </c>
      <c r="J33" s="51">
        <v>10</v>
      </c>
      <c r="K33" s="51">
        <v>5</v>
      </c>
      <c r="L33" s="51">
        <v>2</v>
      </c>
      <c r="M33" s="17">
        <f t="shared" si="9"/>
        <v>7058</v>
      </c>
      <c r="N33" s="86">
        <v>6</v>
      </c>
      <c r="O33" s="3"/>
      <c r="P33" s="3"/>
      <c r="Q33" s="3"/>
      <c r="R33" s="3"/>
    </row>
    <row r="34" spans="1:18" x14ac:dyDescent="0.3">
      <c r="A34" s="1">
        <f t="shared" si="4"/>
        <v>43815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H34+'15.12'!I34</f>
        <v>1011</v>
      </c>
      <c r="J34" s="51">
        <v>1</v>
      </c>
      <c r="K34" s="51">
        <v>0</v>
      </c>
      <c r="L34" s="51">
        <v>0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ht="17.399999999999999" x14ac:dyDescent="0.3">
      <c r="A35" s="1">
        <f t="shared" si="4"/>
        <v>43815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H35+'15.12'!I35</f>
        <v>2375</v>
      </c>
      <c r="J35" s="55">
        <v>4</v>
      </c>
      <c r="K35" s="55">
        <v>3</v>
      </c>
      <c r="L35" s="55">
        <v>2</v>
      </c>
      <c r="M35" s="19">
        <f t="shared" si="9"/>
        <v>2363</v>
      </c>
      <c r="N35" s="87">
        <v>8</v>
      </c>
      <c r="O35" s="3"/>
      <c r="P35" s="3"/>
      <c r="Q35" s="3"/>
      <c r="R35" s="3"/>
    </row>
    <row r="36" spans="1:18" x14ac:dyDescent="0.3">
      <c r="A36" s="1">
        <f t="shared" si="4"/>
        <v>43815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25</v>
      </c>
      <c r="I36" s="23">
        <f t="shared" si="10"/>
        <v>101027</v>
      </c>
      <c r="J36" s="23">
        <f t="shared" si="10"/>
        <v>264</v>
      </c>
      <c r="K36" s="23">
        <f t="shared" si="10"/>
        <v>211</v>
      </c>
      <c r="L36" s="23">
        <f t="shared" si="10"/>
        <v>133</v>
      </c>
      <c r="M36" s="23">
        <f t="shared" si="10"/>
        <v>100548</v>
      </c>
      <c r="N36" s="23">
        <f t="shared" si="10"/>
        <v>215</v>
      </c>
      <c r="O36" s="3"/>
      <c r="P36" s="3"/>
      <c r="Q36" s="3"/>
      <c r="R36" s="3"/>
    </row>
    <row r="37" spans="1:18" ht="21.6" customHeight="1" x14ac:dyDescent="0.3">
      <c r="A37" s="1">
        <f t="shared" si="4"/>
        <v>43815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43815</v>
      </c>
      <c r="B38" s="64">
        <v>1</v>
      </c>
      <c r="C38" s="69"/>
      <c r="D38" s="306" t="s">
        <v>271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43815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43815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43815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43815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43815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4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25</v>
      </c>
      <c r="O43" s="3"/>
      <c r="P43" s="3"/>
      <c r="Q43" s="3"/>
      <c r="R43" s="3"/>
    </row>
    <row r="44" spans="1:18" ht="58.2" customHeight="1" x14ac:dyDescent="0.3">
      <c r="A44" s="1">
        <f t="shared" si="4"/>
        <v>43815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83" t="s">
        <v>142</v>
      </c>
      <c r="I44" s="65" t="str">
        <f>"me©‡gvU fwZ© 
= "&amp;I75</f>
        <v>me©‡gvU fwZ© 
= 20058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19925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43815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H45+'15.12'!I45</f>
        <v>1215</v>
      </c>
      <c r="J45" s="49">
        <v>3</v>
      </c>
      <c r="K45" s="49">
        <v>3</v>
      </c>
      <c r="L45" s="49">
        <v>1</v>
      </c>
      <c r="M45" s="14">
        <f t="shared" ref="M45:M74" si="12">I45-N45-J45</f>
        <v>1211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43815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H46+'15.12'!I46</f>
        <v>1894</v>
      </c>
      <c r="J46" s="51">
        <v>12</v>
      </c>
      <c r="K46" s="51">
        <v>11</v>
      </c>
      <c r="L46" s="51">
        <v>9</v>
      </c>
      <c r="M46" s="17">
        <f t="shared" si="12"/>
        <v>1880</v>
      </c>
      <c r="N46" s="86">
        <v>2</v>
      </c>
      <c r="O46" s="3"/>
      <c r="P46" s="3"/>
      <c r="Q46" s="3"/>
      <c r="R46" s="3"/>
    </row>
    <row r="47" spans="1:18" ht="17.55" customHeight="1" x14ac:dyDescent="0.3">
      <c r="A47" s="1">
        <f t="shared" si="4"/>
        <v>43815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H47+'15.12'!I47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43815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H48+'15.12'!I48</f>
        <v>765</v>
      </c>
      <c r="J48" s="51">
        <v>8</v>
      </c>
      <c r="K48" s="51">
        <v>8</v>
      </c>
      <c r="L48" s="51">
        <v>4</v>
      </c>
      <c r="M48" s="17">
        <f t="shared" si="12"/>
        <v>756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43815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H49+'15.12'!I49</f>
        <v>924</v>
      </c>
      <c r="J49" s="51">
        <v>12</v>
      </c>
      <c r="K49" s="51">
        <v>12</v>
      </c>
      <c r="L49" s="51">
        <v>12</v>
      </c>
      <c r="M49" s="17">
        <f t="shared" si="12"/>
        <v>910</v>
      </c>
      <c r="N49" s="86">
        <v>2</v>
      </c>
      <c r="O49" s="3"/>
      <c r="P49" s="3"/>
      <c r="Q49" s="3"/>
      <c r="R49" s="3"/>
    </row>
    <row r="50" spans="1:18" ht="17.55" customHeight="1" x14ac:dyDescent="0.3">
      <c r="A50" s="1">
        <f t="shared" si="4"/>
        <v>43815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H50+'15.12'!I50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43815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H51+'15.12'!I51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43815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H52+'15.12'!I52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43815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H53+'15.12'!I53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43815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H54+'15.12'!I54</f>
        <v>1740</v>
      </c>
      <c r="J54" s="51">
        <v>2</v>
      </c>
      <c r="K54" s="51">
        <v>2</v>
      </c>
      <c r="L54" s="51">
        <v>1</v>
      </c>
      <c r="M54" s="17">
        <f t="shared" si="12"/>
        <v>1734</v>
      </c>
      <c r="N54" s="86">
        <v>4</v>
      </c>
      <c r="O54" s="3"/>
      <c r="P54" s="3"/>
      <c r="Q54" s="3"/>
      <c r="R54" s="3"/>
    </row>
    <row r="55" spans="1:18" ht="17.55" customHeight="1" x14ac:dyDescent="0.3">
      <c r="A55" s="1">
        <f t="shared" si="4"/>
        <v>43815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H55+'15.12'!I55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43815</v>
      </c>
      <c r="B56" s="2" t="s">
        <v>79</v>
      </c>
      <c r="C56" s="33">
        <v>12</v>
      </c>
      <c r="D56" s="50" t="s">
        <v>80</v>
      </c>
      <c r="E56" s="13">
        <v>1</v>
      </c>
      <c r="F56" s="13">
        <v>0</v>
      </c>
      <c r="G56" s="13">
        <v>0</v>
      </c>
      <c r="H56" s="83">
        <f t="shared" si="11"/>
        <v>1</v>
      </c>
      <c r="I56" s="105">
        <f>H56+'15.12'!I56</f>
        <v>147</v>
      </c>
      <c r="J56" s="51">
        <v>1</v>
      </c>
      <c r="K56" s="51">
        <v>1</v>
      </c>
      <c r="L56" s="51">
        <v>1</v>
      </c>
      <c r="M56" s="17">
        <f t="shared" si="12"/>
        <v>145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43815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H57+'15.12'!I57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43815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H58+'15.12'!I58</f>
        <v>1432</v>
      </c>
      <c r="J58" s="51">
        <v>6</v>
      </c>
      <c r="K58" s="51">
        <v>6</v>
      </c>
      <c r="L58" s="51">
        <v>4</v>
      </c>
      <c r="M58" s="17">
        <f t="shared" si="12"/>
        <v>1425</v>
      </c>
      <c r="N58" s="86">
        <v>1</v>
      </c>
      <c r="O58" s="3"/>
      <c r="P58" s="3"/>
      <c r="Q58" s="3"/>
      <c r="R58" s="3"/>
    </row>
    <row r="59" spans="1:18" ht="17.55" customHeight="1" x14ac:dyDescent="0.3">
      <c r="A59" s="1">
        <f t="shared" si="4"/>
        <v>43815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H59+'15.12'!I59</f>
        <v>777</v>
      </c>
      <c r="J59" s="51">
        <v>8</v>
      </c>
      <c r="K59" s="51">
        <v>8</v>
      </c>
      <c r="L59" s="51">
        <v>7</v>
      </c>
      <c r="M59" s="17">
        <f t="shared" si="12"/>
        <v>768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43815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H60+'15.12'!I60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43815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H61+'15.12'!I61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43815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H62+'15.12'!I62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43815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H63+'15.12'!I63</f>
        <v>822</v>
      </c>
      <c r="J63" s="51">
        <v>6</v>
      </c>
      <c r="K63" s="51">
        <v>6</v>
      </c>
      <c r="L63" s="51">
        <v>6</v>
      </c>
      <c r="M63" s="17">
        <f t="shared" si="12"/>
        <v>814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43815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H64+'15.12'!I64</f>
        <v>997</v>
      </c>
      <c r="J64" s="51"/>
      <c r="K64" s="51"/>
      <c r="L64" s="51">
        <v>0</v>
      </c>
      <c r="M64" s="17">
        <f t="shared" si="12"/>
        <v>992</v>
      </c>
      <c r="N64" s="86">
        <v>5</v>
      </c>
      <c r="O64" s="3"/>
      <c r="P64" s="3"/>
      <c r="Q64" s="3"/>
      <c r="R64" s="3"/>
    </row>
    <row r="65" spans="1:18" ht="17.55" customHeight="1" x14ac:dyDescent="0.3">
      <c r="A65" s="1">
        <f t="shared" si="4"/>
        <v>43815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H65+'15.12'!I65</f>
        <v>502</v>
      </c>
      <c r="J65" s="51">
        <v>4</v>
      </c>
      <c r="K65" s="51">
        <v>4</v>
      </c>
      <c r="L65" s="51">
        <v>4</v>
      </c>
      <c r="M65" s="17">
        <f t="shared" si="12"/>
        <v>497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43815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H66+'15.12'!I66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43815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H67+'15.12'!I67</f>
        <v>743</v>
      </c>
      <c r="J67" s="51">
        <v>7</v>
      </c>
      <c r="K67" s="51">
        <v>7</v>
      </c>
      <c r="L67" s="51">
        <v>6</v>
      </c>
      <c r="M67" s="17">
        <f t="shared" si="12"/>
        <v>734</v>
      </c>
      <c r="N67" s="86">
        <v>2</v>
      </c>
      <c r="O67" s="3"/>
      <c r="P67" s="3"/>
      <c r="Q67" s="3"/>
      <c r="R67" s="3"/>
    </row>
    <row r="68" spans="1:18" ht="17.55" customHeight="1" x14ac:dyDescent="0.3">
      <c r="A68" s="1">
        <f t="shared" si="4"/>
        <v>43815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H68+'15.12'!I68</f>
        <v>361</v>
      </c>
      <c r="J68" s="51">
        <v>2</v>
      </c>
      <c r="K68" s="51">
        <v>2</v>
      </c>
      <c r="L68" s="51">
        <v>0</v>
      </c>
      <c r="M68" s="17">
        <f t="shared" si="12"/>
        <v>359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43815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H69+'15.12'!I69</f>
        <v>877</v>
      </c>
      <c r="J69" s="51">
        <v>3</v>
      </c>
      <c r="K69" s="51">
        <v>3</v>
      </c>
      <c r="L69" s="51">
        <v>2</v>
      </c>
      <c r="M69" s="17">
        <f t="shared" si="12"/>
        <v>873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43815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H70+'15.12'!I70</f>
        <v>800</v>
      </c>
      <c r="J70" s="51">
        <v>2</v>
      </c>
      <c r="K70" s="51">
        <v>2</v>
      </c>
      <c r="L70" s="51">
        <v>0</v>
      </c>
      <c r="M70" s="17">
        <f t="shared" si="12"/>
        <v>797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43815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H71+'15.12'!I71</f>
        <v>781</v>
      </c>
      <c r="J71" s="51"/>
      <c r="K71" s="51"/>
      <c r="L71" s="51">
        <v>0</v>
      </c>
      <c r="M71" s="17">
        <f t="shared" si="12"/>
        <v>781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43815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H72+'15.12'!I72</f>
        <v>313</v>
      </c>
      <c r="J72" s="51"/>
      <c r="K72" s="51"/>
      <c r="L72" s="51">
        <v>0</v>
      </c>
      <c r="M72" s="17">
        <f t="shared" si="12"/>
        <v>313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43815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H73+'15.12'!I73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43815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H74+'15.12'!I74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43815</v>
      </c>
      <c r="B75" s="2">
        <v>1</v>
      </c>
      <c r="C75" s="29"/>
      <c r="D75" s="22" t="s">
        <v>117</v>
      </c>
      <c r="E75" s="23">
        <f>SUM(E45:E74)</f>
        <v>4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4</v>
      </c>
      <c r="I75" s="23">
        <f t="shared" si="13"/>
        <v>20058</v>
      </c>
      <c r="J75" s="23">
        <f t="shared" si="13"/>
        <v>108</v>
      </c>
      <c r="K75" s="23">
        <f t="shared" si="13"/>
        <v>106</v>
      </c>
      <c r="L75" s="23">
        <f t="shared" si="13"/>
        <v>74</v>
      </c>
      <c r="M75" s="23">
        <f t="shared" si="13"/>
        <v>19925</v>
      </c>
      <c r="N75" s="23">
        <f t="shared" si="13"/>
        <v>25</v>
      </c>
      <c r="O75" s="3"/>
      <c r="P75" s="3"/>
      <c r="Q75" s="3"/>
      <c r="R75" s="3"/>
    </row>
    <row r="76" spans="1:18" ht="17.55" customHeight="1" x14ac:dyDescent="0.3">
      <c r="A76" s="1">
        <f t="shared" si="4"/>
        <v>43815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43815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43815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43815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43815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43815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43815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43815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43815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43815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43815</v>
      </c>
      <c r="B86" s="2">
        <v>1</v>
      </c>
      <c r="E86" s="30"/>
    </row>
    <row r="87" spans="1:14" x14ac:dyDescent="0.3">
      <c r="A87" s="1">
        <f t="shared" si="4"/>
        <v>43815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43815</v>
      </c>
      <c r="B88" s="2">
        <v>1</v>
      </c>
      <c r="E88" s="30"/>
    </row>
    <row r="89" spans="1:14" x14ac:dyDescent="0.3">
      <c r="A89" s="1">
        <f t="shared" ref="A89" si="14">$N$3</f>
        <v>43815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7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43814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43814</v>
      </c>
      <c r="B2" s="2">
        <v>1</v>
      </c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41"/>
      <c r="N2" s="284"/>
    </row>
    <row r="3" spans="1:20" ht="17.399999999999999" x14ac:dyDescent="0.3">
      <c r="A3" s="1">
        <f t="shared" si="0"/>
        <v>43814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43814</v>
      </c>
      <c r="O3" s="3"/>
      <c r="P3" s="3"/>
      <c r="Q3" s="3"/>
      <c r="R3" s="3"/>
    </row>
    <row r="4" spans="1:20" ht="17.399999999999999" x14ac:dyDescent="0.3">
      <c r="A4" s="1">
        <f t="shared" si="0"/>
        <v>43814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43814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43814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43814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43814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43814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37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226</v>
      </c>
      <c r="O9" s="3"/>
      <c r="P9" s="3"/>
      <c r="Q9" s="40" t="str">
        <f>"24 N›Uvq ?? msL¨v = "&amp;H36</f>
        <v>24 N›Uvq ?? msL¨v = 37</v>
      </c>
    </row>
    <row r="10" spans="1:20" ht="57.6" x14ac:dyDescent="0.3">
      <c r="A10" s="1">
        <f t="shared" si="0"/>
        <v>43814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83" t="s">
        <v>142</v>
      </c>
      <c r="I10" s="65" t="str">
        <f>"me©‡gvU fwZ©
= "&amp;I36</f>
        <v>me©‡gvU fwZ©
= 101002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211</v>
      </c>
      <c r="L10" s="65" t="str">
        <f>"wbwðZ g„„Zz¨ 
= "&amp;L36</f>
        <v>wbwðZ g„„Zz¨ 
= 133</v>
      </c>
      <c r="M10" s="65" t="str">
        <f>"QvocÎ cÖvß †ivMx
 = "&amp;M36</f>
        <v>QvocÎ cÖvß †ivMx
 = 100512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43814</v>
      </c>
      <c r="B11" s="2" t="s">
        <v>9</v>
      </c>
      <c r="C11" s="12">
        <v>1</v>
      </c>
      <c r="D11" s="57" t="s">
        <v>10</v>
      </c>
      <c r="E11" s="13">
        <v>4</v>
      </c>
      <c r="F11" s="13">
        <v>0</v>
      </c>
      <c r="G11" s="13">
        <v>0</v>
      </c>
      <c r="H11" s="82">
        <f>SUM(E11:G11)</f>
        <v>4</v>
      </c>
      <c r="I11" s="104">
        <f>H11+'14.12'!I11</f>
        <v>8706</v>
      </c>
      <c r="J11" s="49">
        <v>40</v>
      </c>
      <c r="K11" s="49">
        <v>25</v>
      </c>
      <c r="L11" s="49">
        <v>13</v>
      </c>
      <c r="M11" s="14">
        <f t="shared" ref="M11:M23" si="1">I11-N11-J11</f>
        <v>8633</v>
      </c>
      <c r="N11" s="85">
        <v>33</v>
      </c>
      <c r="O11" s="3"/>
      <c r="P11" s="3"/>
      <c r="Q11" s="3"/>
      <c r="R11" s="3"/>
    </row>
    <row r="12" spans="1:20" x14ac:dyDescent="0.3">
      <c r="A12" s="1">
        <f t="shared" si="0"/>
        <v>43814</v>
      </c>
      <c r="B12" s="2" t="s">
        <v>11</v>
      </c>
      <c r="C12" s="15">
        <v>2</v>
      </c>
      <c r="D12" s="59" t="s">
        <v>144</v>
      </c>
      <c r="E12" s="13">
        <v>2</v>
      </c>
      <c r="F12" s="13">
        <v>0</v>
      </c>
      <c r="G12" s="13">
        <v>0</v>
      </c>
      <c r="H12" s="83">
        <f t="shared" ref="H12:H23" si="2">SUM(E12:G12)</f>
        <v>2</v>
      </c>
      <c r="I12" s="105">
        <f>H12+'14.12'!I12</f>
        <v>5027</v>
      </c>
      <c r="J12" s="51">
        <v>2</v>
      </c>
      <c r="K12" s="51">
        <v>0</v>
      </c>
      <c r="L12" s="51">
        <v>0</v>
      </c>
      <c r="M12" s="17">
        <f t="shared" si="1"/>
        <v>5006</v>
      </c>
      <c r="N12" s="86">
        <v>19</v>
      </c>
      <c r="O12" s="3"/>
      <c r="P12" s="3"/>
      <c r="Q12" s="3"/>
      <c r="R12" s="3"/>
    </row>
    <row r="13" spans="1:20" x14ac:dyDescent="0.3">
      <c r="A13" s="1">
        <f t="shared" si="0"/>
        <v>43814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H13+'14.12'!I13</f>
        <v>1467</v>
      </c>
      <c r="J13" s="51">
        <v>16</v>
      </c>
      <c r="K13" s="51">
        <v>13</v>
      </c>
      <c r="L13" s="51">
        <v>12</v>
      </c>
      <c r="M13" s="17">
        <f t="shared" si="1"/>
        <v>1448</v>
      </c>
      <c r="N13" s="86">
        <v>3</v>
      </c>
      <c r="O13" s="3"/>
      <c r="Q13" s="3"/>
      <c r="R13" s="3"/>
    </row>
    <row r="14" spans="1:20" x14ac:dyDescent="0.3">
      <c r="A14" s="1">
        <f t="shared" si="0"/>
        <v>43814</v>
      </c>
      <c r="B14" s="2" t="s">
        <v>14</v>
      </c>
      <c r="C14" s="15">
        <v>4</v>
      </c>
      <c r="D14" s="59" t="s">
        <v>145</v>
      </c>
      <c r="E14" s="13">
        <v>0</v>
      </c>
      <c r="F14" s="13">
        <v>0</v>
      </c>
      <c r="G14" s="13">
        <v>0</v>
      </c>
      <c r="H14" s="83">
        <f t="shared" si="2"/>
        <v>0</v>
      </c>
      <c r="I14" s="105">
        <f>H14+'14.12'!I14</f>
        <v>3764</v>
      </c>
      <c r="J14" s="51">
        <v>8</v>
      </c>
      <c r="K14" s="51">
        <v>8</v>
      </c>
      <c r="L14" s="51">
        <v>5</v>
      </c>
      <c r="M14" s="17">
        <f t="shared" si="1"/>
        <v>3739</v>
      </c>
      <c r="N14" s="86">
        <v>17</v>
      </c>
      <c r="O14" s="3"/>
      <c r="P14" s="3"/>
      <c r="Q14" s="3"/>
      <c r="R14" s="3"/>
    </row>
    <row r="15" spans="1:20" ht="17.399999999999999" x14ac:dyDescent="0.3">
      <c r="A15" s="1">
        <f t="shared" si="0"/>
        <v>43814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H15+'14.12'!I15</f>
        <v>1668</v>
      </c>
      <c r="J15" s="51">
        <v>3</v>
      </c>
      <c r="K15" s="51">
        <v>3</v>
      </c>
      <c r="L15" s="51">
        <v>2</v>
      </c>
      <c r="M15" s="17">
        <f t="shared" si="1"/>
        <v>1663</v>
      </c>
      <c r="N15" s="86">
        <v>2</v>
      </c>
      <c r="O15" s="3"/>
      <c r="P15" s="3"/>
      <c r="Q15" s="3"/>
      <c r="R15" s="3"/>
    </row>
    <row r="16" spans="1:20" ht="17.399999999999999" x14ac:dyDescent="0.3">
      <c r="A16" s="1">
        <f t="shared" si="0"/>
        <v>43814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H16+'14.12'!I16</f>
        <v>1065</v>
      </c>
      <c r="J16" s="51"/>
      <c r="K16" s="51"/>
      <c r="L16" s="51">
        <v>0</v>
      </c>
      <c r="M16" s="17">
        <f t="shared" si="1"/>
        <v>1063</v>
      </c>
      <c r="N16" s="86">
        <v>2</v>
      </c>
      <c r="O16" s="3"/>
      <c r="P16" s="3"/>
      <c r="Q16" s="3"/>
      <c r="R16" s="3"/>
    </row>
    <row r="17" spans="1:18" x14ac:dyDescent="0.3">
      <c r="A17" s="1">
        <f t="shared" si="0"/>
        <v>43814</v>
      </c>
      <c r="B17" s="2" t="s">
        <v>23</v>
      </c>
      <c r="C17" s="15">
        <v>7</v>
      </c>
      <c r="D17" s="61" t="s">
        <v>24</v>
      </c>
      <c r="E17" s="13">
        <v>1</v>
      </c>
      <c r="F17" s="13">
        <v>0</v>
      </c>
      <c r="G17" s="13">
        <v>0</v>
      </c>
      <c r="H17" s="83">
        <f t="shared" si="2"/>
        <v>1</v>
      </c>
      <c r="I17" s="105">
        <f>H17+'14.12'!I17</f>
        <v>4202</v>
      </c>
      <c r="J17" s="51">
        <v>15</v>
      </c>
      <c r="K17" s="51">
        <v>14</v>
      </c>
      <c r="L17" s="51">
        <v>5</v>
      </c>
      <c r="M17" s="17">
        <f t="shared" si="1"/>
        <v>4170</v>
      </c>
      <c r="N17" s="86">
        <v>17</v>
      </c>
      <c r="O17" s="3"/>
      <c r="P17" s="3"/>
      <c r="Q17" s="3"/>
      <c r="R17" s="3"/>
    </row>
    <row r="18" spans="1:18" ht="17.399999999999999" x14ac:dyDescent="0.3">
      <c r="A18" s="1">
        <f t="shared" si="0"/>
        <v>43814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H18+'14.12'!I18</f>
        <v>360</v>
      </c>
      <c r="J18" s="51"/>
      <c r="K18" s="51"/>
      <c r="L18" s="51">
        <v>0</v>
      </c>
      <c r="M18" s="17">
        <f t="shared" si="1"/>
        <v>357</v>
      </c>
      <c r="N18" s="86">
        <v>3</v>
      </c>
      <c r="O18" s="3"/>
      <c r="P18" s="3"/>
      <c r="Q18" s="3"/>
      <c r="R18" s="3"/>
    </row>
    <row r="19" spans="1:18" x14ac:dyDescent="0.3">
      <c r="A19" s="1">
        <f t="shared" si="0"/>
        <v>43814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H19+'14.12'!I19</f>
        <v>1759</v>
      </c>
      <c r="J19" s="51"/>
      <c r="K19" s="51">
        <v>0</v>
      </c>
      <c r="L19" s="51">
        <v>0</v>
      </c>
      <c r="M19" s="17">
        <f t="shared" si="1"/>
        <v>1756</v>
      </c>
      <c r="N19" s="86">
        <v>3</v>
      </c>
      <c r="O19" s="3"/>
      <c r="P19" s="3"/>
      <c r="Q19" s="3"/>
      <c r="R19" s="3"/>
    </row>
    <row r="20" spans="1:18" x14ac:dyDescent="0.3">
      <c r="A20" s="1">
        <f t="shared" si="0"/>
        <v>43814</v>
      </c>
      <c r="B20" s="2" t="s">
        <v>29</v>
      </c>
      <c r="C20" s="15">
        <v>10</v>
      </c>
      <c r="D20" s="59" t="s">
        <v>30</v>
      </c>
      <c r="E20" s="13">
        <v>5</v>
      </c>
      <c r="F20" s="13">
        <v>0</v>
      </c>
      <c r="G20" s="13">
        <v>0</v>
      </c>
      <c r="H20" s="83">
        <f t="shared" si="2"/>
        <v>5</v>
      </c>
      <c r="I20" s="105">
        <f>H20+'14.12'!I20</f>
        <v>3220</v>
      </c>
      <c r="J20" s="51">
        <v>3</v>
      </c>
      <c r="K20" s="51">
        <v>3</v>
      </c>
      <c r="L20" s="51">
        <v>3</v>
      </c>
      <c r="M20" s="17">
        <f t="shared" si="1"/>
        <v>3203</v>
      </c>
      <c r="N20" s="86">
        <v>14</v>
      </c>
      <c r="O20" s="3"/>
      <c r="P20" s="3"/>
      <c r="Q20" s="3"/>
      <c r="R20" s="3"/>
    </row>
    <row r="21" spans="1:18" ht="22.2" customHeight="1" x14ac:dyDescent="0.3">
      <c r="A21" s="1">
        <f t="shared" si="0"/>
        <v>43814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H21+'14.12'!I21</f>
        <v>248</v>
      </c>
      <c r="J21" s="51"/>
      <c r="K21" s="51"/>
      <c r="L21" s="51"/>
      <c r="M21" s="17">
        <f t="shared" si="1"/>
        <v>247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H22+'14.12'!I22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43814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17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17</v>
      </c>
      <c r="I24" s="94">
        <f t="shared" si="3"/>
        <v>31561</v>
      </c>
      <c r="J24" s="92">
        <f t="shared" si="3"/>
        <v>87</v>
      </c>
      <c r="K24" s="92">
        <f t="shared" si="3"/>
        <v>66</v>
      </c>
      <c r="L24" s="92">
        <f t="shared" si="3"/>
        <v>40</v>
      </c>
      <c r="M24" s="95">
        <f t="shared" si="3"/>
        <v>31360</v>
      </c>
      <c r="N24" s="96">
        <f t="shared" si="3"/>
        <v>114</v>
      </c>
      <c r="O24" s="3"/>
      <c r="P24" s="3"/>
      <c r="Q24" s="3"/>
      <c r="R24" s="3"/>
    </row>
    <row r="25" spans="1:18" x14ac:dyDescent="0.3">
      <c r="A25" s="1">
        <f t="shared" ref="A25:A88" si="4">$N$3</f>
        <v>43814</v>
      </c>
      <c r="B25" s="2">
        <v>1</v>
      </c>
      <c r="C25" s="78"/>
      <c r="D25" s="79" t="s">
        <v>119</v>
      </c>
      <c r="E25" s="97">
        <f>E75</f>
        <v>4</v>
      </c>
      <c r="F25" s="97">
        <f t="shared" ref="F25:N25" si="5">F75</f>
        <v>0</v>
      </c>
      <c r="G25" s="97">
        <f t="shared" si="5"/>
        <v>0</v>
      </c>
      <c r="H25" s="97">
        <f t="shared" si="5"/>
        <v>4</v>
      </c>
      <c r="I25" s="97">
        <f t="shared" si="5"/>
        <v>20054</v>
      </c>
      <c r="J25" s="97">
        <f t="shared" si="5"/>
        <v>108</v>
      </c>
      <c r="K25" s="97">
        <f t="shared" si="5"/>
        <v>106</v>
      </c>
      <c r="L25" s="97">
        <f t="shared" si="5"/>
        <v>74</v>
      </c>
      <c r="M25" s="97">
        <f t="shared" si="5"/>
        <v>19916</v>
      </c>
      <c r="N25" s="97">
        <f t="shared" si="5"/>
        <v>30</v>
      </c>
      <c r="O25" s="3"/>
      <c r="P25" s="3"/>
      <c r="Q25" s="3"/>
      <c r="R25" s="3"/>
    </row>
    <row r="26" spans="1:18" x14ac:dyDescent="0.3">
      <c r="A26" s="1">
        <f t="shared" si="4"/>
        <v>43814</v>
      </c>
      <c r="B26" s="2">
        <v>1</v>
      </c>
      <c r="C26" s="78"/>
      <c r="D26" s="79" t="s">
        <v>154</v>
      </c>
      <c r="E26" s="97">
        <f>E24+E25</f>
        <v>21</v>
      </c>
      <c r="F26" s="98">
        <f t="shared" ref="F26:N26" si="6">F24+F25</f>
        <v>0</v>
      </c>
      <c r="G26" s="98">
        <f t="shared" si="6"/>
        <v>0</v>
      </c>
      <c r="H26" s="99">
        <f t="shared" si="6"/>
        <v>21</v>
      </c>
      <c r="I26" s="97">
        <f t="shared" si="6"/>
        <v>51615</v>
      </c>
      <c r="J26" s="98">
        <f t="shared" si="6"/>
        <v>195</v>
      </c>
      <c r="K26" s="98">
        <f t="shared" si="6"/>
        <v>172</v>
      </c>
      <c r="L26" s="100">
        <f t="shared" si="6"/>
        <v>114</v>
      </c>
      <c r="M26" s="101">
        <f t="shared" si="6"/>
        <v>51276</v>
      </c>
      <c r="N26" s="102">
        <f t="shared" si="6"/>
        <v>144</v>
      </c>
      <c r="O26" s="3"/>
      <c r="P26" s="67"/>
      <c r="Q26" s="3"/>
      <c r="R26" s="3"/>
    </row>
    <row r="27" spans="1:18" x14ac:dyDescent="0.3">
      <c r="A27" s="1">
        <f t="shared" si="4"/>
        <v>43814</v>
      </c>
      <c r="B27" s="2">
        <v>1</v>
      </c>
      <c r="C27" s="80"/>
      <c r="D27" s="81" t="s">
        <v>120</v>
      </c>
      <c r="E27" s="97">
        <f>SUM(E28:E35)</f>
        <v>16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16</v>
      </c>
      <c r="I27" s="97">
        <f t="shared" si="7"/>
        <v>49387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49236</v>
      </c>
      <c r="N27" s="102">
        <f t="shared" si="7"/>
        <v>82</v>
      </c>
      <c r="O27" s="3"/>
      <c r="P27" s="3"/>
      <c r="Q27" s="3"/>
      <c r="R27" s="3"/>
    </row>
    <row r="28" spans="1:18" x14ac:dyDescent="0.3">
      <c r="A28" s="1">
        <f t="shared" si="4"/>
        <v>43814</v>
      </c>
      <c r="B28" s="2" t="s">
        <v>31</v>
      </c>
      <c r="C28" s="12">
        <v>1</v>
      </c>
      <c r="D28" s="48" t="s">
        <v>32</v>
      </c>
      <c r="E28" s="13">
        <v>5</v>
      </c>
      <c r="F28" s="13">
        <v>0</v>
      </c>
      <c r="G28" s="13">
        <v>0</v>
      </c>
      <c r="H28" s="82">
        <f t="shared" ref="H28:H35" si="8">SUM(E28:G28)</f>
        <v>5</v>
      </c>
      <c r="I28" s="104">
        <f>H28+'14.12'!I28</f>
        <v>11706</v>
      </c>
      <c r="J28" s="49">
        <v>14</v>
      </c>
      <c r="K28" s="49">
        <v>8</v>
      </c>
      <c r="L28" s="49">
        <v>5</v>
      </c>
      <c r="M28" s="14">
        <f t="shared" ref="M28:M35" si="9">I28-N28-J28</f>
        <v>11671</v>
      </c>
      <c r="N28" s="85">
        <v>21</v>
      </c>
      <c r="O28" s="3"/>
      <c r="P28" s="3"/>
      <c r="Q28" s="3"/>
      <c r="R28" s="3"/>
    </row>
    <row r="29" spans="1:18" x14ac:dyDescent="0.3">
      <c r="A29" s="1">
        <f t="shared" si="4"/>
        <v>43814</v>
      </c>
      <c r="B29" s="2" t="s">
        <v>33</v>
      </c>
      <c r="C29" s="15">
        <v>2</v>
      </c>
      <c r="D29" s="50" t="s">
        <v>156</v>
      </c>
      <c r="E29" s="13">
        <v>7</v>
      </c>
      <c r="F29" s="13">
        <v>0</v>
      </c>
      <c r="G29" s="13">
        <v>0</v>
      </c>
      <c r="H29" s="83">
        <f t="shared" si="8"/>
        <v>7</v>
      </c>
      <c r="I29" s="105">
        <f>H29+'14.12'!I29</f>
        <v>8296</v>
      </c>
      <c r="J29" s="51">
        <v>7</v>
      </c>
      <c r="K29" s="51">
        <v>5</v>
      </c>
      <c r="L29" s="51">
        <v>2</v>
      </c>
      <c r="M29" s="17">
        <f t="shared" si="9"/>
        <v>8259</v>
      </c>
      <c r="N29" s="86">
        <v>30</v>
      </c>
      <c r="O29" s="3"/>
      <c r="P29" s="3"/>
      <c r="Q29" s="3"/>
      <c r="R29" s="3"/>
    </row>
    <row r="30" spans="1:18" ht="17.399999999999999" x14ac:dyDescent="0.3">
      <c r="A30" s="1">
        <f t="shared" si="4"/>
        <v>43814</v>
      </c>
      <c r="B30" s="2" t="s">
        <v>35</v>
      </c>
      <c r="C30" s="15">
        <v>3</v>
      </c>
      <c r="D30" s="50" t="s">
        <v>36</v>
      </c>
      <c r="E30" s="13">
        <v>2</v>
      </c>
      <c r="F30" s="13">
        <v>0</v>
      </c>
      <c r="G30" s="13">
        <v>0</v>
      </c>
      <c r="H30" s="83">
        <f t="shared" si="8"/>
        <v>2</v>
      </c>
      <c r="I30" s="105">
        <f>H30+'14.12'!I30</f>
        <v>11946</v>
      </c>
      <c r="J30" s="51">
        <v>24</v>
      </c>
      <c r="K30" s="51">
        <v>10</v>
      </c>
      <c r="L30" s="51">
        <v>4</v>
      </c>
      <c r="M30" s="17">
        <f t="shared" si="9"/>
        <v>11909</v>
      </c>
      <c r="N30" s="86">
        <v>13</v>
      </c>
      <c r="O30" s="3"/>
      <c r="P30" s="3"/>
      <c r="Q30" s="3"/>
      <c r="R30" s="3"/>
    </row>
    <row r="31" spans="1:18" ht="17.399999999999999" x14ac:dyDescent="0.3">
      <c r="A31" s="1">
        <f t="shared" si="4"/>
        <v>43814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H31+'14.12'!I31</f>
        <v>2172</v>
      </c>
      <c r="J31" s="51">
        <v>4</v>
      </c>
      <c r="K31" s="51">
        <v>4</v>
      </c>
      <c r="L31" s="51">
        <v>2</v>
      </c>
      <c r="M31" s="17">
        <f t="shared" si="9"/>
        <v>2166</v>
      </c>
      <c r="N31" s="86">
        <v>2</v>
      </c>
      <c r="O31" s="3"/>
      <c r="P31" s="3"/>
      <c r="Q31" s="3"/>
      <c r="R31" s="3"/>
    </row>
    <row r="32" spans="1:18" ht="17.399999999999999" x14ac:dyDescent="0.3">
      <c r="A32" s="1">
        <f t="shared" si="4"/>
        <v>43814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H32+'14.12'!I32</f>
        <v>4810</v>
      </c>
      <c r="J32" s="51">
        <v>5</v>
      </c>
      <c r="K32" s="51">
        <v>4</v>
      </c>
      <c r="L32" s="51">
        <v>2</v>
      </c>
      <c r="M32" s="17">
        <f t="shared" si="9"/>
        <v>4802</v>
      </c>
      <c r="N32" s="86">
        <v>3</v>
      </c>
      <c r="O32" s="3"/>
      <c r="P32" s="3"/>
      <c r="Q32" s="3"/>
      <c r="R32" s="3"/>
    </row>
    <row r="33" spans="1:18" ht="17.399999999999999" x14ac:dyDescent="0.3">
      <c r="A33" s="1">
        <f t="shared" si="4"/>
        <v>43814</v>
      </c>
      <c r="B33" s="2" t="s">
        <v>41</v>
      </c>
      <c r="C33" s="15">
        <v>6</v>
      </c>
      <c r="D33" s="50" t="s">
        <v>42</v>
      </c>
      <c r="E33" s="13">
        <v>1</v>
      </c>
      <c r="F33" s="13">
        <v>0</v>
      </c>
      <c r="G33" s="13">
        <v>0</v>
      </c>
      <c r="H33" s="83">
        <f t="shared" si="8"/>
        <v>1</v>
      </c>
      <c r="I33" s="105">
        <f>H33+'14.12'!I33</f>
        <v>7072</v>
      </c>
      <c r="J33" s="51">
        <v>10</v>
      </c>
      <c r="K33" s="51">
        <v>5</v>
      </c>
      <c r="L33" s="51">
        <v>2</v>
      </c>
      <c r="M33" s="17">
        <f t="shared" si="9"/>
        <v>7056</v>
      </c>
      <c r="N33" s="86">
        <v>6</v>
      </c>
      <c r="O33" s="3"/>
      <c r="P33" s="3"/>
      <c r="Q33" s="3"/>
      <c r="R33" s="3"/>
    </row>
    <row r="34" spans="1:18" x14ac:dyDescent="0.3">
      <c r="A34" s="1">
        <f t="shared" si="4"/>
        <v>43814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H34+'14.12'!I34</f>
        <v>1011</v>
      </c>
      <c r="J34" s="51">
        <v>1</v>
      </c>
      <c r="K34" s="51">
        <v>0</v>
      </c>
      <c r="L34" s="51">
        <v>0</v>
      </c>
      <c r="M34" s="17">
        <f t="shared" si="9"/>
        <v>1010</v>
      </c>
      <c r="N34" s="86">
        <v>0</v>
      </c>
      <c r="O34" s="3"/>
      <c r="P34" s="3"/>
      <c r="Q34" s="3"/>
      <c r="R34" s="3"/>
    </row>
    <row r="35" spans="1:18" ht="17.399999999999999" x14ac:dyDescent="0.3">
      <c r="A35" s="1">
        <f t="shared" si="4"/>
        <v>43814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H35+'14.12'!I35</f>
        <v>2374</v>
      </c>
      <c r="J35" s="55">
        <v>4</v>
      </c>
      <c r="K35" s="55">
        <v>3</v>
      </c>
      <c r="L35" s="55">
        <v>2</v>
      </c>
      <c r="M35" s="19">
        <f t="shared" si="9"/>
        <v>2363</v>
      </c>
      <c r="N35" s="87">
        <v>7</v>
      </c>
      <c r="O35" s="3"/>
      <c r="P35" s="3"/>
      <c r="Q35" s="3"/>
      <c r="R35" s="3"/>
    </row>
    <row r="36" spans="1:18" x14ac:dyDescent="0.3">
      <c r="A36" s="1">
        <f t="shared" si="4"/>
        <v>43814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37</v>
      </c>
      <c r="I36" s="23">
        <f t="shared" si="10"/>
        <v>101002</v>
      </c>
      <c r="J36" s="23">
        <f t="shared" si="10"/>
        <v>264</v>
      </c>
      <c r="K36" s="23">
        <f t="shared" si="10"/>
        <v>211</v>
      </c>
      <c r="L36" s="23">
        <f t="shared" si="10"/>
        <v>133</v>
      </c>
      <c r="M36" s="23">
        <f t="shared" si="10"/>
        <v>100512</v>
      </c>
      <c r="N36" s="23">
        <f t="shared" si="10"/>
        <v>226</v>
      </c>
      <c r="O36" s="3"/>
      <c r="P36" s="3"/>
      <c r="Q36" s="3"/>
      <c r="R36" s="3"/>
    </row>
    <row r="37" spans="1:18" ht="21.6" customHeight="1" x14ac:dyDescent="0.3">
      <c r="A37" s="1">
        <f t="shared" si="4"/>
        <v>43814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43814</v>
      </c>
      <c r="B38" s="64">
        <v>1</v>
      </c>
      <c r="C38" s="69"/>
      <c r="D38" s="306" t="s">
        <v>269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43814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43814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43814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43814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43814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4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30</v>
      </c>
      <c r="O43" s="3"/>
      <c r="P43" s="3"/>
      <c r="Q43" s="3"/>
      <c r="R43" s="3"/>
    </row>
    <row r="44" spans="1:18" ht="58.2" customHeight="1" x14ac:dyDescent="0.3">
      <c r="A44" s="1">
        <f t="shared" si="4"/>
        <v>43814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83" t="s">
        <v>142</v>
      </c>
      <c r="I44" s="65" t="str">
        <f>"me©‡gvU fwZ© 
= "&amp;I75</f>
        <v>me©‡gvU fwZ© 
= 20054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19916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43814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H45+'14.12'!I45</f>
        <v>1215</v>
      </c>
      <c r="J45" s="49">
        <v>3</v>
      </c>
      <c r="K45" s="49">
        <v>3</v>
      </c>
      <c r="L45" s="49">
        <v>1</v>
      </c>
      <c r="M45" s="14">
        <f t="shared" ref="M45:M74" si="12">I45-N45-J45</f>
        <v>1211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43814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H46+'14.12'!I46</f>
        <v>1893</v>
      </c>
      <c r="J46" s="51">
        <v>12</v>
      </c>
      <c r="K46" s="51">
        <v>11</v>
      </c>
      <c r="L46" s="51">
        <v>9</v>
      </c>
      <c r="M46" s="17">
        <f t="shared" si="12"/>
        <v>1880</v>
      </c>
      <c r="N46" s="86">
        <v>1</v>
      </c>
      <c r="O46" s="3"/>
      <c r="P46" s="3"/>
      <c r="Q46" s="3"/>
      <c r="R46" s="3"/>
    </row>
    <row r="47" spans="1:18" ht="17.55" customHeight="1" x14ac:dyDescent="0.3">
      <c r="A47" s="1">
        <f t="shared" si="4"/>
        <v>43814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H47+'14.12'!I47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43814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H48+'14.12'!I48</f>
        <v>765</v>
      </c>
      <c r="J48" s="51">
        <v>8</v>
      </c>
      <c r="K48" s="51">
        <v>8</v>
      </c>
      <c r="L48" s="51">
        <v>4</v>
      </c>
      <c r="M48" s="17">
        <f t="shared" si="12"/>
        <v>755</v>
      </c>
      <c r="N48" s="86">
        <v>2</v>
      </c>
      <c r="O48" s="3"/>
      <c r="P48" s="3"/>
      <c r="Q48" s="3"/>
      <c r="R48" s="3"/>
    </row>
    <row r="49" spans="1:18" ht="17.55" customHeight="1" x14ac:dyDescent="0.3">
      <c r="A49" s="1">
        <f t="shared" si="4"/>
        <v>43814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H49+'14.12'!I49</f>
        <v>924</v>
      </c>
      <c r="J49" s="51">
        <v>12</v>
      </c>
      <c r="K49" s="51">
        <v>12</v>
      </c>
      <c r="L49" s="51">
        <v>12</v>
      </c>
      <c r="M49" s="17">
        <f t="shared" si="12"/>
        <v>908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43814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H50+'14.12'!I50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43814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H51+'14.12'!I51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43814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H52+'14.12'!I52</f>
        <v>389</v>
      </c>
      <c r="J52" s="51">
        <v>1</v>
      </c>
      <c r="K52" s="51">
        <v>2</v>
      </c>
      <c r="L52" s="51">
        <v>2</v>
      </c>
      <c r="M52" s="17">
        <f t="shared" si="12"/>
        <v>388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43814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H53+'14.12'!I53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43814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H54+'14.12'!I54</f>
        <v>1739</v>
      </c>
      <c r="J54" s="51">
        <v>2</v>
      </c>
      <c r="K54" s="51">
        <v>2</v>
      </c>
      <c r="L54" s="51">
        <v>1</v>
      </c>
      <c r="M54" s="17">
        <f t="shared" si="12"/>
        <v>1734</v>
      </c>
      <c r="N54" s="86">
        <v>3</v>
      </c>
      <c r="O54" s="3"/>
      <c r="P54" s="3"/>
      <c r="Q54" s="3"/>
      <c r="R54" s="3"/>
    </row>
    <row r="55" spans="1:18" ht="17.55" customHeight="1" x14ac:dyDescent="0.3">
      <c r="A55" s="1">
        <f t="shared" si="4"/>
        <v>43814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H55+'14.12'!I55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43814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H56+'14.12'!I56</f>
        <v>146</v>
      </c>
      <c r="J56" s="51">
        <v>1</v>
      </c>
      <c r="K56" s="51">
        <v>1</v>
      </c>
      <c r="L56" s="51">
        <v>1</v>
      </c>
      <c r="M56" s="17">
        <f t="shared" si="12"/>
        <v>145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43814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H57+'14.12'!I57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43814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H58+'14.12'!I58</f>
        <v>1432</v>
      </c>
      <c r="J58" s="51">
        <v>6</v>
      </c>
      <c r="K58" s="51">
        <v>6</v>
      </c>
      <c r="L58" s="51">
        <v>4</v>
      </c>
      <c r="M58" s="17">
        <f t="shared" si="12"/>
        <v>1425</v>
      </c>
      <c r="N58" s="86">
        <v>1</v>
      </c>
      <c r="O58" s="3"/>
      <c r="P58" s="3"/>
      <c r="Q58" s="3"/>
      <c r="R58" s="3"/>
    </row>
    <row r="59" spans="1:18" ht="17.55" customHeight="1" x14ac:dyDescent="0.3">
      <c r="A59" s="1">
        <f t="shared" si="4"/>
        <v>43814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H59+'14.12'!I59</f>
        <v>777</v>
      </c>
      <c r="J59" s="51">
        <v>8</v>
      </c>
      <c r="K59" s="51">
        <v>8</v>
      </c>
      <c r="L59" s="51">
        <v>7</v>
      </c>
      <c r="M59" s="17">
        <f t="shared" si="12"/>
        <v>766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43814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H60+'14.12'!I60</f>
        <v>378</v>
      </c>
      <c r="J60" s="51"/>
      <c r="K60" s="51"/>
      <c r="L60" s="51">
        <v>0</v>
      </c>
      <c r="M60" s="17">
        <f t="shared" si="12"/>
        <v>377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43814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H61+'14.12'!I61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43814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H62+'14.12'!I62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43814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H63+'14.12'!I63</f>
        <v>822</v>
      </c>
      <c r="J63" s="51">
        <v>6</v>
      </c>
      <c r="K63" s="51">
        <v>6</v>
      </c>
      <c r="L63" s="51">
        <v>6</v>
      </c>
      <c r="M63" s="17">
        <f t="shared" si="12"/>
        <v>814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43814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H64+'14.12'!I64</f>
        <v>996</v>
      </c>
      <c r="J64" s="51"/>
      <c r="K64" s="51"/>
      <c r="L64" s="51">
        <v>0</v>
      </c>
      <c r="M64" s="17">
        <f t="shared" si="12"/>
        <v>990</v>
      </c>
      <c r="N64" s="86">
        <v>6</v>
      </c>
      <c r="O64" s="3"/>
      <c r="P64" s="3"/>
      <c r="Q64" s="3"/>
      <c r="R64" s="3"/>
    </row>
    <row r="65" spans="1:18" ht="17.55" customHeight="1" x14ac:dyDescent="0.3">
      <c r="A65" s="1">
        <f t="shared" si="4"/>
        <v>43814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H65+'14.12'!I65</f>
        <v>502</v>
      </c>
      <c r="J65" s="51">
        <v>4</v>
      </c>
      <c r="K65" s="51">
        <v>4</v>
      </c>
      <c r="L65" s="51">
        <v>4</v>
      </c>
      <c r="M65" s="17">
        <f t="shared" si="12"/>
        <v>497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43814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H66+'14.12'!I66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43814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H67+'14.12'!I67</f>
        <v>743</v>
      </c>
      <c r="J67" s="51">
        <v>7</v>
      </c>
      <c r="K67" s="51">
        <v>7</v>
      </c>
      <c r="L67" s="51">
        <v>6</v>
      </c>
      <c r="M67" s="17">
        <f t="shared" si="12"/>
        <v>734</v>
      </c>
      <c r="N67" s="86">
        <v>2</v>
      </c>
      <c r="O67" s="3"/>
      <c r="P67" s="3"/>
      <c r="Q67" s="3"/>
      <c r="R67" s="3"/>
    </row>
    <row r="68" spans="1:18" ht="17.55" customHeight="1" x14ac:dyDescent="0.3">
      <c r="A68" s="1">
        <f t="shared" si="4"/>
        <v>43814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H68+'14.12'!I68</f>
        <v>361</v>
      </c>
      <c r="J68" s="51">
        <v>2</v>
      </c>
      <c r="K68" s="51">
        <v>2</v>
      </c>
      <c r="L68" s="51">
        <v>0</v>
      </c>
      <c r="M68" s="17">
        <f t="shared" si="12"/>
        <v>359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43814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H69+'14.12'!I69</f>
        <v>877</v>
      </c>
      <c r="J69" s="51">
        <v>3</v>
      </c>
      <c r="K69" s="51">
        <v>3</v>
      </c>
      <c r="L69" s="51">
        <v>2</v>
      </c>
      <c r="M69" s="17">
        <f t="shared" si="12"/>
        <v>873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43814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H70+'14.12'!I70</f>
        <v>800</v>
      </c>
      <c r="J70" s="51">
        <v>2</v>
      </c>
      <c r="K70" s="51">
        <v>2</v>
      </c>
      <c r="L70" s="51">
        <v>0</v>
      </c>
      <c r="M70" s="17">
        <f t="shared" si="12"/>
        <v>797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43814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H71+'14.12'!I71</f>
        <v>781</v>
      </c>
      <c r="J71" s="51"/>
      <c r="K71" s="51"/>
      <c r="L71" s="51">
        <v>0</v>
      </c>
      <c r="M71" s="17">
        <f t="shared" si="12"/>
        <v>781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43814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H72+'14.12'!I72</f>
        <v>313</v>
      </c>
      <c r="J72" s="51"/>
      <c r="K72" s="51"/>
      <c r="L72" s="51">
        <v>0</v>
      </c>
      <c r="M72" s="17">
        <f t="shared" si="12"/>
        <v>312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43814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H73+'14.12'!I73</f>
        <v>406</v>
      </c>
      <c r="J73" s="51">
        <v>3</v>
      </c>
      <c r="K73" s="51">
        <v>3</v>
      </c>
      <c r="L73" s="51">
        <v>3</v>
      </c>
      <c r="M73" s="17">
        <f t="shared" si="12"/>
        <v>403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43814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H74+'14.12'!I74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43814</v>
      </c>
      <c r="B75" s="2">
        <v>1</v>
      </c>
      <c r="C75" s="29"/>
      <c r="D75" s="22" t="s">
        <v>117</v>
      </c>
      <c r="E75" s="23">
        <f>SUM(E45:E74)</f>
        <v>4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4</v>
      </c>
      <c r="I75" s="23">
        <f t="shared" si="13"/>
        <v>20054</v>
      </c>
      <c r="J75" s="23">
        <f t="shared" si="13"/>
        <v>108</v>
      </c>
      <c r="K75" s="23">
        <f t="shared" si="13"/>
        <v>106</v>
      </c>
      <c r="L75" s="23">
        <f t="shared" si="13"/>
        <v>74</v>
      </c>
      <c r="M75" s="23">
        <f t="shared" si="13"/>
        <v>19916</v>
      </c>
      <c r="N75" s="23">
        <f t="shared" si="13"/>
        <v>30</v>
      </c>
      <c r="O75" s="3"/>
      <c r="P75" s="3"/>
      <c r="Q75" s="3"/>
      <c r="R75" s="3"/>
    </row>
    <row r="76" spans="1:18" ht="17.55" customHeight="1" x14ac:dyDescent="0.3">
      <c r="A76" s="1">
        <f t="shared" si="4"/>
        <v>43814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43814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43814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43814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43814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43814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43814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43814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43814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43814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43814</v>
      </c>
      <c r="B86" s="2">
        <v>1</v>
      </c>
      <c r="E86" s="30"/>
    </row>
    <row r="87" spans="1:14" x14ac:dyDescent="0.3">
      <c r="A87" s="1">
        <f t="shared" si="4"/>
        <v>43814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43814</v>
      </c>
      <c r="B88" s="2">
        <v>1</v>
      </c>
      <c r="E88" s="30"/>
    </row>
    <row r="89" spans="1:14" x14ac:dyDescent="0.3">
      <c r="A89" s="1">
        <f t="shared" ref="A89" si="14">$N$3</f>
        <v>43814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3" zoomScale="80" zoomScaleNormal="80" zoomScaleSheetLayoutView="80" workbookViewId="0">
      <selection activeCell="N27" sqref="N27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43813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43813</v>
      </c>
      <c r="B2" s="2">
        <v>1</v>
      </c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41"/>
      <c r="N2" s="284"/>
    </row>
    <row r="3" spans="1:20" ht="17.399999999999999" x14ac:dyDescent="0.3">
      <c r="A3" s="1">
        <f t="shared" si="0"/>
        <v>43813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43813</v>
      </c>
      <c r="O3" s="3"/>
      <c r="P3" s="3"/>
      <c r="Q3" s="3"/>
      <c r="R3" s="3"/>
    </row>
    <row r="4" spans="1:20" ht="17.399999999999999" x14ac:dyDescent="0.3">
      <c r="A4" s="1">
        <f t="shared" si="0"/>
        <v>43813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43813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43813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43813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43813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43813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42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243</v>
      </c>
      <c r="O9" s="3"/>
      <c r="P9" s="3"/>
      <c r="Q9" s="40" t="str">
        <f>"24 N›Uvq ?? msL¨v = "&amp;H36</f>
        <v>24 N›Uvq ?? msL¨v = 42</v>
      </c>
    </row>
    <row r="10" spans="1:20" ht="57.6" x14ac:dyDescent="0.3">
      <c r="A10" s="1">
        <f t="shared" si="0"/>
        <v>43813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83" t="s">
        <v>142</v>
      </c>
      <c r="I10" s="65" t="str">
        <f>"me©‡gvU fwZ©
= "&amp;I36</f>
        <v>me©‡gvU fwZ©
= 100965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211</v>
      </c>
      <c r="L10" s="65" t="str">
        <f>"wbwðZ g„„Zz¨ 
= "&amp;L36</f>
        <v>wbwðZ g„„Zz¨ 
= 133</v>
      </c>
      <c r="M10" s="65" t="str">
        <f>"QvocÎ cÖvß †ivMx
 = "&amp;M36</f>
        <v>QvocÎ cÖvß †ivMx
 = 100458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43813</v>
      </c>
      <c r="B11" s="2" t="s">
        <v>9</v>
      </c>
      <c r="C11" s="12">
        <v>1</v>
      </c>
      <c r="D11" s="57" t="s">
        <v>10</v>
      </c>
      <c r="E11" s="13">
        <v>1</v>
      </c>
      <c r="F11" s="13">
        <v>0</v>
      </c>
      <c r="G11" s="13">
        <v>0</v>
      </c>
      <c r="H11" s="82">
        <f>SUM(E11:G11)</f>
        <v>1</v>
      </c>
      <c r="I11" s="104">
        <f>H11+'13.12'!I11</f>
        <v>8702</v>
      </c>
      <c r="J11" s="49">
        <v>40</v>
      </c>
      <c r="K11" s="49">
        <v>25</v>
      </c>
      <c r="L11" s="49">
        <v>13</v>
      </c>
      <c r="M11" s="14">
        <f t="shared" ref="M11:M23" si="1">I11-N11-J11</f>
        <v>8630</v>
      </c>
      <c r="N11" s="85">
        <v>32</v>
      </c>
      <c r="O11" s="3"/>
      <c r="P11" s="3"/>
      <c r="Q11" s="3"/>
      <c r="R11" s="3"/>
    </row>
    <row r="12" spans="1:20" x14ac:dyDescent="0.3">
      <c r="A12" s="1">
        <f t="shared" si="0"/>
        <v>43813</v>
      </c>
      <c r="B12" s="2" t="s">
        <v>11</v>
      </c>
      <c r="C12" s="15">
        <v>2</v>
      </c>
      <c r="D12" s="59" t="s">
        <v>144</v>
      </c>
      <c r="E12" s="13">
        <v>2</v>
      </c>
      <c r="F12" s="13">
        <v>0</v>
      </c>
      <c r="G12" s="13">
        <v>0</v>
      </c>
      <c r="H12" s="83">
        <f t="shared" ref="H12:H23" si="2">SUM(E12:G12)</f>
        <v>2</v>
      </c>
      <c r="I12" s="105">
        <f>H12+'13.12'!I12</f>
        <v>5025</v>
      </c>
      <c r="J12" s="51">
        <v>2</v>
      </c>
      <c r="K12" s="51">
        <v>0</v>
      </c>
      <c r="L12" s="51">
        <v>0</v>
      </c>
      <c r="M12" s="17">
        <f t="shared" si="1"/>
        <v>5003</v>
      </c>
      <c r="N12" s="86">
        <v>20</v>
      </c>
      <c r="O12" s="3"/>
      <c r="P12" s="3"/>
      <c r="Q12" s="3"/>
      <c r="R12" s="3"/>
    </row>
    <row r="13" spans="1:20" x14ac:dyDescent="0.3">
      <c r="A13" s="1">
        <f t="shared" si="0"/>
        <v>43813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H13+'13.12'!I13</f>
        <v>1467</v>
      </c>
      <c r="J13" s="51">
        <v>16</v>
      </c>
      <c r="K13" s="51">
        <v>13</v>
      </c>
      <c r="L13" s="51">
        <v>12</v>
      </c>
      <c r="M13" s="17">
        <f t="shared" si="1"/>
        <v>1451</v>
      </c>
      <c r="N13" s="86">
        <v>0</v>
      </c>
      <c r="O13" s="3"/>
      <c r="Q13" s="3"/>
      <c r="R13" s="3"/>
    </row>
    <row r="14" spans="1:20" x14ac:dyDescent="0.3">
      <c r="A14" s="1">
        <f t="shared" si="0"/>
        <v>43813</v>
      </c>
      <c r="B14" s="2" t="s">
        <v>14</v>
      </c>
      <c r="C14" s="15">
        <v>4</v>
      </c>
      <c r="D14" s="59" t="s">
        <v>145</v>
      </c>
      <c r="E14" s="13">
        <v>3</v>
      </c>
      <c r="F14" s="13">
        <v>0</v>
      </c>
      <c r="G14" s="13">
        <v>0</v>
      </c>
      <c r="H14" s="83">
        <f t="shared" si="2"/>
        <v>3</v>
      </c>
      <c r="I14" s="105">
        <f>H14+'13.12'!I14</f>
        <v>3764</v>
      </c>
      <c r="J14" s="51">
        <v>8</v>
      </c>
      <c r="K14" s="51">
        <v>8</v>
      </c>
      <c r="L14" s="51">
        <v>5</v>
      </c>
      <c r="M14" s="17">
        <f t="shared" si="1"/>
        <v>3737</v>
      </c>
      <c r="N14" s="86">
        <v>19</v>
      </c>
      <c r="O14" s="3"/>
      <c r="P14" s="3"/>
      <c r="Q14" s="3"/>
      <c r="R14" s="3"/>
    </row>
    <row r="15" spans="1:20" ht="17.399999999999999" x14ac:dyDescent="0.3">
      <c r="A15" s="1">
        <f t="shared" si="0"/>
        <v>43813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H15+'13.12'!I15</f>
        <v>1667</v>
      </c>
      <c r="J15" s="51">
        <v>3</v>
      </c>
      <c r="K15" s="51">
        <v>3</v>
      </c>
      <c r="L15" s="51">
        <v>2</v>
      </c>
      <c r="M15" s="17">
        <f t="shared" si="1"/>
        <v>1661</v>
      </c>
      <c r="N15" s="86">
        <v>3</v>
      </c>
      <c r="O15" s="3"/>
      <c r="P15" s="3"/>
      <c r="Q15" s="3"/>
      <c r="R15" s="3"/>
    </row>
    <row r="16" spans="1:20" ht="17.399999999999999" x14ac:dyDescent="0.3">
      <c r="A16" s="1">
        <f t="shared" si="0"/>
        <v>43813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H16+'13.12'!I16</f>
        <v>1064</v>
      </c>
      <c r="J16" s="51"/>
      <c r="K16" s="51"/>
      <c r="L16" s="51">
        <v>0</v>
      </c>
      <c r="M16" s="17">
        <f t="shared" si="1"/>
        <v>1062</v>
      </c>
      <c r="N16" s="86">
        <v>2</v>
      </c>
      <c r="O16" s="3"/>
      <c r="P16" s="3"/>
      <c r="Q16" s="3"/>
      <c r="R16" s="3"/>
    </row>
    <row r="17" spans="1:18" x14ac:dyDescent="0.3">
      <c r="A17" s="1">
        <f t="shared" si="0"/>
        <v>43813</v>
      </c>
      <c r="B17" s="2" t="s">
        <v>23</v>
      </c>
      <c r="C17" s="15">
        <v>7</v>
      </c>
      <c r="D17" s="61" t="s">
        <v>24</v>
      </c>
      <c r="E17" s="13">
        <v>7</v>
      </c>
      <c r="F17" s="13">
        <v>0</v>
      </c>
      <c r="G17" s="13">
        <v>0</v>
      </c>
      <c r="H17" s="83">
        <f t="shared" si="2"/>
        <v>7</v>
      </c>
      <c r="I17" s="105">
        <f>H17+'13.12'!I17</f>
        <v>4201</v>
      </c>
      <c r="J17" s="51">
        <v>15</v>
      </c>
      <c r="K17" s="51">
        <v>14</v>
      </c>
      <c r="L17" s="51">
        <v>5</v>
      </c>
      <c r="M17" s="17">
        <f t="shared" si="1"/>
        <v>4160</v>
      </c>
      <c r="N17" s="86">
        <v>26</v>
      </c>
      <c r="O17" s="3"/>
      <c r="P17" s="3"/>
      <c r="Q17" s="3"/>
      <c r="R17" s="3"/>
    </row>
    <row r="18" spans="1:18" ht="17.399999999999999" x14ac:dyDescent="0.3">
      <c r="A18" s="1">
        <f t="shared" si="0"/>
        <v>43813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H18+'13.12'!I18</f>
        <v>359</v>
      </c>
      <c r="J18" s="51"/>
      <c r="K18" s="51"/>
      <c r="L18" s="51">
        <v>0</v>
      </c>
      <c r="M18" s="17">
        <f t="shared" si="1"/>
        <v>357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43813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H19+'13.12'!I19</f>
        <v>1758</v>
      </c>
      <c r="J19" s="51"/>
      <c r="K19" s="51">
        <v>0</v>
      </c>
      <c r="L19" s="51">
        <v>0</v>
      </c>
      <c r="M19" s="17">
        <f t="shared" si="1"/>
        <v>1753</v>
      </c>
      <c r="N19" s="86">
        <v>5</v>
      </c>
      <c r="O19" s="3"/>
      <c r="P19" s="3"/>
      <c r="Q19" s="3"/>
      <c r="R19" s="3"/>
    </row>
    <row r="20" spans="1:18" x14ac:dyDescent="0.3">
      <c r="A20" s="1">
        <f t="shared" si="0"/>
        <v>43813</v>
      </c>
      <c r="B20" s="2" t="s">
        <v>29</v>
      </c>
      <c r="C20" s="15">
        <v>10</v>
      </c>
      <c r="D20" s="59" t="s">
        <v>30</v>
      </c>
      <c r="E20" s="13">
        <v>2</v>
      </c>
      <c r="F20" s="13">
        <v>0</v>
      </c>
      <c r="G20" s="13">
        <v>0</v>
      </c>
      <c r="H20" s="83">
        <f t="shared" si="2"/>
        <v>2</v>
      </c>
      <c r="I20" s="105">
        <f>H20+'13.12'!I20</f>
        <v>3215</v>
      </c>
      <c r="J20" s="51">
        <v>3</v>
      </c>
      <c r="K20" s="51">
        <v>3</v>
      </c>
      <c r="L20" s="51">
        <v>3</v>
      </c>
      <c r="M20" s="17">
        <f t="shared" si="1"/>
        <v>3198</v>
      </c>
      <c r="N20" s="86">
        <v>14</v>
      </c>
      <c r="O20" s="3"/>
      <c r="P20" s="3"/>
      <c r="Q20" s="3"/>
      <c r="R20" s="3"/>
    </row>
    <row r="21" spans="1:18" ht="22.2" customHeight="1" x14ac:dyDescent="0.3">
      <c r="A21" s="1">
        <f t="shared" si="0"/>
        <v>43813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H21+'13.12'!I21</f>
        <v>247</v>
      </c>
      <c r="J21" s="51"/>
      <c r="K21" s="51"/>
      <c r="L21" s="51"/>
      <c r="M21" s="17">
        <f t="shared" si="1"/>
        <v>247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H22+'13.12'!I22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43813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16</v>
      </c>
      <c r="I24" s="94">
        <f t="shared" si="3"/>
        <v>31544</v>
      </c>
      <c r="J24" s="92">
        <f t="shared" si="3"/>
        <v>87</v>
      </c>
      <c r="K24" s="92">
        <f t="shared" si="3"/>
        <v>66</v>
      </c>
      <c r="L24" s="92">
        <f t="shared" si="3"/>
        <v>40</v>
      </c>
      <c r="M24" s="95">
        <f t="shared" si="3"/>
        <v>31334</v>
      </c>
      <c r="N24" s="96">
        <f t="shared" si="3"/>
        <v>123</v>
      </c>
      <c r="O24" s="3"/>
      <c r="P24" s="3"/>
      <c r="Q24" s="3"/>
      <c r="R24" s="3"/>
    </row>
    <row r="25" spans="1:18" x14ac:dyDescent="0.3">
      <c r="A25" s="1">
        <f t="shared" ref="A25:A88" si="4">$N$3</f>
        <v>43813</v>
      </c>
      <c r="B25" s="2">
        <v>1</v>
      </c>
      <c r="C25" s="78"/>
      <c r="D25" s="79" t="s">
        <v>119</v>
      </c>
      <c r="E25" s="97">
        <f>E75</f>
        <v>10</v>
      </c>
      <c r="F25" s="97">
        <f t="shared" ref="F25:N25" si="5">F75</f>
        <v>0</v>
      </c>
      <c r="G25" s="97">
        <f t="shared" si="5"/>
        <v>0</v>
      </c>
      <c r="H25" s="97">
        <f t="shared" si="5"/>
        <v>10</v>
      </c>
      <c r="I25" s="97">
        <f t="shared" si="5"/>
        <v>20050</v>
      </c>
      <c r="J25" s="97">
        <f t="shared" si="5"/>
        <v>108</v>
      </c>
      <c r="K25" s="97">
        <f t="shared" si="5"/>
        <v>106</v>
      </c>
      <c r="L25" s="97">
        <f t="shared" si="5"/>
        <v>74</v>
      </c>
      <c r="M25" s="97">
        <f t="shared" si="5"/>
        <v>19912</v>
      </c>
      <c r="N25" s="97">
        <f t="shared" si="5"/>
        <v>30</v>
      </c>
      <c r="O25" s="3"/>
      <c r="P25" s="3"/>
      <c r="Q25" s="3"/>
      <c r="R25" s="3"/>
    </row>
    <row r="26" spans="1:18" x14ac:dyDescent="0.3">
      <c r="A26" s="1">
        <f t="shared" si="4"/>
        <v>43813</v>
      </c>
      <c r="B26" s="2">
        <v>1</v>
      </c>
      <c r="C26" s="78"/>
      <c r="D26" s="79" t="s">
        <v>154</v>
      </c>
      <c r="E26" s="97">
        <f>E24+E25</f>
        <v>26</v>
      </c>
      <c r="F26" s="98">
        <f t="shared" ref="F26:N26" si="6">F24+F25</f>
        <v>0</v>
      </c>
      <c r="G26" s="98">
        <f t="shared" si="6"/>
        <v>0</v>
      </c>
      <c r="H26" s="99">
        <f t="shared" si="6"/>
        <v>26</v>
      </c>
      <c r="I26" s="97">
        <f t="shared" si="6"/>
        <v>51594</v>
      </c>
      <c r="J26" s="98">
        <f t="shared" si="6"/>
        <v>195</v>
      </c>
      <c r="K26" s="98">
        <f t="shared" si="6"/>
        <v>172</v>
      </c>
      <c r="L26" s="100">
        <f t="shared" si="6"/>
        <v>114</v>
      </c>
      <c r="M26" s="101">
        <f t="shared" si="6"/>
        <v>51246</v>
      </c>
      <c r="N26" s="102">
        <f t="shared" si="6"/>
        <v>153</v>
      </c>
      <c r="O26" s="3"/>
      <c r="P26" s="67"/>
      <c r="Q26" s="3"/>
      <c r="R26" s="3"/>
    </row>
    <row r="27" spans="1:18" x14ac:dyDescent="0.3">
      <c r="A27" s="1">
        <f t="shared" si="4"/>
        <v>43813</v>
      </c>
      <c r="B27" s="2">
        <v>1</v>
      </c>
      <c r="C27" s="80"/>
      <c r="D27" s="81" t="s">
        <v>120</v>
      </c>
      <c r="E27" s="97">
        <f>SUM(E28:E35)</f>
        <v>16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16</v>
      </c>
      <c r="I27" s="97">
        <f t="shared" si="7"/>
        <v>49371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49212</v>
      </c>
      <c r="N27" s="102">
        <f t="shared" si="7"/>
        <v>90</v>
      </c>
      <c r="O27" s="3"/>
      <c r="P27" s="3"/>
      <c r="Q27" s="3"/>
      <c r="R27" s="3"/>
    </row>
    <row r="28" spans="1:18" x14ac:dyDescent="0.3">
      <c r="A28" s="1">
        <f t="shared" si="4"/>
        <v>43813</v>
      </c>
      <c r="B28" s="2" t="s">
        <v>31</v>
      </c>
      <c r="C28" s="12">
        <v>1</v>
      </c>
      <c r="D28" s="48" t="s">
        <v>32</v>
      </c>
      <c r="E28" s="13">
        <v>2</v>
      </c>
      <c r="F28" s="13">
        <v>0</v>
      </c>
      <c r="G28" s="13">
        <v>0</v>
      </c>
      <c r="H28" s="82">
        <f t="shared" ref="H28:H35" si="8">SUM(E28:G28)</f>
        <v>2</v>
      </c>
      <c r="I28" s="104">
        <f>H28+'13.12'!I28</f>
        <v>11701</v>
      </c>
      <c r="J28" s="49">
        <v>14</v>
      </c>
      <c r="K28" s="49">
        <v>8</v>
      </c>
      <c r="L28" s="49">
        <v>5</v>
      </c>
      <c r="M28" s="14">
        <f t="shared" ref="M28:M35" si="9">I28-N28-J28</f>
        <v>11667</v>
      </c>
      <c r="N28" s="85">
        <v>20</v>
      </c>
      <c r="O28" s="3"/>
      <c r="P28" s="3"/>
      <c r="Q28" s="3"/>
      <c r="R28" s="3"/>
    </row>
    <row r="29" spans="1:18" x14ac:dyDescent="0.3">
      <c r="A29" s="1">
        <f t="shared" si="4"/>
        <v>43813</v>
      </c>
      <c r="B29" s="2" t="s">
        <v>33</v>
      </c>
      <c r="C29" s="15">
        <v>2</v>
      </c>
      <c r="D29" s="50" t="s">
        <v>156</v>
      </c>
      <c r="E29" s="13">
        <v>8</v>
      </c>
      <c r="F29" s="13">
        <v>0</v>
      </c>
      <c r="G29" s="13">
        <v>0</v>
      </c>
      <c r="H29" s="83">
        <f t="shared" si="8"/>
        <v>8</v>
      </c>
      <c r="I29" s="105">
        <f>H29+'13.12'!I29</f>
        <v>8289</v>
      </c>
      <c r="J29" s="51">
        <v>7</v>
      </c>
      <c r="K29" s="51">
        <v>5</v>
      </c>
      <c r="L29" s="51">
        <v>2</v>
      </c>
      <c r="M29" s="17">
        <f t="shared" si="9"/>
        <v>8249</v>
      </c>
      <c r="N29" s="86">
        <v>33</v>
      </c>
      <c r="O29" s="3"/>
      <c r="P29" s="3"/>
      <c r="Q29" s="3"/>
      <c r="R29" s="3"/>
    </row>
    <row r="30" spans="1:18" ht="17.399999999999999" x14ac:dyDescent="0.3">
      <c r="A30" s="1">
        <f t="shared" si="4"/>
        <v>43813</v>
      </c>
      <c r="B30" s="2" t="s">
        <v>35</v>
      </c>
      <c r="C30" s="15">
        <v>3</v>
      </c>
      <c r="D30" s="50" t="s">
        <v>36</v>
      </c>
      <c r="E30" s="13">
        <v>3</v>
      </c>
      <c r="F30" s="13">
        <v>0</v>
      </c>
      <c r="G30" s="13">
        <v>0</v>
      </c>
      <c r="H30" s="83">
        <f t="shared" si="8"/>
        <v>3</v>
      </c>
      <c r="I30" s="105">
        <f>H30+'13.12'!I30</f>
        <v>11944</v>
      </c>
      <c r="J30" s="51">
        <v>24</v>
      </c>
      <c r="K30" s="51">
        <v>10</v>
      </c>
      <c r="L30" s="51">
        <v>4</v>
      </c>
      <c r="M30" s="17">
        <f t="shared" si="9"/>
        <v>11902</v>
      </c>
      <c r="N30" s="86">
        <v>18</v>
      </c>
      <c r="O30" s="3"/>
      <c r="P30" s="3"/>
      <c r="Q30" s="3"/>
      <c r="R30" s="3"/>
    </row>
    <row r="31" spans="1:18" ht="17.399999999999999" x14ac:dyDescent="0.3">
      <c r="A31" s="1">
        <f t="shared" si="4"/>
        <v>43813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H31+'13.12'!I31</f>
        <v>2172</v>
      </c>
      <c r="J31" s="51">
        <v>4</v>
      </c>
      <c r="K31" s="51">
        <v>4</v>
      </c>
      <c r="L31" s="51">
        <v>2</v>
      </c>
      <c r="M31" s="17">
        <f t="shared" si="9"/>
        <v>2167</v>
      </c>
      <c r="N31" s="86">
        <v>1</v>
      </c>
      <c r="O31" s="3"/>
      <c r="P31" s="3"/>
      <c r="Q31" s="3"/>
      <c r="R31" s="3"/>
    </row>
    <row r="32" spans="1:18" ht="17.399999999999999" x14ac:dyDescent="0.3">
      <c r="A32" s="1">
        <f t="shared" si="4"/>
        <v>43813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H32+'13.12'!I32</f>
        <v>4810</v>
      </c>
      <c r="J32" s="51">
        <v>5</v>
      </c>
      <c r="K32" s="51">
        <v>4</v>
      </c>
      <c r="L32" s="51">
        <v>2</v>
      </c>
      <c r="M32" s="17">
        <f t="shared" si="9"/>
        <v>4802</v>
      </c>
      <c r="N32" s="86">
        <v>3</v>
      </c>
      <c r="O32" s="3"/>
      <c r="P32" s="3"/>
      <c r="Q32" s="3"/>
      <c r="R32" s="3"/>
    </row>
    <row r="33" spans="1:18" ht="17.399999999999999" x14ac:dyDescent="0.3">
      <c r="A33" s="1">
        <f t="shared" si="4"/>
        <v>43813</v>
      </c>
      <c r="B33" s="2" t="s">
        <v>41</v>
      </c>
      <c r="C33" s="15">
        <v>6</v>
      </c>
      <c r="D33" s="50" t="s">
        <v>42</v>
      </c>
      <c r="E33" s="13">
        <v>2</v>
      </c>
      <c r="F33" s="13">
        <v>0</v>
      </c>
      <c r="G33" s="13">
        <v>0</v>
      </c>
      <c r="H33" s="83">
        <f t="shared" si="8"/>
        <v>2</v>
      </c>
      <c r="I33" s="105">
        <f>H33+'13.12'!I33</f>
        <v>7071</v>
      </c>
      <c r="J33" s="51">
        <v>10</v>
      </c>
      <c r="K33" s="51">
        <v>5</v>
      </c>
      <c r="L33" s="51">
        <v>2</v>
      </c>
      <c r="M33" s="17">
        <f t="shared" si="9"/>
        <v>7053</v>
      </c>
      <c r="N33" s="86">
        <v>8</v>
      </c>
      <c r="O33" s="3"/>
      <c r="P33" s="3"/>
      <c r="Q33" s="3"/>
      <c r="R33" s="3"/>
    </row>
    <row r="34" spans="1:18" x14ac:dyDescent="0.3">
      <c r="A34" s="1">
        <f t="shared" si="4"/>
        <v>43813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H34+'13.12'!I34</f>
        <v>1011</v>
      </c>
      <c r="J34" s="51">
        <v>1</v>
      </c>
      <c r="K34" s="51">
        <v>0</v>
      </c>
      <c r="L34" s="51">
        <v>0</v>
      </c>
      <c r="M34" s="17">
        <f t="shared" si="9"/>
        <v>1009</v>
      </c>
      <c r="N34" s="86">
        <v>1</v>
      </c>
      <c r="O34" s="3"/>
      <c r="P34" s="3"/>
      <c r="Q34" s="3"/>
      <c r="R34" s="3"/>
    </row>
    <row r="35" spans="1:18" ht="17.399999999999999" x14ac:dyDescent="0.3">
      <c r="A35" s="1">
        <f t="shared" si="4"/>
        <v>43813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H35+'13.12'!I35</f>
        <v>2373</v>
      </c>
      <c r="J35" s="55">
        <v>4</v>
      </c>
      <c r="K35" s="55">
        <v>3</v>
      </c>
      <c r="L35" s="55">
        <v>2</v>
      </c>
      <c r="M35" s="19">
        <f t="shared" si="9"/>
        <v>2363</v>
      </c>
      <c r="N35" s="87">
        <v>6</v>
      </c>
      <c r="O35" s="3"/>
      <c r="P35" s="3"/>
      <c r="Q35" s="3"/>
      <c r="R35" s="3"/>
    </row>
    <row r="36" spans="1:18" x14ac:dyDescent="0.3">
      <c r="A36" s="1">
        <f t="shared" si="4"/>
        <v>43813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42</v>
      </c>
      <c r="I36" s="23">
        <f t="shared" si="10"/>
        <v>100965</v>
      </c>
      <c r="J36" s="23">
        <f t="shared" si="10"/>
        <v>264</v>
      </c>
      <c r="K36" s="23">
        <f t="shared" si="10"/>
        <v>211</v>
      </c>
      <c r="L36" s="23">
        <f t="shared" si="10"/>
        <v>133</v>
      </c>
      <c r="M36" s="23">
        <f t="shared" si="10"/>
        <v>100458</v>
      </c>
      <c r="N36" s="23">
        <f t="shared" si="10"/>
        <v>243</v>
      </c>
      <c r="O36" s="3"/>
      <c r="P36" s="3"/>
      <c r="Q36" s="3"/>
      <c r="R36" s="3"/>
    </row>
    <row r="37" spans="1:18" ht="21.6" customHeight="1" x14ac:dyDescent="0.3">
      <c r="A37" s="1">
        <f t="shared" si="4"/>
        <v>43813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43813</v>
      </c>
      <c r="B38" s="64">
        <v>1</v>
      </c>
      <c r="C38" s="69"/>
      <c r="D38" s="306" t="s">
        <v>268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43813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43813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43813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43813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43813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10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30</v>
      </c>
      <c r="O43" s="3"/>
      <c r="P43" s="3"/>
      <c r="Q43" s="3"/>
      <c r="R43" s="3"/>
    </row>
    <row r="44" spans="1:18" ht="58.2" customHeight="1" x14ac:dyDescent="0.3">
      <c r="A44" s="1">
        <f t="shared" si="4"/>
        <v>43813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83" t="s">
        <v>142</v>
      </c>
      <c r="I44" s="65" t="str">
        <f>"me©‡gvU fwZ© 
= "&amp;I75</f>
        <v>me©‡gvU fwZ© 
= 20050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19912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43813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H45+'13.12'!I45</f>
        <v>1215</v>
      </c>
      <c r="J45" s="49">
        <v>3</v>
      </c>
      <c r="K45" s="49">
        <v>3</v>
      </c>
      <c r="L45" s="49">
        <v>1</v>
      </c>
      <c r="M45" s="14">
        <f t="shared" ref="M45:M74" si="12">I45-N45-J45</f>
        <v>1211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43813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H46+'13.12'!I46</f>
        <v>1893</v>
      </c>
      <c r="J46" s="51">
        <v>12</v>
      </c>
      <c r="K46" s="51">
        <v>11</v>
      </c>
      <c r="L46" s="51">
        <v>9</v>
      </c>
      <c r="M46" s="17">
        <f t="shared" si="12"/>
        <v>1880</v>
      </c>
      <c r="N46" s="86">
        <v>1</v>
      </c>
      <c r="O46" s="3"/>
      <c r="P46" s="3"/>
      <c r="Q46" s="3"/>
      <c r="R46" s="3"/>
    </row>
    <row r="47" spans="1:18" ht="17.55" customHeight="1" x14ac:dyDescent="0.3">
      <c r="A47" s="1">
        <f t="shared" si="4"/>
        <v>43813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H47+'13.12'!I47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43813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H48+'13.12'!I48</f>
        <v>765</v>
      </c>
      <c r="J48" s="51">
        <v>8</v>
      </c>
      <c r="K48" s="51">
        <v>8</v>
      </c>
      <c r="L48" s="51">
        <v>4</v>
      </c>
      <c r="M48" s="17">
        <f t="shared" si="12"/>
        <v>755</v>
      </c>
      <c r="N48" s="86">
        <v>2</v>
      </c>
      <c r="O48" s="3"/>
      <c r="P48" s="3"/>
      <c r="Q48" s="3"/>
      <c r="R48" s="3"/>
    </row>
    <row r="49" spans="1:18" ht="17.55" customHeight="1" x14ac:dyDescent="0.3">
      <c r="A49" s="1">
        <f t="shared" si="4"/>
        <v>43813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H49+'13.12'!I49</f>
        <v>923</v>
      </c>
      <c r="J49" s="51">
        <v>12</v>
      </c>
      <c r="K49" s="51">
        <v>12</v>
      </c>
      <c r="L49" s="51">
        <v>12</v>
      </c>
      <c r="M49" s="17">
        <f t="shared" si="12"/>
        <v>908</v>
      </c>
      <c r="N49" s="86">
        <v>3</v>
      </c>
      <c r="O49" s="3"/>
      <c r="P49" s="3"/>
      <c r="Q49" s="3"/>
      <c r="R49" s="3"/>
    </row>
    <row r="50" spans="1:18" ht="17.55" customHeight="1" x14ac:dyDescent="0.3">
      <c r="A50" s="1">
        <f t="shared" si="4"/>
        <v>43813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H50+'13.12'!I50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43813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H51+'13.12'!I51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43813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H52+'13.12'!I52</f>
        <v>389</v>
      </c>
      <c r="J52" s="51">
        <v>1</v>
      </c>
      <c r="K52" s="51">
        <v>2</v>
      </c>
      <c r="L52" s="51">
        <v>2</v>
      </c>
      <c r="M52" s="17">
        <f t="shared" si="12"/>
        <v>387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43813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H53+'13.12'!I53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43813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H54+'13.12'!I54</f>
        <v>1739</v>
      </c>
      <c r="J54" s="51">
        <v>2</v>
      </c>
      <c r="K54" s="51">
        <v>2</v>
      </c>
      <c r="L54" s="51">
        <v>1</v>
      </c>
      <c r="M54" s="17">
        <f t="shared" si="12"/>
        <v>1733</v>
      </c>
      <c r="N54" s="86">
        <v>4</v>
      </c>
      <c r="O54" s="3"/>
      <c r="P54" s="3"/>
      <c r="Q54" s="3"/>
      <c r="R54" s="3"/>
    </row>
    <row r="55" spans="1:18" ht="17.55" customHeight="1" x14ac:dyDescent="0.3">
      <c r="A55" s="1">
        <f t="shared" si="4"/>
        <v>43813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H55+'13.12'!I55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43813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H56+'13.12'!I56</f>
        <v>146</v>
      </c>
      <c r="J56" s="51">
        <v>1</v>
      </c>
      <c r="K56" s="51">
        <v>1</v>
      </c>
      <c r="L56" s="51">
        <v>1</v>
      </c>
      <c r="M56" s="17">
        <f t="shared" si="12"/>
        <v>145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43813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H57+'13.12'!I57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43813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H58+'13.12'!I58</f>
        <v>1432</v>
      </c>
      <c r="J58" s="51">
        <v>6</v>
      </c>
      <c r="K58" s="51">
        <v>6</v>
      </c>
      <c r="L58" s="51">
        <v>4</v>
      </c>
      <c r="M58" s="17">
        <f t="shared" si="12"/>
        <v>1424</v>
      </c>
      <c r="N58" s="86">
        <v>2</v>
      </c>
      <c r="O58" s="3"/>
      <c r="P58" s="3"/>
      <c r="Q58" s="3"/>
      <c r="R58" s="3"/>
    </row>
    <row r="59" spans="1:18" ht="17.55" customHeight="1" x14ac:dyDescent="0.3">
      <c r="A59" s="1">
        <f t="shared" si="4"/>
        <v>43813</v>
      </c>
      <c r="B59" s="2" t="s">
        <v>85</v>
      </c>
      <c r="C59" s="33">
        <v>15</v>
      </c>
      <c r="D59" s="50" t="s">
        <v>86</v>
      </c>
      <c r="E59" s="13">
        <v>2</v>
      </c>
      <c r="F59" s="13">
        <v>0</v>
      </c>
      <c r="G59" s="13">
        <v>0</v>
      </c>
      <c r="H59" s="83">
        <f t="shared" si="11"/>
        <v>2</v>
      </c>
      <c r="I59" s="105">
        <f>H59+'13.12'!I59</f>
        <v>776</v>
      </c>
      <c r="J59" s="51">
        <v>8</v>
      </c>
      <c r="K59" s="51">
        <v>8</v>
      </c>
      <c r="L59" s="51">
        <v>7</v>
      </c>
      <c r="M59" s="17">
        <f t="shared" si="12"/>
        <v>766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43813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H60+'13.12'!I60</f>
        <v>378</v>
      </c>
      <c r="J60" s="51"/>
      <c r="K60" s="51"/>
      <c r="L60" s="51">
        <v>0</v>
      </c>
      <c r="M60" s="17">
        <f t="shared" si="12"/>
        <v>378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43813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H61+'13.12'!I61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43813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H62+'13.12'!I62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43813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H63+'13.12'!I63</f>
        <v>822</v>
      </c>
      <c r="J63" s="51">
        <v>6</v>
      </c>
      <c r="K63" s="51">
        <v>6</v>
      </c>
      <c r="L63" s="51">
        <v>6</v>
      </c>
      <c r="M63" s="17">
        <f t="shared" si="12"/>
        <v>814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43813</v>
      </c>
      <c r="B64" s="2" t="s">
        <v>95</v>
      </c>
      <c r="C64" s="33">
        <v>20</v>
      </c>
      <c r="D64" s="50" t="s">
        <v>96</v>
      </c>
      <c r="E64" s="13">
        <v>2</v>
      </c>
      <c r="F64" s="13">
        <v>0</v>
      </c>
      <c r="G64" s="13">
        <v>0</v>
      </c>
      <c r="H64" s="83">
        <f t="shared" si="11"/>
        <v>2</v>
      </c>
      <c r="I64" s="105">
        <f>H64+'13.12'!I64</f>
        <v>996</v>
      </c>
      <c r="J64" s="51"/>
      <c r="K64" s="51"/>
      <c r="L64" s="51">
        <v>0</v>
      </c>
      <c r="M64" s="17">
        <f t="shared" si="12"/>
        <v>990</v>
      </c>
      <c r="N64" s="86">
        <v>6</v>
      </c>
      <c r="O64" s="3"/>
      <c r="P64" s="3"/>
      <c r="Q64" s="3"/>
      <c r="R64" s="3"/>
    </row>
    <row r="65" spans="1:18" ht="17.55" customHeight="1" x14ac:dyDescent="0.3">
      <c r="A65" s="1">
        <f t="shared" si="4"/>
        <v>43813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H65+'13.12'!I65</f>
        <v>502</v>
      </c>
      <c r="J65" s="51">
        <v>4</v>
      </c>
      <c r="K65" s="51">
        <v>4</v>
      </c>
      <c r="L65" s="51">
        <v>4</v>
      </c>
      <c r="M65" s="17">
        <f t="shared" si="12"/>
        <v>496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43813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H66+'13.12'!I66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43813</v>
      </c>
      <c r="B67" s="2" t="s">
        <v>101</v>
      </c>
      <c r="C67" s="33">
        <v>23</v>
      </c>
      <c r="D67" s="50" t="s">
        <v>102</v>
      </c>
      <c r="E67" s="13">
        <v>2</v>
      </c>
      <c r="F67" s="13">
        <v>0</v>
      </c>
      <c r="G67" s="13">
        <v>0</v>
      </c>
      <c r="H67" s="83">
        <f t="shared" si="11"/>
        <v>2</v>
      </c>
      <c r="I67" s="105">
        <f>H67+'13.12'!I67</f>
        <v>743</v>
      </c>
      <c r="J67" s="51">
        <v>7</v>
      </c>
      <c r="K67" s="51">
        <v>7</v>
      </c>
      <c r="L67" s="51">
        <v>6</v>
      </c>
      <c r="M67" s="17">
        <f t="shared" si="12"/>
        <v>733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43813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H68+'13.12'!I68</f>
        <v>361</v>
      </c>
      <c r="J68" s="51">
        <v>2</v>
      </c>
      <c r="K68" s="51">
        <v>2</v>
      </c>
      <c r="L68" s="51">
        <v>0</v>
      </c>
      <c r="M68" s="17">
        <f t="shared" si="12"/>
        <v>359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43813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H69+'13.12'!I69</f>
        <v>876</v>
      </c>
      <c r="J69" s="51">
        <v>3</v>
      </c>
      <c r="K69" s="51">
        <v>3</v>
      </c>
      <c r="L69" s="51">
        <v>2</v>
      </c>
      <c r="M69" s="17">
        <f t="shared" si="12"/>
        <v>873</v>
      </c>
      <c r="N69" s="86">
        <v>0</v>
      </c>
      <c r="O69" s="3"/>
      <c r="P69" s="3"/>
      <c r="Q69" s="3"/>
      <c r="R69" s="3"/>
    </row>
    <row r="70" spans="1:18" ht="17.55" customHeight="1" x14ac:dyDescent="0.3">
      <c r="A70" s="1">
        <f t="shared" si="4"/>
        <v>43813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H70+'13.12'!I70</f>
        <v>799</v>
      </c>
      <c r="J70" s="51">
        <v>2</v>
      </c>
      <c r="K70" s="51">
        <v>2</v>
      </c>
      <c r="L70" s="51">
        <v>0</v>
      </c>
      <c r="M70" s="17">
        <f t="shared" si="12"/>
        <v>797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43813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H71+'13.12'!I71</f>
        <v>781</v>
      </c>
      <c r="J71" s="51"/>
      <c r="K71" s="51"/>
      <c r="L71" s="51">
        <v>0</v>
      </c>
      <c r="M71" s="17">
        <f t="shared" si="12"/>
        <v>781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43813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H72+'13.12'!I72</f>
        <v>313</v>
      </c>
      <c r="J72" s="51"/>
      <c r="K72" s="51"/>
      <c r="L72" s="51">
        <v>0</v>
      </c>
      <c r="M72" s="17">
        <f t="shared" si="12"/>
        <v>313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43813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H73+'13.12'!I73</f>
        <v>406</v>
      </c>
      <c r="J73" s="51">
        <v>3</v>
      </c>
      <c r="K73" s="51">
        <v>3</v>
      </c>
      <c r="L73" s="51">
        <v>3</v>
      </c>
      <c r="M73" s="17">
        <f t="shared" si="12"/>
        <v>402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43813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H74+'13.12'!I74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43813</v>
      </c>
      <c r="B75" s="2">
        <v>1</v>
      </c>
      <c r="C75" s="29"/>
      <c r="D75" s="22" t="s">
        <v>117</v>
      </c>
      <c r="E75" s="23">
        <f>SUM(E45:E74)</f>
        <v>10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10</v>
      </c>
      <c r="I75" s="23">
        <f t="shared" si="13"/>
        <v>20050</v>
      </c>
      <c r="J75" s="23">
        <f t="shared" si="13"/>
        <v>108</v>
      </c>
      <c r="K75" s="23">
        <f t="shared" si="13"/>
        <v>106</v>
      </c>
      <c r="L75" s="23">
        <f t="shared" si="13"/>
        <v>74</v>
      </c>
      <c r="M75" s="23">
        <f t="shared" si="13"/>
        <v>19912</v>
      </c>
      <c r="N75" s="23">
        <f t="shared" si="13"/>
        <v>30</v>
      </c>
      <c r="O75" s="3"/>
      <c r="P75" s="3"/>
      <c r="Q75" s="3"/>
      <c r="R75" s="3"/>
    </row>
    <row r="76" spans="1:18" ht="17.55" customHeight="1" x14ac:dyDescent="0.3">
      <c r="A76" s="1">
        <f t="shared" si="4"/>
        <v>43813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43813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43813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43813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43813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43813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43813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43813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43813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43813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43813</v>
      </c>
      <c r="B86" s="2">
        <v>1</v>
      </c>
      <c r="E86" s="30"/>
    </row>
    <row r="87" spans="1:14" x14ac:dyDescent="0.3">
      <c r="A87" s="1">
        <f t="shared" si="4"/>
        <v>43813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43813</v>
      </c>
      <c r="B88" s="2">
        <v>1</v>
      </c>
      <c r="E88" s="30"/>
    </row>
    <row r="89" spans="1:14" x14ac:dyDescent="0.3">
      <c r="A89" s="1">
        <f t="shared" ref="A89" si="14">$N$3</f>
        <v>43813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7" zoomScale="80" zoomScaleNormal="80" zoomScaleSheetLayoutView="80" workbookViewId="0">
      <selection activeCell="N36" sqref="N3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43812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43812</v>
      </c>
      <c r="B2" s="2">
        <v>1</v>
      </c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41"/>
      <c r="N2" s="284"/>
    </row>
    <row r="3" spans="1:20" ht="17.399999999999999" x14ac:dyDescent="0.3">
      <c r="A3" s="1">
        <f t="shared" si="0"/>
        <v>43812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43812</v>
      </c>
      <c r="O3" s="3"/>
      <c r="P3" s="3"/>
      <c r="Q3" s="3"/>
      <c r="R3" s="3"/>
    </row>
    <row r="4" spans="1:20" ht="17.399999999999999" x14ac:dyDescent="0.3">
      <c r="A4" s="1">
        <f t="shared" si="0"/>
        <v>43812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43812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43812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43812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43812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43812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44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220</v>
      </c>
      <c r="O9" s="3"/>
      <c r="P9" s="3"/>
      <c r="Q9" s="40" t="str">
        <f>"24 N›Uvq ?? msL¨v = "&amp;H36</f>
        <v>24 N›Uvq ?? msL¨v = 44</v>
      </c>
    </row>
    <row r="10" spans="1:20" ht="57.6" x14ac:dyDescent="0.3">
      <c r="A10" s="1">
        <f t="shared" si="0"/>
        <v>43812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83" t="s">
        <v>142</v>
      </c>
      <c r="I10" s="65" t="str">
        <f>"me©‡gvU fwZ©
= "&amp;I36</f>
        <v>me©‡gvU fwZ©
= 100923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211</v>
      </c>
      <c r="L10" s="65" t="str">
        <f>"wbwðZ g„„Zz¨ 
= "&amp;L36</f>
        <v>wbwðZ g„„Zz¨ 
= 133</v>
      </c>
      <c r="M10" s="65" t="str">
        <f>"QvocÎ cÖvß †ivMx
 = "&amp;M36</f>
        <v>QvocÎ cÖvß †ivMx
 = 100439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43812</v>
      </c>
      <c r="B11" s="2" t="s">
        <v>9</v>
      </c>
      <c r="C11" s="12">
        <v>1</v>
      </c>
      <c r="D11" s="57" t="s">
        <v>10</v>
      </c>
      <c r="E11" s="13">
        <v>4</v>
      </c>
      <c r="F11" s="13">
        <v>0</v>
      </c>
      <c r="G11" s="13">
        <v>0</v>
      </c>
      <c r="H11" s="82">
        <f>SUM(E11:G11)</f>
        <v>4</v>
      </c>
      <c r="I11" s="104">
        <f>H11+'12.12'!I11</f>
        <v>8701</v>
      </c>
      <c r="J11" s="49">
        <v>40</v>
      </c>
      <c r="K11" s="49">
        <v>25</v>
      </c>
      <c r="L11" s="49">
        <v>13</v>
      </c>
      <c r="M11" s="14">
        <f t="shared" ref="M11:M23" si="1">I11-N11-J11</f>
        <v>8629</v>
      </c>
      <c r="N11" s="85">
        <v>32</v>
      </c>
      <c r="O11" s="3"/>
      <c r="P11" s="3"/>
      <c r="Q11" s="3"/>
      <c r="R11" s="3"/>
    </row>
    <row r="12" spans="1:20" x14ac:dyDescent="0.3">
      <c r="A12" s="1">
        <f t="shared" si="0"/>
        <v>43812</v>
      </c>
      <c r="B12" s="2" t="s">
        <v>11</v>
      </c>
      <c r="C12" s="15">
        <v>2</v>
      </c>
      <c r="D12" s="59" t="s">
        <v>144</v>
      </c>
      <c r="E12" s="13">
        <v>1</v>
      </c>
      <c r="F12" s="13">
        <v>0</v>
      </c>
      <c r="G12" s="13">
        <v>0</v>
      </c>
      <c r="H12" s="83">
        <f t="shared" ref="H12:H23" si="2">SUM(E12:G12)</f>
        <v>1</v>
      </c>
      <c r="I12" s="105">
        <f>H12+'12.12'!I12</f>
        <v>5023</v>
      </c>
      <c r="J12" s="51">
        <v>2</v>
      </c>
      <c r="K12" s="51">
        <v>0</v>
      </c>
      <c r="L12" s="51">
        <v>0</v>
      </c>
      <c r="M12" s="17">
        <f t="shared" si="1"/>
        <v>5002</v>
      </c>
      <c r="N12" s="86">
        <v>19</v>
      </c>
      <c r="O12" s="3"/>
      <c r="P12" s="3"/>
      <c r="Q12" s="3"/>
      <c r="R12" s="3"/>
    </row>
    <row r="13" spans="1:20" x14ac:dyDescent="0.3">
      <c r="A13" s="1">
        <f t="shared" si="0"/>
        <v>43812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H13+'12.12'!I13</f>
        <v>1467</v>
      </c>
      <c r="J13" s="51">
        <v>16</v>
      </c>
      <c r="K13" s="51">
        <v>13</v>
      </c>
      <c r="L13" s="51">
        <v>12</v>
      </c>
      <c r="M13" s="17">
        <f t="shared" si="1"/>
        <v>1451</v>
      </c>
      <c r="N13" s="86">
        <v>0</v>
      </c>
      <c r="O13" s="3"/>
      <c r="Q13" s="3"/>
      <c r="R13" s="3"/>
    </row>
    <row r="14" spans="1:20" x14ac:dyDescent="0.3">
      <c r="A14" s="1">
        <f t="shared" si="0"/>
        <v>43812</v>
      </c>
      <c r="B14" s="2" t="s">
        <v>14</v>
      </c>
      <c r="C14" s="15">
        <v>4</v>
      </c>
      <c r="D14" s="59" t="s">
        <v>145</v>
      </c>
      <c r="E14" s="13">
        <v>2</v>
      </c>
      <c r="F14" s="13">
        <v>0</v>
      </c>
      <c r="G14" s="13">
        <v>0</v>
      </c>
      <c r="H14" s="83">
        <f t="shared" si="2"/>
        <v>2</v>
      </c>
      <c r="I14" s="105">
        <f>H14+'12.12'!I14</f>
        <v>3761</v>
      </c>
      <c r="J14" s="51">
        <v>8</v>
      </c>
      <c r="K14" s="51">
        <v>8</v>
      </c>
      <c r="L14" s="51">
        <v>5</v>
      </c>
      <c r="M14" s="17">
        <f t="shared" si="1"/>
        <v>3735</v>
      </c>
      <c r="N14" s="86">
        <v>18</v>
      </c>
      <c r="O14" s="3"/>
      <c r="P14" s="3"/>
      <c r="Q14" s="3"/>
      <c r="R14" s="3"/>
    </row>
    <row r="15" spans="1:20" ht="17.399999999999999" x14ac:dyDescent="0.3">
      <c r="A15" s="1">
        <f t="shared" si="0"/>
        <v>43812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H15+'12.12'!I15</f>
        <v>1667</v>
      </c>
      <c r="J15" s="51">
        <v>3</v>
      </c>
      <c r="K15" s="51">
        <v>3</v>
      </c>
      <c r="L15" s="51">
        <v>2</v>
      </c>
      <c r="M15" s="17">
        <f t="shared" si="1"/>
        <v>1662</v>
      </c>
      <c r="N15" s="86">
        <v>2</v>
      </c>
      <c r="O15" s="3"/>
      <c r="P15" s="3"/>
      <c r="Q15" s="3"/>
      <c r="R15" s="3"/>
    </row>
    <row r="16" spans="1:20" ht="17.399999999999999" x14ac:dyDescent="0.3">
      <c r="A16" s="1">
        <f t="shared" si="0"/>
        <v>43812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H16+'12.12'!I16</f>
        <v>1063</v>
      </c>
      <c r="J16" s="51"/>
      <c r="K16" s="51"/>
      <c r="L16" s="51">
        <v>0</v>
      </c>
      <c r="M16" s="17">
        <f t="shared" si="1"/>
        <v>1061</v>
      </c>
      <c r="N16" s="86">
        <v>2</v>
      </c>
      <c r="O16" s="3"/>
      <c r="P16" s="3"/>
      <c r="Q16" s="3"/>
      <c r="R16" s="3"/>
    </row>
    <row r="17" spans="1:18" x14ac:dyDescent="0.3">
      <c r="A17" s="1">
        <f t="shared" si="0"/>
        <v>43812</v>
      </c>
      <c r="B17" s="2" t="s">
        <v>23</v>
      </c>
      <c r="C17" s="15">
        <v>7</v>
      </c>
      <c r="D17" s="61" t="s">
        <v>24</v>
      </c>
      <c r="E17" s="13">
        <v>4</v>
      </c>
      <c r="F17" s="13">
        <v>0</v>
      </c>
      <c r="G17" s="13">
        <v>0</v>
      </c>
      <c r="H17" s="83">
        <f t="shared" si="2"/>
        <v>4</v>
      </c>
      <c r="I17" s="105">
        <f>H17+'12.12'!I17</f>
        <v>4194</v>
      </c>
      <c r="J17" s="51">
        <v>15</v>
      </c>
      <c r="K17" s="51">
        <v>14</v>
      </c>
      <c r="L17" s="51">
        <v>5</v>
      </c>
      <c r="M17" s="17">
        <f t="shared" si="1"/>
        <v>4159</v>
      </c>
      <c r="N17" s="86">
        <v>20</v>
      </c>
      <c r="O17" s="3"/>
      <c r="P17" s="3"/>
      <c r="Q17" s="3"/>
      <c r="R17" s="3"/>
    </row>
    <row r="18" spans="1:18" ht="17.399999999999999" x14ac:dyDescent="0.3">
      <c r="A18" s="1">
        <f t="shared" si="0"/>
        <v>43812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H18+'12.12'!I18</f>
        <v>359</v>
      </c>
      <c r="J18" s="51"/>
      <c r="K18" s="51"/>
      <c r="L18" s="51">
        <v>0</v>
      </c>
      <c r="M18" s="17">
        <f t="shared" si="1"/>
        <v>357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43812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H19+'12.12'!I19</f>
        <v>1758</v>
      </c>
      <c r="J19" s="51"/>
      <c r="K19" s="51">
        <v>0</v>
      </c>
      <c r="L19" s="51">
        <v>0</v>
      </c>
      <c r="M19" s="17">
        <f t="shared" si="1"/>
        <v>1753</v>
      </c>
      <c r="N19" s="86">
        <v>5</v>
      </c>
      <c r="O19" s="3"/>
      <c r="P19" s="3"/>
      <c r="Q19" s="3"/>
      <c r="R19" s="3"/>
    </row>
    <row r="20" spans="1:18" x14ac:dyDescent="0.3">
      <c r="A20" s="1">
        <f t="shared" si="0"/>
        <v>43812</v>
      </c>
      <c r="B20" s="2" t="s">
        <v>29</v>
      </c>
      <c r="C20" s="15">
        <v>10</v>
      </c>
      <c r="D20" s="59" t="s">
        <v>30</v>
      </c>
      <c r="E20" s="13">
        <v>4</v>
      </c>
      <c r="F20" s="13">
        <v>0</v>
      </c>
      <c r="G20" s="13">
        <v>0</v>
      </c>
      <c r="H20" s="83">
        <f t="shared" si="2"/>
        <v>4</v>
      </c>
      <c r="I20" s="105">
        <f>H20+'12.12'!I20</f>
        <v>3213</v>
      </c>
      <c r="J20" s="51">
        <v>3</v>
      </c>
      <c r="K20" s="51">
        <v>3</v>
      </c>
      <c r="L20" s="51">
        <v>3</v>
      </c>
      <c r="M20" s="17">
        <f t="shared" si="1"/>
        <v>3196</v>
      </c>
      <c r="N20" s="86">
        <v>14</v>
      </c>
      <c r="O20" s="3"/>
      <c r="P20" s="3"/>
      <c r="Q20" s="3"/>
      <c r="R20" s="3"/>
    </row>
    <row r="21" spans="1:18" ht="22.2" customHeight="1" x14ac:dyDescent="0.3">
      <c r="A21" s="1">
        <f t="shared" si="0"/>
        <v>43812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H21+'12.12'!I21</f>
        <v>247</v>
      </c>
      <c r="J21" s="51"/>
      <c r="K21" s="51"/>
      <c r="L21" s="51"/>
      <c r="M21" s="17">
        <f t="shared" si="1"/>
        <v>247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H22+'12.12'!I22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43812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16</v>
      </c>
      <c r="I24" s="94">
        <f t="shared" si="3"/>
        <v>31528</v>
      </c>
      <c r="J24" s="92">
        <f t="shared" si="3"/>
        <v>87</v>
      </c>
      <c r="K24" s="92">
        <f t="shared" si="3"/>
        <v>66</v>
      </c>
      <c r="L24" s="92">
        <f t="shared" si="3"/>
        <v>40</v>
      </c>
      <c r="M24" s="95">
        <f t="shared" si="3"/>
        <v>31327</v>
      </c>
      <c r="N24" s="96">
        <f t="shared" si="3"/>
        <v>114</v>
      </c>
      <c r="O24" s="3"/>
      <c r="P24" s="3"/>
      <c r="Q24" s="3"/>
      <c r="R24" s="3"/>
    </row>
    <row r="25" spans="1:18" x14ac:dyDescent="0.3">
      <c r="A25" s="1">
        <f t="shared" ref="A25:A88" si="4">$N$3</f>
        <v>43812</v>
      </c>
      <c r="B25" s="2">
        <v>1</v>
      </c>
      <c r="C25" s="78"/>
      <c r="D25" s="79" t="s">
        <v>119</v>
      </c>
      <c r="E25" s="97">
        <f>E75</f>
        <v>8</v>
      </c>
      <c r="F25" s="97">
        <f t="shared" ref="F25:N25" si="5">F75</f>
        <v>0</v>
      </c>
      <c r="G25" s="97">
        <f t="shared" si="5"/>
        <v>0</v>
      </c>
      <c r="H25" s="97">
        <f t="shared" si="5"/>
        <v>8</v>
      </c>
      <c r="I25" s="97">
        <f t="shared" si="5"/>
        <v>20040</v>
      </c>
      <c r="J25" s="97">
        <f t="shared" si="5"/>
        <v>108</v>
      </c>
      <c r="K25" s="97">
        <f t="shared" si="5"/>
        <v>106</v>
      </c>
      <c r="L25" s="97">
        <f t="shared" si="5"/>
        <v>74</v>
      </c>
      <c r="M25" s="97">
        <f t="shared" si="5"/>
        <v>19906</v>
      </c>
      <c r="N25" s="97">
        <f t="shared" si="5"/>
        <v>26</v>
      </c>
      <c r="O25" s="3"/>
      <c r="P25" s="3"/>
      <c r="Q25" s="3"/>
      <c r="R25" s="3"/>
    </row>
    <row r="26" spans="1:18" x14ac:dyDescent="0.3">
      <c r="A26" s="1">
        <f t="shared" si="4"/>
        <v>43812</v>
      </c>
      <c r="B26" s="2">
        <v>1</v>
      </c>
      <c r="C26" s="78"/>
      <c r="D26" s="79" t="s">
        <v>154</v>
      </c>
      <c r="E26" s="97">
        <f>E24+E25</f>
        <v>24</v>
      </c>
      <c r="F26" s="98">
        <f t="shared" ref="F26:N26" si="6">F24+F25</f>
        <v>0</v>
      </c>
      <c r="G26" s="98">
        <f t="shared" si="6"/>
        <v>0</v>
      </c>
      <c r="H26" s="99">
        <f t="shared" si="6"/>
        <v>24</v>
      </c>
      <c r="I26" s="97">
        <f t="shared" si="6"/>
        <v>51568</v>
      </c>
      <c r="J26" s="98">
        <f t="shared" si="6"/>
        <v>195</v>
      </c>
      <c r="K26" s="98">
        <f t="shared" si="6"/>
        <v>172</v>
      </c>
      <c r="L26" s="100">
        <f t="shared" si="6"/>
        <v>114</v>
      </c>
      <c r="M26" s="101">
        <f t="shared" si="6"/>
        <v>51233</v>
      </c>
      <c r="N26" s="102">
        <f t="shared" si="6"/>
        <v>140</v>
      </c>
      <c r="O26" s="3"/>
      <c r="P26" s="67"/>
      <c r="Q26" s="3"/>
      <c r="R26" s="3"/>
    </row>
    <row r="27" spans="1:18" x14ac:dyDescent="0.3">
      <c r="A27" s="1">
        <f t="shared" si="4"/>
        <v>43812</v>
      </c>
      <c r="B27" s="2">
        <v>1</v>
      </c>
      <c r="C27" s="80"/>
      <c r="D27" s="81" t="s">
        <v>120</v>
      </c>
      <c r="E27" s="97">
        <f>SUM(E28:E35)</f>
        <v>20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20</v>
      </c>
      <c r="I27" s="97">
        <f t="shared" si="7"/>
        <v>49355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49206</v>
      </c>
      <c r="N27" s="102">
        <f t="shared" si="7"/>
        <v>80</v>
      </c>
      <c r="O27" s="3"/>
      <c r="P27" s="3"/>
      <c r="Q27" s="3"/>
      <c r="R27" s="3"/>
    </row>
    <row r="28" spans="1:18" x14ac:dyDescent="0.3">
      <c r="A28" s="1">
        <f t="shared" si="4"/>
        <v>43812</v>
      </c>
      <c r="B28" s="2" t="s">
        <v>31</v>
      </c>
      <c r="C28" s="12">
        <v>1</v>
      </c>
      <c r="D28" s="48" t="s">
        <v>32</v>
      </c>
      <c r="E28" s="13">
        <v>5</v>
      </c>
      <c r="F28" s="13">
        <v>0</v>
      </c>
      <c r="G28" s="13">
        <v>0</v>
      </c>
      <c r="H28" s="82">
        <f t="shared" ref="H28:H35" si="8">SUM(E28:G28)</f>
        <v>5</v>
      </c>
      <c r="I28" s="104">
        <f>H28+'12.12'!I28</f>
        <v>11699</v>
      </c>
      <c r="J28" s="49">
        <v>14</v>
      </c>
      <c r="K28" s="49">
        <v>8</v>
      </c>
      <c r="L28" s="49">
        <v>5</v>
      </c>
      <c r="M28" s="14">
        <f t="shared" ref="M28:M35" si="9">I28-N28-J28</f>
        <v>11671</v>
      </c>
      <c r="N28" s="85">
        <v>14</v>
      </c>
      <c r="O28" s="3"/>
      <c r="P28" s="3"/>
      <c r="Q28" s="3"/>
      <c r="R28" s="3"/>
    </row>
    <row r="29" spans="1:18" x14ac:dyDescent="0.3">
      <c r="A29" s="1">
        <f t="shared" si="4"/>
        <v>43812</v>
      </c>
      <c r="B29" s="2" t="s">
        <v>33</v>
      </c>
      <c r="C29" s="15">
        <v>2</v>
      </c>
      <c r="D29" s="50" t="s">
        <v>156</v>
      </c>
      <c r="E29" s="13">
        <v>5</v>
      </c>
      <c r="F29" s="13">
        <v>0</v>
      </c>
      <c r="G29" s="13">
        <v>0</v>
      </c>
      <c r="H29" s="83">
        <f t="shared" si="8"/>
        <v>5</v>
      </c>
      <c r="I29" s="105">
        <f>H29+'12.12'!I29</f>
        <v>8281</v>
      </c>
      <c r="J29" s="51">
        <v>7</v>
      </c>
      <c r="K29" s="51">
        <v>5</v>
      </c>
      <c r="L29" s="51">
        <v>2</v>
      </c>
      <c r="M29" s="17">
        <f t="shared" si="9"/>
        <v>8249</v>
      </c>
      <c r="N29" s="86">
        <v>25</v>
      </c>
      <c r="O29" s="3"/>
      <c r="P29" s="3"/>
      <c r="Q29" s="3"/>
      <c r="R29" s="3"/>
    </row>
    <row r="30" spans="1:18" ht="17.399999999999999" x14ac:dyDescent="0.3">
      <c r="A30" s="1">
        <f t="shared" si="4"/>
        <v>43812</v>
      </c>
      <c r="B30" s="2" t="s">
        <v>35</v>
      </c>
      <c r="C30" s="15">
        <v>3</v>
      </c>
      <c r="D30" s="50" t="s">
        <v>36</v>
      </c>
      <c r="E30" s="13">
        <v>6</v>
      </c>
      <c r="F30" s="13">
        <v>0</v>
      </c>
      <c r="G30" s="13">
        <v>0</v>
      </c>
      <c r="H30" s="83">
        <f t="shared" si="8"/>
        <v>6</v>
      </c>
      <c r="I30" s="105">
        <f>H30+'12.12'!I30</f>
        <v>11941</v>
      </c>
      <c r="J30" s="51">
        <v>24</v>
      </c>
      <c r="K30" s="51">
        <v>10</v>
      </c>
      <c r="L30" s="51">
        <v>4</v>
      </c>
      <c r="M30" s="17">
        <f t="shared" si="9"/>
        <v>11899</v>
      </c>
      <c r="N30" s="86">
        <v>18</v>
      </c>
      <c r="O30" s="3"/>
      <c r="P30" s="3"/>
      <c r="Q30" s="3"/>
      <c r="R30" s="3"/>
    </row>
    <row r="31" spans="1:18" ht="17.399999999999999" x14ac:dyDescent="0.3">
      <c r="A31" s="1">
        <f t="shared" si="4"/>
        <v>43812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H31+'12.12'!I31</f>
        <v>2172</v>
      </c>
      <c r="J31" s="51">
        <v>4</v>
      </c>
      <c r="K31" s="51">
        <v>4</v>
      </c>
      <c r="L31" s="51">
        <v>2</v>
      </c>
      <c r="M31" s="17">
        <f t="shared" si="9"/>
        <v>2166</v>
      </c>
      <c r="N31" s="86">
        <v>2</v>
      </c>
      <c r="O31" s="3"/>
      <c r="P31" s="3"/>
      <c r="Q31" s="3"/>
      <c r="R31" s="3"/>
    </row>
    <row r="32" spans="1:18" ht="17.399999999999999" x14ac:dyDescent="0.3">
      <c r="A32" s="1">
        <f t="shared" si="4"/>
        <v>43812</v>
      </c>
      <c r="B32" s="2" t="s">
        <v>39</v>
      </c>
      <c r="C32" s="15">
        <v>5</v>
      </c>
      <c r="D32" s="50" t="s">
        <v>40</v>
      </c>
      <c r="E32" s="13">
        <v>1</v>
      </c>
      <c r="F32" s="13">
        <v>0</v>
      </c>
      <c r="G32" s="13">
        <v>0</v>
      </c>
      <c r="H32" s="83">
        <f t="shared" si="8"/>
        <v>1</v>
      </c>
      <c r="I32" s="105">
        <f>H32+'12.12'!I32</f>
        <v>4810</v>
      </c>
      <c r="J32" s="51">
        <v>5</v>
      </c>
      <c r="K32" s="51">
        <v>4</v>
      </c>
      <c r="L32" s="51">
        <v>2</v>
      </c>
      <c r="M32" s="17">
        <f t="shared" si="9"/>
        <v>4799</v>
      </c>
      <c r="N32" s="86">
        <v>6</v>
      </c>
      <c r="O32" s="3"/>
      <c r="P32" s="3"/>
      <c r="Q32" s="3"/>
      <c r="R32" s="3"/>
    </row>
    <row r="33" spans="1:18" ht="17.399999999999999" x14ac:dyDescent="0.3">
      <c r="A33" s="1">
        <f t="shared" si="4"/>
        <v>43812</v>
      </c>
      <c r="B33" s="2" t="s">
        <v>41</v>
      </c>
      <c r="C33" s="15">
        <v>6</v>
      </c>
      <c r="D33" s="50" t="s">
        <v>42</v>
      </c>
      <c r="E33" s="13">
        <v>1</v>
      </c>
      <c r="F33" s="13">
        <v>0</v>
      </c>
      <c r="G33" s="13">
        <v>0</v>
      </c>
      <c r="H33" s="83">
        <f t="shared" si="8"/>
        <v>1</v>
      </c>
      <c r="I33" s="105">
        <f>H33+'12.12'!I33</f>
        <v>7069</v>
      </c>
      <c r="J33" s="51">
        <v>10</v>
      </c>
      <c r="K33" s="51">
        <v>5</v>
      </c>
      <c r="L33" s="51">
        <v>2</v>
      </c>
      <c r="M33" s="17">
        <f t="shared" si="9"/>
        <v>7051</v>
      </c>
      <c r="N33" s="86">
        <v>8</v>
      </c>
      <c r="O33" s="3"/>
      <c r="P33" s="3"/>
      <c r="Q33" s="3"/>
      <c r="R33" s="3"/>
    </row>
    <row r="34" spans="1:18" x14ac:dyDescent="0.3">
      <c r="A34" s="1">
        <f t="shared" si="4"/>
        <v>43812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H34+'12.12'!I34</f>
        <v>1011</v>
      </c>
      <c r="J34" s="51">
        <v>1</v>
      </c>
      <c r="K34" s="51">
        <v>0</v>
      </c>
      <c r="L34" s="51">
        <v>0</v>
      </c>
      <c r="M34" s="17">
        <f t="shared" si="9"/>
        <v>1009</v>
      </c>
      <c r="N34" s="86">
        <v>1</v>
      </c>
      <c r="O34" s="3"/>
      <c r="P34" s="3"/>
      <c r="Q34" s="3"/>
      <c r="R34" s="3"/>
    </row>
    <row r="35" spans="1:18" ht="17.399999999999999" x14ac:dyDescent="0.3">
      <c r="A35" s="1">
        <f t="shared" si="4"/>
        <v>43812</v>
      </c>
      <c r="B35" s="2" t="s">
        <v>45</v>
      </c>
      <c r="C35" s="20">
        <v>8</v>
      </c>
      <c r="D35" s="54" t="s">
        <v>46</v>
      </c>
      <c r="E35" s="13">
        <v>2</v>
      </c>
      <c r="F35" s="13">
        <v>0</v>
      </c>
      <c r="G35" s="13">
        <v>0</v>
      </c>
      <c r="H35" s="84">
        <f t="shared" si="8"/>
        <v>2</v>
      </c>
      <c r="I35" s="106">
        <f>H35+'12.12'!I35</f>
        <v>2372</v>
      </c>
      <c r="J35" s="55">
        <v>4</v>
      </c>
      <c r="K35" s="55">
        <v>3</v>
      </c>
      <c r="L35" s="55">
        <v>2</v>
      </c>
      <c r="M35" s="19">
        <f t="shared" si="9"/>
        <v>2362</v>
      </c>
      <c r="N35" s="87">
        <v>6</v>
      </c>
      <c r="O35" s="3"/>
      <c r="P35" s="3"/>
      <c r="Q35" s="3"/>
      <c r="R35" s="3"/>
    </row>
    <row r="36" spans="1:18" x14ac:dyDescent="0.3">
      <c r="A36" s="1">
        <f t="shared" si="4"/>
        <v>43812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44</v>
      </c>
      <c r="I36" s="23">
        <f t="shared" si="10"/>
        <v>100923</v>
      </c>
      <c r="J36" s="23">
        <f t="shared" si="10"/>
        <v>264</v>
      </c>
      <c r="K36" s="23">
        <f t="shared" si="10"/>
        <v>211</v>
      </c>
      <c r="L36" s="23">
        <f t="shared" si="10"/>
        <v>133</v>
      </c>
      <c r="M36" s="23">
        <f t="shared" si="10"/>
        <v>100439</v>
      </c>
      <c r="N36" s="23">
        <f t="shared" si="10"/>
        <v>220</v>
      </c>
      <c r="O36" s="3"/>
      <c r="P36" s="3"/>
      <c r="Q36" s="3"/>
      <c r="R36" s="3"/>
    </row>
    <row r="37" spans="1:18" ht="21.6" customHeight="1" x14ac:dyDescent="0.3">
      <c r="A37" s="1">
        <f t="shared" si="4"/>
        <v>43812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43812</v>
      </c>
      <c r="B38" s="64">
        <v>1</v>
      </c>
      <c r="C38" s="69"/>
      <c r="D38" s="306" t="s">
        <v>267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43812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43812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43812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43812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43812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26</v>
      </c>
      <c r="O43" s="3"/>
      <c r="P43" s="3"/>
      <c r="Q43" s="3"/>
      <c r="R43" s="3"/>
    </row>
    <row r="44" spans="1:18" ht="58.2" customHeight="1" x14ac:dyDescent="0.3">
      <c r="A44" s="1">
        <f t="shared" si="4"/>
        <v>43812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83" t="s">
        <v>142</v>
      </c>
      <c r="I44" s="65" t="str">
        <f>"me©‡gvU fwZ© 
= "&amp;I75</f>
        <v>me©‡gvU fwZ© 
= 20040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19906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43812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H45+'12.12'!I45</f>
        <v>1215</v>
      </c>
      <c r="J45" s="49">
        <v>3</v>
      </c>
      <c r="K45" s="49">
        <v>3</v>
      </c>
      <c r="L45" s="49">
        <v>1</v>
      </c>
      <c r="M45" s="14">
        <f t="shared" ref="M45:M74" si="12">I45-N45-J45</f>
        <v>1211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43812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H46+'12.12'!I46</f>
        <v>1892</v>
      </c>
      <c r="J46" s="51">
        <v>12</v>
      </c>
      <c r="K46" s="51">
        <v>11</v>
      </c>
      <c r="L46" s="51">
        <v>9</v>
      </c>
      <c r="M46" s="17">
        <f t="shared" si="12"/>
        <v>1879</v>
      </c>
      <c r="N46" s="86">
        <v>1</v>
      </c>
      <c r="O46" s="3"/>
      <c r="P46" s="3"/>
      <c r="Q46" s="3"/>
      <c r="R46" s="3"/>
    </row>
    <row r="47" spans="1:18" ht="17.55" customHeight="1" x14ac:dyDescent="0.3">
      <c r="A47" s="1">
        <f t="shared" si="4"/>
        <v>43812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H47+'12.12'!I47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43812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H48+'12.12'!I48</f>
        <v>764</v>
      </c>
      <c r="J48" s="51">
        <v>8</v>
      </c>
      <c r="K48" s="51">
        <v>8</v>
      </c>
      <c r="L48" s="51">
        <v>4</v>
      </c>
      <c r="M48" s="17">
        <f t="shared" si="12"/>
        <v>756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43812</v>
      </c>
      <c r="B49" s="2" t="s">
        <v>65</v>
      </c>
      <c r="C49" s="33">
        <v>5</v>
      </c>
      <c r="D49" s="50" t="s">
        <v>66</v>
      </c>
      <c r="E49" s="13">
        <v>2</v>
      </c>
      <c r="F49" s="13">
        <v>0</v>
      </c>
      <c r="G49" s="13">
        <v>0</v>
      </c>
      <c r="H49" s="83">
        <f t="shared" si="11"/>
        <v>2</v>
      </c>
      <c r="I49" s="105">
        <f>H49+'12.12'!I49</f>
        <v>923</v>
      </c>
      <c r="J49" s="51">
        <v>12</v>
      </c>
      <c r="K49" s="51">
        <v>12</v>
      </c>
      <c r="L49" s="51">
        <v>12</v>
      </c>
      <c r="M49" s="17">
        <f t="shared" si="12"/>
        <v>908</v>
      </c>
      <c r="N49" s="86">
        <v>3</v>
      </c>
      <c r="O49" s="3"/>
      <c r="P49" s="3"/>
      <c r="Q49" s="3"/>
      <c r="R49" s="3"/>
    </row>
    <row r="50" spans="1:18" ht="17.55" customHeight="1" x14ac:dyDescent="0.3">
      <c r="A50" s="1">
        <f t="shared" si="4"/>
        <v>43812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H50+'12.12'!I50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43812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H51+'12.12'!I51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43812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H52+'12.12'!I52</f>
        <v>389</v>
      </c>
      <c r="J52" s="51">
        <v>1</v>
      </c>
      <c r="K52" s="51">
        <v>2</v>
      </c>
      <c r="L52" s="51">
        <v>2</v>
      </c>
      <c r="M52" s="17">
        <f t="shared" si="12"/>
        <v>386</v>
      </c>
      <c r="N52" s="86">
        <v>2</v>
      </c>
      <c r="O52" s="3"/>
      <c r="P52" s="3"/>
      <c r="Q52" s="3"/>
      <c r="R52" s="3"/>
    </row>
    <row r="53" spans="1:18" ht="17.55" customHeight="1" x14ac:dyDescent="0.3">
      <c r="A53" s="1">
        <f t="shared" si="4"/>
        <v>43812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H53+'12.12'!I53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43812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H54+'12.12'!I54</f>
        <v>1739</v>
      </c>
      <c r="J54" s="51">
        <v>2</v>
      </c>
      <c r="K54" s="51">
        <v>2</v>
      </c>
      <c r="L54" s="51">
        <v>1</v>
      </c>
      <c r="M54" s="17">
        <f t="shared" si="12"/>
        <v>1733</v>
      </c>
      <c r="N54" s="86">
        <v>4</v>
      </c>
      <c r="O54" s="3"/>
      <c r="P54" s="3"/>
      <c r="Q54" s="3"/>
      <c r="R54" s="3"/>
    </row>
    <row r="55" spans="1:18" ht="17.55" customHeight="1" x14ac:dyDescent="0.3">
      <c r="A55" s="1">
        <f t="shared" si="4"/>
        <v>43812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H55+'12.12'!I55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43812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H56+'12.12'!I56</f>
        <v>146</v>
      </c>
      <c r="J56" s="51">
        <v>1</v>
      </c>
      <c r="K56" s="51">
        <v>1</v>
      </c>
      <c r="L56" s="51">
        <v>1</v>
      </c>
      <c r="M56" s="17">
        <f t="shared" si="12"/>
        <v>145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43812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H57+'12.12'!I57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43812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H58+'12.12'!I58</f>
        <v>1432</v>
      </c>
      <c r="J58" s="51">
        <v>6</v>
      </c>
      <c r="K58" s="51">
        <v>6</v>
      </c>
      <c r="L58" s="51">
        <v>4</v>
      </c>
      <c r="M58" s="17">
        <f t="shared" si="12"/>
        <v>1424</v>
      </c>
      <c r="N58" s="86">
        <v>2</v>
      </c>
      <c r="O58" s="3"/>
      <c r="P58" s="3"/>
      <c r="Q58" s="3"/>
      <c r="R58" s="3"/>
    </row>
    <row r="59" spans="1:18" ht="17.55" customHeight="1" x14ac:dyDescent="0.3">
      <c r="A59" s="1">
        <f t="shared" si="4"/>
        <v>43812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H59+'12.12'!I59</f>
        <v>774</v>
      </c>
      <c r="J59" s="51">
        <v>8</v>
      </c>
      <c r="K59" s="51">
        <v>8</v>
      </c>
      <c r="L59" s="51">
        <v>7</v>
      </c>
      <c r="M59" s="17">
        <f t="shared" si="12"/>
        <v>766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43812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H60+'12.12'!I60</f>
        <v>378</v>
      </c>
      <c r="J60" s="51"/>
      <c r="K60" s="51"/>
      <c r="L60" s="51">
        <v>0</v>
      </c>
      <c r="M60" s="17">
        <f t="shared" si="12"/>
        <v>377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43812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H61+'12.12'!I61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43812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H62+'12.12'!I62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43812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H63+'12.12'!I63</f>
        <v>821</v>
      </c>
      <c r="J63" s="51">
        <v>6</v>
      </c>
      <c r="K63" s="51">
        <v>6</v>
      </c>
      <c r="L63" s="51">
        <v>6</v>
      </c>
      <c r="M63" s="17">
        <f t="shared" si="12"/>
        <v>814</v>
      </c>
      <c r="N63" s="86">
        <v>1</v>
      </c>
      <c r="O63" s="3"/>
      <c r="P63" s="3"/>
      <c r="Q63" s="3"/>
      <c r="R63" s="3"/>
    </row>
    <row r="64" spans="1:18" ht="17.55" customHeight="1" x14ac:dyDescent="0.3">
      <c r="A64" s="1">
        <f t="shared" si="4"/>
        <v>43812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H64+'12.12'!I64</f>
        <v>994</v>
      </c>
      <c r="J64" s="51"/>
      <c r="K64" s="51"/>
      <c r="L64" s="51">
        <v>0</v>
      </c>
      <c r="M64" s="17">
        <f t="shared" si="12"/>
        <v>991</v>
      </c>
      <c r="N64" s="86">
        <v>3</v>
      </c>
      <c r="O64" s="3"/>
      <c r="P64" s="3"/>
      <c r="Q64" s="3"/>
      <c r="R64" s="3"/>
    </row>
    <row r="65" spans="1:18" ht="17.55" customHeight="1" x14ac:dyDescent="0.3">
      <c r="A65" s="1">
        <f t="shared" si="4"/>
        <v>43812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H65+'12.12'!I65</f>
        <v>501</v>
      </c>
      <c r="J65" s="51">
        <v>4</v>
      </c>
      <c r="K65" s="51">
        <v>4</v>
      </c>
      <c r="L65" s="51">
        <v>4</v>
      </c>
      <c r="M65" s="17">
        <f t="shared" si="12"/>
        <v>495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43812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H66+'12.12'!I66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43812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H67+'12.12'!I67</f>
        <v>741</v>
      </c>
      <c r="J67" s="51">
        <v>7</v>
      </c>
      <c r="K67" s="51">
        <v>7</v>
      </c>
      <c r="L67" s="51">
        <v>6</v>
      </c>
      <c r="M67" s="17">
        <f t="shared" si="12"/>
        <v>730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43812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H68+'12.12'!I68</f>
        <v>361</v>
      </c>
      <c r="J68" s="51">
        <v>2</v>
      </c>
      <c r="K68" s="51">
        <v>2</v>
      </c>
      <c r="L68" s="51">
        <v>0</v>
      </c>
      <c r="M68" s="17">
        <f t="shared" si="12"/>
        <v>359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43812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H69+'12.12'!I69</f>
        <v>876</v>
      </c>
      <c r="J69" s="51">
        <v>3</v>
      </c>
      <c r="K69" s="51">
        <v>3</v>
      </c>
      <c r="L69" s="51">
        <v>2</v>
      </c>
      <c r="M69" s="17">
        <f t="shared" si="12"/>
        <v>872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43812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H70+'12.12'!I70</f>
        <v>799</v>
      </c>
      <c r="J70" s="51">
        <v>2</v>
      </c>
      <c r="K70" s="51">
        <v>2</v>
      </c>
      <c r="L70" s="51">
        <v>0</v>
      </c>
      <c r="M70" s="17">
        <f t="shared" si="12"/>
        <v>797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43812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H71+'12.12'!I71</f>
        <v>781</v>
      </c>
      <c r="J71" s="51"/>
      <c r="K71" s="51"/>
      <c r="L71" s="51">
        <v>0</v>
      </c>
      <c r="M71" s="17">
        <f t="shared" si="12"/>
        <v>781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43812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H72+'12.12'!I72</f>
        <v>313</v>
      </c>
      <c r="J72" s="51"/>
      <c r="K72" s="51"/>
      <c r="L72" s="51">
        <v>0</v>
      </c>
      <c r="M72" s="17">
        <f t="shared" si="12"/>
        <v>313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43812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H73+'12.12'!I73</f>
        <v>406</v>
      </c>
      <c r="J73" s="51">
        <v>3</v>
      </c>
      <c r="K73" s="51">
        <v>3</v>
      </c>
      <c r="L73" s="51">
        <v>3</v>
      </c>
      <c r="M73" s="17">
        <f t="shared" si="12"/>
        <v>402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43812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H74+'12.12'!I74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43812</v>
      </c>
      <c r="B75" s="2">
        <v>1</v>
      </c>
      <c r="C75" s="29"/>
      <c r="D75" s="22" t="s">
        <v>117</v>
      </c>
      <c r="E75" s="23">
        <f>SUM(E45:E74)</f>
        <v>8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8</v>
      </c>
      <c r="I75" s="23">
        <f t="shared" si="13"/>
        <v>20040</v>
      </c>
      <c r="J75" s="23">
        <f t="shared" si="13"/>
        <v>108</v>
      </c>
      <c r="K75" s="23">
        <f t="shared" si="13"/>
        <v>106</v>
      </c>
      <c r="L75" s="23">
        <f t="shared" si="13"/>
        <v>74</v>
      </c>
      <c r="M75" s="23">
        <f t="shared" si="13"/>
        <v>19906</v>
      </c>
      <c r="N75" s="23">
        <f t="shared" si="13"/>
        <v>26</v>
      </c>
      <c r="O75" s="3"/>
      <c r="P75" s="3"/>
      <c r="Q75" s="3"/>
      <c r="R75" s="3"/>
    </row>
    <row r="76" spans="1:18" ht="17.55" customHeight="1" x14ac:dyDescent="0.3">
      <c r="A76" s="1">
        <f t="shared" si="4"/>
        <v>43812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43812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43812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43812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43812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43812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43812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43812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43812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43812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43812</v>
      </c>
      <c r="B86" s="2">
        <v>1</v>
      </c>
      <c r="E86" s="30"/>
    </row>
    <row r="87" spans="1:14" x14ac:dyDescent="0.3">
      <c r="A87" s="1">
        <f t="shared" si="4"/>
        <v>43812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43812</v>
      </c>
      <c r="B88" s="2">
        <v>1</v>
      </c>
      <c r="E88" s="30"/>
    </row>
    <row r="89" spans="1:14" x14ac:dyDescent="0.3">
      <c r="A89" s="1">
        <f t="shared" ref="A89" si="14">$N$3</f>
        <v>43812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F20" sqref="F20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43811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43811</v>
      </c>
      <c r="B2" s="2">
        <v>1</v>
      </c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41"/>
      <c r="N2" s="282"/>
    </row>
    <row r="3" spans="1:20" ht="17.399999999999999" x14ac:dyDescent="0.3">
      <c r="A3" s="1">
        <f t="shared" si="0"/>
        <v>43811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43811</v>
      </c>
      <c r="O3" s="3"/>
      <c r="P3" s="3"/>
      <c r="Q3" s="3"/>
      <c r="R3" s="3"/>
    </row>
    <row r="4" spans="1:20" ht="17.399999999999999" x14ac:dyDescent="0.3">
      <c r="A4" s="1">
        <f t="shared" si="0"/>
        <v>43811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43811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43811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43811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43811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43811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51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236</v>
      </c>
      <c r="O9" s="3"/>
      <c r="P9" s="3"/>
      <c r="Q9" s="40" t="str">
        <f>"24 N›Uvq ?? msL¨v = "&amp;H36</f>
        <v>24 N›Uvq ?? msL¨v = 51</v>
      </c>
    </row>
    <row r="10" spans="1:20" ht="57.6" x14ac:dyDescent="0.3">
      <c r="A10" s="1">
        <f t="shared" si="0"/>
        <v>43811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81" t="s">
        <v>142</v>
      </c>
      <c r="I10" s="65" t="str">
        <f>"me©‡gvU fwZ©
= "&amp;I36</f>
        <v>me©‡gvU fwZ©
= 100879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211</v>
      </c>
      <c r="L10" s="65" t="str">
        <f>"wbwðZ g„„Zz¨ 
= "&amp;L36</f>
        <v>wbwðZ g„„Zz¨ 
= 133</v>
      </c>
      <c r="M10" s="65" t="str">
        <f>"QvocÎ cÖvß †ivMx
 = "&amp;M36</f>
        <v>QvocÎ cÖvß †ivMx
 = 100379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43811</v>
      </c>
      <c r="B11" s="2" t="s">
        <v>9</v>
      </c>
      <c r="C11" s="12">
        <v>1</v>
      </c>
      <c r="D11" s="57" t="s">
        <v>10</v>
      </c>
      <c r="E11" s="13">
        <v>10</v>
      </c>
      <c r="F11" s="13">
        <v>0</v>
      </c>
      <c r="G11" s="13">
        <v>0</v>
      </c>
      <c r="H11" s="82">
        <f>SUM(E11:G11)</f>
        <v>10</v>
      </c>
      <c r="I11" s="104">
        <f>H11+'11.12'!I11</f>
        <v>8697</v>
      </c>
      <c r="J11" s="49">
        <v>40</v>
      </c>
      <c r="K11" s="49">
        <v>25</v>
      </c>
      <c r="L11" s="49">
        <v>13</v>
      </c>
      <c r="M11" s="14">
        <f t="shared" ref="M11:M23" si="1">I11-N11-J11</f>
        <v>8624</v>
      </c>
      <c r="N11" s="85">
        <v>33</v>
      </c>
      <c r="O11" s="3"/>
      <c r="P11" s="3"/>
      <c r="Q11" s="3"/>
      <c r="R11" s="3"/>
    </row>
    <row r="12" spans="1:20" x14ac:dyDescent="0.3">
      <c r="A12" s="1">
        <f t="shared" si="0"/>
        <v>43811</v>
      </c>
      <c r="B12" s="2" t="s">
        <v>11</v>
      </c>
      <c r="C12" s="15">
        <v>2</v>
      </c>
      <c r="D12" s="59" t="s">
        <v>144</v>
      </c>
      <c r="E12" s="13">
        <v>2</v>
      </c>
      <c r="F12" s="13">
        <v>0</v>
      </c>
      <c r="G12" s="13">
        <v>0</v>
      </c>
      <c r="H12" s="83">
        <f t="shared" ref="H12:H23" si="2">SUM(E12:G12)</f>
        <v>2</v>
      </c>
      <c r="I12" s="105">
        <f>H12+'11.12'!I12</f>
        <v>5022</v>
      </c>
      <c r="J12" s="51">
        <v>2</v>
      </c>
      <c r="K12" s="51">
        <v>0</v>
      </c>
      <c r="L12" s="51">
        <v>0</v>
      </c>
      <c r="M12" s="17">
        <f t="shared" si="1"/>
        <v>4992</v>
      </c>
      <c r="N12" s="86">
        <v>28</v>
      </c>
      <c r="O12" s="3"/>
      <c r="P12" s="3"/>
      <c r="Q12" s="3"/>
      <c r="R12" s="3"/>
    </row>
    <row r="13" spans="1:20" x14ac:dyDescent="0.3">
      <c r="A13" s="1">
        <f t="shared" si="0"/>
        <v>43811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H13+'11.12'!I13</f>
        <v>1467</v>
      </c>
      <c r="J13" s="51">
        <v>16</v>
      </c>
      <c r="K13" s="51">
        <v>13</v>
      </c>
      <c r="L13" s="51">
        <v>12</v>
      </c>
      <c r="M13" s="17">
        <f t="shared" si="1"/>
        <v>1451</v>
      </c>
      <c r="N13" s="86">
        <v>0</v>
      </c>
      <c r="O13" s="3"/>
      <c r="Q13" s="3"/>
      <c r="R13" s="3"/>
    </row>
    <row r="14" spans="1:20" x14ac:dyDescent="0.3">
      <c r="A14" s="1">
        <f t="shared" si="0"/>
        <v>43811</v>
      </c>
      <c r="B14" s="2" t="s">
        <v>14</v>
      </c>
      <c r="C14" s="15">
        <v>4</v>
      </c>
      <c r="D14" s="59" t="s">
        <v>145</v>
      </c>
      <c r="E14" s="13">
        <v>5</v>
      </c>
      <c r="F14" s="13">
        <v>0</v>
      </c>
      <c r="G14" s="13">
        <v>0</v>
      </c>
      <c r="H14" s="83">
        <f t="shared" si="2"/>
        <v>5</v>
      </c>
      <c r="I14" s="105">
        <f>H14+'11.12'!I14</f>
        <v>3759</v>
      </c>
      <c r="J14" s="51">
        <v>8</v>
      </c>
      <c r="K14" s="51">
        <v>8</v>
      </c>
      <c r="L14" s="51">
        <v>5</v>
      </c>
      <c r="M14" s="17">
        <f t="shared" si="1"/>
        <v>3733</v>
      </c>
      <c r="N14" s="86">
        <v>18</v>
      </c>
      <c r="O14" s="3"/>
      <c r="P14" s="3"/>
      <c r="Q14" s="3"/>
      <c r="R14" s="3"/>
    </row>
    <row r="15" spans="1:20" ht="17.399999999999999" x14ac:dyDescent="0.3">
      <c r="A15" s="1">
        <f t="shared" si="0"/>
        <v>43811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H15+'11.12'!I15</f>
        <v>1666</v>
      </c>
      <c r="J15" s="51">
        <v>3</v>
      </c>
      <c r="K15" s="51">
        <v>3</v>
      </c>
      <c r="L15" s="51">
        <v>2</v>
      </c>
      <c r="M15" s="17">
        <f t="shared" si="1"/>
        <v>1661</v>
      </c>
      <c r="N15" s="86">
        <v>2</v>
      </c>
      <c r="O15" s="3"/>
      <c r="P15" s="3"/>
      <c r="Q15" s="3"/>
      <c r="R15" s="3"/>
    </row>
    <row r="16" spans="1:20" ht="17.399999999999999" x14ac:dyDescent="0.3">
      <c r="A16" s="1">
        <f t="shared" si="0"/>
        <v>43811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H16+'11.12'!I16</f>
        <v>1063</v>
      </c>
      <c r="J16" s="51"/>
      <c r="K16" s="51"/>
      <c r="L16" s="51">
        <v>0</v>
      </c>
      <c r="M16" s="17">
        <f t="shared" si="1"/>
        <v>1060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43811</v>
      </c>
      <c r="B17" s="2" t="s">
        <v>23</v>
      </c>
      <c r="C17" s="15">
        <v>7</v>
      </c>
      <c r="D17" s="61" t="s">
        <v>24</v>
      </c>
      <c r="E17" s="13">
        <v>2</v>
      </c>
      <c r="F17" s="13">
        <v>0</v>
      </c>
      <c r="G17" s="13">
        <v>0</v>
      </c>
      <c r="H17" s="83">
        <f t="shared" si="2"/>
        <v>2</v>
      </c>
      <c r="I17" s="105">
        <f>H17+'11.12'!I17</f>
        <v>4190</v>
      </c>
      <c r="J17" s="51">
        <v>15</v>
      </c>
      <c r="K17" s="51">
        <v>14</v>
      </c>
      <c r="L17" s="51">
        <v>5</v>
      </c>
      <c r="M17" s="17">
        <f t="shared" si="1"/>
        <v>4160</v>
      </c>
      <c r="N17" s="86">
        <v>15</v>
      </c>
      <c r="O17" s="3"/>
      <c r="P17" s="3"/>
      <c r="Q17" s="3"/>
      <c r="R17" s="3"/>
    </row>
    <row r="18" spans="1:18" ht="17.399999999999999" x14ac:dyDescent="0.3">
      <c r="A18" s="1">
        <f t="shared" si="0"/>
        <v>43811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H18+'11.12'!I18</f>
        <v>359</v>
      </c>
      <c r="J18" s="51"/>
      <c r="K18" s="51"/>
      <c r="L18" s="51">
        <v>0</v>
      </c>
      <c r="M18" s="17">
        <f t="shared" si="1"/>
        <v>357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43811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H19+'11.12'!I19</f>
        <v>1758</v>
      </c>
      <c r="J19" s="51"/>
      <c r="K19" s="51">
        <v>0</v>
      </c>
      <c r="L19" s="51">
        <v>0</v>
      </c>
      <c r="M19" s="17">
        <f t="shared" si="1"/>
        <v>1753</v>
      </c>
      <c r="N19" s="86">
        <v>5</v>
      </c>
      <c r="O19" s="3"/>
      <c r="P19" s="3"/>
      <c r="Q19" s="3"/>
      <c r="R19" s="3"/>
    </row>
    <row r="20" spans="1:18" x14ac:dyDescent="0.3">
      <c r="A20" s="1">
        <f t="shared" si="0"/>
        <v>43811</v>
      </c>
      <c r="B20" s="2" t="s">
        <v>29</v>
      </c>
      <c r="C20" s="15">
        <v>10</v>
      </c>
      <c r="D20" s="59" t="s">
        <v>30</v>
      </c>
      <c r="E20" s="13">
        <v>2</v>
      </c>
      <c r="F20" s="13">
        <v>0</v>
      </c>
      <c r="G20" s="13">
        <v>0</v>
      </c>
      <c r="H20" s="83">
        <f t="shared" si="2"/>
        <v>2</v>
      </c>
      <c r="I20" s="105">
        <f>H20+'11.12'!I20</f>
        <v>3209</v>
      </c>
      <c r="J20" s="51">
        <v>3</v>
      </c>
      <c r="K20" s="51">
        <v>3</v>
      </c>
      <c r="L20" s="51">
        <v>3</v>
      </c>
      <c r="M20" s="17">
        <f t="shared" si="1"/>
        <v>3195</v>
      </c>
      <c r="N20" s="86">
        <v>11</v>
      </c>
      <c r="O20" s="3"/>
      <c r="P20" s="3"/>
      <c r="Q20" s="3"/>
      <c r="R20" s="3"/>
    </row>
    <row r="21" spans="1:18" ht="22.2" customHeight="1" x14ac:dyDescent="0.3">
      <c r="A21" s="1">
        <f t="shared" si="0"/>
        <v>43811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H21+'11.12'!I21</f>
        <v>247</v>
      </c>
      <c r="J21" s="51"/>
      <c r="K21" s="51"/>
      <c r="L21" s="51"/>
      <c r="M21" s="17">
        <f t="shared" si="1"/>
        <v>247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H22+'11.12'!I22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43811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24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24</v>
      </c>
      <c r="I24" s="94">
        <f t="shared" si="3"/>
        <v>31512</v>
      </c>
      <c r="J24" s="92">
        <f t="shared" si="3"/>
        <v>87</v>
      </c>
      <c r="K24" s="92">
        <f t="shared" si="3"/>
        <v>66</v>
      </c>
      <c r="L24" s="92">
        <f t="shared" si="3"/>
        <v>40</v>
      </c>
      <c r="M24" s="95">
        <f t="shared" si="3"/>
        <v>31308</v>
      </c>
      <c r="N24" s="96">
        <f t="shared" si="3"/>
        <v>117</v>
      </c>
      <c r="O24" s="3"/>
      <c r="P24" s="3"/>
      <c r="Q24" s="3"/>
      <c r="R24" s="3"/>
    </row>
    <row r="25" spans="1:18" x14ac:dyDescent="0.3">
      <c r="A25" s="1">
        <f t="shared" ref="A25:A88" si="4">$N$3</f>
        <v>43811</v>
      </c>
      <c r="B25" s="2">
        <v>1</v>
      </c>
      <c r="C25" s="78"/>
      <c r="D25" s="79" t="s">
        <v>119</v>
      </c>
      <c r="E25" s="97">
        <f>E75</f>
        <v>3</v>
      </c>
      <c r="F25" s="97">
        <f t="shared" ref="F25:N25" si="5">F75</f>
        <v>0</v>
      </c>
      <c r="G25" s="97">
        <f t="shared" si="5"/>
        <v>0</v>
      </c>
      <c r="H25" s="97">
        <f t="shared" si="5"/>
        <v>3</v>
      </c>
      <c r="I25" s="97">
        <f t="shared" si="5"/>
        <v>20032</v>
      </c>
      <c r="J25" s="97">
        <f t="shared" si="5"/>
        <v>108</v>
      </c>
      <c r="K25" s="97">
        <f t="shared" si="5"/>
        <v>106</v>
      </c>
      <c r="L25" s="97">
        <f t="shared" si="5"/>
        <v>74</v>
      </c>
      <c r="M25" s="97">
        <f t="shared" si="5"/>
        <v>19897</v>
      </c>
      <c r="N25" s="97">
        <f t="shared" si="5"/>
        <v>27</v>
      </c>
      <c r="O25" s="3"/>
      <c r="P25" s="3"/>
      <c r="Q25" s="3"/>
      <c r="R25" s="3"/>
    </row>
    <row r="26" spans="1:18" x14ac:dyDescent="0.3">
      <c r="A26" s="1">
        <f t="shared" si="4"/>
        <v>43811</v>
      </c>
      <c r="B26" s="2">
        <v>1</v>
      </c>
      <c r="C26" s="78"/>
      <c r="D26" s="79" t="s">
        <v>154</v>
      </c>
      <c r="E26" s="97">
        <f>E24+E25</f>
        <v>27</v>
      </c>
      <c r="F26" s="98">
        <f t="shared" ref="F26:N26" si="6">F24+F25</f>
        <v>0</v>
      </c>
      <c r="G26" s="98">
        <f t="shared" si="6"/>
        <v>0</v>
      </c>
      <c r="H26" s="99">
        <f t="shared" si="6"/>
        <v>27</v>
      </c>
      <c r="I26" s="97">
        <f t="shared" si="6"/>
        <v>51544</v>
      </c>
      <c r="J26" s="98">
        <f t="shared" si="6"/>
        <v>195</v>
      </c>
      <c r="K26" s="98">
        <f t="shared" si="6"/>
        <v>172</v>
      </c>
      <c r="L26" s="100">
        <f t="shared" si="6"/>
        <v>114</v>
      </c>
      <c r="M26" s="101">
        <f t="shared" si="6"/>
        <v>51205</v>
      </c>
      <c r="N26" s="102">
        <f t="shared" si="6"/>
        <v>144</v>
      </c>
      <c r="O26" s="3"/>
      <c r="P26" s="67"/>
      <c r="Q26" s="3"/>
      <c r="R26" s="3"/>
    </row>
    <row r="27" spans="1:18" x14ac:dyDescent="0.3">
      <c r="A27" s="1">
        <f t="shared" si="4"/>
        <v>43811</v>
      </c>
      <c r="B27" s="2">
        <v>1</v>
      </c>
      <c r="C27" s="80"/>
      <c r="D27" s="81" t="s">
        <v>120</v>
      </c>
      <c r="E27" s="97">
        <f>SUM(E28:E35)</f>
        <v>24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24</v>
      </c>
      <c r="I27" s="97">
        <f t="shared" si="7"/>
        <v>49335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49174</v>
      </c>
      <c r="N27" s="102">
        <f t="shared" si="7"/>
        <v>92</v>
      </c>
      <c r="O27" s="3"/>
      <c r="P27" s="3"/>
      <c r="Q27" s="3"/>
      <c r="R27" s="3"/>
    </row>
    <row r="28" spans="1:18" x14ac:dyDescent="0.3">
      <c r="A28" s="1">
        <f t="shared" si="4"/>
        <v>43811</v>
      </c>
      <c r="B28" s="2" t="s">
        <v>31</v>
      </c>
      <c r="C28" s="12">
        <v>1</v>
      </c>
      <c r="D28" s="48" t="s">
        <v>32</v>
      </c>
      <c r="E28" s="13">
        <v>7</v>
      </c>
      <c r="F28" s="13">
        <v>0</v>
      </c>
      <c r="G28" s="13">
        <v>0</v>
      </c>
      <c r="H28" s="82">
        <f t="shared" ref="H28:H35" si="8">SUM(E28:G28)</f>
        <v>7</v>
      </c>
      <c r="I28" s="104">
        <f>H28+'11.12'!I28</f>
        <v>11694</v>
      </c>
      <c r="J28" s="49">
        <v>14</v>
      </c>
      <c r="K28" s="49">
        <v>8</v>
      </c>
      <c r="L28" s="49">
        <v>5</v>
      </c>
      <c r="M28" s="14">
        <f t="shared" ref="M28:M35" si="9">I28-N28-J28</f>
        <v>11662</v>
      </c>
      <c r="N28" s="85">
        <v>18</v>
      </c>
      <c r="O28" s="3"/>
      <c r="P28" s="3"/>
      <c r="Q28" s="3"/>
      <c r="R28" s="3"/>
    </row>
    <row r="29" spans="1:18" x14ac:dyDescent="0.3">
      <c r="A29" s="1">
        <f t="shared" si="4"/>
        <v>43811</v>
      </c>
      <c r="B29" s="2" t="s">
        <v>33</v>
      </c>
      <c r="C29" s="15">
        <v>2</v>
      </c>
      <c r="D29" s="50" t="s">
        <v>156</v>
      </c>
      <c r="E29" s="13">
        <v>7</v>
      </c>
      <c r="F29" s="13">
        <v>0</v>
      </c>
      <c r="G29" s="13">
        <v>0</v>
      </c>
      <c r="H29" s="83">
        <f t="shared" si="8"/>
        <v>7</v>
      </c>
      <c r="I29" s="105">
        <f>H29+'11.12'!I29</f>
        <v>8276</v>
      </c>
      <c r="J29" s="51">
        <v>7</v>
      </c>
      <c r="K29" s="51">
        <v>5</v>
      </c>
      <c r="L29" s="51">
        <v>2</v>
      </c>
      <c r="M29" s="17">
        <f t="shared" si="9"/>
        <v>8246</v>
      </c>
      <c r="N29" s="86">
        <v>23</v>
      </c>
      <c r="O29" s="3"/>
      <c r="P29" s="3"/>
      <c r="Q29" s="3"/>
      <c r="R29" s="3"/>
    </row>
    <row r="30" spans="1:18" x14ac:dyDescent="0.3">
      <c r="A30" s="1">
        <f t="shared" si="4"/>
        <v>43811</v>
      </c>
      <c r="B30" s="2" t="s">
        <v>35</v>
      </c>
      <c r="C30" s="15">
        <v>3</v>
      </c>
      <c r="D30" s="50" t="s">
        <v>36</v>
      </c>
      <c r="E30" s="13">
        <v>6</v>
      </c>
      <c r="F30" s="13">
        <v>0</v>
      </c>
      <c r="G30" s="13">
        <v>0</v>
      </c>
      <c r="H30" s="83">
        <f t="shared" si="8"/>
        <v>6</v>
      </c>
      <c r="I30" s="105">
        <f>H30+'11.12'!I30</f>
        <v>11935</v>
      </c>
      <c r="J30" s="51">
        <v>24</v>
      </c>
      <c r="K30" s="51">
        <v>10</v>
      </c>
      <c r="L30" s="51">
        <v>4</v>
      </c>
      <c r="M30" s="17">
        <f t="shared" si="9"/>
        <v>11885</v>
      </c>
      <c r="N30" s="86">
        <v>26</v>
      </c>
      <c r="O30" s="3"/>
      <c r="P30" s="3"/>
      <c r="Q30" s="3"/>
      <c r="R30" s="3"/>
    </row>
    <row r="31" spans="1:18" x14ac:dyDescent="0.3">
      <c r="A31" s="1">
        <f t="shared" si="4"/>
        <v>43811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H31+'11.12'!I31</f>
        <v>2172</v>
      </c>
      <c r="J31" s="51">
        <v>4</v>
      </c>
      <c r="K31" s="51">
        <v>4</v>
      </c>
      <c r="L31" s="51">
        <v>2</v>
      </c>
      <c r="M31" s="17">
        <f t="shared" si="9"/>
        <v>2166</v>
      </c>
      <c r="N31" s="86">
        <v>2</v>
      </c>
      <c r="O31" s="3"/>
      <c r="P31" s="3"/>
      <c r="Q31" s="3"/>
      <c r="R31" s="3"/>
    </row>
    <row r="32" spans="1:18" x14ac:dyDescent="0.3">
      <c r="A32" s="1">
        <f t="shared" si="4"/>
        <v>43811</v>
      </c>
      <c r="B32" s="2" t="s">
        <v>39</v>
      </c>
      <c r="C32" s="15">
        <v>5</v>
      </c>
      <c r="D32" s="50" t="s">
        <v>40</v>
      </c>
      <c r="E32" s="13">
        <v>1</v>
      </c>
      <c r="F32" s="13">
        <v>0</v>
      </c>
      <c r="G32" s="13">
        <v>0</v>
      </c>
      <c r="H32" s="83">
        <f t="shared" si="8"/>
        <v>1</v>
      </c>
      <c r="I32" s="105">
        <f>H32+'11.12'!I32</f>
        <v>4809</v>
      </c>
      <c r="J32" s="51">
        <v>5</v>
      </c>
      <c r="K32" s="51">
        <v>4</v>
      </c>
      <c r="L32" s="51">
        <v>2</v>
      </c>
      <c r="M32" s="17">
        <f t="shared" si="9"/>
        <v>4799</v>
      </c>
      <c r="N32" s="86">
        <v>5</v>
      </c>
      <c r="O32" s="3"/>
      <c r="P32" s="3"/>
      <c r="Q32" s="3"/>
      <c r="R32" s="3"/>
    </row>
    <row r="33" spans="1:18" x14ac:dyDescent="0.3">
      <c r="A33" s="1">
        <f t="shared" si="4"/>
        <v>43811</v>
      </c>
      <c r="B33" s="2" t="s">
        <v>41</v>
      </c>
      <c r="C33" s="15">
        <v>6</v>
      </c>
      <c r="D33" s="50" t="s">
        <v>42</v>
      </c>
      <c r="E33" s="13">
        <v>2</v>
      </c>
      <c r="F33" s="13">
        <v>0</v>
      </c>
      <c r="G33" s="13">
        <v>0</v>
      </c>
      <c r="H33" s="83">
        <f t="shared" si="8"/>
        <v>2</v>
      </c>
      <c r="I33" s="105">
        <f>H33+'11.12'!I33</f>
        <v>7068</v>
      </c>
      <c r="J33" s="51">
        <v>10</v>
      </c>
      <c r="K33" s="51">
        <v>5</v>
      </c>
      <c r="L33" s="51">
        <v>2</v>
      </c>
      <c r="M33" s="17">
        <f t="shared" si="9"/>
        <v>7047</v>
      </c>
      <c r="N33" s="86">
        <v>11</v>
      </c>
      <c r="O33" s="3"/>
      <c r="P33" s="3"/>
      <c r="Q33" s="3"/>
      <c r="R33" s="3"/>
    </row>
    <row r="34" spans="1:18" x14ac:dyDescent="0.3">
      <c r="A34" s="1">
        <f t="shared" si="4"/>
        <v>43811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H34+'11.12'!I34</f>
        <v>1011</v>
      </c>
      <c r="J34" s="51">
        <v>1</v>
      </c>
      <c r="K34" s="51">
        <v>0</v>
      </c>
      <c r="L34" s="51">
        <v>0</v>
      </c>
      <c r="M34" s="17">
        <f t="shared" si="9"/>
        <v>1009</v>
      </c>
      <c r="N34" s="86">
        <v>1</v>
      </c>
      <c r="O34" s="3"/>
      <c r="P34" s="3"/>
      <c r="Q34" s="3"/>
      <c r="R34" s="3"/>
    </row>
    <row r="35" spans="1:18" x14ac:dyDescent="0.3">
      <c r="A35" s="1">
        <f t="shared" si="4"/>
        <v>43811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H35+'11.12'!I35</f>
        <v>2370</v>
      </c>
      <c r="J35" s="55">
        <v>4</v>
      </c>
      <c r="K35" s="55">
        <v>3</v>
      </c>
      <c r="L35" s="55">
        <v>2</v>
      </c>
      <c r="M35" s="19">
        <f t="shared" si="9"/>
        <v>2360</v>
      </c>
      <c r="N35" s="87">
        <v>6</v>
      </c>
      <c r="O35" s="3"/>
      <c r="P35" s="3"/>
      <c r="Q35" s="3"/>
      <c r="R35" s="3"/>
    </row>
    <row r="36" spans="1:18" x14ac:dyDescent="0.3">
      <c r="A36" s="1">
        <f t="shared" si="4"/>
        <v>43811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51</v>
      </c>
      <c r="I36" s="23">
        <f t="shared" si="10"/>
        <v>100879</v>
      </c>
      <c r="J36" s="23">
        <f t="shared" si="10"/>
        <v>264</v>
      </c>
      <c r="K36" s="23">
        <f t="shared" si="10"/>
        <v>211</v>
      </c>
      <c r="L36" s="23">
        <f t="shared" si="10"/>
        <v>133</v>
      </c>
      <c r="M36" s="23">
        <f t="shared" si="10"/>
        <v>100379</v>
      </c>
      <c r="N36" s="23">
        <f t="shared" si="10"/>
        <v>236</v>
      </c>
      <c r="O36" s="3"/>
      <c r="P36" s="3"/>
      <c r="Q36" s="3"/>
      <c r="R36" s="3"/>
    </row>
    <row r="37" spans="1:18" ht="21.6" customHeight="1" x14ac:dyDescent="0.3">
      <c r="A37" s="1">
        <f t="shared" si="4"/>
        <v>43811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43811</v>
      </c>
      <c r="B38" s="64">
        <v>1</v>
      </c>
      <c r="C38" s="69"/>
      <c r="D38" s="306" t="s">
        <v>266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43811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43811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43811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43811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43811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3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27</v>
      </c>
      <c r="O43" s="3"/>
      <c r="P43" s="3"/>
      <c r="Q43" s="3"/>
      <c r="R43" s="3"/>
    </row>
    <row r="44" spans="1:18" ht="58.2" customHeight="1" x14ac:dyDescent="0.3">
      <c r="A44" s="1">
        <f t="shared" si="4"/>
        <v>43811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81" t="s">
        <v>142</v>
      </c>
      <c r="I44" s="65" t="str">
        <f>"me©‡gvU fwZ© 
= "&amp;I75</f>
        <v>me©‡gvU fwZ© 
= 20032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19897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43811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H45+'11.12'!I45</f>
        <v>1214</v>
      </c>
      <c r="J45" s="49">
        <v>3</v>
      </c>
      <c r="K45" s="49">
        <v>3</v>
      </c>
      <c r="L45" s="49">
        <v>1</v>
      </c>
      <c r="M45" s="14">
        <f t="shared" ref="M45:M74" si="12">I45-N45-J45</f>
        <v>1211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43811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H46+'11.12'!I46</f>
        <v>1892</v>
      </c>
      <c r="J46" s="51">
        <v>12</v>
      </c>
      <c r="K46" s="51">
        <v>11</v>
      </c>
      <c r="L46" s="51">
        <v>9</v>
      </c>
      <c r="M46" s="17">
        <f t="shared" si="12"/>
        <v>1878</v>
      </c>
      <c r="N46" s="86">
        <v>2</v>
      </c>
      <c r="O46" s="3"/>
      <c r="P46" s="3"/>
      <c r="Q46" s="3"/>
      <c r="R46" s="3"/>
    </row>
    <row r="47" spans="1:18" ht="17.55" customHeight="1" x14ac:dyDescent="0.3">
      <c r="A47" s="1">
        <f t="shared" si="4"/>
        <v>43811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H47+'11.12'!I47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43811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H48+'11.12'!I48</f>
        <v>764</v>
      </c>
      <c r="J48" s="51">
        <v>8</v>
      </c>
      <c r="K48" s="51">
        <v>8</v>
      </c>
      <c r="L48" s="51">
        <v>4</v>
      </c>
      <c r="M48" s="17">
        <f t="shared" si="12"/>
        <v>752</v>
      </c>
      <c r="N48" s="86">
        <v>4</v>
      </c>
      <c r="O48" s="3"/>
      <c r="P48" s="3"/>
      <c r="Q48" s="3"/>
      <c r="R48" s="3"/>
    </row>
    <row r="49" spans="1:18" ht="17.55" customHeight="1" x14ac:dyDescent="0.3">
      <c r="A49" s="1">
        <f t="shared" si="4"/>
        <v>43811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H49+'11.12'!I49</f>
        <v>921</v>
      </c>
      <c r="J49" s="51">
        <v>12</v>
      </c>
      <c r="K49" s="51">
        <v>12</v>
      </c>
      <c r="L49" s="51">
        <v>12</v>
      </c>
      <c r="M49" s="17">
        <f t="shared" si="12"/>
        <v>908</v>
      </c>
      <c r="N49" s="86">
        <v>1</v>
      </c>
      <c r="O49" s="3"/>
      <c r="P49" s="3"/>
      <c r="Q49" s="3"/>
      <c r="R49" s="3"/>
    </row>
    <row r="50" spans="1:18" ht="17.55" customHeight="1" x14ac:dyDescent="0.3">
      <c r="A50" s="1">
        <f t="shared" si="4"/>
        <v>43811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H50+'11.12'!I50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43811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H51+'11.12'!I51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43811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H52+'11.12'!I52</f>
        <v>389</v>
      </c>
      <c r="J52" s="51">
        <v>1</v>
      </c>
      <c r="K52" s="51">
        <v>2</v>
      </c>
      <c r="L52" s="51">
        <v>2</v>
      </c>
      <c r="M52" s="17">
        <f t="shared" si="12"/>
        <v>386</v>
      </c>
      <c r="N52" s="86">
        <v>2</v>
      </c>
      <c r="O52" s="3"/>
      <c r="P52" s="3"/>
      <c r="Q52" s="3"/>
      <c r="R52" s="3"/>
    </row>
    <row r="53" spans="1:18" ht="17.55" customHeight="1" x14ac:dyDescent="0.3">
      <c r="A53" s="1">
        <f t="shared" si="4"/>
        <v>43811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H53+'11.12'!I53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43811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H54+'11.12'!I54</f>
        <v>1737</v>
      </c>
      <c r="J54" s="51">
        <v>2</v>
      </c>
      <c r="K54" s="51">
        <v>2</v>
      </c>
      <c r="L54" s="51">
        <v>1</v>
      </c>
      <c r="M54" s="17">
        <f t="shared" si="12"/>
        <v>1732</v>
      </c>
      <c r="N54" s="86">
        <v>3</v>
      </c>
      <c r="O54" s="3"/>
      <c r="P54" s="3"/>
      <c r="Q54" s="3"/>
      <c r="R54" s="3"/>
    </row>
    <row r="55" spans="1:18" ht="17.55" customHeight="1" x14ac:dyDescent="0.3">
      <c r="A55" s="1">
        <f t="shared" si="4"/>
        <v>43811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H55+'11.12'!I55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43811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H56+'11.12'!I56</f>
        <v>146</v>
      </c>
      <c r="J56" s="51">
        <v>1</v>
      </c>
      <c r="K56" s="51">
        <v>1</v>
      </c>
      <c r="L56" s="51">
        <v>1</v>
      </c>
      <c r="M56" s="17">
        <f t="shared" si="12"/>
        <v>145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43811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H57+'11.12'!I57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43811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H58+'11.12'!I58</f>
        <v>1431</v>
      </c>
      <c r="J58" s="51">
        <v>6</v>
      </c>
      <c r="K58" s="51">
        <v>6</v>
      </c>
      <c r="L58" s="51">
        <v>4</v>
      </c>
      <c r="M58" s="17">
        <f t="shared" si="12"/>
        <v>1423</v>
      </c>
      <c r="N58" s="86">
        <v>2</v>
      </c>
      <c r="O58" s="3"/>
      <c r="P58" s="3"/>
      <c r="Q58" s="3"/>
      <c r="R58" s="3"/>
    </row>
    <row r="59" spans="1:18" ht="17.55" customHeight="1" x14ac:dyDescent="0.3">
      <c r="A59" s="1">
        <f t="shared" si="4"/>
        <v>43811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H59+'11.12'!I59</f>
        <v>774</v>
      </c>
      <c r="J59" s="51">
        <v>8</v>
      </c>
      <c r="K59" s="51">
        <v>8</v>
      </c>
      <c r="L59" s="51">
        <v>7</v>
      </c>
      <c r="M59" s="17">
        <f t="shared" si="12"/>
        <v>766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43811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H60+'11.12'!I60</f>
        <v>378</v>
      </c>
      <c r="J60" s="51"/>
      <c r="K60" s="51"/>
      <c r="L60" s="51">
        <v>0</v>
      </c>
      <c r="M60" s="17">
        <f t="shared" si="12"/>
        <v>377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43811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H61+'11.12'!I61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43811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H62+'11.12'!I62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43811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H63+'11.12'!I63</f>
        <v>820</v>
      </c>
      <c r="J63" s="51">
        <v>6</v>
      </c>
      <c r="K63" s="51">
        <v>6</v>
      </c>
      <c r="L63" s="51">
        <v>6</v>
      </c>
      <c r="M63" s="17">
        <f t="shared" si="12"/>
        <v>814</v>
      </c>
      <c r="N63" s="86">
        <v>0</v>
      </c>
      <c r="O63" s="3"/>
      <c r="P63" s="3"/>
      <c r="Q63" s="3"/>
      <c r="R63" s="3"/>
    </row>
    <row r="64" spans="1:18" ht="17.55" customHeight="1" x14ac:dyDescent="0.3">
      <c r="A64" s="1">
        <f t="shared" si="4"/>
        <v>43811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H64+'11.12'!I64</f>
        <v>994</v>
      </c>
      <c r="J64" s="51"/>
      <c r="K64" s="51"/>
      <c r="L64" s="51">
        <v>0</v>
      </c>
      <c r="M64" s="17">
        <f t="shared" si="12"/>
        <v>990</v>
      </c>
      <c r="N64" s="86">
        <v>4</v>
      </c>
      <c r="O64" s="3"/>
      <c r="P64" s="3"/>
      <c r="Q64" s="3"/>
      <c r="R64" s="3"/>
    </row>
    <row r="65" spans="1:18" ht="17.55" customHeight="1" x14ac:dyDescent="0.3">
      <c r="A65" s="1">
        <f t="shared" si="4"/>
        <v>43811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H65+'11.12'!I65</f>
        <v>500</v>
      </c>
      <c r="J65" s="51">
        <v>4</v>
      </c>
      <c r="K65" s="51">
        <v>4</v>
      </c>
      <c r="L65" s="51">
        <v>4</v>
      </c>
      <c r="M65" s="17">
        <f t="shared" si="12"/>
        <v>495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43811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H66+'11.12'!I66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43811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H67+'11.12'!I67</f>
        <v>741</v>
      </c>
      <c r="J67" s="51">
        <v>7</v>
      </c>
      <c r="K67" s="51">
        <v>7</v>
      </c>
      <c r="L67" s="51">
        <v>6</v>
      </c>
      <c r="M67" s="17">
        <f t="shared" si="12"/>
        <v>730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43811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H68+'11.12'!I68</f>
        <v>361</v>
      </c>
      <c r="J68" s="51">
        <v>2</v>
      </c>
      <c r="K68" s="51">
        <v>2</v>
      </c>
      <c r="L68" s="51">
        <v>0</v>
      </c>
      <c r="M68" s="17">
        <f t="shared" si="12"/>
        <v>359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43811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H69+'11.12'!I69</f>
        <v>876</v>
      </c>
      <c r="J69" s="51">
        <v>3</v>
      </c>
      <c r="K69" s="51">
        <v>3</v>
      </c>
      <c r="L69" s="51">
        <v>2</v>
      </c>
      <c r="M69" s="17">
        <f t="shared" si="12"/>
        <v>871</v>
      </c>
      <c r="N69" s="86">
        <v>2</v>
      </c>
      <c r="O69" s="3"/>
      <c r="P69" s="3"/>
      <c r="Q69" s="3"/>
      <c r="R69" s="3"/>
    </row>
    <row r="70" spans="1:18" ht="17.55" customHeight="1" x14ac:dyDescent="0.3">
      <c r="A70" s="1">
        <f t="shared" si="4"/>
        <v>43811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H70+'11.12'!I70</f>
        <v>799</v>
      </c>
      <c r="J70" s="51">
        <v>2</v>
      </c>
      <c r="K70" s="51">
        <v>2</v>
      </c>
      <c r="L70" s="51">
        <v>0</v>
      </c>
      <c r="M70" s="17">
        <f t="shared" si="12"/>
        <v>797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43811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H71+'11.12'!I71</f>
        <v>781</v>
      </c>
      <c r="J71" s="51"/>
      <c r="K71" s="51"/>
      <c r="L71" s="51">
        <v>0</v>
      </c>
      <c r="M71" s="17">
        <f t="shared" si="12"/>
        <v>781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43811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H72+'11.12'!I72</f>
        <v>313</v>
      </c>
      <c r="J72" s="51"/>
      <c r="K72" s="51"/>
      <c r="L72" s="51">
        <v>0</v>
      </c>
      <c r="M72" s="17">
        <f t="shared" si="12"/>
        <v>313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43811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H73+'11.12'!I73</f>
        <v>406</v>
      </c>
      <c r="J73" s="51">
        <v>3</v>
      </c>
      <c r="K73" s="51">
        <v>3</v>
      </c>
      <c r="L73" s="51">
        <v>3</v>
      </c>
      <c r="M73" s="17">
        <f t="shared" si="12"/>
        <v>402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43811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H74+'11.12'!I74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43811</v>
      </c>
      <c r="B75" s="2">
        <v>1</v>
      </c>
      <c r="C75" s="29"/>
      <c r="D75" s="22" t="s">
        <v>117</v>
      </c>
      <c r="E75" s="23">
        <f>SUM(E45:E74)</f>
        <v>3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3</v>
      </c>
      <c r="I75" s="23">
        <f t="shared" si="13"/>
        <v>20032</v>
      </c>
      <c r="J75" s="23">
        <f t="shared" si="13"/>
        <v>108</v>
      </c>
      <c r="K75" s="23">
        <f t="shared" si="13"/>
        <v>106</v>
      </c>
      <c r="L75" s="23">
        <f t="shared" si="13"/>
        <v>74</v>
      </c>
      <c r="M75" s="23">
        <f t="shared" si="13"/>
        <v>19897</v>
      </c>
      <c r="N75" s="23">
        <f t="shared" si="13"/>
        <v>27</v>
      </c>
      <c r="O75" s="3"/>
      <c r="P75" s="3"/>
      <c r="Q75" s="3"/>
      <c r="R75" s="3"/>
    </row>
    <row r="76" spans="1:18" ht="17.55" customHeight="1" x14ac:dyDescent="0.3">
      <c r="A76" s="1">
        <f t="shared" si="4"/>
        <v>43811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43811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43811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43811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43811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43811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43811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43811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43811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43811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43811</v>
      </c>
      <c r="B86" s="2">
        <v>1</v>
      </c>
      <c r="E86" s="30"/>
    </row>
    <row r="87" spans="1:14" x14ac:dyDescent="0.3">
      <c r="A87" s="1">
        <f t="shared" si="4"/>
        <v>43811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43811</v>
      </c>
      <c r="B88" s="2">
        <v>1</v>
      </c>
      <c r="E88" s="30"/>
    </row>
    <row r="89" spans="1:14" x14ac:dyDescent="0.3">
      <c r="A89" s="1">
        <f t="shared" ref="A89" si="14">$N$3</f>
        <v>43811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43810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43810</v>
      </c>
      <c r="B2" s="2">
        <v>1</v>
      </c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41"/>
      <c r="N2" s="279"/>
    </row>
    <row r="3" spans="1:20" ht="17.399999999999999" x14ac:dyDescent="0.3">
      <c r="A3" s="1">
        <f t="shared" si="0"/>
        <v>43810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43810</v>
      </c>
      <c r="O3" s="3"/>
      <c r="P3" s="3"/>
      <c r="Q3" s="3"/>
      <c r="R3" s="3"/>
    </row>
    <row r="4" spans="1:20" ht="17.399999999999999" x14ac:dyDescent="0.3">
      <c r="A4" s="1">
        <f t="shared" si="0"/>
        <v>43810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43810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43810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43810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43810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43810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36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243</v>
      </c>
      <c r="O9" s="3"/>
      <c r="P9" s="3"/>
      <c r="Q9" s="40" t="str">
        <f>"24 N›Uvq ?? msL¨v = "&amp;H36</f>
        <v>24 N›Uvq ?? msL¨v = 36</v>
      </c>
    </row>
    <row r="10" spans="1:20" ht="57.6" x14ac:dyDescent="0.3">
      <c r="A10" s="1">
        <f t="shared" si="0"/>
        <v>43810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80" t="s">
        <v>142</v>
      </c>
      <c r="I10" s="65" t="str">
        <f>"me©‡gvU fwZ©
= "&amp;I36</f>
        <v>me©‡gvU fwZ©
= 100828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211</v>
      </c>
      <c r="L10" s="65" t="str">
        <f>"wbwðZ g„„Zz¨ 
= "&amp;L36</f>
        <v>wbwðZ g„„Zz¨ 
= 133</v>
      </c>
      <c r="M10" s="65" t="str">
        <f>"QvocÎ cÖvß †ivMx
 = "&amp;M36</f>
        <v>QvocÎ cÖvß †ivMx
 = 100321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43810</v>
      </c>
      <c r="B11" s="2" t="s">
        <v>9</v>
      </c>
      <c r="C11" s="12">
        <v>1</v>
      </c>
      <c r="D11" s="57" t="s">
        <v>10</v>
      </c>
      <c r="E11" s="13">
        <v>2</v>
      </c>
      <c r="F11" s="13">
        <v>0</v>
      </c>
      <c r="G11" s="13">
        <v>0</v>
      </c>
      <c r="H11" s="82">
        <f>SUM(E11:G11)</f>
        <v>2</v>
      </c>
      <c r="I11" s="104">
        <f>H11+'10.12'!I11</f>
        <v>8687</v>
      </c>
      <c r="J11" s="49">
        <v>40</v>
      </c>
      <c r="K11" s="49">
        <v>25</v>
      </c>
      <c r="L11" s="49">
        <v>13</v>
      </c>
      <c r="M11" s="14">
        <f t="shared" ref="M11:M23" si="1">I11-N11-J11</f>
        <v>8617</v>
      </c>
      <c r="N11" s="85">
        <v>30</v>
      </c>
      <c r="O11" s="3"/>
      <c r="P11" s="3"/>
      <c r="Q11" s="3"/>
      <c r="R11" s="3"/>
    </row>
    <row r="12" spans="1:20" x14ac:dyDescent="0.3">
      <c r="A12" s="1">
        <f t="shared" si="0"/>
        <v>43810</v>
      </c>
      <c r="B12" s="2" t="s">
        <v>11</v>
      </c>
      <c r="C12" s="15">
        <v>2</v>
      </c>
      <c r="D12" s="59" t="s">
        <v>144</v>
      </c>
      <c r="E12" s="13">
        <v>1</v>
      </c>
      <c r="F12" s="13">
        <v>0</v>
      </c>
      <c r="G12" s="13">
        <v>0</v>
      </c>
      <c r="H12" s="83">
        <f t="shared" ref="H12:H23" si="2">SUM(E12:G12)</f>
        <v>1</v>
      </c>
      <c r="I12" s="105">
        <f>H12+'10.12'!I12</f>
        <v>5020</v>
      </c>
      <c r="J12" s="51">
        <v>2</v>
      </c>
      <c r="K12" s="51">
        <v>0</v>
      </c>
      <c r="L12" s="51">
        <v>0</v>
      </c>
      <c r="M12" s="17">
        <f t="shared" si="1"/>
        <v>4988</v>
      </c>
      <c r="N12" s="86">
        <v>30</v>
      </c>
      <c r="O12" s="3"/>
      <c r="P12" s="3"/>
      <c r="Q12" s="3"/>
      <c r="R12" s="3"/>
    </row>
    <row r="13" spans="1:20" x14ac:dyDescent="0.3">
      <c r="A13" s="1">
        <f t="shared" si="0"/>
        <v>43810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H13+'10.12'!I13</f>
        <v>1467</v>
      </c>
      <c r="J13" s="51">
        <v>16</v>
      </c>
      <c r="K13" s="51">
        <v>13</v>
      </c>
      <c r="L13" s="51">
        <v>12</v>
      </c>
      <c r="M13" s="17">
        <f t="shared" si="1"/>
        <v>1448</v>
      </c>
      <c r="N13" s="86">
        <v>3</v>
      </c>
      <c r="O13" s="3"/>
      <c r="Q13" s="3"/>
      <c r="R13" s="3"/>
    </row>
    <row r="14" spans="1:20" x14ac:dyDescent="0.3">
      <c r="A14" s="1">
        <f t="shared" si="0"/>
        <v>43810</v>
      </c>
      <c r="B14" s="2" t="s">
        <v>14</v>
      </c>
      <c r="C14" s="15">
        <v>4</v>
      </c>
      <c r="D14" s="59" t="s">
        <v>145</v>
      </c>
      <c r="E14" s="13">
        <v>3</v>
      </c>
      <c r="F14" s="13">
        <v>0</v>
      </c>
      <c r="G14" s="13">
        <v>0</v>
      </c>
      <c r="H14" s="83">
        <f t="shared" si="2"/>
        <v>3</v>
      </c>
      <c r="I14" s="105">
        <f>H14+'10.12'!I14</f>
        <v>3754</v>
      </c>
      <c r="J14" s="51">
        <v>8</v>
      </c>
      <c r="K14" s="51">
        <v>8</v>
      </c>
      <c r="L14" s="51">
        <v>5</v>
      </c>
      <c r="M14" s="17">
        <f t="shared" si="1"/>
        <v>3729</v>
      </c>
      <c r="N14" s="86">
        <v>17</v>
      </c>
      <c r="O14" s="3"/>
      <c r="P14" s="3"/>
      <c r="Q14" s="3"/>
      <c r="R14" s="3"/>
    </row>
    <row r="15" spans="1:20" ht="17.399999999999999" x14ac:dyDescent="0.3">
      <c r="A15" s="1">
        <f t="shared" si="0"/>
        <v>43810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H15+'10.12'!I15</f>
        <v>1665</v>
      </c>
      <c r="J15" s="51">
        <v>3</v>
      </c>
      <c r="K15" s="51">
        <v>3</v>
      </c>
      <c r="L15" s="51">
        <v>2</v>
      </c>
      <c r="M15" s="17">
        <f t="shared" si="1"/>
        <v>1661</v>
      </c>
      <c r="N15" s="86">
        <v>1</v>
      </c>
      <c r="O15" s="3"/>
      <c r="P15" s="3"/>
      <c r="Q15" s="3"/>
      <c r="R15" s="3"/>
    </row>
    <row r="16" spans="1:20" ht="17.399999999999999" x14ac:dyDescent="0.3">
      <c r="A16" s="1">
        <f t="shared" si="0"/>
        <v>43810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H16+'10.12'!I16</f>
        <v>1063</v>
      </c>
      <c r="J16" s="51"/>
      <c r="K16" s="51"/>
      <c r="L16" s="51">
        <v>0</v>
      </c>
      <c r="M16" s="17">
        <f t="shared" si="1"/>
        <v>1056</v>
      </c>
      <c r="N16" s="86">
        <v>7</v>
      </c>
      <c r="O16" s="3"/>
      <c r="P16" s="3"/>
      <c r="Q16" s="3"/>
      <c r="R16" s="3"/>
    </row>
    <row r="17" spans="1:18" x14ac:dyDescent="0.3">
      <c r="A17" s="1">
        <f t="shared" si="0"/>
        <v>43810</v>
      </c>
      <c r="B17" s="2" t="s">
        <v>23</v>
      </c>
      <c r="C17" s="15">
        <v>7</v>
      </c>
      <c r="D17" s="61" t="s">
        <v>24</v>
      </c>
      <c r="E17" s="13">
        <v>1</v>
      </c>
      <c r="F17" s="13">
        <v>0</v>
      </c>
      <c r="G17" s="13">
        <v>0</v>
      </c>
      <c r="H17" s="83">
        <f t="shared" si="2"/>
        <v>1</v>
      </c>
      <c r="I17" s="105">
        <f>H17+'10.12'!I17</f>
        <v>4188</v>
      </c>
      <c r="J17" s="51">
        <v>15</v>
      </c>
      <c r="K17" s="51">
        <v>14</v>
      </c>
      <c r="L17" s="51">
        <v>5</v>
      </c>
      <c r="M17" s="17">
        <f t="shared" si="1"/>
        <v>4152</v>
      </c>
      <c r="N17" s="86">
        <v>21</v>
      </c>
      <c r="O17" s="3"/>
      <c r="P17" s="3"/>
      <c r="Q17" s="3"/>
      <c r="R17" s="3"/>
    </row>
    <row r="18" spans="1:18" ht="17.399999999999999" x14ac:dyDescent="0.3">
      <c r="A18" s="1">
        <f t="shared" si="0"/>
        <v>43810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H18+'10.12'!I18</f>
        <v>358</v>
      </c>
      <c r="J18" s="51"/>
      <c r="K18" s="51"/>
      <c r="L18" s="51">
        <v>0</v>
      </c>
      <c r="M18" s="17">
        <f t="shared" si="1"/>
        <v>357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43810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H19+'10.12'!I19</f>
        <v>1757</v>
      </c>
      <c r="J19" s="51"/>
      <c r="K19" s="51">
        <v>0</v>
      </c>
      <c r="L19" s="51">
        <v>0</v>
      </c>
      <c r="M19" s="17">
        <f t="shared" si="1"/>
        <v>1752</v>
      </c>
      <c r="N19" s="86">
        <v>5</v>
      </c>
      <c r="O19" s="3"/>
      <c r="P19" s="3"/>
      <c r="Q19" s="3"/>
      <c r="R19" s="3"/>
    </row>
    <row r="20" spans="1:18" x14ac:dyDescent="0.3">
      <c r="A20" s="1">
        <f t="shared" si="0"/>
        <v>43810</v>
      </c>
      <c r="B20" s="2" t="s">
        <v>29</v>
      </c>
      <c r="C20" s="15">
        <v>10</v>
      </c>
      <c r="D20" s="59" t="s">
        <v>30</v>
      </c>
      <c r="E20" s="13">
        <v>5</v>
      </c>
      <c r="F20" s="13">
        <v>0</v>
      </c>
      <c r="G20" s="13">
        <v>0</v>
      </c>
      <c r="H20" s="83">
        <f t="shared" si="2"/>
        <v>5</v>
      </c>
      <c r="I20" s="105">
        <f>H20+'10.12'!I20</f>
        <v>3207</v>
      </c>
      <c r="J20" s="51">
        <v>3</v>
      </c>
      <c r="K20" s="51">
        <v>3</v>
      </c>
      <c r="L20" s="51">
        <v>3</v>
      </c>
      <c r="M20" s="17">
        <f t="shared" si="1"/>
        <v>3191</v>
      </c>
      <c r="N20" s="86">
        <v>13</v>
      </c>
      <c r="O20" s="3"/>
      <c r="P20" s="3"/>
      <c r="Q20" s="3"/>
      <c r="R20" s="3"/>
    </row>
    <row r="21" spans="1:18" ht="22.2" customHeight="1" x14ac:dyDescent="0.3">
      <c r="A21" s="1">
        <f t="shared" si="0"/>
        <v>43810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H21+'10.12'!I21</f>
        <v>247</v>
      </c>
      <c r="J21" s="51"/>
      <c r="K21" s="51"/>
      <c r="L21" s="51"/>
      <c r="M21" s="17">
        <f t="shared" si="1"/>
        <v>247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H22+'10.12'!I22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43810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15</v>
      </c>
      <c r="I24" s="94">
        <f t="shared" si="3"/>
        <v>31488</v>
      </c>
      <c r="J24" s="92">
        <f t="shared" si="3"/>
        <v>87</v>
      </c>
      <c r="K24" s="92">
        <f t="shared" si="3"/>
        <v>66</v>
      </c>
      <c r="L24" s="92">
        <f t="shared" si="3"/>
        <v>40</v>
      </c>
      <c r="M24" s="95">
        <f t="shared" si="3"/>
        <v>31273</v>
      </c>
      <c r="N24" s="96">
        <f t="shared" si="3"/>
        <v>128</v>
      </c>
      <c r="O24" s="3"/>
      <c r="P24" s="3"/>
      <c r="Q24" s="3"/>
      <c r="R24" s="3"/>
    </row>
    <row r="25" spans="1:18" x14ac:dyDescent="0.3">
      <c r="A25" s="1">
        <f t="shared" ref="A25:A88" si="4">$N$3</f>
        <v>43810</v>
      </c>
      <c r="B25" s="2">
        <v>1</v>
      </c>
      <c r="C25" s="78"/>
      <c r="D25" s="79" t="s">
        <v>119</v>
      </c>
      <c r="E25" s="97">
        <f>E75</f>
        <v>9</v>
      </c>
      <c r="F25" s="97">
        <f t="shared" ref="F25:N25" si="5">F75</f>
        <v>0</v>
      </c>
      <c r="G25" s="97">
        <f t="shared" si="5"/>
        <v>0</v>
      </c>
      <c r="H25" s="97">
        <f t="shared" si="5"/>
        <v>9</v>
      </c>
      <c r="I25" s="97">
        <f t="shared" si="5"/>
        <v>20029</v>
      </c>
      <c r="J25" s="97">
        <f t="shared" si="5"/>
        <v>108</v>
      </c>
      <c r="K25" s="97">
        <f t="shared" si="5"/>
        <v>106</v>
      </c>
      <c r="L25" s="97">
        <f t="shared" si="5"/>
        <v>74</v>
      </c>
      <c r="M25" s="97">
        <f t="shared" si="5"/>
        <v>19888</v>
      </c>
      <c r="N25" s="97">
        <f t="shared" si="5"/>
        <v>33</v>
      </c>
      <c r="O25" s="3"/>
      <c r="P25" s="3"/>
      <c r="Q25" s="3"/>
      <c r="R25" s="3"/>
    </row>
    <row r="26" spans="1:18" x14ac:dyDescent="0.3">
      <c r="A26" s="1">
        <f t="shared" si="4"/>
        <v>43810</v>
      </c>
      <c r="B26" s="2">
        <v>1</v>
      </c>
      <c r="C26" s="78"/>
      <c r="D26" s="79" t="s">
        <v>154</v>
      </c>
      <c r="E26" s="97">
        <f>E24+E25</f>
        <v>24</v>
      </c>
      <c r="F26" s="98">
        <f t="shared" ref="F26:N26" si="6">F24+F25</f>
        <v>0</v>
      </c>
      <c r="G26" s="98">
        <f t="shared" si="6"/>
        <v>0</v>
      </c>
      <c r="H26" s="99">
        <f t="shared" si="6"/>
        <v>24</v>
      </c>
      <c r="I26" s="97">
        <f t="shared" si="6"/>
        <v>51517</v>
      </c>
      <c r="J26" s="98">
        <f t="shared" si="6"/>
        <v>195</v>
      </c>
      <c r="K26" s="98">
        <f t="shared" si="6"/>
        <v>172</v>
      </c>
      <c r="L26" s="100">
        <f t="shared" si="6"/>
        <v>114</v>
      </c>
      <c r="M26" s="101">
        <f t="shared" si="6"/>
        <v>51161</v>
      </c>
      <c r="N26" s="102">
        <f t="shared" si="6"/>
        <v>161</v>
      </c>
      <c r="O26" s="3"/>
      <c r="P26" s="67"/>
      <c r="Q26" s="3"/>
      <c r="R26" s="3"/>
    </row>
    <row r="27" spans="1:18" x14ac:dyDescent="0.3">
      <c r="A27" s="1">
        <f t="shared" si="4"/>
        <v>43810</v>
      </c>
      <c r="B27" s="2">
        <v>1</v>
      </c>
      <c r="C27" s="80"/>
      <c r="D27" s="81" t="s">
        <v>120</v>
      </c>
      <c r="E27" s="97">
        <f>SUM(E28:E35)</f>
        <v>12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12</v>
      </c>
      <c r="I27" s="97">
        <f t="shared" si="7"/>
        <v>49311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49160</v>
      </c>
      <c r="N27" s="102">
        <f t="shared" si="7"/>
        <v>82</v>
      </c>
      <c r="O27" s="3"/>
      <c r="P27" s="3"/>
      <c r="Q27" s="3"/>
      <c r="R27" s="3"/>
    </row>
    <row r="28" spans="1:18" x14ac:dyDescent="0.3">
      <c r="A28" s="1">
        <f t="shared" si="4"/>
        <v>43810</v>
      </c>
      <c r="B28" s="2" t="s">
        <v>31</v>
      </c>
      <c r="C28" s="12">
        <v>1</v>
      </c>
      <c r="D28" s="48" t="s">
        <v>32</v>
      </c>
      <c r="E28" s="13">
        <v>3</v>
      </c>
      <c r="F28" s="13">
        <v>0</v>
      </c>
      <c r="G28" s="13">
        <v>0</v>
      </c>
      <c r="H28" s="82">
        <f t="shared" ref="H28:H35" si="8">SUM(E28:G28)</f>
        <v>3</v>
      </c>
      <c r="I28" s="104">
        <f>H28+'10.12'!I28</f>
        <v>11687</v>
      </c>
      <c r="J28" s="49">
        <v>14</v>
      </c>
      <c r="K28" s="49">
        <v>8</v>
      </c>
      <c r="L28" s="49">
        <v>5</v>
      </c>
      <c r="M28" s="14">
        <f t="shared" ref="M28:M35" si="9">I28-N28-J28</f>
        <v>11660</v>
      </c>
      <c r="N28" s="85">
        <v>13</v>
      </c>
      <c r="O28" s="3"/>
      <c r="P28" s="3"/>
      <c r="Q28" s="3"/>
      <c r="R28" s="3"/>
    </row>
    <row r="29" spans="1:18" x14ac:dyDescent="0.3">
      <c r="A29" s="1">
        <f t="shared" si="4"/>
        <v>43810</v>
      </c>
      <c r="B29" s="2" t="s">
        <v>33</v>
      </c>
      <c r="C29" s="15">
        <v>2</v>
      </c>
      <c r="D29" s="50" t="s">
        <v>156</v>
      </c>
      <c r="E29" s="13">
        <v>4</v>
      </c>
      <c r="F29" s="13">
        <v>0</v>
      </c>
      <c r="G29" s="13">
        <v>0</v>
      </c>
      <c r="H29" s="83">
        <f t="shared" si="8"/>
        <v>4</v>
      </c>
      <c r="I29" s="105">
        <f>H29+'10.12'!I29</f>
        <v>8269</v>
      </c>
      <c r="J29" s="51">
        <v>7</v>
      </c>
      <c r="K29" s="51">
        <v>5</v>
      </c>
      <c r="L29" s="51">
        <v>2</v>
      </c>
      <c r="M29" s="17">
        <f t="shared" si="9"/>
        <v>8239</v>
      </c>
      <c r="N29" s="86">
        <v>23</v>
      </c>
      <c r="O29" s="3"/>
      <c r="P29" s="3"/>
      <c r="Q29" s="3"/>
      <c r="R29" s="3"/>
    </row>
    <row r="30" spans="1:18" ht="17.399999999999999" x14ac:dyDescent="0.3">
      <c r="A30" s="1">
        <f t="shared" si="4"/>
        <v>43810</v>
      </c>
      <c r="B30" s="2" t="s">
        <v>35</v>
      </c>
      <c r="C30" s="15">
        <v>3</v>
      </c>
      <c r="D30" s="50" t="s">
        <v>36</v>
      </c>
      <c r="E30" s="13">
        <v>2</v>
      </c>
      <c r="F30" s="13">
        <v>0</v>
      </c>
      <c r="G30" s="13">
        <v>0</v>
      </c>
      <c r="H30" s="83">
        <f t="shared" si="8"/>
        <v>2</v>
      </c>
      <c r="I30" s="105">
        <f>H30+'10.12'!I30</f>
        <v>11929</v>
      </c>
      <c r="J30" s="51">
        <v>24</v>
      </c>
      <c r="K30" s="51">
        <v>10</v>
      </c>
      <c r="L30" s="51">
        <v>4</v>
      </c>
      <c r="M30" s="17">
        <f t="shared" si="9"/>
        <v>11881</v>
      </c>
      <c r="N30" s="86">
        <v>24</v>
      </c>
      <c r="O30" s="3"/>
      <c r="P30" s="3"/>
      <c r="Q30" s="3"/>
      <c r="R30" s="3"/>
    </row>
    <row r="31" spans="1:18" ht="17.399999999999999" x14ac:dyDescent="0.3">
      <c r="A31" s="1">
        <f t="shared" si="4"/>
        <v>43810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H31+'10.12'!I31</f>
        <v>2172</v>
      </c>
      <c r="J31" s="51">
        <v>4</v>
      </c>
      <c r="K31" s="51">
        <v>4</v>
      </c>
      <c r="L31" s="51">
        <v>2</v>
      </c>
      <c r="M31" s="17">
        <f t="shared" si="9"/>
        <v>2165</v>
      </c>
      <c r="N31" s="86">
        <v>3</v>
      </c>
      <c r="O31" s="3"/>
      <c r="P31" s="3"/>
      <c r="Q31" s="3"/>
      <c r="R31" s="3"/>
    </row>
    <row r="32" spans="1:18" ht="17.399999999999999" x14ac:dyDescent="0.3">
      <c r="A32" s="1">
        <f t="shared" si="4"/>
        <v>43810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H32+'10.12'!I32</f>
        <v>4808</v>
      </c>
      <c r="J32" s="51">
        <v>5</v>
      </c>
      <c r="K32" s="51">
        <v>4</v>
      </c>
      <c r="L32" s="51">
        <v>2</v>
      </c>
      <c r="M32" s="17">
        <f t="shared" si="9"/>
        <v>4799</v>
      </c>
      <c r="N32" s="86">
        <v>4</v>
      </c>
      <c r="O32" s="3"/>
      <c r="P32" s="3"/>
      <c r="Q32" s="3"/>
      <c r="R32" s="3"/>
    </row>
    <row r="33" spans="1:18" ht="17.399999999999999" x14ac:dyDescent="0.3">
      <c r="A33" s="1">
        <f t="shared" si="4"/>
        <v>43810</v>
      </c>
      <c r="B33" s="2" t="s">
        <v>41</v>
      </c>
      <c r="C33" s="15">
        <v>6</v>
      </c>
      <c r="D33" s="50" t="s">
        <v>42</v>
      </c>
      <c r="E33" s="13">
        <v>1</v>
      </c>
      <c r="F33" s="13">
        <v>0</v>
      </c>
      <c r="G33" s="13">
        <v>0</v>
      </c>
      <c r="H33" s="83">
        <f t="shared" si="8"/>
        <v>1</v>
      </c>
      <c r="I33" s="105">
        <f>H33+'10.12'!I33</f>
        <v>7066</v>
      </c>
      <c r="J33" s="51">
        <v>10</v>
      </c>
      <c r="K33" s="51">
        <v>5</v>
      </c>
      <c r="L33" s="51">
        <v>2</v>
      </c>
      <c r="M33" s="17">
        <f t="shared" si="9"/>
        <v>7047</v>
      </c>
      <c r="N33" s="86">
        <v>9</v>
      </c>
      <c r="O33" s="3"/>
      <c r="P33" s="3"/>
      <c r="Q33" s="3"/>
      <c r="R33" s="3"/>
    </row>
    <row r="34" spans="1:18" x14ac:dyDescent="0.3">
      <c r="A34" s="1">
        <f t="shared" si="4"/>
        <v>43810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H34+'10.12'!I34</f>
        <v>1011</v>
      </c>
      <c r="J34" s="51">
        <v>1</v>
      </c>
      <c r="K34" s="51">
        <v>0</v>
      </c>
      <c r="L34" s="51">
        <v>0</v>
      </c>
      <c r="M34" s="17">
        <f t="shared" si="9"/>
        <v>1009</v>
      </c>
      <c r="N34" s="86">
        <v>1</v>
      </c>
      <c r="O34" s="3"/>
      <c r="P34" s="3"/>
      <c r="Q34" s="3"/>
      <c r="R34" s="3"/>
    </row>
    <row r="35" spans="1:18" ht="17.399999999999999" x14ac:dyDescent="0.3">
      <c r="A35" s="1">
        <f t="shared" si="4"/>
        <v>43810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H35+'10.12'!I35</f>
        <v>2369</v>
      </c>
      <c r="J35" s="55">
        <v>4</v>
      </c>
      <c r="K35" s="55">
        <v>3</v>
      </c>
      <c r="L35" s="55">
        <v>2</v>
      </c>
      <c r="M35" s="19">
        <f t="shared" si="9"/>
        <v>2360</v>
      </c>
      <c r="N35" s="87">
        <v>5</v>
      </c>
      <c r="O35" s="3"/>
      <c r="P35" s="3"/>
      <c r="Q35" s="3"/>
      <c r="R35" s="3"/>
    </row>
    <row r="36" spans="1:18" x14ac:dyDescent="0.3">
      <c r="A36" s="1">
        <f t="shared" si="4"/>
        <v>43810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36</v>
      </c>
      <c r="I36" s="23">
        <f t="shared" si="10"/>
        <v>100828</v>
      </c>
      <c r="J36" s="23">
        <f t="shared" si="10"/>
        <v>264</v>
      </c>
      <c r="K36" s="23">
        <f t="shared" si="10"/>
        <v>211</v>
      </c>
      <c r="L36" s="23">
        <f t="shared" si="10"/>
        <v>133</v>
      </c>
      <c r="M36" s="23">
        <f t="shared" si="10"/>
        <v>100321</v>
      </c>
      <c r="N36" s="23">
        <f t="shared" si="10"/>
        <v>243</v>
      </c>
      <c r="O36" s="3"/>
      <c r="P36" s="3"/>
      <c r="Q36" s="3"/>
      <c r="R36" s="3"/>
    </row>
    <row r="37" spans="1:18" ht="21.6" customHeight="1" x14ac:dyDescent="0.3">
      <c r="A37" s="1">
        <f t="shared" si="4"/>
        <v>43810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43810</v>
      </c>
      <c r="B38" s="64">
        <v>1</v>
      </c>
      <c r="C38" s="69"/>
      <c r="D38" s="306" t="s">
        <v>265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43810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43810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43810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43810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43810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9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33</v>
      </c>
      <c r="O43" s="3"/>
      <c r="P43" s="3"/>
      <c r="Q43" s="3"/>
      <c r="R43" s="3"/>
    </row>
    <row r="44" spans="1:18" ht="58.2" customHeight="1" x14ac:dyDescent="0.3">
      <c r="A44" s="1">
        <f t="shared" si="4"/>
        <v>43810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80" t="s">
        <v>142</v>
      </c>
      <c r="I44" s="65" t="str">
        <f>"me©‡gvU fwZ© 
= "&amp;I75</f>
        <v>me©‡gvU fwZ© 
= 20029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19888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43810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H45+'10.12'!I45</f>
        <v>1214</v>
      </c>
      <c r="J45" s="49">
        <v>3</v>
      </c>
      <c r="K45" s="49">
        <v>3</v>
      </c>
      <c r="L45" s="49">
        <v>1</v>
      </c>
      <c r="M45" s="14">
        <f t="shared" ref="M45:M74" si="12">I45-N45-J45</f>
        <v>1211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43810</v>
      </c>
      <c r="B46" s="2" t="s">
        <v>15</v>
      </c>
      <c r="C46" s="33">
        <v>2</v>
      </c>
      <c r="D46" s="50" t="s">
        <v>16</v>
      </c>
      <c r="E46" s="13">
        <v>2</v>
      </c>
      <c r="F46" s="13">
        <v>0</v>
      </c>
      <c r="G46" s="13">
        <v>0</v>
      </c>
      <c r="H46" s="83">
        <f t="shared" si="11"/>
        <v>2</v>
      </c>
      <c r="I46" s="105">
        <f>H46+'10.12'!I46</f>
        <v>1892</v>
      </c>
      <c r="J46" s="51">
        <v>12</v>
      </c>
      <c r="K46" s="51">
        <v>11</v>
      </c>
      <c r="L46" s="51">
        <v>9</v>
      </c>
      <c r="M46" s="17">
        <f t="shared" si="12"/>
        <v>1878</v>
      </c>
      <c r="N46" s="86">
        <v>2</v>
      </c>
      <c r="O46" s="3"/>
      <c r="P46" s="3"/>
      <c r="Q46" s="3"/>
      <c r="R46" s="3"/>
    </row>
    <row r="47" spans="1:18" ht="17.55" customHeight="1" x14ac:dyDescent="0.3">
      <c r="A47" s="1">
        <f t="shared" si="4"/>
        <v>43810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H47+'10.12'!I47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43810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H48+'10.12'!I48</f>
        <v>764</v>
      </c>
      <c r="J48" s="51">
        <v>8</v>
      </c>
      <c r="K48" s="51">
        <v>8</v>
      </c>
      <c r="L48" s="51">
        <v>4</v>
      </c>
      <c r="M48" s="17">
        <f t="shared" si="12"/>
        <v>752</v>
      </c>
      <c r="N48" s="86">
        <v>4</v>
      </c>
      <c r="O48" s="3"/>
      <c r="P48" s="3"/>
      <c r="Q48" s="3"/>
      <c r="R48" s="3"/>
    </row>
    <row r="49" spans="1:18" ht="17.55" customHeight="1" x14ac:dyDescent="0.3">
      <c r="A49" s="1">
        <f t="shared" si="4"/>
        <v>43810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H49+'10.12'!I49</f>
        <v>921</v>
      </c>
      <c r="J49" s="51">
        <v>12</v>
      </c>
      <c r="K49" s="51">
        <v>12</v>
      </c>
      <c r="L49" s="51">
        <v>12</v>
      </c>
      <c r="M49" s="17">
        <f t="shared" si="12"/>
        <v>908</v>
      </c>
      <c r="N49" s="86">
        <v>1</v>
      </c>
      <c r="O49" s="3"/>
      <c r="P49" s="3"/>
      <c r="Q49" s="3"/>
      <c r="R49" s="3"/>
    </row>
    <row r="50" spans="1:18" ht="17.55" customHeight="1" x14ac:dyDescent="0.3">
      <c r="A50" s="1">
        <f t="shared" si="4"/>
        <v>43810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H50+'10.12'!I50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43810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H51+'10.12'!I51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43810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H52+'10.12'!I52</f>
        <v>389</v>
      </c>
      <c r="J52" s="51">
        <v>1</v>
      </c>
      <c r="K52" s="51">
        <v>2</v>
      </c>
      <c r="L52" s="51">
        <v>2</v>
      </c>
      <c r="M52" s="17">
        <f t="shared" si="12"/>
        <v>385</v>
      </c>
      <c r="N52" s="86">
        <v>3</v>
      </c>
      <c r="O52" s="3"/>
      <c r="P52" s="3"/>
      <c r="Q52" s="3"/>
      <c r="R52" s="3"/>
    </row>
    <row r="53" spans="1:18" ht="17.55" customHeight="1" x14ac:dyDescent="0.3">
      <c r="A53" s="1">
        <f t="shared" si="4"/>
        <v>43810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H53+'10.12'!I53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43810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H54+'10.12'!I54</f>
        <v>1737</v>
      </c>
      <c r="J54" s="51">
        <v>2</v>
      </c>
      <c r="K54" s="51">
        <v>2</v>
      </c>
      <c r="L54" s="51">
        <v>1</v>
      </c>
      <c r="M54" s="17">
        <f t="shared" si="12"/>
        <v>1729</v>
      </c>
      <c r="N54" s="86">
        <v>6</v>
      </c>
      <c r="O54" s="3"/>
      <c r="P54" s="3"/>
      <c r="Q54" s="3"/>
      <c r="R54" s="3"/>
    </row>
    <row r="55" spans="1:18" ht="17.55" customHeight="1" x14ac:dyDescent="0.3">
      <c r="A55" s="1">
        <f t="shared" si="4"/>
        <v>43810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H55+'10.12'!I55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43810</v>
      </c>
      <c r="B56" s="2" t="s">
        <v>79</v>
      </c>
      <c r="C56" s="33">
        <v>12</v>
      </c>
      <c r="D56" s="50" t="s">
        <v>80</v>
      </c>
      <c r="E56" s="13">
        <v>1</v>
      </c>
      <c r="F56" s="13">
        <v>0</v>
      </c>
      <c r="G56" s="13">
        <v>0</v>
      </c>
      <c r="H56" s="83">
        <f t="shared" si="11"/>
        <v>1</v>
      </c>
      <c r="I56" s="105">
        <f>H56+'10.12'!I56</f>
        <v>146</v>
      </c>
      <c r="J56" s="51">
        <v>1</v>
      </c>
      <c r="K56" s="51">
        <v>1</v>
      </c>
      <c r="L56" s="51">
        <v>1</v>
      </c>
      <c r="M56" s="17">
        <f t="shared" si="12"/>
        <v>144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43810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H57+'10.12'!I57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43810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H58+'10.12'!I58</f>
        <v>1431</v>
      </c>
      <c r="J58" s="51">
        <v>6</v>
      </c>
      <c r="K58" s="51">
        <v>6</v>
      </c>
      <c r="L58" s="51">
        <v>4</v>
      </c>
      <c r="M58" s="17">
        <f t="shared" si="12"/>
        <v>1422</v>
      </c>
      <c r="N58" s="86">
        <v>3</v>
      </c>
      <c r="O58" s="3"/>
      <c r="P58" s="3"/>
      <c r="Q58" s="3"/>
      <c r="R58" s="3"/>
    </row>
    <row r="59" spans="1:18" ht="17.55" customHeight="1" x14ac:dyDescent="0.3">
      <c r="A59" s="1">
        <f t="shared" si="4"/>
        <v>43810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H59+'10.12'!I59</f>
        <v>774</v>
      </c>
      <c r="J59" s="51">
        <v>8</v>
      </c>
      <c r="K59" s="51">
        <v>8</v>
      </c>
      <c r="L59" s="51">
        <v>7</v>
      </c>
      <c r="M59" s="17">
        <f t="shared" si="12"/>
        <v>766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43810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H60+'10.12'!I60</f>
        <v>377</v>
      </c>
      <c r="J60" s="51"/>
      <c r="K60" s="51"/>
      <c r="L60" s="51">
        <v>0</v>
      </c>
      <c r="M60" s="17">
        <f t="shared" si="12"/>
        <v>377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43810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H61+'10.12'!I61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43810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H62+'10.12'!I62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43810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H63+'10.12'!I63</f>
        <v>820</v>
      </c>
      <c r="J63" s="51">
        <v>6</v>
      </c>
      <c r="K63" s="51">
        <v>6</v>
      </c>
      <c r="L63" s="51">
        <v>6</v>
      </c>
      <c r="M63" s="17">
        <f t="shared" si="12"/>
        <v>814</v>
      </c>
      <c r="N63" s="86">
        <v>0</v>
      </c>
      <c r="O63" s="3"/>
      <c r="P63" s="3"/>
      <c r="Q63" s="3"/>
      <c r="R63" s="3"/>
    </row>
    <row r="64" spans="1:18" ht="17.55" customHeight="1" x14ac:dyDescent="0.3">
      <c r="A64" s="1">
        <f t="shared" si="4"/>
        <v>43810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H64+'10.12'!I64</f>
        <v>994</v>
      </c>
      <c r="J64" s="51"/>
      <c r="K64" s="51"/>
      <c r="L64" s="51">
        <v>0</v>
      </c>
      <c r="M64" s="17">
        <f t="shared" si="12"/>
        <v>990</v>
      </c>
      <c r="N64" s="86">
        <v>4</v>
      </c>
      <c r="O64" s="3"/>
      <c r="P64" s="3"/>
      <c r="Q64" s="3"/>
      <c r="R64" s="3"/>
    </row>
    <row r="65" spans="1:18" ht="17.55" customHeight="1" x14ac:dyDescent="0.3">
      <c r="A65" s="1">
        <f t="shared" si="4"/>
        <v>43810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H65+'10.12'!I65</f>
        <v>499</v>
      </c>
      <c r="J65" s="51">
        <v>4</v>
      </c>
      <c r="K65" s="51">
        <v>4</v>
      </c>
      <c r="L65" s="51">
        <v>4</v>
      </c>
      <c r="M65" s="17">
        <f t="shared" si="12"/>
        <v>494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43810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H66+'10.12'!I66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43810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H67+'10.12'!I67</f>
        <v>741</v>
      </c>
      <c r="J67" s="51">
        <v>7</v>
      </c>
      <c r="K67" s="51">
        <v>7</v>
      </c>
      <c r="L67" s="51">
        <v>6</v>
      </c>
      <c r="M67" s="17">
        <f t="shared" si="12"/>
        <v>729</v>
      </c>
      <c r="N67" s="86">
        <v>5</v>
      </c>
      <c r="O67" s="3"/>
      <c r="P67" s="3"/>
      <c r="Q67" s="3"/>
      <c r="R67" s="3"/>
    </row>
    <row r="68" spans="1:18" ht="17.55" customHeight="1" x14ac:dyDescent="0.3">
      <c r="A68" s="1">
        <f t="shared" si="4"/>
        <v>43810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H68+'10.12'!I68</f>
        <v>361</v>
      </c>
      <c r="J68" s="51">
        <v>2</v>
      </c>
      <c r="K68" s="51">
        <v>2</v>
      </c>
      <c r="L68" s="51">
        <v>0</v>
      </c>
      <c r="M68" s="17">
        <f t="shared" si="12"/>
        <v>359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43810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H69+'10.12'!I69</f>
        <v>876</v>
      </c>
      <c r="J69" s="51">
        <v>3</v>
      </c>
      <c r="K69" s="51">
        <v>3</v>
      </c>
      <c r="L69" s="51">
        <v>2</v>
      </c>
      <c r="M69" s="17">
        <f t="shared" si="12"/>
        <v>871</v>
      </c>
      <c r="N69" s="86">
        <v>2</v>
      </c>
      <c r="O69" s="3"/>
      <c r="P69" s="3"/>
      <c r="Q69" s="3"/>
      <c r="R69" s="3"/>
    </row>
    <row r="70" spans="1:18" ht="17.55" customHeight="1" x14ac:dyDescent="0.3">
      <c r="A70" s="1">
        <f t="shared" si="4"/>
        <v>43810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H70+'10.12'!I70</f>
        <v>799</v>
      </c>
      <c r="J70" s="51">
        <v>2</v>
      </c>
      <c r="K70" s="51">
        <v>2</v>
      </c>
      <c r="L70" s="51">
        <v>0</v>
      </c>
      <c r="M70" s="17">
        <f t="shared" si="12"/>
        <v>797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43810</v>
      </c>
      <c r="B71" s="2" t="s">
        <v>109</v>
      </c>
      <c r="C71" s="33">
        <v>27</v>
      </c>
      <c r="D71" s="50" t="s">
        <v>110</v>
      </c>
      <c r="E71" s="13">
        <v>1</v>
      </c>
      <c r="F71" s="13">
        <v>0</v>
      </c>
      <c r="G71" s="13">
        <v>0</v>
      </c>
      <c r="H71" s="83">
        <f t="shared" si="11"/>
        <v>1</v>
      </c>
      <c r="I71" s="105">
        <f>H71+'10.12'!I71</f>
        <v>781</v>
      </c>
      <c r="J71" s="51"/>
      <c r="K71" s="51"/>
      <c r="L71" s="51">
        <v>0</v>
      </c>
      <c r="M71" s="17">
        <f t="shared" si="12"/>
        <v>780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43810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H72+'10.12'!I72</f>
        <v>313</v>
      </c>
      <c r="J72" s="51"/>
      <c r="K72" s="51"/>
      <c r="L72" s="51">
        <v>0</v>
      </c>
      <c r="M72" s="17">
        <f t="shared" si="12"/>
        <v>313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43810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H73+'10.12'!I73</f>
        <v>405</v>
      </c>
      <c r="J73" s="51">
        <v>3</v>
      </c>
      <c r="K73" s="51">
        <v>3</v>
      </c>
      <c r="L73" s="51">
        <v>3</v>
      </c>
      <c r="M73" s="17">
        <f t="shared" si="12"/>
        <v>402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43810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H74+'10.12'!I74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43810</v>
      </c>
      <c r="B75" s="2">
        <v>1</v>
      </c>
      <c r="C75" s="29"/>
      <c r="D75" s="22" t="s">
        <v>117</v>
      </c>
      <c r="E75" s="23">
        <f>SUM(E45:E74)</f>
        <v>9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9</v>
      </c>
      <c r="I75" s="23">
        <f t="shared" si="13"/>
        <v>20029</v>
      </c>
      <c r="J75" s="23">
        <f t="shared" si="13"/>
        <v>108</v>
      </c>
      <c r="K75" s="23">
        <f t="shared" si="13"/>
        <v>106</v>
      </c>
      <c r="L75" s="23">
        <f t="shared" si="13"/>
        <v>74</v>
      </c>
      <c r="M75" s="23">
        <f t="shared" si="13"/>
        <v>19888</v>
      </c>
      <c r="N75" s="23">
        <f t="shared" si="13"/>
        <v>33</v>
      </c>
      <c r="O75" s="3"/>
      <c r="P75" s="3"/>
      <c r="Q75" s="3"/>
      <c r="R75" s="3"/>
    </row>
    <row r="76" spans="1:18" ht="17.55" customHeight="1" x14ac:dyDescent="0.3">
      <c r="A76" s="1">
        <f t="shared" si="4"/>
        <v>43810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43810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43810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43810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43810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43810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43810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43810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43810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43810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43810</v>
      </c>
      <c r="B86" s="2">
        <v>1</v>
      </c>
      <c r="E86" s="30"/>
    </row>
    <row r="87" spans="1:14" x14ac:dyDescent="0.3">
      <c r="A87" s="1">
        <f t="shared" si="4"/>
        <v>43810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43810</v>
      </c>
      <c r="B88" s="2">
        <v>1</v>
      </c>
      <c r="E88" s="30"/>
    </row>
    <row r="89" spans="1:14" x14ac:dyDescent="0.3">
      <c r="A89" s="1">
        <f t="shared" ref="A89" si="14">$N$3</f>
        <v>43810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43809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43809</v>
      </c>
      <c r="B2" s="2">
        <v>1</v>
      </c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41"/>
      <c r="N2" s="278"/>
    </row>
    <row r="3" spans="1:20" ht="17.399999999999999" x14ac:dyDescent="0.3">
      <c r="A3" s="1">
        <f t="shared" si="0"/>
        <v>43809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43809</v>
      </c>
      <c r="O3" s="3"/>
      <c r="P3" s="3"/>
      <c r="Q3" s="3"/>
      <c r="R3" s="3"/>
    </row>
    <row r="4" spans="1:20" ht="17.399999999999999" x14ac:dyDescent="0.3">
      <c r="A4" s="1">
        <f t="shared" si="0"/>
        <v>43809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43809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43809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43809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43809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43809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50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260</v>
      </c>
      <c r="O9" s="3"/>
      <c r="P9" s="3"/>
      <c r="Q9" s="40" t="str">
        <f>"24 N›Uvq ?? msL¨v = "&amp;H36</f>
        <v>24 N›Uvq ?? msL¨v = 50</v>
      </c>
    </row>
    <row r="10" spans="1:20" ht="57.6" x14ac:dyDescent="0.3">
      <c r="A10" s="1">
        <f t="shared" si="0"/>
        <v>43809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77" t="s">
        <v>142</v>
      </c>
      <c r="I10" s="65" t="str">
        <f>"me©‡gvU fwZ©
= "&amp;I36</f>
        <v>me©‡gvU fwZ©
= 100792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211</v>
      </c>
      <c r="L10" s="65" t="str">
        <f>"wbwðZ g„„Zz¨ 
= "&amp;L36</f>
        <v>wbwðZ g„„Zz¨ 
= 133</v>
      </c>
      <c r="M10" s="65" t="str">
        <f>"QvocÎ cÖvß †ivMx
 = "&amp;M36</f>
        <v>QvocÎ cÖvß †ivMx
 = 100268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43809</v>
      </c>
      <c r="B11" s="2" t="s">
        <v>9</v>
      </c>
      <c r="C11" s="12">
        <v>1</v>
      </c>
      <c r="D11" s="57" t="s">
        <v>10</v>
      </c>
      <c r="E11" s="13">
        <v>8</v>
      </c>
      <c r="F11" s="13">
        <v>0</v>
      </c>
      <c r="G11" s="13">
        <v>0</v>
      </c>
      <c r="H11" s="82">
        <f>SUM(E11:G11)</f>
        <v>8</v>
      </c>
      <c r="I11" s="104">
        <f>H11+'09.12'!I11</f>
        <v>8685</v>
      </c>
      <c r="J11" s="49">
        <v>40</v>
      </c>
      <c r="K11" s="49">
        <v>25</v>
      </c>
      <c r="L11" s="49">
        <v>13</v>
      </c>
      <c r="M11" s="14">
        <f t="shared" ref="M11:M23" si="1">I11-N11-J11</f>
        <v>8614</v>
      </c>
      <c r="N11" s="85">
        <v>31</v>
      </c>
      <c r="O11" s="3"/>
      <c r="P11" s="3"/>
      <c r="Q11" s="3"/>
      <c r="R11" s="3"/>
    </row>
    <row r="12" spans="1:20" x14ac:dyDescent="0.3">
      <c r="A12" s="1">
        <f t="shared" si="0"/>
        <v>43809</v>
      </c>
      <c r="B12" s="2" t="s">
        <v>11</v>
      </c>
      <c r="C12" s="15">
        <v>2</v>
      </c>
      <c r="D12" s="59" t="s">
        <v>144</v>
      </c>
      <c r="E12" s="13">
        <v>1</v>
      </c>
      <c r="F12" s="13">
        <v>0</v>
      </c>
      <c r="G12" s="13">
        <v>0</v>
      </c>
      <c r="H12" s="83">
        <f t="shared" ref="H12:H23" si="2">SUM(E12:G12)</f>
        <v>1</v>
      </c>
      <c r="I12" s="105">
        <f>H12+'09.12'!I12</f>
        <v>5019</v>
      </c>
      <c r="J12" s="51">
        <v>2</v>
      </c>
      <c r="K12" s="51">
        <v>0</v>
      </c>
      <c r="L12" s="51">
        <v>0</v>
      </c>
      <c r="M12" s="17">
        <f t="shared" si="1"/>
        <v>4985</v>
      </c>
      <c r="N12" s="86">
        <v>32</v>
      </c>
      <c r="O12" s="3"/>
      <c r="P12" s="3"/>
      <c r="Q12" s="3"/>
      <c r="R12" s="3"/>
    </row>
    <row r="13" spans="1:20" x14ac:dyDescent="0.3">
      <c r="A13" s="1">
        <f t="shared" si="0"/>
        <v>43809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H13+'09.12'!I13</f>
        <v>1467</v>
      </c>
      <c r="J13" s="51">
        <v>16</v>
      </c>
      <c r="K13" s="51">
        <v>13</v>
      </c>
      <c r="L13" s="51">
        <v>12</v>
      </c>
      <c r="M13" s="17">
        <f t="shared" si="1"/>
        <v>1448</v>
      </c>
      <c r="N13" s="86">
        <v>3</v>
      </c>
      <c r="O13" s="3"/>
      <c r="Q13" s="3"/>
      <c r="R13" s="3"/>
    </row>
    <row r="14" spans="1:20" x14ac:dyDescent="0.3">
      <c r="A14" s="1">
        <f t="shared" si="0"/>
        <v>43809</v>
      </c>
      <c r="B14" s="2" t="s">
        <v>14</v>
      </c>
      <c r="C14" s="15">
        <v>4</v>
      </c>
      <c r="D14" s="59" t="s">
        <v>145</v>
      </c>
      <c r="E14" s="13">
        <v>5</v>
      </c>
      <c r="F14" s="13">
        <v>0</v>
      </c>
      <c r="G14" s="13">
        <v>0</v>
      </c>
      <c r="H14" s="83">
        <f t="shared" si="2"/>
        <v>5</v>
      </c>
      <c r="I14" s="105">
        <f>H14+'09.12'!I14</f>
        <v>3751</v>
      </c>
      <c r="J14" s="51">
        <v>8</v>
      </c>
      <c r="K14" s="51">
        <v>8</v>
      </c>
      <c r="L14" s="51">
        <v>5</v>
      </c>
      <c r="M14" s="17">
        <f t="shared" si="1"/>
        <v>3727</v>
      </c>
      <c r="N14" s="86">
        <v>16</v>
      </c>
      <c r="O14" s="3"/>
      <c r="P14" s="3"/>
      <c r="Q14" s="3"/>
      <c r="R14" s="3"/>
    </row>
    <row r="15" spans="1:20" ht="17.399999999999999" x14ac:dyDescent="0.3">
      <c r="A15" s="1">
        <f t="shared" si="0"/>
        <v>43809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H15+'09.12'!I15</f>
        <v>1664</v>
      </c>
      <c r="J15" s="51">
        <v>3</v>
      </c>
      <c r="K15" s="51">
        <v>3</v>
      </c>
      <c r="L15" s="51">
        <v>2</v>
      </c>
      <c r="M15" s="17">
        <f t="shared" si="1"/>
        <v>1659</v>
      </c>
      <c r="N15" s="86">
        <v>2</v>
      </c>
      <c r="O15" s="3"/>
      <c r="P15" s="3"/>
      <c r="Q15" s="3"/>
      <c r="R15" s="3"/>
    </row>
    <row r="16" spans="1:20" ht="17.399999999999999" x14ac:dyDescent="0.3">
      <c r="A16" s="1">
        <f t="shared" si="0"/>
        <v>43809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H16+'09.12'!I16</f>
        <v>1063</v>
      </c>
      <c r="J16" s="51"/>
      <c r="K16" s="51"/>
      <c r="L16" s="51">
        <v>0</v>
      </c>
      <c r="M16" s="17">
        <f t="shared" si="1"/>
        <v>1054</v>
      </c>
      <c r="N16" s="86">
        <v>9</v>
      </c>
      <c r="O16" s="3"/>
      <c r="P16" s="3"/>
      <c r="Q16" s="3"/>
      <c r="R16" s="3"/>
    </row>
    <row r="17" spans="1:18" x14ac:dyDescent="0.3">
      <c r="A17" s="1">
        <f t="shared" si="0"/>
        <v>43809</v>
      </c>
      <c r="B17" s="2" t="s">
        <v>23</v>
      </c>
      <c r="C17" s="15">
        <v>7</v>
      </c>
      <c r="D17" s="61" t="s">
        <v>24</v>
      </c>
      <c r="E17" s="13">
        <v>1</v>
      </c>
      <c r="F17" s="13">
        <v>0</v>
      </c>
      <c r="G17" s="13">
        <v>0</v>
      </c>
      <c r="H17" s="83">
        <f t="shared" si="2"/>
        <v>1</v>
      </c>
      <c r="I17" s="105">
        <f>H17+'09.12'!I17</f>
        <v>4187</v>
      </c>
      <c r="J17" s="51">
        <v>15</v>
      </c>
      <c r="K17" s="51">
        <v>14</v>
      </c>
      <c r="L17" s="51">
        <v>5</v>
      </c>
      <c r="M17" s="17">
        <f t="shared" si="1"/>
        <v>4150</v>
      </c>
      <c r="N17" s="86">
        <v>22</v>
      </c>
      <c r="O17" s="3"/>
      <c r="P17" s="3"/>
      <c r="Q17" s="3"/>
      <c r="R17" s="3"/>
    </row>
    <row r="18" spans="1:18" ht="17.399999999999999" x14ac:dyDescent="0.3">
      <c r="A18" s="1">
        <f t="shared" si="0"/>
        <v>43809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H18+'09.12'!I18</f>
        <v>357</v>
      </c>
      <c r="J18" s="51"/>
      <c r="K18" s="51"/>
      <c r="L18" s="51">
        <v>0</v>
      </c>
      <c r="M18" s="17">
        <f t="shared" si="1"/>
        <v>357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43809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H19+'09.12'!I19</f>
        <v>1756</v>
      </c>
      <c r="J19" s="51"/>
      <c r="K19" s="51">
        <v>0</v>
      </c>
      <c r="L19" s="51">
        <v>0</v>
      </c>
      <c r="M19" s="17">
        <f t="shared" si="1"/>
        <v>1750</v>
      </c>
      <c r="N19" s="86">
        <v>6</v>
      </c>
      <c r="O19" s="3"/>
      <c r="P19" s="3"/>
      <c r="Q19" s="3"/>
      <c r="R19" s="3"/>
    </row>
    <row r="20" spans="1:18" x14ac:dyDescent="0.3">
      <c r="A20" s="1">
        <f t="shared" si="0"/>
        <v>43809</v>
      </c>
      <c r="B20" s="2" t="s">
        <v>29</v>
      </c>
      <c r="C20" s="15">
        <v>10</v>
      </c>
      <c r="D20" s="59" t="s">
        <v>30</v>
      </c>
      <c r="E20" s="13">
        <v>0</v>
      </c>
      <c r="F20" s="13">
        <v>0</v>
      </c>
      <c r="G20" s="13">
        <v>0</v>
      </c>
      <c r="H20" s="83">
        <f t="shared" si="2"/>
        <v>0</v>
      </c>
      <c r="I20" s="105">
        <f>H20+'09.12'!I20</f>
        <v>3202</v>
      </c>
      <c r="J20" s="51">
        <v>3</v>
      </c>
      <c r="K20" s="51">
        <v>3</v>
      </c>
      <c r="L20" s="51">
        <v>3</v>
      </c>
      <c r="M20" s="17">
        <f t="shared" si="1"/>
        <v>3188</v>
      </c>
      <c r="N20" s="86">
        <v>11</v>
      </c>
      <c r="O20" s="3"/>
      <c r="P20" s="3"/>
      <c r="Q20" s="3"/>
      <c r="R20" s="3"/>
    </row>
    <row r="21" spans="1:18" ht="22.2" customHeight="1" x14ac:dyDescent="0.3">
      <c r="A21" s="1">
        <f t="shared" si="0"/>
        <v>43809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H21+'09.12'!I21</f>
        <v>247</v>
      </c>
      <c r="J21" s="51"/>
      <c r="K21" s="51"/>
      <c r="L21" s="51"/>
      <c r="M21" s="17">
        <f t="shared" si="1"/>
        <v>247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H22+'09.12'!I22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43809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16</v>
      </c>
      <c r="I24" s="94">
        <f t="shared" si="3"/>
        <v>31473</v>
      </c>
      <c r="J24" s="92">
        <f t="shared" si="3"/>
        <v>87</v>
      </c>
      <c r="K24" s="92">
        <f t="shared" si="3"/>
        <v>66</v>
      </c>
      <c r="L24" s="92">
        <f t="shared" si="3"/>
        <v>40</v>
      </c>
      <c r="M24" s="95">
        <f t="shared" si="3"/>
        <v>31254</v>
      </c>
      <c r="N24" s="96">
        <f t="shared" si="3"/>
        <v>132</v>
      </c>
      <c r="O24" s="3"/>
      <c r="P24" s="3"/>
      <c r="Q24" s="3"/>
      <c r="R24" s="3"/>
    </row>
    <row r="25" spans="1:18" x14ac:dyDescent="0.3">
      <c r="A25" s="1">
        <f t="shared" ref="A25:A88" si="4">$N$3</f>
        <v>43809</v>
      </c>
      <c r="B25" s="2">
        <v>1</v>
      </c>
      <c r="C25" s="78"/>
      <c r="D25" s="79" t="s">
        <v>119</v>
      </c>
      <c r="E25" s="97">
        <f>E75</f>
        <v>11</v>
      </c>
      <c r="F25" s="97">
        <f t="shared" ref="F25:N25" si="5">F75</f>
        <v>0</v>
      </c>
      <c r="G25" s="97">
        <f t="shared" si="5"/>
        <v>0</v>
      </c>
      <c r="H25" s="97">
        <f t="shared" si="5"/>
        <v>11</v>
      </c>
      <c r="I25" s="97">
        <f t="shared" si="5"/>
        <v>20020</v>
      </c>
      <c r="J25" s="97">
        <f t="shared" si="5"/>
        <v>108</v>
      </c>
      <c r="K25" s="97">
        <f t="shared" si="5"/>
        <v>106</v>
      </c>
      <c r="L25" s="97">
        <f t="shared" si="5"/>
        <v>74</v>
      </c>
      <c r="M25" s="97">
        <f t="shared" si="5"/>
        <v>19882</v>
      </c>
      <c r="N25" s="97">
        <f t="shared" si="5"/>
        <v>30</v>
      </c>
      <c r="O25" s="3"/>
      <c r="P25" s="3"/>
      <c r="Q25" s="3"/>
      <c r="R25" s="3"/>
    </row>
    <row r="26" spans="1:18" x14ac:dyDescent="0.3">
      <c r="A26" s="1">
        <f t="shared" si="4"/>
        <v>43809</v>
      </c>
      <c r="B26" s="2">
        <v>1</v>
      </c>
      <c r="C26" s="78"/>
      <c r="D26" s="79" t="s">
        <v>154</v>
      </c>
      <c r="E26" s="97">
        <f>E24+E25</f>
        <v>27</v>
      </c>
      <c r="F26" s="98">
        <f t="shared" ref="F26:N26" si="6">F24+F25</f>
        <v>0</v>
      </c>
      <c r="G26" s="98">
        <f t="shared" si="6"/>
        <v>0</v>
      </c>
      <c r="H26" s="99">
        <f t="shared" si="6"/>
        <v>27</v>
      </c>
      <c r="I26" s="97">
        <f t="shared" si="6"/>
        <v>51493</v>
      </c>
      <c r="J26" s="98">
        <f t="shared" si="6"/>
        <v>195</v>
      </c>
      <c r="K26" s="98">
        <f t="shared" si="6"/>
        <v>172</v>
      </c>
      <c r="L26" s="100">
        <f t="shared" si="6"/>
        <v>114</v>
      </c>
      <c r="M26" s="101">
        <f t="shared" si="6"/>
        <v>51136</v>
      </c>
      <c r="N26" s="102">
        <f t="shared" si="6"/>
        <v>162</v>
      </c>
      <c r="O26" s="3"/>
      <c r="P26" s="67"/>
      <c r="Q26" s="3"/>
      <c r="R26" s="3"/>
    </row>
    <row r="27" spans="1:18" x14ac:dyDescent="0.3">
      <c r="A27" s="1">
        <f t="shared" si="4"/>
        <v>43809</v>
      </c>
      <c r="B27" s="2">
        <v>1</v>
      </c>
      <c r="C27" s="80"/>
      <c r="D27" s="81" t="s">
        <v>120</v>
      </c>
      <c r="E27" s="97">
        <f>SUM(E28:E35)</f>
        <v>23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23</v>
      </c>
      <c r="I27" s="97">
        <f t="shared" si="7"/>
        <v>49299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49132</v>
      </c>
      <c r="N27" s="102">
        <f t="shared" si="7"/>
        <v>98</v>
      </c>
      <c r="O27" s="3"/>
      <c r="P27" s="3"/>
      <c r="Q27" s="3"/>
      <c r="R27" s="3"/>
    </row>
    <row r="28" spans="1:18" x14ac:dyDescent="0.3">
      <c r="A28" s="1">
        <f t="shared" si="4"/>
        <v>43809</v>
      </c>
      <c r="B28" s="2" t="s">
        <v>31</v>
      </c>
      <c r="C28" s="12">
        <v>1</v>
      </c>
      <c r="D28" s="48" t="s">
        <v>32</v>
      </c>
      <c r="E28" s="13">
        <v>3</v>
      </c>
      <c r="F28" s="13">
        <v>0</v>
      </c>
      <c r="G28" s="13">
        <v>0</v>
      </c>
      <c r="H28" s="82">
        <f t="shared" ref="H28:H35" si="8">SUM(E28:G28)</f>
        <v>3</v>
      </c>
      <c r="I28" s="104">
        <f>H28+'09.12'!I28</f>
        <v>11684</v>
      </c>
      <c r="J28" s="49">
        <v>14</v>
      </c>
      <c r="K28" s="49">
        <v>8</v>
      </c>
      <c r="L28" s="49">
        <v>5</v>
      </c>
      <c r="M28" s="14">
        <f t="shared" ref="M28:M35" si="9">I28-N28-J28</f>
        <v>11654</v>
      </c>
      <c r="N28" s="85">
        <v>16</v>
      </c>
      <c r="O28" s="3"/>
      <c r="P28" s="3"/>
      <c r="Q28" s="3"/>
      <c r="R28" s="3"/>
    </row>
    <row r="29" spans="1:18" x14ac:dyDescent="0.3">
      <c r="A29" s="1">
        <f t="shared" si="4"/>
        <v>43809</v>
      </c>
      <c r="B29" s="2" t="s">
        <v>33</v>
      </c>
      <c r="C29" s="15">
        <v>2</v>
      </c>
      <c r="D29" s="50" t="s">
        <v>156</v>
      </c>
      <c r="E29" s="13">
        <v>7</v>
      </c>
      <c r="F29" s="13">
        <v>0</v>
      </c>
      <c r="G29" s="13">
        <v>0</v>
      </c>
      <c r="H29" s="83">
        <f t="shared" si="8"/>
        <v>7</v>
      </c>
      <c r="I29" s="105">
        <f>H29+'09.12'!I29</f>
        <v>8265</v>
      </c>
      <c r="J29" s="51">
        <v>7</v>
      </c>
      <c r="K29" s="51">
        <v>5</v>
      </c>
      <c r="L29" s="51">
        <v>2</v>
      </c>
      <c r="M29" s="17">
        <f t="shared" si="9"/>
        <v>8230</v>
      </c>
      <c r="N29" s="86">
        <v>28</v>
      </c>
      <c r="O29" s="3"/>
      <c r="P29" s="3"/>
      <c r="Q29" s="3"/>
      <c r="R29" s="3"/>
    </row>
    <row r="30" spans="1:18" ht="17.399999999999999" x14ac:dyDescent="0.3">
      <c r="A30" s="1">
        <f t="shared" si="4"/>
        <v>43809</v>
      </c>
      <c r="B30" s="2" t="s">
        <v>35</v>
      </c>
      <c r="C30" s="15">
        <v>3</v>
      </c>
      <c r="D30" s="50" t="s">
        <v>36</v>
      </c>
      <c r="E30" s="13">
        <v>7</v>
      </c>
      <c r="F30" s="13">
        <v>0</v>
      </c>
      <c r="G30" s="13">
        <v>0</v>
      </c>
      <c r="H30" s="83">
        <f t="shared" si="8"/>
        <v>7</v>
      </c>
      <c r="I30" s="105">
        <f>H30+'09.12'!I30</f>
        <v>11927</v>
      </c>
      <c r="J30" s="51">
        <v>24</v>
      </c>
      <c r="K30" s="51">
        <v>10</v>
      </c>
      <c r="L30" s="51">
        <v>4</v>
      </c>
      <c r="M30" s="17">
        <f t="shared" si="9"/>
        <v>11871</v>
      </c>
      <c r="N30" s="86">
        <v>32</v>
      </c>
      <c r="O30" s="3"/>
      <c r="P30" s="3"/>
      <c r="Q30" s="3"/>
      <c r="R30" s="3"/>
    </row>
    <row r="31" spans="1:18" ht="17.399999999999999" x14ac:dyDescent="0.3">
      <c r="A31" s="1">
        <f t="shared" si="4"/>
        <v>43809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H31+'09.12'!I31</f>
        <v>2170</v>
      </c>
      <c r="J31" s="51">
        <v>4</v>
      </c>
      <c r="K31" s="51">
        <v>4</v>
      </c>
      <c r="L31" s="51">
        <v>2</v>
      </c>
      <c r="M31" s="17">
        <f t="shared" si="9"/>
        <v>2165</v>
      </c>
      <c r="N31" s="86">
        <v>1</v>
      </c>
      <c r="O31" s="3"/>
      <c r="P31" s="3"/>
      <c r="Q31" s="3"/>
      <c r="R31" s="3"/>
    </row>
    <row r="32" spans="1:18" ht="17.399999999999999" x14ac:dyDescent="0.3">
      <c r="A32" s="1">
        <f t="shared" si="4"/>
        <v>43809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H32+'09.12'!I32</f>
        <v>4808</v>
      </c>
      <c r="J32" s="51">
        <v>5</v>
      </c>
      <c r="K32" s="51">
        <v>4</v>
      </c>
      <c r="L32" s="51">
        <v>2</v>
      </c>
      <c r="M32" s="17">
        <f t="shared" si="9"/>
        <v>4798</v>
      </c>
      <c r="N32" s="86">
        <v>5</v>
      </c>
      <c r="O32" s="3"/>
      <c r="P32" s="3"/>
      <c r="Q32" s="3"/>
      <c r="R32" s="3"/>
    </row>
    <row r="33" spans="1:18" ht="17.399999999999999" x14ac:dyDescent="0.3">
      <c r="A33" s="1">
        <f t="shared" si="4"/>
        <v>43809</v>
      </c>
      <c r="B33" s="2" t="s">
        <v>41</v>
      </c>
      <c r="C33" s="15">
        <v>6</v>
      </c>
      <c r="D33" s="50" t="s">
        <v>42</v>
      </c>
      <c r="E33" s="13">
        <v>3</v>
      </c>
      <c r="F33" s="13">
        <v>0</v>
      </c>
      <c r="G33" s="13">
        <v>0</v>
      </c>
      <c r="H33" s="83">
        <f t="shared" si="8"/>
        <v>3</v>
      </c>
      <c r="I33" s="105">
        <f>H33+'09.12'!I33</f>
        <v>7065</v>
      </c>
      <c r="J33" s="51">
        <v>10</v>
      </c>
      <c r="K33" s="51">
        <v>5</v>
      </c>
      <c r="L33" s="51">
        <v>2</v>
      </c>
      <c r="M33" s="17">
        <f t="shared" si="9"/>
        <v>7045</v>
      </c>
      <c r="N33" s="86">
        <v>10</v>
      </c>
      <c r="O33" s="3"/>
      <c r="P33" s="3"/>
      <c r="Q33" s="3"/>
      <c r="R33" s="3"/>
    </row>
    <row r="34" spans="1:18" x14ac:dyDescent="0.3">
      <c r="A34" s="1">
        <f t="shared" si="4"/>
        <v>43809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H34+'09.12'!I34</f>
        <v>1011</v>
      </c>
      <c r="J34" s="51">
        <v>1</v>
      </c>
      <c r="K34" s="51">
        <v>0</v>
      </c>
      <c r="L34" s="51">
        <v>0</v>
      </c>
      <c r="M34" s="17">
        <f t="shared" si="9"/>
        <v>1009</v>
      </c>
      <c r="N34" s="86">
        <v>1</v>
      </c>
      <c r="O34" s="3"/>
      <c r="P34" s="3"/>
      <c r="Q34" s="3"/>
      <c r="R34" s="3"/>
    </row>
    <row r="35" spans="1:18" ht="17.399999999999999" x14ac:dyDescent="0.3">
      <c r="A35" s="1">
        <f t="shared" si="4"/>
        <v>43809</v>
      </c>
      <c r="B35" s="2" t="s">
        <v>45</v>
      </c>
      <c r="C35" s="20">
        <v>8</v>
      </c>
      <c r="D35" s="54" t="s">
        <v>46</v>
      </c>
      <c r="E35" s="13">
        <v>2</v>
      </c>
      <c r="F35" s="13">
        <v>0</v>
      </c>
      <c r="G35" s="13">
        <v>0</v>
      </c>
      <c r="H35" s="84">
        <f t="shared" si="8"/>
        <v>2</v>
      </c>
      <c r="I35" s="106">
        <f>H35+'09.12'!I35</f>
        <v>2369</v>
      </c>
      <c r="J35" s="55">
        <v>4</v>
      </c>
      <c r="K35" s="55">
        <v>3</v>
      </c>
      <c r="L35" s="55">
        <v>2</v>
      </c>
      <c r="M35" s="19">
        <f t="shared" si="9"/>
        <v>2360</v>
      </c>
      <c r="N35" s="87">
        <v>5</v>
      </c>
      <c r="O35" s="3"/>
      <c r="P35" s="3"/>
      <c r="Q35" s="3"/>
      <c r="R35" s="3"/>
    </row>
    <row r="36" spans="1:18" x14ac:dyDescent="0.3">
      <c r="A36" s="1">
        <f t="shared" si="4"/>
        <v>43809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50</v>
      </c>
      <c r="I36" s="23">
        <f t="shared" si="10"/>
        <v>100792</v>
      </c>
      <c r="J36" s="23">
        <f t="shared" si="10"/>
        <v>264</v>
      </c>
      <c r="K36" s="23">
        <f t="shared" si="10"/>
        <v>211</v>
      </c>
      <c r="L36" s="23">
        <f t="shared" si="10"/>
        <v>133</v>
      </c>
      <c r="M36" s="23">
        <f t="shared" si="10"/>
        <v>100268</v>
      </c>
      <c r="N36" s="23">
        <f t="shared" si="10"/>
        <v>260</v>
      </c>
      <c r="O36" s="3"/>
      <c r="P36" s="3"/>
      <c r="Q36" s="3"/>
      <c r="R36" s="3"/>
    </row>
    <row r="37" spans="1:18" ht="21.6" customHeight="1" x14ac:dyDescent="0.3">
      <c r="A37" s="1">
        <f t="shared" si="4"/>
        <v>43809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43809</v>
      </c>
      <c r="B38" s="64">
        <v>1</v>
      </c>
      <c r="C38" s="69"/>
      <c r="D38" s="306" t="s">
        <v>264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43809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43809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43809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43809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43809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30</v>
      </c>
      <c r="O43" s="3"/>
      <c r="P43" s="3"/>
      <c r="Q43" s="3"/>
      <c r="R43" s="3"/>
    </row>
    <row r="44" spans="1:18" ht="58.2" customHeight="1" x14ac:dyDescent="0.3">
      <c r="A44" s="1">
        <f t="shared" si="4"/>
        <v>43809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77" t="s">
        <v>142</v>
      </c>
      <c r="I44" s="65" t="str">
        <f>"me©‡gvU fwZ© 
= "&amp;I75</f>
        <v>me©‡gvU fwZ© 
= 20020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19882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43809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H45+'09.12'!I45</f>
        <v>1214</v>
      </c>
      <c r="J45" s="49">
        <v>3</v>
      </c>
      <c r="K45" s="49">
        <v>3</v>
      </c>
      <c r="L45" s="49">
        <v>1</v>
      </c>
      <c r="M45" s="14">
        <f t="shared" ref="M45:M74" si="12">I45-N45-J45</f>
        <v>1211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43809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H46+'09.12'!I46</f>
        <v>1890</v>
      </c>
      <c r="J46" s="51">
        <v>12</v>
      </c>
      <c r="K46" s="51">
        <v>11</v>
      </c>
      <c r="L46" s="51">
        <v>9</v>
      </c>
      <c r="M46" s="17">
        <f t="shared" si="12"/>
        <v>1878</v>
      </c>
      <c r="N46" s="86">
        <v>0</v>
      </c>
      <c r="O46" s="3"/>
      <c r="P46" s="3"/>
      <c r="Q46" s="3"/>
      <c r="R46" s="3"/>
    </row>
    <row r="47" spans="1:18" ht="17.55" customHeight="1" x14ac:dyDescent="0.3">
      <c r="A47" s="1">
        <f t="shared" si="4"/>
        <v>43809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H47+'09.12'!I47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43809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H48+'09.12'!I48</f>
        <v>762</v>
      </c>
      <c r="J48" s="51">
        <v>8</v>
      </c>
      <c r="K48" s="51">
        <v>8</v>
      </c>
      <c r="L48" s="51">
        <v>4</v>
      </c>
      <c r="M48" s="17">
        <f t="shared" si="12"/>
        <v>750</v>
      </c>
      <c r="N48" s="86">
        <v>4</v>
      </c>
      <c r="O48" s="3"/>
      <c r="P48" s="3"/>
      <c r="Q48" s="3"/>
      <c r="R48" s="3"/>
    </row>
    <row r="49" spans="1:18" ht="17.55" customHeight="1" x14ac:dyDescent="0.3">
      <c r="A49" s="1">
        <f t="shared" si="4"/>
        <v>43809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H49+'09.12'!I49</f>
        <v>921</v>
      </c>
      <c r="J49" s="51">
        <v>12</v>
      </c>
      <c r="K49" s="51">
        <v>12</v>
      </c>
      <c r="L49" s="51">
        <v>12</v>
      </c>
      <c r="M49" s="17">
        <f t="shared" si="12"/>
        <v>908</v>
      </c>
      <c r="N49" s="86">
        <v>1</v>
      </c>
      <c r="O49" s="3"/>
      <c r="P49" s="3"/>
      <c r="Q49" s="3"/>
      <c r="R49" s="3"/>
    </row>
    <row r="50" spans="1:18" ht="17.55" customHeight="1" x14ac:dyDescent="0.3">
      <c r="A50" s="1">
        <f t="shared" si="4"/>
        <v>43809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H50+'09.12'!I50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43809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H51+'09.12'!I51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43809</v>
      </c>
      <c r="B52" s="2" t="s">
        <v>71</v>
      </c>
      <c r="C52" s="33">
        <v>8</v>
      </c>
      <c r="D52" s="50" t="s">
        <v>72</v>
      </c>
      <c r="E52" s="13">
        <v>2</v>
      </c>
      <c r="F52" s="13">
        <v>0</v>
      </c>
      <c r="G52" s="13">
        <v>0</v>
      </c>
      <c r="H52" s="83">
        <f t="shared" si="11"/>
        <v>2</v>
      </c>
      <c r="I52" s="105">
        <f>H52+'09.12'!I52</f>
        <v>389</v>
      </c>
      <c r="J52" s="51">
        <v>1</v>
      </c>
      <c r="K52" s="51">
        <v>2</v>
      </c>
      <c r="L52" s="51">
        <v>2</v>
      </c>
      <c r="M52" s="17">
        <f t="shared" si="12"/>
        <v>385</v>
      </c>
      <c r="N52" s="86">
        <v>3</v>
      </c>
      <c r="O52" s="3"/>
      <c r="P52" s="3"/>
      <c r="Q52" s="3"/>
      <c r="R52" s="3"/>
    </row>
    <row r="53" spans="1:18" ht="17.55" customHeight="1" x14ac:dyDescent="0.3">
      <c r="A53" s="1">
        <f t="shared" si="4"/>
        <v>43809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H53+'09.12'!I53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43809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H54+'09.12'!I54</f>
        <v>1737</v>
      </c>
      <c r="J54" s="51">
        <v>2</v>
      </c>
      <c r="K54" s="51">
        <v>2</v>
      </c>
      <c r="L54" s="51">
        <v>1</v>
      </c>
      <c r="M54" s="17">
        <f t="shared" si="12"/>
        <v>1729</v>
      </c>
      <c r="N54" s="86">
        <v>6</v>
      </c>
      <c r="O54" s="3"/>
      <c r="P54" s="3"/>
      <c r="Q54" s="3"/>
      <c r="R54" s="3"/>
    </row>
    <row r="55" spans="1:18" ht="17.55" customHeight="1" x14ac:dyDescent="0.3">
      <c r="A55" s="1">
        <f t="shared" si="4"/>
        <v>43809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H55+'09.12'!I55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43809</v>
      </c>
      <c r="B56" s="2" t="s">
        <v>79</v>
      </c>
      <c r="C56" s="33">
        <v>12</v>
      </c>
      <c r="D56" s="50" t="s">
        <v>80</v>
      </c>
      <c r="E56" s="13">
        <v>1</v>
      </c>
      <c r="F56" s="13">
        <v>0</v>
      </c>
      <c r="G56" s="13">
        <v>0</v>
      </c>
      <c r="H56" s="83">
        <f t="shared" si="11"/>
        <v>1</v>
      </c>
      <c r="I56" s="105">
        <f>H56+'09.12'!I56</f>
        <v>145</v>
      </c>
      <c r="J56" s="51">
        <v>1</v>
      </c>
      <c r="K56" s="51">
        <v>1</v>
      </c>
      <c r="L56" s="51">
        <v>1</v>
      </c>
      <c r="M56" s="17">
        <f t="shared" si="12"/>
        <v>143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43809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H57+'09.12'!I57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43809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H58+'09.12'!I58</f>
        <v>1430</v>
      </c>
      <c r="J58" s="51">
        <v>6</v>
      </c>
      <c r="K58" s="51">
        <v>6</v>
      </c>
      <c r="L58" s="51">
        <v>4</v>
      </c>
      <c r="M58" s="17">
        <f t="shared" si="12"/>
        <v>1422</v>
      </c>
      <c r="N58" s="86">
        <v>2</v>
      </c>
      <c r="O58" s="3"/>
      <c r="P58" s="3"/>
      <c r="Q58" s="3"/>
      <c r="R58" s="3"/>
    </row>
    <row r="59" spans="1:18" ht="17.55" customHeight="1" x14ac:dyDescent="0.3">
      <c r="A59" s="1">
        <f t="shared" si="4"/>
        <v>43809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H59+'09.12'!I59</f>
        <v>774</v>
      </c>
      <c r="J59" s="51">
        <v>8</v>
      </c>
      <c r="K59" s="51">
        <v>8</v>
      </c>
      <c r="L59" s="51">
        <v>7</v>
      </c>
      <c r="M59" s="17">
        <f t="shared" si="12"/>
        <v>766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43809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H60+'09.12'!I60</f>
        <v>377</v>
      </c>
      <c r="J60" s="51"/>
      <c r="K60" s="51"/>
      <c r="L60" s="51">
        <v>0</v>
      </c>
      <c r="M60" s="17">
        <f t="shared" si="12"/>
        <v>377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43809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H61+'09.12'!I61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43809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H62+'09.12'!I62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43809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H63+'09.12'!I63</f>
        <v>820</v>
      </c>
      <c r="J63" s="51">
        <v>6</v>
      </c>
      <c r="K63" s="51">
        <v>6</v>
      </c>
      <c r="L63" s="51">
        <v>6</v>
      </c>
      <c r="M63" s="17">
        <f t="shared" si="12"/>
        <v>814</v>
      </c>
      <c r="N63" s="86">
        <v>0</v>
      </c>
      <c r="O63" s="3"/>
      <c r="P63" s="3"/>
      <c r="Q63" s="3"/>
      <c r="R63" s="3"/>
    </row>
    <row r="64" spans="1:18" ht="17.55" customHeight="1" x14ac:dyDescent="0.3">
      <c r="A64" s="1">
        <f t="shared" si="4"/>
        <v>43809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H64+'09.12'!I64</f>
        <v>994</v>
      </c>
      <c r="J64" s="51"/>
      <c r="K64" s="51"/>
      <c r="L64" s="51">
        <v>0</v>
      </c>
      <c r="M64" s="17">
        <f t="shared" si="12"/>
        <v>990</v>
      </c>
      <c r="N64" s="86">
        <v>4</v>
      </c>
      <c r="O64" s="3"/>
      <c r="P64" s="3"/>
      <c r="Q64" s="3"/>
      <c r="R64" s="3"/>
    </row>
    <row r="65" spans="1:18" ht="17.55" customHeight="1" x14ac:dyDescent="0.3">
      <c r="A65" s="1">
        <f t="shared" si="4"/>
        <v>43809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H65+'09.12'!I65</f>
        <v>499</v>
      </c>
      <c r="J65" s="51">
        <v>4</v>
      </c>
      <c r="K65" s="51">
        <v>4</v>
      </c>
      <c r="L65" s="51">
        <v>4</v>
      </c>
      <c r="M65" s="17">
        <f t="shared" si="12"/>
        <v>494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43809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H66+'09.12'!I66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43809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H67+'09.12'!I67</f>
        <v>741</v>
      </c>
      <c r="J67" s="51">
        <v>7</v>
      </c>
      <c r="K67" s="51">
        <v>7</v>
      </c>
      <c r="L67" s="51">
        <v>6</v>
      </c>
      <c r="M67" s="17">
        <f t="shared" si="12"/>
        <v>729</v>
      </c>
      <c r="N67" s="86">
        <v>5</v>
      </c>
      <c r="O67" s="3"/>
      <c r="P67" s="3"/>
      <c r="Q67" s="3"/>
      <c r="R67" s="3"/>
    </row>
    <row r="68" spans="1:18" ht="17.55" customHeight="1" x14ac:dyDescent="0.3">
      <c r="A68" s="1">
        <f t="shared" si="4"/>
        <v>43809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H68+'09.12'!I68</f>
        <v>361</v>
      </c>
      <c r="J68" s="51">
        <v>2</v>
      </c>
      <c r="K68" s="51">
        <v>2</v>
      </c>
      <c r="L68" s="51">
        <v>0</v>
      </c>
      <c r="M68" s="17">
        <f t="shared" si="12"/>
        <v>359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43809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H69+'09.12'!I69</f>
        <v>874</v>
      </c>
      <c r="J69" s="51">
        <v>3</v>
      </c>
      <c r="K69" s="51">
        <v>3</v>
      </c>
      <c r="L69" s="51">
        <v>2</v>
      </c>
      <c r="M69" s="17">
        <f t="shared" si="12"/>
        <v>870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43809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H70+'09.12'!I70</f>
        <v>799</v>
      </c>
      <c r="J70" s="51">
        <v>2</v>
      </c>
      <c r="K70" s="51">
        <v>2</v>
      </c>
      <c r="L70" s="51">
        <v>0</v>
      </c>
      <c r="M70" s="17">
        <f t="shared" si="12"/>
        <v>796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43809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H71+'09.12'!I71</f>
        <v>780</v>
      </c>
      <c r="J71" s="51"/>
      <c r="K71" s="51"/>
      <c r="L71" s="51">
        <v>0</v>
      </c>
      <c r="M71" s="17">
        <f t="shared" si="12"/>
        <v>779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43809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H72+'09.12'!I72</f>
        <v>313</v>
      </c>
      <c r="J72" s="51"/>
      <c r="K72" s="51"/>
      <c r="L72" s="51">
        <v>0</v>
      </c>
      <c r="M72" s="17">
        <f t="shared" si="12"/>
        <v>313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43809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H73+'09.12'!I73</f>
        <v>405</v>
      </c>
      <c r="J73" s="51">
        <v>3</v>
      </c>
      <c r="K73" s="51">
        <v>3</v>
      </c>
      <c r="L73" s="51">
        <v>3</v>
      </c>
      <c r="M73" s="17">
        <f t="shared" si="12"/>
        <v>402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43809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H74+'09.12'!I74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43809</v>
      </c>
      <c r="B75" s="2">
        <v>1</v>
      </c>
      <c r="C75" s="29"/>
      <c r="D75" s="22" t="s">
        <v>117</v>
      </c>
      <c r="E75" s="23">
        <f>SUM(E45:E74)</f>
        <v>11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11</v>
      </c>
      <c r="I75" s="23">
        <f t="shared" si="13"/>
        <v>20020</v>
      </c>
      <c r="J75" s="23">
        <f t="shared" si="13"/>
        <v>108</v>
      </c>
      <c r="K75" s="23">
        <f t="shared" si="13"/>
        <v>106</v>
      </c>
      <c r="L75" s="23">
        <f t="shared" si="13"/>
        <v>74</v>
      </c>
      <c r="M75" s="23">
        <f t="shared" si="13"/>
        <v>19882</v>
      </c>
      <c r="N75" s="23">
        <f t="shared" si="13"/>
        <v>30</v>
      </c>
      <c r="O75" s="3"/>
      <c r="P75" s="3"/>
      <c r="Q75" s="3"/>
      <c r="R75" s="3"/>
    </row>
    <row r="76" spans="1:18" ht="17.55" customHeight="1" x14ac:dyDescent="0.3">
      <c r="A76" s="1">
        <f t="shared" si="4"/>
        <v>43809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43809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43809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43809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43809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43809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43809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43809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43809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43809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43809</v>
      </c>
      <c r="B86" s="2">
        <v>1</v>
      </c>
      <c r="E86" s="30"/>
    </row>
    <row r="87" spans="1:14" x14ac:dyDescent="0.3">
      <c r="A87" s="1">
        <f t="shared" si="4"/>
        <v>43809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43809</v>
      </c>
      <c r="B88" s="2">
        <v>1</v>
      </c>
      <c r="E88" s="30"/>
    </row>
    <row r="89" spans="1:14" x14ac:dyDescent="0.3">
      <c r="A89" s="1">
        <f t="shared" ref="A89" si="14">$N$3</f>
        <v>43809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7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43808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43808</v>
      </c>
      <c r="B2" s="2">
        <v>1</v>
      </c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41"/>
      <c r="N2" s="276"/>
    </row>
    <row r="3" spans="1:20" ht="17.399999999999999" x14ac:dyDescent="0.3">
      <c r="A3" s="1">
        <f t="shared" si="0"/>
        <v>43808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43808</v>
      </c>
      <c r="O3" s="3"/>
      <c r="P3" s="3"/>
      <c r="Q3" s="3"/>
      <c r="R3" s="3"/>
    </row>
    <row r="4" spans="1:20" ht="17.399999999999999" x14ac:dyDescent="0.3">
      <c r="A4" s="1">
        <f t="shared" si="0"/>
        <v>43808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43808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43808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43808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43808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43808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67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301</v>
      </c>
      <c r="O9" s="3"/>
      <c r="P9" s="3"/>
      <c r="Q9" s="40" t="str">
        <f>"24 N›Uvq ?? msL¨v = "&amp;H36</f>
        <v>24 N›Uvq ?? msL¨v = 67</v>
      </c>
    </row>
    <row r="10" spans="1:20" ht="57.6" x14ac:dyDescent="0.3">
      <c r="A10" s="1">
        <f t="shared" si="0"/>
        <v>43808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75" t="s">
        <v>142</v>
      </c>
      <c r="I10" s="65" t="str">
        <f>"me©‡gvU fwZ©
= "&amp;I36</f>
        <v>me©‡gvU fwZ©
= 100742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211</v>
      </c>
      <c r="L10" s="65" t="str">
        <f>"wbwðZ g„„Zz¨ 
= "&amp;L36</f>
        <v>wbwðZ g„„Zz¨ 
= 133</v>
      </c>
      <c r="M10" s="65" t="str">
        <f>"QvocÎ cÖvß †ivMx
 = "&amp;M36</f>
        <v>QvocÎ cÖvß †ivMx
 = 100177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43808</v>
      </c>
      <c r="B11" s="2" t="s">
        <v>9</v>
      </c>
      <c r="C11" s="12">
        <v>1</v>
      </c>
      <c r="D11" s="57" t="s">
        <v>10</v>
      </c>
      <c r="E11" s="13">
        <v>5</v>
      </c>
      <c r="F11" s="13">
        <v>0</v>
      </c>
      <c r="G11" s="13">
        <v>0</v>
      </c>
      <c r="H11" s="82">
        <f>SUM(E11:G11)</f>
        <v>5</v>
      </c>
      <c r="I11" s="104">
        <f>H11+'08.12'!I11</f>
        <v>8677</v>
      </c>
      <c r="J11" s="49">
        <v>40</v>
      </c>
      <c r="K11" s="49">
        <v>25</v>
      </c>
      <c r="L11" s="49">
        <v>13</v>
      </c>
      <c r="M11" s="14">
        <f t="shared" ref="M11:M23" si="1">I11-N11-J11</f>
        <v>8600</v>
      </c>
      <c r="N11" s="85">
        <v>37</v>
      </c>
      <c r="O11" s="3"/>
      <c r="P11" s="3"/>
      <c r="Q11" s="3"/>
      <c r="R11" s="3"/>
    </row>
    <row r="12" spans="1:20" x14ac:dyDescent="0.3">
      <c r="A12" s="1">
        <f t="shared" si="0"/>
        <v>43808</v>
      </c>
      <c r="B12" s="2" t="s">
        <v>11</v>
      </c>
      <c r="C12" s="15">
        <v>2</v>
      </c>
      <c r="D12" s="59" t="s">
        <v>144</v>
      </c>
      <c r="E12" s="13">
        <v>2</v>
      </c>
      <c r="F12" s="13">
        <v>0</v>
      </c>
      <c r="G12" s="13">
        <v>0</v>
      </c>
      <c r="H12" s="83">
        <f t="shared" ref="H12:H23" si="2">SUM(E12:G12)</f>
        <v>2</v>
      </c>
      <c r="I12" s="105">
        <f>H12+'08.12'!I12</f>
        <v>5018</v>
      </c>
      <c r="J12" s="51">
        <v>2</v>
      </c>
      <c r="K12" s="51">
        <v>0</v>
      </c>
      <c r="L12" s="51">
        <v>0</v>
      </c>
      <c r="M12" s="17">
        <f t="shared" si="1"/>
        <v>4982</v>
      </c>
      <c r="N12" s="86">
        <v>34</v>
      </c>
      <c r="O12" s="3"/>
      <c r="P12" s="3"/>
      <c r="Q12" s="3"/>
      <c r="R12" s="3"/>
    </row>
    <row r="13" spans="1:20" x14ac:dyDescent="0.3">
      <c r="A13" s="1">
        <f t="shared" si="0"/>
        <v>43808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H13+'08.12'!I13</f>
        <v>1466</v>
      </c>
      <c r="J13" s="51">
        <v>16</v>
      </c>
      <c r="K13" s="51">
        <v>13</v>
      </c>
      <c r="L13" s="51">
        <v>12</v>
      </c>
      <c r="M13" s="17">
        <f t="shared" si="1"/>
        <v>1447</v>
      </c>
      <c r="N13" s="86">
        <v>3</v>
      </c>
      <c r="O13" s="3"/>
      <c r="Q13" s="3"/>
      <c r="R13" s="3"/>
    </row>
    <row r="14" spans="1:20" x14ac:dyDescent="0.3">
      <c r="A14" s="1">
        <f t="shared" si="0"/>
        <v>43808</v>
      </c>
      <c r="B14" s="2" t="s">
        <v>14</v>
      </c>
      <c r="C14" s="15">
        <v>4</v>
      </c>
      <c r="D14" s="59" t="s">
        <v>145</v>
      </c>
      <c r="E14" s="13">
        <v>3</v>
      </c>
      <c r="F14" s="13">
        <v>0</v>
      </c>
      <c r="G14" s="13">
        <v>0</v>
      </c>
      <c r="H14" s="83">
        <f t="shared" si="2"/>
        <v>3</v>
      </c>
      <c r="I14" s="105">
        <f>H14+'08.12'!I14</f>
        <v>3746</v>
      </c>
      <c r="J14" s="51">
        <v>8</v>
      </c>
      <c r="K14" s="51">
        <v>8</v>
      </c>
      <c r="L14" s="51">
        <v>5</v>
      </c>
      <c r="M14" s="17">
        <f t="shared" si="1"/>
        <v>3722</v>
      </c>
      <c r="N14" s="86">
        <v>16</v>
      </c>
      <c r="O14" s="3"/>
      <c r="P14" s="3"/>
      <c r="Q14" s="3"/>
      <c r="R14" s="3"/>
    </row>
    <row r="15" spans="1:20" ht="17.399999999999999" x14ac:dyDescent="0.3">
      <c r="A15" s="1">
        <f t="shared" si="0"/>
        <v>43808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H15+'08.12'!I15</f>
        <v>1664</v>
      </c>
      <c r="J15" s="51">
        <v>3</v>
      </c>
      <c r="K15" s="51">
        <v>3</v>
      </c>
      <c r="L15" s="51">
        <v>2</v>
      </c>
      <c r="M15" s="17">
        <f t="shared" si="1"/>
        <v>1657</v>
      </c>
      <c r="N15" s="86">
        <v>4</v>
      </c>
      <c r="O15" s="3"/>
      <c r="P15" s="3"/>
      <c r="Q15" s="3"/>
      <c r="R15" s="3"/>
    </row>
    <row r="16" spans="1:20" ht="17.399999999999999" x14ac:dyDescent="0.3">
      <c r="A16" s="1">
        <f t="shared" si="0"/>
        <v>43808</v>
      </c>
      <c r="B16" s="2" t="s">
        <v>21</v>
      </c>
      <c r="C16" s="15">
        <v>6</v>
      </c>
      <c r="D16" s="61" t="s">
        <v>22</v>
      </c>
      <c r="E16" s="13">
        <v>10</v>
      </c>
      <c r="F16" s="13">
        <v>0</v>
      </c>
      <c r="G16" s="13">
        <v>0</v>
      </c>
      <c r="H16" s="83">
        <f t="shared" si="2"/>
        <v>10</v>
      </c>
      <c r="I16" s="105">
        <f>H16+'08.12'!I16</f>
        <v>1063</v>
      </c>
      <c r="J16" s="51"/>
      <c r="K16" s="51"/>
      <c r="L16" s="51">
        <v>0</v>
      </c>
      <c r="M16" s="17">
        <f t="shared" si="1"/>
        <v>1049</v>
      </c>
      <c r="N16" s="86">
        <v>14</v>
      </c>
      <c r="O16" s="3"/>
      <c r="P16" s="3"/>
      <c r="Q16" s="3"/>
      <c r="R16" s="3"/>
    </row>
    <row r="17" spans="1:18" x14ac:dyDescent="0.3">
      <c r="A17" s="1">
        <f t="shared" si="0"/>
        <v>43808</v>
      </c>
      <c r="B17" s="2" t="s">
        <v>23</v>
      </c>
      <c r="C17" s="15">
        <v>7</v>
      </c>
      <c r="D17" s="61" t="s">
        <v>24</v>
      </c>
      <c r="E17" s="13">
        <v>2</v>
      </c>
      <c r="F17" s="13">
        <v>0</v>
      </c>
      <c r="G17" s="13">
        <v>0</v>
      </c>
      <c r="H17" s="83">
        <f t="shared" si="2"/>
        <v>2</v>
      </c>
      <c r="I17" s="105">
        <f>H17+'08.12'!I17</f>
        <v>4186</v>
      </c>
      <c r="J17" s="51">
        <v>15</v>
      </c>
      <c r="K17" s="51">
        <v>14</v>
      </c>
      <c r="L17" s="51">
        <v>5</v>
      </c>
      <c r="M17" s="17">
        <f t="shared" si="1"/>
        <v>4143</v>
      </c>
      <c r="N17" s="86">
        <v>28</v>
      </c>
      <c r="O17" s="3"/>
      <c r="P17" s="3"/>
      <c r="Q17" s="3"/>
      <c r="R17" s="3"/>
    </row>
    <row r="18" spans="1:18" ht="17.399999999999999" x14ac:dyDescent="0.3">
      <c r="A18" s="1">
        <f t="shared" si="0"/>
        <v>43808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H18+'08.12'!I18</f>
        <v>357</v>
      </c>
      <c r="J18" s="51"/>
      <c r="K18" s="51"/>
      <c r="L18" s="51">
        <v>0</v>
      </c>
      <c r="M18" s="17">
        <f t="shared" si="1"/>
        <v>356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43808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H19+'08.12'!I19</f>
        <v>1756</v>
      </c>
      <c r="J19" s="51"/>
      <c r="K19" s="51">
        <v>0</v>
      </c>
      <c r="L19" s="51">
        <v>0</v>
      </c>
      <c r="M19" s="17">
        <f t="shared" si="1"/>
        <v>1750</v>
      </c>
      <c r="N19" s="86">
        <v>6</v>
      </c>
      <c r="O19" s="3"/>
      <c r="P19" s="3"/>
      <c r="Q19" s="3"/>
      <c r="R19" s="3"/>
    </row>
    <row r="20" spans="1:18" x14ac:dyDescent="0.3">
      <c r="A20" s="1">
        <f t="shared" si="0"/>
        <v>43808</v>
      </c>
      <c r="B20" s="2" t="s">
        <v>29</v>
      </c>
      <c r="C20" s="15">
        <v>10</v>
      </c>
      <c r="D20" s="59" t="s">
        <v>30</v>
      </c>
      <c r="E20" s="13">
        <v>2</v>
      </c>
      <c r="F20" s="13">
        <v>0</v>
      </c>
      <c r="G20" s="13">
        <v>0</v>
      </c>
      <c r="H20" s="83">
        <f t="shared" si="2"/>
        <v>2</v>
      </c>
      <c r="I20" s="105">
        <f>H20+'08.12'!I20</f>
        <v>3202</v>
      </c>
      <c r="J20" s="51">
        <v>3</v>
      </c>
      <c r="K20" s="51">
        <v>3</v>
      </c>
      <c r="L20" s="51">
        <v>3</v>
      </c>
      <c r="M20" s="17">
        <f t="shared" si="1"/>
        <v>3183</v>
      </c>
      <c r="N20" s="86">
        <v>16</v>
      </c>
      <c r="O20" s="3"/>
      <c r="P20" s="3"/>
      <c r="Q20" s="3"/>
      <c r="R20" s="3"/>
    </row>
    <row r="21" spans="1:18" ht="22.2" customHeight="1" x14ac:dyDescent="0.3">
      <c r="A21" s="1">
        <f t="shared" si="0"/>
        <v>43808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H21+'08.12'!I21</f>
        <v>247</v>
      </c>
      <c r="J21" s="51"/>
      <c r="K21" s="51"/>
      <c r="L21" s="51"/>
      <c r="M21" s="17">
        <f t="shared" si="1"/>
        <v>246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H22+'08.12'!I22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43808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28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28</v>
      </c>
      <c r="I24" s="94">
        <f t="shared" si="3"/>
        <v>31457</v>
      </c>
      <c r="J24" s="92">
        <f t="shared" si="3"/>
        <v>87</v>
      </c>
      <c r="K24" s="92">
        <f t="shared" si="3"/>
        <v>66</v>
      </c>
      <c r="L24" s="92">
        <f t="shared" si="3"/>
        <v>40</v>
      </c>
      <c r="M24" s="95">
        <f t="shared" si="3"/>
        <v>31210</v>
      </c>
      <c r="N24" s="96">
        <f t="shared" si="3"/>
        <v>160</v>
      </c>
      <c r="O24" s="3"/>
      <c r="P24" s="3"/>
      <c r="Q24" s="3"/>
      <c r="R24" s="3"/>
    </row>
    <row r="25" spans="1:18" x14ac:dyDescent="0.3">
      <c r="A25" s="1">
        <f t="shared" ref="A25:A88" si="4">$N$3</f>
        <v>43808</v>
      </c>
      <c r="B25" s="2">
        <v>1</v>
      </c>
      <c r="C25" s="78"/>
      <c r="D25" s="79" t="s">
        <v>119</v>
      </c>
      <c r="E25" s="97">
        <f>E75</f>
        <v>9</v>
      </c>
      <c r="F25" s="97">
        <f t="shared" ref="F25:N25" si="5">F75</f>
        <v>0</v>
      </c>
      <c r="G25" s="97">
        <f t="shared" si="5"/>
        <v>0</v>
      </c>
      <c r="H25" s="97">
        <f t="shared" si="5"/>
        <v>9</v>
      </c>
      <c r="I25" s="97">
        <f t="shared" si="5"/>
        <v>20009</v>
      </c>
      <c r="J25" s="97">
        <f t="shared" si="5"/>
        <v>108</v>
      </c>
      <c r="K25" s="97">
        <f t="shared" si="5"/>
        <v>106</v>
      </c>
      <c r="L25" s="97">
        <f t="shared" si="5"/>
        <v>74</v>
      </c>
      <c r="M25" s="97">
        <f t="shared" si="5"/>
        <v>19869</v>
      </c>
      <c r="N25" s="97">
        <f t="shared" si="5"/>
        <v>32</v>
      </c>
      <c r="O25" s="3"/>
      <c r="P25" s="3"/>
      <c r="Q25" s="3"/>
      <c r="R25" s="3"/>
    </row>
    <row r="26" spans="1:18" x14ac:dyDescent="0.3">
      <c r="A26" s="1">
        <f t="shared" si="4"/>
        <v>43808</v>
      </c>
      <c r="B26" s="2">
        <v>1</v>
      </c>
      <c r="C26" s="78"/>
      <c r="D26" s="79" t="s">
        <v>154</v>
      </c>
      <c r="E26" s="97">
        <f>E24+E25</f>
        <v>37</v>
      </c>
      <c r="F26" s="98">
        <f t="shared" ref="F26:N26" si="6">F24+F25</f>
        <v>0</v>
      </c>
      <c r="G26" s="98">
        <f t="shared" si="6"/>
        <v>0</v>
      </c>
      <c r="H26" s="99">
        <f t="shared" si="6"/>
        <v>37</v>
      </c>
      <c r="I26" s="97">
        <f t="shared" si="6"/>
        <v>51466</v>
      </c>
      <c r="J26" s="98">
        <f t="shared" si="6"/>
        <v>195</v>
      </c>
      <c r="K26" s="98">
        <f t="shared" si="6"/>
        <v>172</v>
      </c>
      <c r="L26" s="100">
        <f t="shared" si="6"/>
        <v>114</v>
      </c>
      <c r="M26" s="101">
        <f t="shared" si="6"/>
        <v>51079</v>
      </c>
      <c r="N26" s="102">
        <f t="shared" si="6"/>
        <v>192</v>
      </c>
      <c r="O26" s="3"/>
      <c r="P26" s="67"/>
      <c r="Q26" s="3"/>
      <c r="R26" s="3"/>
    </row>
    <row r="27" spans="1:18" x14ac:dyDescent="0.3">
      <c r="A27" s="1">
        <f t="shared" si="4"/>
        <v>43808</v>
      </c>
      <c r="B27" s="2">
        <v>1</v>
      </c>
      <c r="C27" s="80"/>
      <c r="D27" s="81" t="s">
        <v>120</v>
      </c>
      <c r="E27" s="97">
        <f>SUM(E28:E35)</f>
        <v>30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30</v>
      </c>
      <c r="I27" s="97">
        <f t="shared" si="7"/>
        <v>49276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49098</v>
      </c>
      <c r="N27" s="102">
        <f t="shared" si="7"/>
        <v>109</v>
      </c>
      <c r="O27" s="3"/>
      <c r="P27" s="3"/>
      <c r="Q27" s="3"/>
      <c r="R27" s="3"/>
    </row>
    <row r="28" spans="1:18" x14ac:dyDescent="0.3">
      <c r="A28" s="1">
        <f t="shared" si="4"/>
        <v>43808</v>
      </c>
      <c r="B28" s="2" t="s">
        <v>31</v>
      </c>
      <c r="C28" s="12">
        <v>1</v>
      </c>
      <c r="D28" s="48" t="s">
        <v>32</v>
      </c>
      <c r="E28" s="13">
        <v>8</v>
      </c>
      <c r="F28" s="13">
        <v>0</v>
      </c>
      <c r="G28" s="13">
        <v>0</v>
      </c>
      <c r="H28" s="82">
        <f t="shared" ref="H28:H35" si="8">SUM(E28:G28)</f>
        <v>8</v>
      </c>
      <c r="I28" s="104">
        <f>H28+'08.12'!I28</f>
        <v>11681</v>
      </c>
      <c r="J28" s="49">
        <v>14</v>
      </c>
      <c r="K28" s="49">
        <v>8</v>
      </c>
      <c r="L28" s="49">
        <v>5</v>
      </c>
      <c r="M28" s="14">
        <f t="shared" ref="M28:M35" si="9">I28-N28-J28</f>
        <v>11645</v>
      </c>
      <c r="N28" s="85">
        <v>22</v>
      </c>
      <c r="O28" s="3"/>
      <c r="P28" s="3"/>
      <c r="Q28" s="3"/>
      <c r="R28" s="3"/>
    </row>
    <row r="29" spans="1:18" x14ac:dyDescent="0.3">
      <c r="A29" s="1">
        <f t="shared" si="4"/>
        <v>43808</v>
      </c>
      <c r="B29" s="2" t="s">
        <v>33</v>
      </c>
      <c r="C29" s="15">
        <v>2</v>
      </c>
      <c r="D29" s="50" t="s">
        <v>156</v>
      </c>
      <c r="E29" s="13">
        <v>13</v>
      </c>
      <c r="F29" s="13">
        <v>0</v>
      </c>
      <c r="G29" s="13">
        <v>0</v>
      </c>
      <c r="H29" s="83">
        <f t="shared" si="8"/>
        <v>13</v>
      </c>
      <c r="I29" s="105">
        <f>H29+'08.12'!I29</f>
        <v>8258</v>
      </c>
      <c r="J29" s="51">
        <v>7</v>
      </c>
      <c r="K29" s="51">
        <v>5</v>
      </c>
      <c r="L29" s="51">
        <v>2</v>
      </c>
      <c r="M29" s="17">
        <f t="shared" si="9"/>
        <v>8219</v>
      </c>
      <c r="N29" s="86">
        <v>32</v>
      </c>
      <c r="O29" s="3"/>
      <c r="P29" s="3"/>
      <c r="Q29" s="3"/>
      <c r="R29" s="3"/>
    </row>
    <row r="30" spans="1:18" ht="17.399999999999999" x14ac:dyDescent="0.3">
      <c r="A30" s="1">
        <f t="shared" si="4"/>
        <v>43808</v>
      </c>
      <c r="B30" s="2" t="s">
        <v>35</v>
      </c>
      <c r="C30" s="15">
        <v>3</v>
      </c>
      <c r="D30" s="50" t="s">
        <v>36</v>
      </c>
      <c r="E30" s="13">
        <v>6</v>
      </c>
      <c r="F30" s="13">
        <v>0</v>
      </c>
      <c r="G30" s="13">
        <v>0</v>
      </c>
      <c r="H30" s="83">
        <f t="shared" si="8"/>
        <v>6</v>
      </c>
      <c r="I30" s="105">
        <f>H30+'08.12'!I30</f>
        <v>11920</v>
      </c>
      <c r="J30" s="51">
        <v>24</v>
      </c>
      <c r="K30" s="51">
        <v>10</v>
      </c>
      <c r="L30" s="51">
        <v>4</v>
      </c>
      <c r="M30" s="17">
        <f t="shared" si="9"/>
        <v>11864</v>
      </c>
      <c r="N30" s="86">
        <v>32</v>
      </c>
      <c r="O30" s="3"/>
      <c r="P30" s="3"/>
      <c r="Q30" s="3"/>
      <c r="R30" s="3"/>
    </row>
    <row r="31" spans="1:18" ht="17.399999999999999" x14ac:dyDescent="0.3">
      <c r="A31" s="1">
        <f t="shared" si="4"/>
        <v>43808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H31+'08.12'!I31</f>
        <v>2170</v>
      </c>
      <c r="J31" s="51">
        <v>4</v>
      </c>
      <c r="K31" s="51">
        <v>4</v>
      </c>
      <c r="L31" s="51">
        <v>2</v>
      </c>
      <c r="M31" s="17">
        <f t="shared" si="9"/>
        <v>2165</v>
      </c>
      <c r="N31" s="86">
        <v>1</v>
      </c>
      <c r="O31" s="3"/>
      <c r="P31" s="3"/>
      <c r="Q31" s="3"/>
      <c r="R31" s="3"/>
    </row>
    <row r="32" spans="1:18" ht="17.399999999999999" x14ac:dyDescent="0.3">
      <c r="A32" s="1">
        <f t="shared" si="4"/>
        <v>43808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H32+'08.12'!I32</f>
        <v>4808</v>
      </c>
      <c r="J32" s="51">
        <v>5</v>
      </c>
      <c r="K32" s="51">
        <v>4</v>
      </c>
      <c r="L32" s="51">
        <v>2</v>
      </c>
      <c r="M32" s="17">
        <f t="shared" si="9"/>
        <v>4794</v>
      </c>
      <c r="N32" s="86">
        <v>9</v>
      </c>
      <c r="O32" s="3"/>
      <c r="P32" s="3"/>
      <c r="Q32" s="3"/>
      <c r="R32" s="3"/>
    </row>
    <row r="33" spans="1:18" ht="17.399999999999999" x14ac:dyDescent="0.3">
      <c r="A33" s="1">
        <f t="shared" si="4"/>
        <v>43808</v>
      </c>
      <c r="B33" s="2" t="s">
        <v>41</v>
      </c>
      <c r="C33" s="15">
        <v>6</v>
      </c>
      <c r="D33" s="50" t="s">
        <v>42</v>
      </c>
      <c r="E33" s="13">
        <v>2</v>
      </c>
      <c r="F33" s="13">
        <v>0</v>
      </c>
      <c r="G33" s="13">
        <v>0</v>
      </c>
      <c r="H33" s="83">
        <f t="shared" si="8"/>
        <v>2</v>
      </c>
      <c r="I33" s="105">
        <f>H33+'08.12'!I33</f>
        <v>7062</v>
      </c>
      <c r="J33" s="51">
        <v>10</v>
      </c>
      <c r="K33" s="51">
        <v>5</v>
      </c>
      <c r="L33" s="51">
        <v>2</v>
      </c>
      <c r="M33" s="17">
        <f t="shared" si="9"/>
        <v>7042</v>
      </c>
      <c r="N33" s="86">
        <v>10</v>
      </c>
      <c r="O33" s="3"/>
      <c r="P33" s="3"/>
      <c r="Q33" s="3"/>
      <c r="R33" s="3"/>
    </row>
    <row r="34" spans="1:18" x14ac:dyDescent="0.3">
      <c r="A34" s="1">
        <f t="shared" si="4"/>
        <v>43808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H34+'08.12'!I34</f>
        <v>1010</v>
      </c>
      <c r="J34" s="51">
        <v>1</v>
      </c>
      <c r="K34" s="51">
        <v>0</v>
      </c>
      <c r="L34" s="51">
        <v>0</v>
      </c>
      <c r="M34" s="17">
        <f t="shared" si="9"/>
        <v>1009</v>
      </c>
      <c r="N34" s="86">
        <v>0</v>
      </c>
      <c r="O34" s="3"/>
      <c r="P34" s="3"/>
      <c r="Q34" s="3"/>
      <c r="R34" s="3"/>
    </row>
    <row r="35" spans="1:18" ht="17.399999999999999" x14ac:dyDescent="0.3">
      <c r="A35" s="1">
        <f t="shared" si="4"/>
        <v>43808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H35+'08.12'!I35</f>
        <v>2367</v>
      </c>
      <c r="J35" s="55">
        <v>4</v>
      </c>
      <c r="K35" s="55">
        <v>3</v>
      </c>
      <c r="L35" s="55">
        <v>2</v>
      </c>
      <c r="M35" s="19">
        <f t="shared" si="9"/>
        <v>2360</v>
      </c>
      <c r="N35" s="87">
        <v>3</v>
      </c>
      <c r="O35" s="3"/>
      <c r="P35" s="3"/>
      <c r="Q35" s="3"/>
      <c r="R35" s="3"/>
    </row>
    <row r="36" spans="1:18" x14ac:dyDescent="0.3">
      <c r="A36" s="1">
        <f t="shared" si="4"/>
        <v>43808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67</v>
      </c>
      <c r="I36" s="23">
        <f t="shared" si="10"/>
        <v>100742</v>
      </c>
      <c r="J36" s="23">
        <f t="shared" si="10"/>
        <v>264</v>
      </c>
      <c r="K36" s="23">
        <f t="shared" si="10"/>
        <v>211</v>
      </c>
      <c r="L36" s="23">
        <f t="shared" si="10"/>
        <v>133</v>
      </c>
      <c r="M36" s="23">
        <f t="shared" si="10"/>
        <v>100177</v>
      </c>
      <c r="N36" s="23">
        <f t="shared" si="10"/>
        <v>301</v>
      </c>
      <c r="O36" s="3"/>
      <c r="P36" s="3"/>
      <c r="Q36" s="3"/>
      <c r="R36" s="3"/>
    </row>
    <row r="37" spans="1:18" ht="21.6" customHeight="1" x14ac:dyDescent="0.3">
      <c r="A37" s="1">
        <f t="shared" si="4"/>
        <v>43808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43808</v>
      </c>
      <c r="B38" s="64">
        <v>1</v>
      </c>
      <c r="C38" s="69"/>
      <c r="D38" s="306" t="s">
        <v>263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43808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43808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43808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43808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43808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9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32</v>
      </c>
      <c r="O43" s="3"/>
      <c r="P43" s="3"/>
      <c r="Q43" s="3"/>
      <c r="R43" s="3"/>
    </row>
    <row r="44" spans="1:18" ht="58.2" customHeight="1" x14ac:dyDescent="0.3">
      <c r="A44" s="1">
        <f t="shared" si="4"/>
        <v>43808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75" t="s">
        <v>142</v>
      </c>
      <c r="I44" s="65" t="str">
        <f>"me©‡gvU fwZ© 
= "&amp;I75</f>
        <v>me©‡gvU fwZ© 
= 20009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106</v>
      </c>
      <c r="L44" s="65" t="str">
        <f>"wbwðZ g„„Zz¨ 
= "&amp;L75</f>
        <v>wbwðZ g„„Zz¨ 
= 74</v>
      </c>
      <c r="M44" s="65" t="str">
        <f>"QvocÎ cÖvß †ivMx
 = "&amp;M75</f>
        <v>QvocÎ cÖvß †ivMx
 = 19869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43808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H45+'08.12'!I45</f>
        <v>1214</v>
      </c>
      <c r="J45" s="49">
        <v>3</v>
      </c>
      <c r="K45" s="49">
        <v>3</v>
      </c>
      <c r="L45" s="49">
        <v>1</v>
      </c>
      <c r="M45" s="14">
        <f t="shared" ref="M45:M74" si="12">I45-N45-J45</f>
        <v>1210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43808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H46+'08.12'!I46</f>
        <v>1890</v>
      </c>
      <c r="J46" s="51">
        <v>12</v>
      </c>
      <c r="K46" s="51">
        <v>11</v>
      </c>
      <c r="L46" s="51">
        <v>9</v>
      </c>
      <c r="M46" s="17">
        <f t="shared" si="12"/>
        <v>1878</v>
      </c>
      <c r="N46" s="86">
        <v>0</v>
      </c>
      <c r="O46" s="3"/>
      <c r="P46" s="3"/>
      <c r="Q46" s="3"/>
      <c r="R46" s="3"/>
    </row>
    <row r="47" spans="1:18" ht="17.55" customHeight="1" x14ac:dyDescent="0.3">
      <c r="A47" s="1">
        <f t="shared" si="4"/>
        <v>43808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H47+'08.12'!I47</f>
        <v>670</v>
      </c>
      <c r="J47" s="51">
        <v>4</v>
      </c>
      <c r="K47" s="51">
        <v>4</v>
      </c>
      <c r="L47" s="51">
        <v>3</v>
      </c>
      <c r="M47" s="17">
        <f t="shared" si="12"/>
        <v>665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43808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H48+'08.12'!I48</f>
        <v>761</v>
      </c>
      <c r="J48" s="51">
        <v>8</v>
      </c>
      <c r="K48" s="51">
        <v>8</v>
      </c>
      <c r="L48" s="51">
        <v>4</v>
      </c>
      <c r="M48" s="17">
        <f t="shared" si="12"/>
        <v>750</v>
      </c>
      <c r="N48" s="86">
        <v>3</v>
      </c>
      <c r="O48" s="3"/>
      <c r="P48" s="3"/>
      <c r="Q48" s="3"/>
      <c r="R48" s="3"/>
    </row>
    <row r="49" spans="1:18" ht="17.55" customHeight="1" x14ac:dyDescent="0.3">
      <c r="A49" s="1">
        <f t="shared" si="4"/>
        <v>43808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H49+'08.12'!I49</f>
        <v>920</v>
      </c>
      <c r="J49" s="51">
        <v>12</v>
      </c>
      <c r="K49" s="51">
        <v>12</v>
      </c>
      <c r="L49" s="51">
        <v>12</v>
      </c>
      <c r="M49" s="17">
        <f t="shared" si="12"/>
        <v>908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43808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H50+'08.12'!I50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43808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H51+'08.12'!I51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43808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H52+'08.12'!I52</f>
        <v>387</v>
      </c>
      <c r="J52" s="51">
        <v>1</v>
      </c>
      <c r="K52" s="51">
        <v>2</v>
      </c>
      <c r="L52" s="51">
        <v>2</v>
      </c>
      <c r="M52" s="17">
        <f t="shared" si="12"/>
        <v>384</v>
      </c>
      <c r="N52" s="86">
        <v>2</v>
      </c>
      <c r="O52" s="3"/>
      <c r="P52" s="3"/>
      <c r="Q52" s="3"/>
      <c r="R52" s="3"/>
    </row>
    <row r="53" spans="1:18" ht="17.55" customHeight="1" x14ac:dyDescent="0.3">
      <c r="A53" s="1">
        <f t="shared" si="4"/>
        <v>43808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H53+'08.12'!I53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43808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H54+'08.12'!I54</f>
        <v>1736</v>
      </c>
      <c r="J54" s="51">
        <v>2</v>
      </c>
      <c r="K54" s="51">
        <v>2</v>
      </c>
      <c r="L54" s="51">
        <v>1</v>
      </c>
      <c r="M54" s="17">
        <f t="shared" si="12"/>
        <v>1728</v>
      </c>
      <c r="N54" s="86">
        <v>6</v>
      </c>
      <c r="O54" s="3"/>
      <c r="P54" s="3"/>
      <c r="Q54" s="3"/>
      <c r="R54" s="3"/>
    </row>
    <row r="55" spans="1:18" ht="17.55" customHeight="1" x14ac:dyDescent="0.3">
      <c r="A55" s="1">
        <f t="shared" si="4"/>
        <v>43808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H55+'08.12'!I55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43808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H56+'08.12'!I56</f>
        <v>144</v>
      </c>
      <c r="J56" s="51">
        <v>1</v>
      </c>
      <c r="K56" s="51">
        <v>1</v>
      </c>
      <c r="L56" s="51">
        <v>1</v>
      </c>
      <c r="M56" s="17">
        <f t="shared" si="12"/>
        <v>143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43808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H57+'08.12'!I57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43808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H58+'08.12'!I58</f>
        <v>1428</v>
      </c>
      <c r="J58" s="51">
        <v>6</v>
      </c>
      <c r="K58" s="51">
        <v>6</v>
      </c>
      <c r="L58" s="51">
        <v>4</v>
      </c>
      <c r="M58" s="17">
        <f t="shared" si="12"/>
        <v>1420</v>
      </c>
      <c r="N58" s="86">
        <v>2</v>
      </c>
      <c r="O58" s="3"/>
      <c r="P58" s="3"/>
      <c r="Q58" s="3"/>
      <c r="R58" s="3"/>
    </row>
    <row r="59" spans="1:18" ht="17.55" customHeight="1" x14ac:dyDescent="0.3">
      <c r="A59" s="1">
        <f t="shared" si="4"/>
        <v>43808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H59+'08.12'!I59</f>
        <v>774</v>
      </c>
      <c r="J59" s="51">
        <v>8</v>
      </c>
      <c r="K59" s="51">
        <v>8</v>
      </c>
      <c r="L59" s="51">
        <v>7</v>
      </c>
      <c r="M59" s="17">
        <f t="shared" si="12"/>
        <v>766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43808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H60+'08.12'!I60</f>
        <v>377</v>
      </c>
      <c r="J60" s="51"/>
      <c r="K60" s="51"/>
      <c r="L60" s="51">
        <v>0</v>
      </c>
      <c r="M60" s="17">
        <f t="shared" si="12"/>
        <v>377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43808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H61+'08.12'!I61</f>
        <v>489</v>
      </c>
      <c r="J61" s="51"/>
      <c r="K61" s="51"/>
      <c r="L61" s="51">
        <v>0</v>
      </c>
      <c r="M61" s="17">
        <f t="shared" si="12"/>
        <v>488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43808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H62+'08.12'!I62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43808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H63+'08.12'!I63</f>
        <v>820</v>
      </c>
      <c r="J63" s="51">
        <v>6</v>
      </c>
      <c r="K63" s="51">
        <v>6</v>
      </c>
      <c r="L63" s="51">
        <v>6</v>
      </c>
      <c r="M63" s="17">
        <f t="shared" si="12"/>
        <v>813</v>
      </c>
      <c r="N63" s="86">
        <v>1</v>
      </c>
      <c r="O63" s="3"/>
      <c r="P63" s="3"/>
      <c r="Q63" s="3"/>
      <c r="R63" s="3"/>
    </row>
    <row r="64" spans="1:18" ht="17.55" customHeight="1" x14ac:dyDescent="0.3">
      <c r="A64" s="1">
        <f t="shared" si="4"/>
        <v>43808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H64+'08.12'!I64</f>
        <v>993</v>
      </c>
      <c r="J64" s="51"/>
      <c r="K64" s="51"/>
      <c r="L64" s="51">
        <v>0</v>
      </c>
      <c r="M64" s="17">
        <f t="shared" si="12"/>
        <v>989</v>
      </c>
      <c r="N64" s="86">
        <v>4</v>
      </c>
      <c r="O64" s="3"/>
      <c r="P64" s="3"/>
      <c r="Q64" s="3"/>
      <c r="R64" s="3"/>
    </row>
    <row r="65" spans="1:18" ht="17.55" customHeight="1" x14ac:dyDescent="0.3">
      <c r="A65" s="1">
        <f t="shared" si="4"/>
        <v>43808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H65+'08.12'!I65</f>
        <v>498</v>
      </c>
      <c r="J65" s="51">
        <v>4</v>
      </c>
      <c r="K65" s="51">
        <v>4</v>
      </c>
      <c r="L65" s="51">
        <v>4</v>
      </c>
      <c r="M65" s="17">
        <f t="shared" si="12"/>
        <v>494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43808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H66+'08.12'!I66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43808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H67+'08.12'!I67</f>
        <v>740</v>
      </c>
      <c r="J67" s="51">
        <v>7</v>
      </c>
      <c r="K67" s="51">
        <v>7</v>
      </c>
      <c r="L67" s="51">
        <v>6</v>
      </c>
      <c r="M67" s="17">
        <f t="shared" si="12"/>
        <v>729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43808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H68+'08.12'!I68</f>
        <v>361</v>
      </c>
      <c r="J68" s="51">
        <v>2</v>
      </c>
      <c r="K68" s="51">
        <v>2</v>
      </c>
      <c r="L68" s="51">
        <v>0</v>
      </c>
      <c r="M68" s="17">
        <f t="shared" si="12"/>
        <v>359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43808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H69+'08.12'!I69</f>
        <v>874</v>
      </c>
      <c r="J69" s="51">
        <v>3</v>
      </c>
      <c r="K69" s="51">
        <v>3</v>
      </c>
      <c r="L69" s="51">
        <v>2</v>
      </c>
      <c r="M69" s="17">
        <f t="shared" si="12"/>
        <v>868</v>
      </c>
      <c r="N69" s="86">
        <v>3</v>
      </c>
      <c r="O69" s="3"/>
      <c r="P69" s="3"/>
      <c r="Q69" s="3"/>
      <c r="R69" s="3"/>
    </row>
    <row r="70" spans="1:18" ht="17.55" customHeight="1" x14ac:dyDescent="0.3">
      <c r="A70" s="1">
        <f t="shared" si="4"/>
        <v>43808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H70+'08.12'!I70</f>
        <v>799</v>
      </c>
      <c r="J70" s="51">
        <v>2</v>
      </c>
      <c r="K70" s="51">
        <v>2</v>
      </c>
      <c r="L70" s="51">
        <v>0</v>
      </c>
      <c r="M70" s="17">
        <f t="shared" si="12"/>
        <v>796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43808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H71+'08.12'!I71</f>
        <v>780</v>
      </c>
      <c r="J71" s="51"/>
      <c r="K71" s="51"/>
      <c r="L71" s="51">
        <v>0</v>
      </c>
      <c r="M71" s="17">
        <f t="shared" si="12"/>
        <v>779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43808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H72+'08.12'!I72</f>
        <v>313</v>
      </c>
      <c r="J72" s="51"/>
      <c r="K72" s="51"/>
      <c r="L72" s="51">
        <v>0</v>
      </c>
      <c r="M72" s="17">
        <f t="shared" si="12"/>
        <v>312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43808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H73+'08.12'!I73</f>
        <v>405</v>
      </c>
      <c r="J73" s="51">
        <v>3</v>
      </c>
      <c r="K73" s="51">
        <v>3</v>
      </c>
      <c r="L73" s="51">
        <v>3</v>
      </c>
      <c r="M73" s="17">
        <f t="shared" si="12"/>
        <v>401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43808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H74+'08.12'!I74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43808</v>
      </c>
      <c r="B75" s="2">
        <v>1</v>
      </c>
      <c r="C75" s="29"/>
      <c r="D75" s="22" t="s">
        <v>117</v>
      </c>
      <c r="E75" s="23">
        <f>SUM(E45:E74)</f>
        <v>9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9</v>
      </c>
      <c r="I75" s="23">
        <f t="shared" si="13"/>
        <v>20009</v>
      </c>
      <c r="J75" s="23">
        <f t="shared" si="13"/>
        <v>108</v>
      </c>
      <c r="K75" s="23">
        <f t="shared" si="13"/>
        <v>106</v>
      </c>
      <c r="L75" s="23">
        <f t="shared" si="13"/>
        <v>74</v>
      </c>
      <c r="M75" s="23">
        <f t="shared" si="13"/>
        <v>19869</v>
      </c>
      <c r="N75" s="23">
        <f t="shared" si="13"/>
        <v>32</v>
      </c>
      <c r="O75" s="3"/>
      <c r="P75" s="3"/>
      <c r="Q75" s="3"/>
      <c r="R75" s="3"/>
    </row>
    <row r="76" spans="1:18" ht="17.55" customHeight="1" x14ac:dyDescent="0.3">
      <c r="A76" s="1">
        <f t="shared" si="4"/>
        <v>43808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43808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43808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43808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43808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43808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43808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43808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43808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43808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43808</v>
      </c>
      <c r="B86" s="2">
        <v>1</v>
      </c>
      <c r="E86" s="30"/>
    </row>
    <row r="87" spans="1:14" x14ac:dyDescent="0.3">
      <c r="A87" s="1">
        <f t="shared" si="4"/>
        <v>43808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43808</v>
      </c>
      <c r="B88" s="2">
        <v>1</v>
      </c>
      <c r="E88" s="30"/>
    </row>
    <row r="89" spans="1:14" x14ac:dyDescent="0.3">
      <c r="A89" s="1">
        <f t="shared" ref="A89" si="14">$N$3</f>
        <v>43808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43807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43807</v>
      </c>
      <c r="B2" s="2">
        <v>1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M2" s="41"/>
      <c r="N2" s="273"/>
    </row>
    <row r="3" spans="1:20" ht="17.399999999999999" x14ac:dyDescent="0.3">
      <c r="A3" s="1">
        <f t="shared" si="0"/>
        <v>43807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43807</v>
      </c>
      <c r="O3" s="3"/>
      <c r="P3" s="3"/>
      <c r="Q3" s="3"/>
      <c r="R3" s="3"/>
    </row>
    <row r="4" spans="1:20" ht="17.399999999999999" x14ac:dyDescent="0.3">
      <c r="A4" s="1">
        <f t="shared" si="0"/>
        <v>43807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43807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43807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43807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43807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43807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62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325</v>
      </c>
      <c r="O9" s="3"/>
      <c r="P9" s="3"/>
      <c r="Q9" s="40" t="str">
        <f>"24 N›Uvq ?? msL¨v = "&amp;H36</f>
        <v>24 N›Uvq ?? msL¨v = 62</v>
      </c>
    </row>
    <row r="10" spans="1:20" ht="57.6" x14ac:dyDescent="0.3">
      <c r="A10" s="1">
        <f t="shared" si="0"/>
        <v>43807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74" t="s">
        <v>142</v>
      </c>
      <c r="I10" s="65" t="str">
        <f>"me©‡gvU fwZ©
= "&amp;I36</f>
        <v>me©‡gvU fwZ©
= 100675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204</v>
      </c>
      <c r="L10" s="65" t="str">
        <f>"wbwðZ g„„Zz¨ 
= "&amp;L36</f>
        <v>wbwðZ g„„Zz¨ 
= 129</v>
      </c>
      <c r="M10" s="65" t="str">
        <f>"QvocÎ cÖvß †ivMx
 = "&amp;M36</f>
        <v>QvocÎ cÖvß †ivMx
 = 100086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43807</v>
      </c>
      <c r="B11" s="2" t="s">
        <v>9</v>
      </c>
      <c r="C11" s="12">
        <v>1</v>
      </c>
      <c r="D11" s="57" t="s">
        <v>10</v>
      </c>
      <c r="E11" s="13">
        <v>4</v>
      </c>
      <c r="F11" s="13">
        <v>0</v>
      </c>
      <c r="G11" s="13">
        <v>0</v>
      </c>
      <c r="H11" s="82">
        <f>SUM(E11:G11)</f>
        <v>4</v>
      </c>
      <c r="I11" s="104">
        <f>H11+'07.12'!I11</f>
        <v>8672</v>
      </c>
      <c r="J11" s="49">
        <v>40</v>
      </c>
      <c r="K11" s="49">
        <v>23</v>
      </c>
      <c r="L11" s="49">
        <v>11</v>
      </c>
      <c r="M11" s="14">
        <f t="shared" ref="M11:M23" si="1">I11-N11-J11</f>
        <v>8593</v>
      </c>
      <c r="N11" s="85">
        <v>39</v>
      </c>
      <c r="O11" s="3"/>
      <c r="P11" s="3"/>
      <c r="Q11" s="3"/>
      <c r="R11" s="3"/>
    </row>
    <row r="12" spans="1:20" x14ac:dyDescent="0.3">
      <c r="A12" s="1">
        <f t="shared" si="0"/>
        <v>43807</v>
      </c>
      <c r="B12" s="2" t="s">
        <v>11</v>
      </c>
      <c r="C12" s="15">
        <v>2</v>
      </c>
      <c r="D12" s="59" t="s">
        <v>144</v>
      </c>
      <c r="E12" s="13">
        <v>3</v>
      </c>
      <c r="F12" s="13">
        <v>0</v>
      </c>
      <c r="G12" s="13">
        <v>0</v>
      </c>
      <c r="H12" s="83">
        <f t="shared" ref="H12:H23" si="2">SUM(E12:G12)</f>
        <v>3</v>
      </c>
      <c r="I12" s="105">
        <f>H12+'07.12'!I12</f>
        <v>5016</v>
      </c>
      <c r="J12" s="51">
        <v>2</v>
      </c>
      <c r="K12" s="51">
        <v>0</v>
      </c>
      <c r="L12" s="51">
        <v>0</v>
      </c>
      <c r="M12" s="17">
        <f t="shared" si="1"/>
        <v>4972</v>
      </c>
      <c r="N12" s="86">
        <v>42</v>
      </c>
      <c r="O12" s="3"/>
      <c r="P12" s="3"/>
      <c r="Q12" s="3"/>
      <c r="R12" s="3"/>
    </row>
    <row r="13" spans="1:20" x14ac:dyDescent="0.3">
      <c r="A13" s="1">
        <f t="shared" si="0"/>
        <v>43807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H13+'07.12'!I13</f>
        <v>1465</v>
      </c>
      <c r="J13" s="51">
        <v>16</v>
      </c>
      <c r="K13" s="51">
        <v>12</v>
      </c>
      <c r="L13" s="51">
        <v>11</v>
      </c>
      <c r="M13" s="17">
        <f t="shared" si="1"/>
        <v>1446</v>
      </c>
      <c r="N13" s="86">
        <v>3</v>
      </c>
      <c r="O13" s="3"/>
      <c r="Q13" s="3"/>
      <c r="R13" s="3"/>
    </row>
    <row r="14" spans="1:20" x14ac:dyDescent="0.3">
      <c r="A14" s="1">
        <f t="shared" si="0"/>
        <v>43807</v>
      </c>
      <c r="B14" s="2" t="s">
        <v>14</v>
      </c>
      <c r="C14" s="15">
        <v>4</v>
      </c>
      <c r="D14" s="59" t="s">
        <v>145</v>
      </c>
      <c r="E14" s="13">
        <v>2</v>
      </c>
      <c r="F14" s="13">
        <v>0</v>
      </c>
      <c r="G14" s="13">
        <v>0</v>
      </c>
      <c r="H14" s="83">
        <f t="shared" si="2"/>
        <v>2</v>
      </c>
      <c r="I14" s="105">
        <f>H14+'07.12'!I14</f>
        <v>3743</v>
      </c>
      <c r="J14" s="51">
        <v>8</v>
      </c>
      <c r="K14" s="51">
        <v>8</v>
      </c>
      <c r="L14" s="51">
        <v>5</v>
      </c>
      <c r="M14" s="17">
        <f t="shared" si="1"/>
        <v>3713</v>
      </c>
      <c r="N14" s="86">
        <v>22</v>
      </c>
      <c r="O14" s="3"/>
      <c r="P14" s="3"/>
      <c r="Q14" s="3"/>
      <c r="R14" s="3"/>
    </row>
    <row r="15" spans="1:20" ht="17.399999999999999" x14ac:dyDescent="0.3">
      <c r="A15" s="1">
        <f t="shared" si="0"/>
        <v>43807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H15+'07.12'!I15</f>
        <v>1664</v>
      </c>
      <c r="J15" s="51">
        <v>3</v>
      </c>
      <c r="K15" s="51">
        <v>2</v>
      </c>
      <c r="L15" s="51">
        <v>2</v>
      </c>
      <c r="M15" s="17">
        <f t="shared" si="1"/>
        <v>1657</v>
      </c>
      <c r="N15" s="86">
        <v>4</v>
      </c>
      <c r="O15" s="3"/>
      <c r="P15" s="3"/>
      <c r="Q15" s="3"/>
      <c r="R15" s="3"/>
    </row>
    <row r="16" spans="1:20" ht="17.399999999999999" x14ac:dyDescent="0.3">
      <c r="A16" s="1">
        <f t="shared" si="0"/>
        <v>43807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H16+'07.12'!I16</f>
        <v>1053</v>
      </c>
      <c r="J16" s="51"/>
      <c r="K16" s="51"/>
      <c r="L16" s="51">
        <v>0</v>
      </c>
      <c r="M16" s="17">
        <f t="shared" si="1"/>
        <v>1049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43807</v>
      </c>
      <c r="B17" s="2" t="s">
        <v>23</v>
      </c>
      <c r="C17" s="15">
        <v>7</v>
      </c>
      <c r="D17" s="61" t="s">
        <v>24</v>
      </c>
      <c r="E17" s="13">
        <v>1</v>
      </c>
      <c r="F17" s="13">
        <v>0</v>
      </c>
      <c r="G17" s="13">
        <v>0</v>
      </c>
      <c r="H17" s="83">
        <f t="shared" si="2"/>
        <v>1</v>
      </c>
      <c r="I17" s="105">
        <f>H17+'07.12'!I17</f>
        <v>4184</v>
      </c>
      <c r="J17" s="51">
        <v>15</v>
      </c>
      <c r="K17" s="51">
        <v>12</v>
      </c>
      <c r="L17" s="51">
        <v>5</v>
      </c>
      <c r="M17" s="17">
        <f t="shared" si="1"/>
        <v>4140</v>
      </c>
      <c r="N17" s="86">
        <v>29</v>
      </c>
      <c r="O17" s="3"/>
      <c r="P17" s="3"/>
      <c r="Q17" s="3"/>
      <c r="R17" s="3"/>
    </row>
    <row r="18" spans="1:18" ht="17.399999999999999" x14ac:dyDescent="0.3">
      <c r="A18" s="1">
        <f t="shared" si="0"/>
        <v>43807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H18+'07.12'!I18</f>
        <v>356</v>
      </c>
      <c r="J18" s="51"/>
      <c r="K18" s="51"/>
      <c r="L18" s="51">
        <v>0</v>
      </c>
      <c r="M18" s="17">
        <f t="shared" si="1"/>
        <v>356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43807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H19+'07.12'!I19</f>
        <v>1754</v>
      </c>
      <c r="J19" s="51"/>
      <c r="K19" s="51">
        <v>0</v>
      </c>
      <c r="L19" s="51">
        <v>0</v>
      </c>
      <c r="M19" s="17">
        <f t="shared" si="1"/>
        <v>1749</v>
      </c>
      <c r="N19" s="86">
        <v>5</v>
      </c>
      <c r="O19" s="3"/>
      <c r="P19" s="3"/>
      <c r="Q19" s="3"/>
      <c r="R19" s="3"/>
    </row>
    <row r="20" spans="1:18" x14ac:dyDescent="0.3">
      <c r="A20" s="1">
        <f t="shared" si="0"/>
        <v>43807</v>
      </c>
      <c r="B20" s="2" t="s">
        <v>29</v>
      </c>
      <c r="C20" s="15">
        <v>10</v>
      </c>
      <c r="D20" s="59" t="s">
        <v>30</v>
      </c>
      <c r="E20" s="13">
        <v>6</v>
      </c>
      <c r="F20" s="13">
        <v>0</v>
      </c>
      <c r="G20" s="13">
        <v>0</v>
      </c>
      <c r="H20" s="83">
        <f t="shared" si="2"/>
        <v>6</v>
      </c>
      <c r="I20" s="105">
        <f>H20+'07.12'!I20</f>
        <v>3200</v>
      </c>
      <c r="J20" s="51">
        <v>3</v>
      </c>
      <c r="K20" s="51">
        <v>3</v>
      </c>
      <c r="L20" s="51">
        <v>3</v>
      </c>
      <c r="M20" s="17">
        <f t="shared" si="1"/>
        <v>3180</v>
      </c>
      <c r="N20" s="86">
        <v>17</v>
      </c>
      <c r="O20" s="3"/>
      <c r="P20" s="3"/>
      <c r="Q20" s="3"/>
      <c r="R20" s="3"/>
    </row>
    <row r="21" spans="1:18" ht="22.2" customHeight="1" x14ac:dyDescent="0.3">
      <c r="A21" s="1">
        <f t="shared" si="0"/>
        <v>43807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H21+'07.12'!I21</f>
        <v>247</v>
      </c>
      <c r="J21" s="51"/>
      <c r="K21" s="51"/>
      <c r="L21" s="51"/>
      <c r="M21" s="17">
        <f t="shared" si="1"/>
        <v>246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H22+'07.12'!I22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43807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19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19</v>
      </c>
      <c r="I24" s="94">
        <f t="shared" si="3"/>
        <v>31429</v>
      </c>
      <c r="J24" s="92">
        <f t="shared" si="3"/>
        <v>87</v>
      </c>
      <c r="K24" s="92">
        <f t="shared" si="3"/>
        <v>60</v>
      </c>
      <c r="L24" s="92">
        <f t="shared" si="3"/>
        <v>37</v>
      </c>
      <c r="M24" s="95">
        <f t="shared" si="3"/>
        <v>31176</v>
      </c>
      <c r="N24" s="96">
        <f t="shared" si="3"/>
        <v>166</v>
      </c>
      <c r="O24" s="3"/>
      <c r="P24" s="3"/>
      <c r="Q24" s="3"/>
      <c r="R24" s="3"/>
    </row>
    <row r="25" spans="1:18" x14ac:dyDescent="0.3">
      <c r="A25" s="1">
        <f t="shared" ref="A25:A88" si="4">$N$3</f>
        <v>43807</v>
      </c>
      <c r="B25" s="2">
        <v>1</v>
      </c>
      <c r="C25" s="78"/>
      <c r="D25" s="79" t="s">
        <v>119</v>
      </c>
      <c r="E25" s="97">
        <f>E75</f>
        <v>9</v>
      </c>
      <c r="F25" s="97">
        <f t="shared" ref="F25:N25" si="5">F75</f>
        <v>0</v>
      </c>
      <c r="G25" s="97">
        <f t="shared" si="5"/>
        <v>0</v>
      </c>
      <c r="H25" s="97">
        <f t="shared" si="5"/>
        <v>9</v>
      </c>
      <c r="I25" s="97">
        <f t="shared" si="5"/>
        <v>20000</v>
      </c>
      <c r="J25" s="97">
        <f t="shared" si="5"/>
        <v>108</v>
      </c>
      <c r="K25" s="97">
        <f t="shared" si="5"/>
        <v>105</v>
      </c>
      <c r="L25" s="97">
        <f t="shared" si="5"/>
        <v>73</v>
      </c>
      <c r="M25" s="97">
        <f t="shared" si="5"/>
        <v>19860</v>
      </c>
      <c r="N25" s="97">
        <f t="shared" si="5"/>
        <v>32</v>
      </c>
      <c r="O25" s="3"/>
      <c r="P25" s="3"/>
      <c r="Q25" s="3"/>
      <c r="R25" s="3"/>
    </row>
    <row r="26" spans="1:18" x14ac:dyDescent="0.3">
      <c r="A26" s="1">
        <f t="shared" si="4"/>
        <v>43807</v>
      </c>
      <c r="B26" s="2">
        <v>1</v>
      </c>
      <c r="C26" s="78"/>
      <c r="D26" s="79" t="s">
        <v>154</v>
      </c>
      <c r="E26" s="97">
        <f>E24+E25</f>
        <v>28</v>
      </c>
      <c r="F26" s="98">
        <f t="shared" ref="F26:N26" si="6">F24+F25</f>
        <v>0</v>
      </c>
      <c r="G26" s="98">
        <f t="shared" si="6"/>
        <v>0</v>
      </c>
      <c r="H26" s="99">
        <f t="shared" si="6"/>
        <v>28</v>
      </c>
      <c r="I26" s="97">
        <f t="shared" si="6"/>
        <v>51429</v>
      </c>
      <c r="J26" s="98">
        <f t="shared" si="6"/>
        <v>195</v>
      </c>
      <c r="K26" s="98">
        <f t="shared" si="6"/>
        <v>165</v>
      </c>
      <c r="L26" s="100">
        <f t="shared" si="6"/>
        <v>110</v>
      </c>
      <c r="M26" s="101">
        <f t="shared" si="6"/>
        <v>51036</v>
      </c>
      <c r="N26" s="102">
        <f t="shared" si="6"/>
        <v>198</v>
      </c>
      <c r="O26" s="3"/>
      <c r="P26" s="67"/>
      <c r="Q26" s="3"/>
      <c r="R26" s="3"/>
    </row>
    <row r="27" spans="1:18" x14ac:dyDescent="0.3">
      <c r="A27" s="1">
        <f t="shared" si="4"/>
        <v>43807</v>
      </c>
      <c r="B27" s="2">
        <v>1</v>
      </c>
      <c r="C27" s="80"/>
      <c r="D27" s="81" t="s">
        <v>120</v>
      </c>
      <c r="E27" s="97">
        <f>SUM(E28:E35)</f>
        <v>34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34</v>
      </c>
      <c r="I27" s="97">
        <f t="shared" si="7"/>
        <v>49246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49050</v>
      </c>
      <c r="N27" s="102">
        <f t="shared" si="7"/>
        <v>127</v>
      </c>
      <c r="O27" s="3"/>
      <c r="P27" s="3"/>
      <c r="Q27" s="3"/>
      <c r="R27" s="3"/>
    </row>
    <row r="28" spans="1:18" x14ac:dyDescent="0.3">
      <c r="A28" s="1">
        <f t="shared" si="4"/>
        <v>43807</v>
      </c>
      <c r="B28" s="2" t="s">
        <v>31</v>
      </c>
      <c r="C28" s="12">
        <v>1</v>
      </c>
      <c r="D28" s="48" t="s">
        <v>32</v>
      </c>
      <c r="E28" s="13">
        <v>10</v>
      </c>
      <c r="F28" s="13">
        <v>0</v>
      </c>
      <c r="G28" s="13">
        <v>0</v>
      </c>
      <c r="H28" s="82">
        <f t="shared" ref="H28:H35" si="8">SUM(E28:G28)</f>
        <v>10</v>
      </c>
      <c r="I28" s="104">
        <f>H28+'07.12'!I28</f>
        <v>11673</v>
      </c>
      <c r="J28" s="49">
        <v>14</v>
      </c>
      <c r="K28" s="49">
        <v>8</v>
      </c>
      <c r="L28" s="49">
        <v>5</v>
      </c>
      <c r="M28" s="14">
        <f t="shared" ref="M28:M35" si="9">I28-N28-J28</f>
        <v>11635</v>
      </c>
      <c r="N28" s="85">
        <v>24</v>
      </c>
      <c r="O28" s="3"/>
      <c r="P28" s="3"/>
      <c r="Q28" s="3"/>
      <c r="R28" s="3"/>
    </row>
    <row r="29" spans="1:18" x14ac:dyDescent="0.3">
      <c r="A29" s="1">
        <f t="shared" si="4"/>
        <v>43807</v>
      </c>
      <c r="B29" s="2" t="s">
        <v>33</v>
      </c>
      <c r="C29" s="15">
        <v>2</v>
      </c>
      <c r="D29" s="50" t="s">
        <v>156</v>
      </c>
      <c r="E29" s="13">
        <v>7</v>
      </c>
      <c r="F29" s="13">
        <v>0</v>
      </c>
      <c r="G29" s="13">
        <v>0</v>
      </c>
      <c r="H29" s="83">
        <f t="shared" si="8"/>
        <v>7</v>
      </c>
      <c r="I29" s="105">
        <f>H29+'07.12'!I29</f>
        <v>8245</v>
      </c>
      <c r="J29" s="51">
        <v>7</v>
      </c>
      <c r="K29" s="51">
        <v>5</v>
      </c>
      <c r="L29" s="51">
        <v>2</v>
      </c>
      <c r="M29" s="17">
        <f t="shared" si="9"/>
        <v>8201</v>
      </c>
      <c r="N29" s="86">
        <v>37</v>
      </c>
      <c r="O29" s="3"/>
      <c r="P29" s="3"/>
      <c r="Q29" s="3"/>
      <c r="R29" s="3"/>
    </row>
    <row r="30" spans="1:18" ht="17.399999999999999" x14ac:dyDescent="0.3">
      <c r="A30" s="1">
        <f t="shared" si="4"/>
        <v>43807</v>
      </c>
      <c r="B30" s="2" t="s">
        <v>35</v>
      </c>
      <c r="C30" s="15">
        <v>3</v>
      </c>
      <c r="D30" s="50" t="s">
        <v>36</v>
      </c>
      <c r="E30" s="13">
        <v>9</v>
      </c>
      <c r="F30" s="13">
        <v>0</v>
      </c>
      <c r="G30" s="13">
        <v>0</v>
      </c>
      <c r="H30" s="83">
        <f t="shared" si="8"/>
        <v>9</v>
      </c>
      <c r="I30" s="105">
        <f>H30+'07.12'!I30</f>
        <v>11914</v>
      </c>
      <c r="J30" s="51">
        <v>24</v>
      </c>
      <c r="K30" s="51">
        <v>10</v>
      </c>
      <c r="L30" s="51">
        <v>4</v>
      </c>
      <c r="M30" s="17">
        <f t="shared" si="9"/>
        <v>11854</v>
      </c>
      <c r="N30" s="86">
        <v>36</v>
      </c>
      <c r="O30" s="3"/>
      <c r="P30" s="3"/>
      <c r="Q30" s="3"/>
      <c r="R30" s="3"/>
    </row>
    <row r="31" spans="1:18" ht="17.399999999999999" x14ac:dyDescent="0.3">
      <c r="A31" s="1">
        <f t="shared" si="4"/>
        <v>43807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H31+'07.12'!I31</f>
        <v>2170</v>
      </c>
      <c r="J31" s="51">
        <v>4</v>
      </c>
      <c r="K31" s="51">
        <v>4</v>
      </c>
      <c r="L31" s="51">
        <v>2</v>
      </c>
      <c r="M31" s="17">
        <f t="shared" si="9"/>
        <v>2163</v>
      </c>
      <c r="N31" s="86">
        <v>3</v>
      </c>
      <c r="O31" s="3"/>
      <c r="P31" s="3"/>
      <c r="Q31" s="3"/>
      <c r="R31" s="3"/>
    </row>
    <row r="32" spans="1:18" ht="17.399999999999999" x14ac:dyDescent="0.3">
      <c r="A32" s="1">
        <f t="shared" si="4"/>
        <v>43807</v>
      </c>
      <c r="B32" s="2" t="s">
        <v>39</v>
      </c>
      <c r="C32" s="15">
        <v>5</v>
      </c>
      <c r="D32" s="50" t="s">
        <v>40</v>
      </c>
      <c r="E32" s="13">
        <v>2</v>
      </c>
      <c r="F32" s="13">
        <v>0</v>
      </c>
      <c r="G32" s="13">
        <v>0</v>
      </c>
      <c r="H32" s="83">
        <f t="shared" si="8"/>
        <v>2</v>
      </c>
      <c r="I32" s="105">
        <f>H32+'07.12'!I32</f>
        <v>4808</v>
      </c>
      <c r="J32" s="51">
        <v>5</v>
      </c>
      <c r="K32" s="51">
        <v>4</v>
      </c>
      <c r="L32" s="51">
        <v>2</v>
      </c>
      <c r="M32" s="17">
        <f t="shared" si="9"/>
        <v>4792</v>
      </c>
      <c r="N32" s="86">
        <v>11</v>
      </c>
      <c r="O32" s="3"/>
      <c r="P32" s="3"/>
      <c r="Q32" s="3"/>
      <c r="R32" s="3"/>
    </row>
    <row r="33" spans="1:18" ht="17.399999999999999" x14ac:dyDescent="0.3">
      <c r="A33" s="1">
        <f t="shared" si="4"/>
        <v>43807</v>
      </c>
      <c r="B33" s="2" t="s">
        <v>41</v>
      </c>
      <c r="C33" s="15">
        <v>6</v>
      </c>
      <c r="D33" s="50" t="s">
        <v>42</v>
      </c>
      <c r="E33" s="13">
        <v>5</v>
      </c>
      <c r="F33" s="13">
        <v>0</v>
      </c>
      <c r="G33" s="13">
        <v>0</v>
      </c>
      <c r="H33" s="83">
        <f t="shared" si="8"/>
        <v>5</v>
      </c>
      <c r="I33" s="105">
        <f>H33+'07.12'!I33</f>
        <v>7060</v>
      </c>
      <c r="J33" s="51">
        <v>10</v>
      </c>
      <c r="K33" s="51">
        <v>5</v>
      </c>
      <c r="L33" s="51">
        <v>2</v>
      </c>
      <c r="M33" s="17">
        <f t="shared" si="9"/>
        <v>7039</v>
      </c>
      <c r="N33" s="86">
        <v>11</v>
      </c>
      <c r="O33" s="3"/>
      <c r="P33" s="3"/>
      <c r="Q33" s="3"/>
      <c r="R33" s="3"/>
    </row>
    <row r="34" spans="1:18" x14ac:dyDescent="0.3">
      <c r="A34" s="1">
        <f t="shared" si="4"/>
        <v>43807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H34+'07.12'!I34</f>
        <v>1010</v>
      </c>
      <c r="J34" s="51">
        <v>1</v>
      </c>
      <c r="K34" s="51">
        <v>0</v>
      </c>
      <c r="L34" s="51">
        <v>0</v>
      </c>
      <c r="M34" s="17">
        <f t="shared" si="9"/>
        <v>1009</v>
      </c>
      <c r="N34" s="86">
        <v>0</v>
      </c>
      <c r="O34" s="3"/>
      <c r="P34" s="3"/>
      <c r="Q34" s="3"/>
      <c r="R34" s="3"/>
    </row>
    <row r="35" spans="1:18" ht="17.399999999999999" x14ac:dyDescent="0.3">
      <c r="A35" s="1">
        <f t="shared" si="4"/>
        <v>43807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H35+'07.12'!I35</f>
        <v>2366</v>
      </c>
      <c r="J35" s="55">
        <v>4</v>
      </c>
      <c r="K35" s="55">
        <v>3</v>
      </c>
      <c r="L35" s="55">
        <v>2</v>
      </c>
      <c r="M35" s="19">
        <f t="shared" si="9"/>
        <v>2357</v>
      </c>
      <c r="N35" s="87">
        <v>5</v>
      </c>
      <c r="O35" s="3"/>
      <c r="P35" s="3"/>
      <c r="Q35" s="3"/>
      <c r="R35" s="3"/>
    </row>
    <row r="36" spans="1:18" x14ac:dyDescent="0.3">
      <c r="A36" s="1">
        <f t="shared" si="4"/>
        <v>43807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62</v>
      </c>
      <c r="I36" s="23">
        <f t="shared" si="10"/>
        <v>100675</v>
      </c>
      <c r="J36" s="23">
        <f t="shared" si="10"/>
        <v>264</v>
      </c>
      <c r="K36" s="23">
        <f t="shared" si="10"/>
        <v>204</v>
      </c>
      <c r="L36" s="23">
        <f t="shared" si="10"/>
        <v>129</v>
      </c>
      <c r="M36" s="23">
        <f t="shared" si="10"/>
        <v>100086</v>
      </c>
      <c r="N36" s="23">
        <f t="shared" si="10"/>
        <v>325</v>
      </c>
      <c r="O36" s="3"/>
      <c r="P36" s="3"/>
      <c r="Q36" s="3"/>
      <c r="R36" s="3"/>
    </row>
    <row r="37" spans="1:18" ht="21.6" customHeight="1" x14ac:dyDescent="0.3">
      <c r="A37" s="1">
        <f t="shared" si="4"/>
        <v>43807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43807</v>
      </c>
      <c r="B38" s="64">
        <v>1</v>
      </c>
      <c r="C38" s="69"/>
      <c r="D38" s="306" t="s">
        <v>262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43807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43807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43807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43807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43807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9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32</v>
      </c>
      <c r="O43" s="3"/>
      <c r="P43" s="3"/>
      <c r="Q43" s="3"/>
      <c r="R43" s="3"/>
    </row>
    <row r="44" spans="1:18" ht="58.2" customHeight="1" x14ac:dyDescent="0.3">
      <c r="A44" s="1">
        <f t="shared" si="4"/>
        <v>43807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74" t="s">
        <v>142</v>
      </c>
      <c r="I44" s="65" t="str">
        <f>"me©‡gvU fwZ© 
= "&amp;I75</f>
        <v>me©‡gvU fwZ© 
= 20000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105</v>
      </c>
      <c r="L44" s="65" t="str">
        <f>"wbwðZ g„„Zz¨ 
= "&amp;L75</f>
        <v>wbwðZ g„„Zz¨ 
= 73</v>
      </c>
      <c r="M44" s="65" t="str">
        <f>"QvocÎ cÖvß †ivMx
 = "&amp;M75</f>
        <v>QvocÎ cÖvß †ivMx
 = 19860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43807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H45+'07.12'!I45</f>
        <v>1214</v>
      </c>
      <c r="J45" s="49">
        <v>3</v>
      </c>
      <c r="K45" s="49">
        <v>3</v>
      </c>
      <c r="L45" s="49">
        <v>1</v>
      </c>
      <c r="M45" s="14">
        <f t="shared" ref="M45:M74" si="12">I45-N45-J45</f>
        <v>1209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43807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H46+'07.12'!I46</f>
        <v>1890</v>
      </c>
      <c r="J46" s="51">
        <v>12</v>
      </c>
      <c r="K46" s="51">
        <v>11</v>
      </c>
      <c r="L46" s="51">
        <v>9</v>
      </c>
      <c r="M46" s="17">
        <f t="shared" si="12"/>
        <v>1878</v>
      </c>
      <c r="N46" s="86">
        <v>0</v>
      </c>
      <c r="O46" s="3"/>
      <c r="P46" s="3"/>
      <c r="Q46" s="3"/>
      <c r="R46" s="3"/>
    </row>
    <row r="47" spans="1:18" ht="17.55" customHeight="1" x14ac:dyDescent="0.3">
      <c r="A47" s="1">
        <f t="shared" si="4"/>
        <v>43807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H47+'07.12'!I47</f>
        <v>670</v>
      </c>
      <c r="J47" s="51">
        <v>4</v>
      </c>
      <c r="K47" s="51">
        <v>4</v>
      </c>
      <c r="L47" s="51">
        <v>3</v>
      </c>
      <c r="M47" s="17">
        <f t="shared" si="12"/>
        <v>665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43807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H48+'07.12'!I48</f>
        <v>760</v>
      </c>
      <c r="J48" s="51">
        <v>8</v>
      </c>
      <c r="K48" s="51">
        <v>8</v>
      </c>
      <c r="L48" s="51">
        <v>4</v>
      </c>
      <c r="M48" s="17">
        <f t="shared" si="12"/>
        <v>748</v>
      </c>
      <c r="N48" s="86">
        <v>4</v>
      </c>
      <c r="O48" s="3"/>
      <c r="P48" s="3"/>
      <c r="Q48" s="3"/>
      <c r="R48" s="3"/>
    </row>
    <row r="49" spans="1:18" ht="17.55" customHeight="1" x14ac:dyDescent="0.3">
      <c r="A49" s="1">
        <f t="shared" si="4"/>
        <v>43807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H49+'07.12'!I49</f>
        <v>920</v>
      </c>
      <c r="J49" s="51">
        <v>12</v>
      </c>
      <c r="K49" s="51">
        <v>12</v>
      </c>
      <c r="L49" s="51">
        <v>12</v>
      </c>
      <c r="M49" s="17">
        <f t="shared" si="12"/>
        <v>908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43807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H50+'07.12'!I50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43807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H51+'07.12'!I51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43807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H52+'07.12'!I52</f>
        <v>386</v>
      </c>
      <c r="J52" s="51">
        <v>1</v>
      </c>
      <c r="K52" s="51">
        <v>2</v>
      </c>
      <c r="L52" s="51">
        <v>2</v>
      </c>
      <c r="M52" s="17">
        <f t="shared" si="12"/>
        <v>384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43807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H53+'07.12'!I53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43807</v>
      </c>
      <c r="B54" s="2" t="s">
        <v>75</v>
      </c>
      <c r="C54" s="33">
        <v>10</v>
      </c>
      <c r="D54" s="50" t="s">
        <v>76</v>
      </c>
      <c r="E54" s="13">
        <v>3</v>
      </c>
      <c r="F54" s="13">
        <v>0</v>
      </c>
      <c r="G54" s="13">
        <v>0</v>
      </c>
      <c r="H54" s="83">
        <f t="shared" si="11"/>
        <v>3</v>
      </c>
      <c r="I54" s="105">
        <f>H54+'07.12'!I54</f>
        <v>1734</v>
      </c>
      <c r="J54" s="51">
        <v>2</v>
      </c>
      <c r="K54" s="51">
        <v>2</v>
      </c>
      <c r="L54" s="51">
        <v>1</v>
      </c>
      <c r="M54" s="17">
        <f t="shared" si="12"/>
        <v>1728</v>
      </c>
      <c r="N54" s="86">
        <v>4</v>
      </c>
      <c r="O54" s="3"/>
      <c r="P54" s="3"/>
      <c r="Q54" s="3"/>
      <c r="R54" s="3"/>
    </row>
    <row r="55" spans="1:18" ht="17.55" customHeight="1" x14ac:dyDescent="0.3">
      <c r="A55" s="1">
        <f t="shared" si="4"/>
        <v>43807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H55+'07.12'!I55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43807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H56+'07.12'!I56</f>
        <v>144</v>
      </c>
      <c r="J56" s="51">
        <v>1</v>
      </c>
      <c r="K56" s="51">
        <v>1</v>
      </c>
      <c r="L56" s="51">
        <v>1</v>
      </c>
      <c r="M56" s="17">
        <f t="shared" si="12"/>
        <v>143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43807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H57+'07.12'!I57</f>
        <v>693</v>
      </c>
      <c r="J57" s="51">
        <v>4</v>
      </c>
      <c r="K57" s="51">
        <v>4</v>
      </c>
      <c r="L57" s="51">
        <v>1</v>
      </c>
      <c r="M57" s="17">
        <f t="shared" si="12"/>
        <v>689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43807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H58+'07.12'!I58</f>
        <v>1428</v>
      </c>
      <c r="J58" s="51">
        <v>6</v>
      </c>
      <c r="K58" s="51">
        <v>6</v>
      </c>
      <c r="L58" s="51">
        <v>4</v>
      </c>
      <c r="M58" s="17">
        <f t="shared" si="12"/>
        <v>1419</v>
      </c>
      <c r="N58" s="86">
        <v>3</v>
      </c>
      <c r="O58" s="3"/>
      <c r="P58" s="3"/>
      <c r="Q58" s="3"/>
      <c r="R58" s="3"/>
    </row>
    <row r="59" spans="1:18" ht="17.55" customHeight="1" x14ac:dyDescent="0.3">
      <c r="A59" s="1">
        <f t="shared" si="4"/>
        <v>43807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H59+'07.12'!I59</f>
        <v>774</v>
      </c>
      <c r="J59" s="51">
        <v>8</v>
      </c>
      <c r="K59" s="51">
        <v>8</v>
      </c>
      <c r="L59" s="51">
        <v>7</v>
      </c>
      <c r="M59" s="17">
        <f t="shared" si="12"/>
        <v>766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43807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H60+'07.12'!I60</f>
        <v>377</v>
      </c>
      <c r="J60" s="51"/>
      <c r="K60" s="51"/>
      <c r="L60" s="51">
        <v>0</v>
      </c>
      <c r="M60" s="17">
        <f t="shared" si="12"/>
        <v>377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43807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H61+'07.12'!I61</f>
        <v>489</v>
      </c>
      <c r="J61" s="51"/>
      <c r="K61" s="51"/>
      <c r="L61" s="51">
        <v>0</v>
      </c>
      <c r="M61" s="17">
        <f t="shared" si="12"/>
        <v>487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43807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H62+'07.12'!I62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43807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H63+'07.12'!I63</f>
        <v>820</v>
      </c>
      <c r="J63" s="51">
        <v>6</v>
      </c>
      <c r="K63" s="51">
        <v>6</v>
      </c>
      <c r="L63" s="51">
        <v>6</v>
      </c>
      <c r="M63" s="17">
        <f t="shared" si="12"/>
        <v>813</v>
      </c>
      <c r="N63" s="86">
        <v>1</v>
      </c>
      <c r="O63" s="3"/>
      <c r="P63" s="3"/>
      <c r="Q63" s="3"/>
      <c r="R63" s="3"/>
    </row>
    <row r="64" spans="1:18" ht="17.55" customHeight="1" x14ac:dyDescent="0.3">
      <c r="A64" s="1">
        <f t="shared" si="4"/>
        <v>43807</v>
      </c>
      <c r="B64" s="2" t="s">
        <v>95</v>
      </c>
      <c r="C64" s="33">
        <v>20</v>
      </c>
      <c r="D64" s="50" t="s">
        <v>96</v>
      </c>
      <c r="E64" s="13">
        <v>2</v>
      </c>
      <c r="F64" s="13">
        <v>0</v>
      </c>
      <c r="G64" s="13">
        <v>0</v>
      </c>
      <c r="H64" s="83">
        <f t="shared" si="11"/>
        <v>2</v>
      </c>
      <c r="I64" s="105">
        <f>H64+'07.12'!I64</f>
        <v>992</v>
      </c>
      <c r="J64" s="51"/>
      <c r="K64" s="51"/>
      <c r="L64" s="51">
        <v>0</v>
      </c>
      <c r="M64" s="17">
        <f t="shared" si="12"/>
        <v>989</v>
      </c>
      <c r="N64" s="86">
        <v>3</v>
      </c>
      <c r="O64" s="3"/>
      <c r="P64" s="3"/>
      <c r="Q64" s="3"/>
      <c r="R64" s="3"/>
    </row>
    <row r="65" spans="1:18" ht="17.55" customHeight="1" x14ac:dyDescent="0.3">
      <c r="A65" s="1">
        <f t="shared" si="4"/>
        <v>43807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H65+'07.12'!I65</f>
        <v>498</v>
      </c>
      <c r="J65" s="51">
        <v>4</v>
      </c>
      <c r="K65" s="51">
        <v>4</v>
      </c>
      <c r="L65" s="51">
        <v>4</v>
      </c>
      <c r="M65" s="17">
        <f t="shared" si="12"/>
        <v>494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43807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H66+'07.12'!I66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43807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H67+'07.12'!I67</f>
        <v>739</v>
      </c>
      <c r="J67" s="51">
        <v>7</v>
      </c>
      <c r="K67" s="51">
        <v>6</v>
      </c>
      <c r="L67" s="51">
        <v>5</v>
      </c>
      <c r="M67" s="17">
        <f t="shared" si="12"/>
        <v>729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43807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H68+'07.12'!I68</f>
        <v>361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2</v>
      </c>
      <c r="O68" s="3"/>
      <c r="P68" s="3"/>
      <c r="Q68" s="3"/>
      <c r="R68" s="3"/>
    </row>
    <row r="69" spans="1:18" ht="17.55" customHeight="1" x14ac:dyDescent="0.3">
      <c r="A69" s="1">
        <f t="shared" si="4"/>
        <v>43807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H69+'07.12'!I69</f>
        <v>872</v>
      </c>
      <c r="J69" s="51">
        <v>3</v>
      </c>
      <c r="K69" s="51">
        <v>3</v>
      </c>
      <c r="L69" s="51">
        <v>2</v>
      </c>
      <c r="M69" s="17">
        <f t="shared" si="12"/>
        <v>867</v>
      </c>
      <c r="N69" s="86">
        <v>2</v>
      </c>
      <c r="O69" s="3"/>
      <c r="P69" s="3"/>
      <c r="Q69" s="3"/>
      <c r="R69" s="3"/>
    </row>
    <row r="70" spans="1:18" ht="17.55" customHeight="1" x14ac:dyDescent="0.3">
      <c r="A70" s="1">
        <f t="shared" si="4"/>
        <v>43807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H70+'07.12'!I70</f>
        <v>798</v>
      </c>
      <c r="J70" s="51">
        <v>2</v>
      </c>
      <c r="K70" s="51">
        <v>2</v>
      </c>
      <c r="L70" s="51">
        <v>0</v>
      </c>
      <c r="M70" s="17">
        <f t="shared" si="12"/>
        <v>795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43807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H71+'07.12'!I71</f>
        <v>780</v>
      </c>
      <c r="J71" s="51"/>
      <c r="K71" s="51"/>
      <c r="L71" s="51">
        <v>0</v>
      </c>
      <c r="M71" s="17">
        <f t="shared" si="12"/>
        <v>779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43807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H72+'07.12'!I72</f>
        <v>313</v>
      </c>
      <c r="J72" s="51"/>
      <c r="K72" s="51"/>
      <c r="L72" s="51">
        <v>0</v>
      </c>
      <c r="M72" s="17">
        <f t="shared" si="12"/>
        <v>312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43807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H73+'07.12'!I73</f>
        <v>405</v>
      </c>
      <c r="J73" s="51">
        <v>3</v>
      </c>
      <c r="K73" s="51">
        <v>3</v>
      </c>
      <c r="L73" s="51">
        <v>3</v>
      </c>
      <c r="M73" s="17">
        <f t="shared" si="12"/>
        <v>401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43807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H74+'07.12'!I74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43807</v>
      </c>
      <c r="B75" s="2">
        <v>1</v>
      </c>
      <c r="C75" s="29"/>
      <c r="D75" s="22" t="s">
        <v>117</v>
      </c>
      <c r="E75" s="23">
        <f>SUM(E45:E74)</f>
        <v>9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9</v>
      </c>
      <c r="I75" s="23">
        <f t="shared" si="13"/>
        <v>20000</v>
      </c>
      <c r="J75" s="23">
        <f t="shared" si="13"/>
        <v>108</v>
      </c>
      <c r="K75" s="23">
        <f t="shared" si="13"/>
        <v>105</v>
      </c>
      <c r="L75" s="23">
        <f t="shared" si="13"/>
        <v>73</v>
      </c>
      <c r="M75" s="23">
        <f t="shared" si="13"/>
        <v>19860</v>
      </c>
      <c r="N75" s="23">
        <f t="shared" si="13"/>
        <v>32</v>
      </c>
      <c r="O75" s="3"/>
      <c r="P75" s="3"/>
      <c r="Q75" s="3"/>
      <c r="R75" s="3"/>
    </row>
    <row r="76" spans="1:18" ht="17.55" customHeight="1" x14ac:dyDescent="0.3">
      <c r="A76" s="1">
        <f t="shared" si="4"/>
        <v>43807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43807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43807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43807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43807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43807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43807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43807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43807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43807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43807</v>
      </c>
      <c r="B86" s="2">
        <v>1</v>
      </c>
      <c r="E86" s="30"/>
    </row>
    <row r="87" spans="1:14" x14ac:dyDescent="0.3">
      <c r="A87" s="1">
        <f t="shared" si="4"/>
        <v>43807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43807</v>
      </c>
      <c r="B88" s="2">
        <v>1</v>
      </c>
      <c r="E88" s="30"/>
    </row>
    <row r="89" spans="1:14" x14ac:dyDescent="0.3">
      <c r="A89" s="1">
        <f t="shared" ref="A89" si="14">$N$3</f>
        <v>43807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43806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43806</v>
      </c>
      <c r="B2" s="2">
        <v>1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41"/>
      <c r="N2" s="272"/>
    </row>
    <row r="3" spans="1:20" ht="17.399999999999999" x14ac:dyDescent="0.3">
      <c r="A3" s="1">
        <f t="shared" si="0"/>
        <v>43806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43806</v>
      </c>
      <c r="O3" s="3"/>
      <c r="P3" s="3"/>
      <c r="Q3" s="3"/>
      <c r="R3" s="3"/>
    </row>
    <row r="4" spans="1:20" ht="17.399999999999999" x14ac:dyDescent="0.3">
      <c r="A4" s="1">
        <f t="shared" si="0"/>
        <v>43806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43806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43806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43806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43806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43806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46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342</v>
      </c>
      <c r="O9" s="3"/>
      <c r="P9" s="3"/>
      <c r="Q9" s="40" t="str">
        <f>"24 N›Uvq ?? msL¨v = "&amp;H36</f>
        <v>24 N›Uvq ?? msL¨v = 46</v>
      </c>
    </row>
    <row r="10" spans="1:20" ht="57.6" x14ac:dyDescent="0.3">
      <c r="A10" s="1">
        <f t="shared" si="0"/>
        <v>43806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71" t="s">
        <v>142</v>
      </c>
      <c r="I10" s="65" t="str">
        <f>"me©‡gvU fwZ©
= "&amp;I36</f>
        <v>me©‡gvU fwZ©
= 100613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204</v>
      </c>
      <c r="L10" s="65" t="str">
        <f>"wbwðZ g„„Zz¨ 
= "&amp;L36</f>
        <v>wbwðZ g„„Zz¨ 
= 129</v>
      </c>
      <c r="M10" s="65" t="str">
        <f>"QvocÎ cÖvß †ivMx
 = "&amp;M36</f>
        <v>QvocÎ cÖvß †ivMx
 = 100007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43806</v>
      </c>
      <c r="B11" s="2" t="s">
        <v>9</v>
      </c>
      <c r="C11" s="12">
        <v>1</v>
      </c>
      <c r="D11" s="57" t="s">
        <v>10</v>
      </c>
      <c r="E11" s="13">
        <v>8</v>
      </c>
      <c r="F11" s="13">
        <v>0</v>
      </c>
      <c r="G11" s="13">
        <v>0</v>
      </c>
      <c r="H11" s="82">
        <f>SUM(E11:G11)</f>
        <v>8</v>
      </c>
      <c r="I11" s="104">
        <f>H11+'06.12'!I11</f>
        <v>8668</v>
      </c>
      <c r="J11" s="49">
        <v>40</v>
      </c>
      <c r="K11" s="49">
        <v>23</v>
      </c>
      <c r="L11" s="49">
        <v>11</v>
      </c>
      <c r="M11" s="14">
        <f t="shared" ref="M11:M23" si="1">I11-N11-J11</f>
        <v>8582</v>
      </c>
      <c r="N11" s="85">
        <v>46</v>
      </c>
      <c r="O11" s="3"/>
      <c r="P11" s="3"/>
      <c r="Q11" s="3"/>
      <c r="R11" s="3"/>
    </row>
    <row r="12" spans="1:20" x14ac:dyDescent="0.3">
      <c r="A12" s="1">
        <f t="shared" si="0"/>
        <v>43806</v>
      </c>
      <c r="B12" s="2" t="s">
        <v>11</v>
      </c>
      <c r="C12" s="15">
        <v>2</v>
      </c>
      <c r="D12" s="59" t="s">
        <v>144</v>
      </c>
      <c r="E12" s="13">
        <v>6</v>
      </c>
      <c r="F12" s="13">
        <v>0</v>
      </c>
      <c r="G12" s="13">
        <v>0</v>
      </c>
      <c r="H12" s="83">
        <f t="shared" ref="H12:H23" si="2">SUM(E12:G12)</f>
        <v>6</v>
      </c>
      <c r="I12" s="105">
        <f>H12+'06.12'!I12</f>
        <v>5013</v>
      </c>
      <c r="J12" s="51">
        <v>2</v>
      </c>
      <c r="K12" s="51">
        <v>0</v>
      </c>
      <c r="L12" s="51">
        <v>0</v>
      </c>
      <c r="M12" s="17">
        <f t="shared" si="1"/>
        <v>4969</v>
      </c>
      <c r="N12" s="86">
        <v>42</v>
      </c>
      <c r="O12" s="3"/>
      <c r="P12" s="3"/>
      <c r="Q12" s="3"/>
      <c r="R12" s="3"/>
    </row>
    <row r="13" spans="1:20" x14ac:dyDescent="0.3">
      <c r="A13" s="1">
        <f t="shared" si="0"/>
        <v>43806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H13+'06.12'!I13</f>
        <v>1464</v>
      </c>
      <c r="J13" s="51">
        <v>16</v>
      </c>
      <c r="K13" s="51">
        <v>12</v>
      </c>
      <c r="L13" s="51">
        <v>11</v>
      </c>
      <c r="M13" s="17">
        <f t="shared" si="1"/>
        <v>1444</v>
      </c>
      <c r="N13" s="86">
        <v>4</v>
      </c>
      <c r="O13" s="3"/>
      <c r="Q13" s="3"/>
      <c r="R13" s="3"/>
    </row>
    <row r="14" spans="1:20" x14ac:dyDescent="0.3">
      <c r="A14" s="1">
        <f t="shared" si="0"/>
        <v>43806</v>
      </c>
      <c r="B14" s="2" t="s">
        <v>14</v>
      </c>
      <c r="C14" s="15">
        <v>4</v>
      </c>
      <c r="D14" s="59" t="s">
        <v>145</v>
      </c>
      <c r="E14" s="13">
        <v>4</v>
      </c>
      <c r="F14" s="13">
        <v>0</v>
      </c>
      <c r="G14" s="13">
        <v>0</v>
      </c>
      <c r="H14" s="83">
        <f t="shared" si="2"/>
        <v>4</v>
      </c>
      <c r="I14" s="105">
        <f>H14+'06.12'!I14</f>
        <v>3741</v>
      </c>
      <c r="J14" s="51">
        <v>8</v>
      </c>
      <c r="K14" s="51">
        <v>8</v>
      </c>
      <c r="L14" s="51">
        <v>5</v>
      </c>
      <c r="M14" s="17">
        <f t="shared" si="1"/>
        <v>3708</v>
      </c>
      <c r="N14" s="86">
        <v>25</v>
      </c>
      <c r="O14" s="3"/>
      <c r="P14" s="3"/>
      <c r="Q14" s="3"/>
      <c r="R14" s="3"/>
    </row>
    <row r="15" spans="1:20" ht="17.399999999999999" x14ac:dyDescent="0.3">
      <c r="A15" s="1">
        <f t="shared" si="0"/>
        <v>43806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H15+'06.12'!I15</f>
        <v>1663</v>
      </c>
      <c r="J15" s="51">
        <v>3</v>
      </c>
      <c r="K15" s="51">
        <v>2</v>
      </c>
      <c r="L15" s="51">
        <v>2</v>
      </c>
      <c r="M15" s="17">
        <f t="shared" si="1"/>
        <v>1654</v>
      </c>
      <c r="N15" s="86">
        <v>6</v>
      </c>
      <c r="O15" s="3"/>
      <c r="P15" s="3"/>
      <c r="Q15" s="3"/>
      <c r="R15" s="3"/>
    </row>
    <row r="16" spans="1:20" ht="17.399999999999999" x14ac:dyDescent="0.3">
      <c r="A16" s="1">
        <f t="shared" si="0"/>
        <v>43806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H16+'06.12'!I16</f>
        <v>1052</v>
      </c>
      <c r="J16" s="51"/>
      <c r="K16" s="51"/>
      <c r="L16" s="51">
        <v>0</v>
      </c>
      <c r="M16" s="17">
        <f t="shared" si="1"/>
        <v>1048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43806</v>
      </c>
      <c r="B17" s="2" t="s">
        <v>23</v>
      </c>
      <c r="C17" s="15">
        <v>7</v>
      </c>
      <c r="D17" s="61" t="s">
        <v>24</v>
      </c>
      <c r="E17" s="13">
        <v>0</v>
      </c>
      <c r="F17" s="13">
        <v>0</v>
      </c>
      <c r="G17" s="13">
        <v>0</v>
      </c>
      <c r="H17" s="83">
        <f t="shared" si="2"/>
        <v>0</v>
      </c>
      <c r="I17" s="105">
        <f>H17+'06.12'!I17</f>
        <v>4183</v>
      </c>
      <c r="J17" s="51">
        <v>15</v>
      </c>
      <c r="K17" s="51">
        <v>12</v>
      </c>
      <c r="L17" s="51">
        <v>5</v>
      </c>
      <c r="M17" s="17">
        <f t="shared" si="1"/>
        <v>4136</v>
      </c>
      <c r="N17" s="86">
        <v>32</v>
      </c>
      <c r="O17" s="3"/>
      <c r="P17" s="3"/>
      <c r="Q17" s="3"/>
      <c r="R17" s="3"/>
    </row>
    <row r="18" spans="1:18" ht="17.399999999999999" x14ac:dyDescent="0.3">
      <c r="A18" s="1">
        <f t="shared" si="0"/>
        <v>43806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H18+'06.12'!I18</f>
        <v>356</v>
      </c>
      <c r="J18" s="51"/>
      <c r="K18" s="51"/>
      <c r="L18" s="51">
        <v>0</v>
      </c>
      <c r="M18" s="17">
        <f t="shared" si="1"/>
        <v>353</v>
      </c>
      <c r="N18" s="86">
        <v>3</v>
      </c>
      <c r="O18" s="3"/>
      <c r="P18" s="3"/>
      <c r="Q18" s="3"/>
      <c r="R18" s="3"/>
    </row>
    <row r="19" spans="1:18" x14ac:dyDescent="0.3">
      <c r="A19" s="1">
        <f t="shared" si="0"/>
        <v>43806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H19+'06.12'!I19</f>
        <v>1754</v>
      </c>
      <c r="J19" s="51"/>
      <c r="K19" s="51">
        <v>0</v>
      </c>
      <c r="L19" s="51">
        <v>0</v>
      </c>
      <c r="M19" s="17">
        <f t="shared" si="1"/>
        <v>1746</v>
      </c>
      <c r="N19" s="86">
        <v>8</v>
      </c>
      <c r="O19" s="3"/>
      <c r="P19" s="3"/>
      <c r="Q19" s="3"/>
      <c r="R19" s="3"/>
    </row>
    <row r="20" spans="1:18" x14ac:dyDescent="0.3">
      <c r="A20" s="1">
        <f t="shared" si="0"/>
        <v>43806</v>
      </c>
      <c r="B20" s="2" t="s">
        <v>29</v>
      </c>
      <c r="C20" s="15">
        <v>10</v>
      </c>
      <c r="D20" s="59" t="s">
        <v>30</v>
      </c>
      <c r="E20" s="13">
        <v>5</v>
      </c>
      <c r="F20" s="13">
        <v>0</v>
      </c>
      <c r="G20" s="13">
        <v>0</v>
      </c>
      <c r="H20" s="83">
        <f t="shared" si="2"/>
        <v>5</v>
      </c>
      <c r="I20" s="105">
        <f>H20+'06.12'!I20</f>
        <v>3194</v>
      </c>
      <c r="J20" s="51">
        <v>3</v>
      </c>
      <c r="K20" s="51">
        <v>3</v>
      </c>
      <c r="L20" s="51">
        <v>3</v>
      </c>
      <c r="M20" s="17">
        <f t="shared" si="1"/>
        <v>3177</v>
      </c>
      <c r="N20" s="86">
        <v>14</v>
      </c>
      <c r="O20" s="3"/>
      <c r="P20" s="3"/>
      <c r="Q20" s="3"/>
      <c r="R20" s="3"/>
    </row>
    <row r="21" spans="1:18" ht="22.2" customHeight="1" x14ac:dyDescent="0.3">
      <c r="A21" s="1">
        <f t="shared" si="0"/>
        <v>43806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H21+'06.12'!I21</f>
        <v>247</v>
      </c>
      <c r="J21" s="51"/>
      <c r="K21" s="51"/>
      <c r="L21" s="51"/>
      <c r="M21" s="17">
        <f t="shared" si="1"/>
        <v>245</v>
      </c>
      <c r="N21" s="86">
        <v>2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H22+'06.12'!I22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43806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23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23</v>
      </c>
      <c r="I24" s="94">
        <f t="shared" si="3"/>
        <v>31410</v>
      </c>
      <c r="J24" s="92">
        <f t="shared" si="3"/>
        <v>87</v>
      </c>
      <c r="K24" s="92">
        <f t="shared" si="3"/>
        <v>60</v>
      </c>
      <c r="L24" s="92">
        <f t="shared" si="3"/>
        <v>37</v>
      </c>
      <c r="M24" s="95">
        <f t="shared" si="3"/>
        <v>31137</v>
      </c>
      <c r="N24" s="96">
        <f t="shared" si="3"/>
        <v>186</v>
      </c>
      <c r="O24" s="3"/>
      <c r="P24" s="3"/>
      <c r="Q24" s="3"/>
      <c r="R24" s="3"/>
    </row>
    <row r="25" spans="1:18" x14ac:dyDescent="0.3">
      <c r="A25" s="1">
        <f t="shared" ref="A25:A88" si="4">$N$3</f>
        <v>43806</v>
      </c>
      <c r="B25" s="2">
        <v>1</v>
      </c>
      <c r="C25" s="78"/>
      <c r="D25" s="79" t="s">
        <v>119</v>
      </c>
      <c r="E25" s="97">
        <f>E75</f>
        <v>2</v>
      </c>
      <c r="F25" s="97">
        <f t="shared" ref="F25:N25" si="5">F75</f>
        <v>0</v>
      </c>
      <c r="G25" s="97">
        <f t="shared" si="5"/>
        <v>0</v>
      </c>
      <c r="H25" s="97">
        <f t="shared" si="5"/>
        <v>2</v>
      </c>
      <c r="I25" s="97">
        <f t="shared" si="5"/>
        <v>19991</v>
      </c>
      <c r="J25" s="97">
        <f t="shared" si="5"/>
        <v>108</v>
      </c>
      <c r="K25" s="97">
        <f t="shared" si="5"/>
        <v>105</v>
      </c>
      <c r="L25" s="97">
        <f t="shared" si="5"/>
        <v>73</v>
      </c>
      <c r="M25" s="97">
        <f t="shared" si="5"/>
        <v>19854</v>
      </c>
      <c r="N25" s="97">
        <f t="shared" si="5"/>
        <v>29</v>
      </c>
      <c r="O25" s="3"/>
      <c r="P25" s="3"/>
      <c r="Q25" s="3"/>
      <c r="R25" s="3"/>
    </row>
    <row r="26" spans="1:18" x14ac:dyDescent="0.3">
      <c r="A26" s="1">
        <f t="shared" si="4"/>
        <v>43806</v>
      </c>
      <c r="B26" s="2">
        <v>1</v>
      </c>
      <c r="C26" s="78"/>
      <c r="D26" s="79" t="s">
        <v>154</v>
      </c>
      <c r="E26" s="97">
        <f>E24+E25</f>
        <v>25</v>
      </c>
      <c r="F26" s="98">
        <f t="shared" ref="F26:N26" si="6">F24+F25</f>
        <v>0</v>
      </c>
      <c r="G26" s="98">
        <f t="shared" si="6"/>
        <v>0</v>
      </c>
      <c r="H26" s="99">
        <f t="shared" si="6"/>
        <v>25</v>
      </c>
      <c r="I26" s="97">
        <f t="shared" si="6"/>
        <v>51401</v>
      </c>
      <c r="J26" s="98">
        <f t="shared" si="6"/>
        <v>195</v>
      </c>
      <c r="K26" s="98">
        <f t="shared" si="6"/>
        <v>165</v>
      </c>
      <c r="L26" s="100">
        <f t="shared" si="6"/>
        <v>110</v>
      </c>
      <c r="M26" s="101">
        <f t="shared" si="6"/>
        <v>50991</v>
      </c>
      <c r="N26" s="102">
        <f t="shared" si="6"/>
        <v>215</v>
      </c>
      <c r="O26" s="3"/>
      <c r="P26" s="67"/>
      <c r="Q26" s="3"/>
      <c r="R26" s="3"/>
    </row>
    <row r="27" spans="1:18" x14ac:dyDescent="0.3">
      <c r="A27" s="1">
        <f t="shared" si="4"/>
        <v>43806</v>
      </c>
      <c r="B27" s="2">
        <v>1</v>
      </c>
      <c r="C27" s="80"/>
      <c r="D27" s="81" t="s">
        <v>120</v>
      </c>
      <c r="E27" s="97">
        <f>SUM(E28:E35)</f>
        <v>21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21</v>
      </c>
      <c r="I27" s="97">
        <f t="shared" si="7"/>
        <v>49212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49016</v>
      </c>
      <c r="N27" s="102">
        <f t="shared" si="7"/>
        <v>127</v>
      </c>
      <c r="O27" s="3"/>
      <c r="P27" s="3"/>
      <c r="Q27" s="3"/>
      <c r="R27" s="3"/>
    </row>
    <row r="28" spans="1:18" x14ac:dyDescent="0.3">
      <c r="A28" s="1">
        <f t="shared" si="4"/>
        <v>43806</v>
      </c>
      <c r="B28" s="2" t="s">
        <v>31</v>
      </c>
      <c r="C28" s="12">
        <v>1</v>
      </c>
      <c r="D28" s="48" t="s">
        <v>32</v>
      </c>
      <c r="E28" s="13">
        <v>6</v>
      </c>
      <c r="F28" s="13">
        <v>0</v>
      </c>
      <c r="G28" s="13">
        <v>0</v>
      </c>
      <c r="H28" s="82">
        <f t="shared" ref="H28:H35" si="8">SUM(E28:G28)</f>
        <v>6</v>
      </c>
      <c r="I28" s="104">
        <f>H28+'06.12'!I28</f>
        <v>11663</v>
      </c>
      <c r="J28" s="49">
        <v>14</v>
      </c>
      <c r="K28" s="49">
        <v>8</v>
      </c>
      <c r="L28" s="49">
        <v>5</v>
      </c>
      <c r="M28" s="14">
        <f t="shared" ref="M28:M35" si="9">I28-N28-J28</f>
        <v>11625</v>
      </c>
      <c r="N28" s="85">
        <v>24</v>
      </c>
      <c r="O28" s="3"/>
      <c r="P28" s="3"/>
      <c r="Q28" s="3"/>
      <c r="R28" s="3"/>
    </row>
    <row r="29" spans="1:18" x14ac:dyDescent="0.3">
      <c r="A29" s="1">
        <f t="shared" si="4"/>
        <v>43806</v>
      </c>
      <c r="B29" s="2" t="s">
        <v>33</v>
      </c>
      <c r="C29" s="15">
        <v>2</v>
      </c>
      <c r="D29" s="50" t="s">
        <v>156</v>
      </c>
      <c r="E29" s="13">
        <v>7</v>
      </c>
      <c r="F29" s="13">
        <v>0</v>
      </c>
      <c r="G29" s="13">
        <v>0</v>
      </c>
      <c r="H29" s="83">
        <f t="shared" si="8"/>
        <v>7</v>
      </c>
      <c r="I29" s="105">
        <f>H29+'06.12'!I29</f>
        <v>8238</v>
      </c>
      <c r="J29" s="51">
        <v>7</v>
      </c>
      <c r="K29" s="51">
        <v>5</v>
      </c>
      <c r="L29" s="51">
        <v>2</v>
      </c>
      <c r="M29" s="17">
        <f t="shared" si="9"/>
        <v>8195</v>
      </c>
      <c r="N29" s="86">
        <v>36</v>
      </c>
      <c r="O29" s="3"/>
      <c r="P29" s="3"/>
      <c r="Q29" s="3"/>
      <c r="R29" s="3"/>
    </row>
    <row r="30" spans="1:18" ht="17.399999999999999" x14ac:dyDescent="0.3">
      <c r="A30" s="1">
        <f t="shared" si="4"/>
        <v>43806</v>
      </c>
      <c r="B30" s="2" t="s">
        <v>35</v>
      </c>
      <c r="C30" s="15">
        <v>3</v>
      </c>
      <c r="D30" s="50" t="s">
        <v>36</v>
      </c>
      <c r="E30" s="13">
        <v>5</v>
      </c>
      <c r="F30" s="13">
        <v>0</v>
      </c>
      <c r="G30" s="13">
        <v>0</v>
      </c>
      <c r="H30" s="83">
        <f t="shared" si="8"/>
        <v>5</v>
      </c>
      <c r="I30" s="105">
        <f>H30+'06.12'!I30</f>
        <v>11905</v>
      </c>
      <c r="J30" s="51">
        <v>24</v>
      </c>
      <c r="K30" s="51">
        <v>10</v>
      </c>
      <c r="L30" s="51">
        <v>4</v>
      </c>
      <c r="M30" s="17">
        <f t="shared" si="9"/>
        <v>11843</v>
      </c>
      <c r="N30" s="86">
        <v>38</v>
      </c>
      <c r="O30" s="3"/>
      <c r="P30" s="3"/>
      <c r="Q30" s="3"/>
      <c r="R30" s="3"/>
    </row>
    <row r="31" spans="1:18" ht="17.399999999999999" x14ac:dyDescent="0.3">
      <c r="A31" s="1">
        <f t="shared" si="4"/>
        <v>43806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H31+'06.12'!I31</f>
        <v>2169</v>
      </c>
      <c r="J31" s="51">
        <v>4</v>
      </c>
      <c r="K31" s="51">
        <v>4</v>
      </c>
      <c r="L31" s="51">
        <v>2</v>
      </c>
      <c r="M31" s="17">
        <f t="shared" si="9"/>
        <v>2163</v>
      </c>
      <c r="N31" s="86">
        <v>2</v>
      </c>
      <c r="O31" s="3"/>
      <c r="P31" s="3"/>
      <c r="Q31" s="3"/>
      <c r="R31" s="3"/>
    </row>
    <row r="32" spans="1:18" ht="17.399999999999999" x14ac:dyDescent="0.3">
      <c r="A32" s="1">
        <f t="shared" si="4"/>
        <v>43806</v>
      </c>
      <c r="B32" s="2" t="s">
        <v>39</v>
      </c>
      <c r="C32" s="15">
        <v>5</v>
      </c>
      <c r="D32" s="50" t="s">
        <v>40</v>
      </c>
      <c r="E32" s="13">
        <v>1</v>
      </c>
      <c r="F32" s="13">
        <v>0</v>
      </c>
      <c r="G32" s="13">
        <v>0</v>
      </c>
      <c r="H32" s="83">
        <f t="shared" si="8"/>
        <v>1</v>
      </c>
      <c r="I32" s="105">
        <f>H32+'06.12'!I32</f>
        <v>4806</v>
      </c>
      <c r="J32" s="51">
        <v>5</v>
      </c>
      <c r="K32" s="51">
        <v>4</v>
      </c>
      <c r="L32" s="51">
        <v>2</v>
      </c>
      <c r="M32" s="17">
        <f t="shared" si="9"/>
        <v>4787</v>
      </c>
      <c r="N32" s="86">
        <v>14</v>
      </c>
      <c r="O32" s="3"/>
      <c r="P32" s="3"/>
      <c r="Q32" s="3"/>
      <c r="R32" s="3"/>
    </row>
    <row r="33" spans="1:18" ht="17.399999999999999" x14ac:dyDescent="0.3">
      <c r="A33" s="1">
        <f t="shared" si="4"/>
        <v>43806</v>
      </c>
      <c r="B33" s="2" t="s">
        <v>41</v>
      </c>
      <c r="C33" s="15">
        <v>6</v>
      </c>
      <c r="D33" s="50" t="s">
        <v>42</v>
      </c>
      <c r="E33" s="13">
        <v>0</v>
      </c>
      <c r="F33" s="13">
        <v>0</v>
      </c>
      <c r="G33" s="13">
        <v>0</v>
      </c>
      <c r="H33" s="83">
        <f t="shared" si="8"/>
        <v>0</v>
      </c>
      <c r="I33" s="105">
        <f>H33+'06.12'!I33</f>
        <v>7055</v>
      </c>
      <c r="J33" s="51">
        <v>10</v>
      </c>
      <c r="K33" s="51">
        <v>5</v>
      </c>
      <c r="L33" s="51">
        <v>2</v>
      </c>
      <c r="M33" s="17">
        <f t="shared" si="9"/>
        <v>7036</v>
      </c>
      <c r="N33" s="86">
        <v>9</v>
      </c>
      <c r="O33" s="3"/>
      <c r="P33" s="3"/>
      <c r="Q33" s="3"/>
      <c r="R33" s="3"/>
    </row>
    <row r="34" spans="1:18" x14ac:dyDescent="0.3">
      <c r="A34" s="1">
        <f t="shared" si="4"/>
        <v>43806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H34+'06.12'!I34</f>
        <v>1010</v>
      </c>
      <c r="J34" s="51">
        <v>1</v>
      </c>
      <c r="K34" s="51">
        <v>0</v>
      </c>
      <c r="L34" s="51">
        <v>0</v>
      </c>
      <c r="M34" s="17">
        <f t="shared" si="9"/>
        <v>1007</v>
      </c>
      <c r="N34" s="86">
        <v>2</v>
      </c>
      <c r="O34" s="3"/>
      <c r="P34" s="3"/>
      <c r="Q34" s="3"/>
      <c r="R34" s="3"/>
    </row>
    <row r="35" spans="1:18" ht="17.399999999999999" x14ac:dyDescent="0.3">
      <c r="A35" s="1">
        <f t="shared" si="4"/>
        <v>43806</v>
      </c>
      <c r="B35" s="2" t="s">
        <v>45</v>
      </c>
      <c r="C35" s="20">
        <v>8</v>
      </c>
      <c r="D35" s="54" t="s">
        <v>46</v>
      </c>
      <c r="E35" s="13">
        <v>2</v>
      </c>
      <c r="F35" s="13">
        <v>0</v>
      </c>
      <c r="G35" s="13">
        <v>0</v>
      </c>
      <c r="H35" s="84">
        <f t="shared" si="8"/>
        <v>2</v>
      </c>
      <c r="I35" s="106">
        <f>H35+'06.12'!I35</f>
        <v>2366</v>
      </c>
      <c r="J35" s="55">
        <v>4</v>
      </c>
      <c r="K35" s="55">
        <v>3</v>
      </c>
      <c r="L35" s="55">
        <v>2</v>
      </c>
      <c r="M35" s="19">
        <f t="shared" si="9"/>
        <v>2360</v>
      </c>
      <c r="N35" s="87">
        <v>2</v>
      </c>
      <c r="O35" s="3"/>
      <c r="P35" s="3"/>
      <c r="Q35" s="3"/>
      <c r="R35" s="3"/>
    </row>
    <row r="36" spans="1:18" x14ac:dyDescent="0.3">
      <c r="A36" s="1">
        <f t="shared" si="4"/>
        <v>43806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46</v>
      </c>
      <c r="I36" s="23">
        <f t="shared" si="10"/>
        <v>100613</v>
      </c>
      <c r="J36" s="23">
        <f t="shared" si="10"/>
        <v>264</v>
      </c>
      <c r="K36" s="23">
        <f t="shared" si="10"/>
        <v>204</v>
      </c>
      <c r="L36" s="23">
        <f t="shared" si="10"/>
        <v>129</v>
      </c>
      <c r="M36" s="23">
        <f t="shared" si="10"/>
        <v>100007</v>
      </c>
      <c r="N36" s="23">
        <f t="shared" si="10"/>
        <v>342</v>
      </c>
      <c r="O36" s="3"/>
      <c r="P36" s="3"/>
      <c r="Q36" s="3"/>
      <c r="R36" s="3"/>
    </row>
    <row r="37" spans="1:18" ht="21.6" customHeight="1" x14ac:dyDescent="0.3">
      <c r="A37" s="1">
        <f t="shared" si="4"/>
        <v>43806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43806</v>
      </c>
      <c r="B38" s="64">
        <v>1</v>
      </c>
      <c r="C38" s="69"/>
      <c r="D38" s="306" t="s">
        <v>261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43806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43806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43806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43806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43806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29</v>
      </c>
      <c r="O43" s="3"/>
      <c r="P43" s="3"/>
      <c r="Q43" s="3"/>
      <c r="R43" s="3"/>
    </row>
    <row r="44" spans="1:18" ht="58.2" customHeight="1" x14ac:dyDescent="0.3">
      <c r="A44" s="1">
        <f t="shared" si="4"/>
        <v>43806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71" t="s">
        <v>142</v>
      </c>
      <c r="I44" s="65" t="str">
        <f>"me©‡gvU fwZ© 
= "&amp;I75</f>
        <v>me©‡gvU fwZ© 
= 19991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105</v>
      </c>
      <c r="L44" s="65" t="str">
        <f>"wbwðZ g„„Zz¨ 
= "&amp;L75</f>
        <v>wbwðZ g„„Zz¨ 
= 73</v>
      </c>
      <c r="M44" s="65" t="str">
        <f>"QvocÎ cÖvß †ivMx
 = "&amp;M75</f>
        <v>QvocÎ cÖvß †ivMx
 = 19854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43806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H45+'06.12'!I45</f>
        <v>1214</v>
      </c>
      <c r="J45" s="49">
        <v>3</v>
      </c>
      <c r="K45" s="49">
        <v>3</v>
      </c>
      <c r="L45" s="49">
        <v>1</v>
      </c>
      <c r="M45" s="14">
        <f t="shared" ref="M45:M74" si="12">I45-N45-J45</f>
        <v>1209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43806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H46+'06.12'!I46</f>
        <v>1890</v>
      </c>
      <c r="J46" s="51">
        <v>12</v>
      </c>
      <c r="K46" s="51">
        <v>11</v>
      </c>
      <c r="L46" s="51">
        <v>9</v>
      </c>
      <c r="M46" s="17">
        <f t="shared" si="12"/>
        <v>1878</v>
      </c>
      <c r="N46" s="86">
        <v>0</v>
      </c>
      <c r="O46" s="3"/>
      <c r="P46" s="3"/>
      <c r="Q46" s="3"/>
      <c r="R46" s="3"/>
    </row>
    <row r="47" spans="1:18" ht="17.55" customHeight="1" x14ac:dyDescent="0.3">
      <c r="A47" s="1">
        <f t="shared" si="4"/>
        <v>43806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H47+'06.12'!I47</f>
        <v>670</v>
      </c>
      <c r="J47" s="51">
        <v>4</v>
      </c>
      <c r="K47" s="51">
        <v>4</v>
      </c>
      <c r="L47" s="51">
        <v>3</v>
      </c>
      <c r="M47" s="17">
        <f t="shared" si="12"/>
        <v>665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43806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H48+'06.12'!I48</f>
        <v>758</v>
      </c>
      <c r="J48" s="51">
        <v>8</v>
      </c>
      <c r="K48" s="51">
        <v>8</v>
      </c>
      <c r="L48" s="51">
        <v>4</v>
      </c>
      <c r="M48" s="17">
        <f t="shared" si="12"/>
        <v>748</v>
      </c>
      <c r="N48" s="86">
        <v>2</v>
      </c>
      <c r="O48" s="3"/>
      <c r="P48" s="3"/>
      <c r="Q48" s="3"/>
      <c r="R48" s="3"/>
    </row>
    <row r="49" spans="1:18" ht="17.55" customHeight="1" x14ac:dyDescent="0.3">
      <c r="A49" s="1">
        <f t="shared" si="4"/>
        <v>43806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H49+'06.12'!I49</f>
        <v>920</v>
      </c>
      <c r="J49" s="51">
        <v>12</v>
      </c>
      <c r="K49" s="51">
        <v>12</v>
      </c>
      <c r="L49" s="51">
        <v>12</v>
      </c>
      <c r="M49" s="17">
        <f t="shared" si="12"/>
        <v>906</v>
      </c>
      <c r="N49" s="86">
        <v>2</v>
      </c>
      <c r="O49" s="3"/>
      <c r="P49" s="3"/>
      <c r="Q49" s="3"/>
      <c r="R49" s="3"/>
    </row>
    <row r="50" spans="1:18" ht="17.55" customHeight="1" x14ac:dyDescent="0.3">
      <c r="A50" s="1">
        <f t="shared" si="4"/>
        <v>43806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H50+'06.12'!I50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43806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H51+'06.12'!I51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43806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H52+'06.12'!I52</f>
        <v>385</v>
      </c>
      <c r="J52" s="51">
        <v>1</v>
      </c>
      <c r="K52" s="51">
        <v>2</v>
      </c>
      <c r="L52" s="51">
        <v>2</v>
      </c>
      <c r="M52" s="17">
        <f t="shared" si="12"/>
        <v>384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43806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H53+'06.12'!I53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43806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H54+'06.12'!I54</f>
        <v>1731</v>
      </c>
      <c r="J54" s="51">
        <v>2</v>
      </c>
      <c r="K54" s="51">
        <v>2</v>
      </c>
      <c r="L54" s="51">
        <v>1</v>
      </c>
      <c r="M54" s="17">
        <f t="shared" si="12"/>
        <v>1726</v>
      </c>
      <c r="N54" s="86">
        <v>3</v>
      </c>
      <c r="O54" s="3"/>
      <c r="P54" s="3"/>
      <c r="Q54" s="3"/>
      <c r="R54" s="3"/>
    </row>
    <row r="55" spans="1:18" ht="17.55" customHeight="1" x14ac:dyDescent="0.3">
      <c r="A55" s="1">
        <f t="shared" si="4"/>
        <v>43806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H55+'06.12'!I55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43806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H56+'06.12'!I56</f>
        <v>144</v>
      </c>
      <c r="J56" s="51">
        <v>1</v>
      </c>
      <c r="K56" s="51">
        <v>1</v>
      </c>
      <c r="L56" s="51">
        <v>1</v>
      </c>
      <c r="M56" s="17">
        <f t="shared" si="12"/>
        <v>143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43806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H57+'06.12'!I57</f>
        <v>693</v>
      </c>
      <c r="J57" s="51">
        <v>4</v>
      </c>
      <c r="K57" s="51">
        <v>4</v>
      </c>
      <c r="L57" s="51">
        <v>1</v>
      </c>
      <c r="M57" s="17">
        <f t="shared" si="12"/>
        <v>688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43806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H58+'06.12'!I58</f>
        <v>1428</v>
      </c>
      <c r="J58" s="51">
        <v>6</v>
      </c>
      <c r="K58" s="51">
        <v>6</v>
      </c>
      <c r="L58" s="51">
        <v>4</v>
      </c>
      <c r="M58" s="17">
        <f t="shared" si="12"/>
        <v>1418</v>
      </c>
      <c r="N58" s="86">
        <v>4</v>
      </c>
      <c r="O58" s="3"/>
      <c r="P58" s="3"/>
      <c r="Q58" s="3"/>
      <c r="R58" s="3"/>
    </row>
    <row r="59" spans="1:18" ht="17.55" customHeight="1" x14ac:dyDescent="0.3">
      <c r="A59" s="1">
        <f t="shared" si="4"/>
        <v>43806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H59+'06.12'!I59</f>
        <v>774</v>
      </c>
      <c r="J59" s="51">
        <v>8</v>
      </c>
      <c r="K59" s="51">
        <v>8</v>
      </c>
      <c r="L59" s="51">
        <v>7</v>
      </c>
      <c r="M59" s="17">
        <f t="shared" si="12"/>
        <v>766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43806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H60+'06.12'!I60</f>
        <v>377</v>
      </c>
      <c r="J60" s="51"/>
      <c r="K60" s="51"/>
      <c r="L60" s="51">
        <v>0</v>
      </c>
      <c r="M60" s="17">
        <f t="shared" si="12"/>
        <v>377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43806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H61+'06.12'!I61</f>
        <v>489</v>
      </c>
      <c r="J61" s="51"/>
      <c r="K61" s="51"/>
      <c r="L61" s="51">
        <v>0</v>
      </c>
      <c r="M61" s="17">
        <f t="shared" si="12"/>
        <v>487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43806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H62+'06.12'!I62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43806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H63+'06.12'!I63</f>
        <v>820</v>
      </c>
      <c r="J63" s="51">
        <v>6</v>
      </c>
      <c r="K63" s="51">
        <v>6</v>
      </c>
      <c r="L63" s="51">
        <v>6</v>
      </c>
      <c r="M63" s="17">
        <f t="shared" si="12"/>
        <v>813</v>
      </c>
      <c r="N63" s="86">
        <v>1</v>
      </c>
      <c r="O63" s="3"/>
      <c r="P63" s="3"/>
      <c r="Q63" s="3"/>
      <c r="R63" s="3"/>
    </row>
    <row r="64" spans="1:18" ht="17.55" customHeight="1" x14ac:dyDescent="0.3">
      <c r="A64" s="1">
        <f t="shared" si="4"/>
        <v>43806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H64+'06.12'!I64</f>
        <v>990</v>
      </c>
      <c r="J64" s="51"/>
      <c r="K64" s="51"/>
      <c r="L64" s="51">
        <v>0</v>
      </c>
      <c r="M64" s="17">
        <f t="shared" si="12"/>
        <v>989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43806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H65+'06.12'!I65</f>
        <v>498</v>
      </c>
      <c r="J65" s="51">
        <v>4</v>
      </c>
      <c r="K65" s="51">
        <v>4</v>
      </c>
      <c r="L65" s="51">
        <v>4</v>
      </c>
      <c r="M65" s="17">
        <f t="shared" si="12"/>
        <v>494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43806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H66+'06.12'!I66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43806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H67+'06.12'!I67</f>
        <v>738</v>
      </c>
      <c r="J67" s="51">
        <v>7</v>
      </c>
      <c r="K67" s="51">
        <v>6</v>
      </c>
      <c r="L67" s="51">
        <v>5</v>
      </c>
      <c r="M67" s="17">
        <f t="shared" si="12"/>
        <v>729</v>
      </c>
      <c r="N67" s="86">
        <v>2</v>
      </c>
      <c r="O67" s="3"/>
      <c r="P67" s="3"/>
      <c r="Q67" s="3"/>
      <c r="R67" s="3"/>
    </row>
    <row r="68" spans="1:18" ht="17.55" customHeight="1" x14ac:dyDescent="0.3">
      <c r="A68" s="1">
        <f t="shared" si="4"/>
        <v>43806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H68+'06.12'!I68</f>
        <v>361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2</v>
      </c>
      <c r="O68" s="3"/>
      <c r="P68" s="3"/>
      <c r="Q68" s="3"/>
      <c r="R68" s="3"/>
    </row>
    <row r="69" spans="1:18" ht="17.55" customHeight="1" x14ac:dyDescent="0.3">
      <c r="A69" s="1">
        <f t="shared" si="4"/>
        <v>43806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H69+'06.12'!I69</f>
        <v>872</v>
      </c>
      <c r="J69" s="51">
        <v>3</v>
      </c>
      <c r="K69" s="51">
        <v>3</v>
      </c>
      <c r="L69" s="51">
        <v>2</v>
      </c>
      <c r="M69" s="17">
        <f t="shared" si="12"/>
        <v>867</v>
      </c>
      <c r="N69" s="86">
        <v>2</v>
      </c>
      <c r="O69" s="3"/>
      <c r="P69" s="3"/>
      <c r="Q69" s="3"/>
      <c r="R69" s="3"/>
    </row>
    <row r="70" spans="1:18" ht="17.55" customHeight="1" x14ac:dyDescent="0.3">
      <c r="A70" s="1">
        <f t="shared" si="4"/>
        <v>43806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H70+'06.12'!I70</f>
        <v>798</v>
      </c>
      <c r="J70" s="51">
        <v>2</v>
      </c>
      <c r="K70" s="51">
        <v>2</v>
      </c>
      <c r="L70" s="51">
        <v>0</v>
      </c>
      <c r="M70" s="17">
        <f t="shared" si="12"/>
        <v>795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43806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H71+'06.12'!I71</f>
        <v>780</v>
      </c>
      <c r="J71" s="51"/>
      <c r="K71" s="51"/>
      <c r="L71" s="51">
        <v>0</v>
      </c>
      <c r="M71" s="17">
        <f t="shared" si="12"/>
        <v>779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43806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H72+'06.12'!I72</f>
        <v>313</v>
      </c>
      <c r="J72" s="51"/>
      <c r="K72" s="51"/>
      <c r="L72" s="51">
        <v>0</v>
      </c>
      <c r="M72" s="17">
        <f t="shared" si="12"/>
        <v>312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43806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H73+'06.12'!I73</f>
        <v>405</v>
      </c>
      <c r="J73" s="51">
        <v>3</v>
      </c>
      <c r="K73" s="51">
        <v>3</v>
      </c>
      <c r="L73" s="51">
        <v>3</v>
      </c>
      <c r="M73" s="17">
        <f t="shared" si="12"/>
        <v>401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43806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H74+'06.12'!I74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43806</v>
      </c>
      <c r="B75" s="2">
        <v>1</v>
      </c>
      <c r="C75" s="29"/>
      <c r="D75" s="22" t="s">
        <v>117</v>
      </c>
      <c r="E75" s="23">
        <f>SUM(E45:E74)</f>
        <v>2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</v>
      </c>
      <c r="I75" s="23">
        <f t="shared" si="13"/>
        <v>19991</v>
      </c>
      <c r="J75" s="23">
        <f t="shared" si="13"/>
        <v>108</v>
      </c>
      <c r="K75" s="23">
        <f t="shared" si="13"/>
        <v>105</v>
      </c>
      <c r="L75" s="23">
        <f t="shared" si="13"/>
        <v>73</v>
      </c>
      <c r="M75" s="23">
        <f t="shared" si="13"/>
        <v>19854</v>
      </c>
      <c r="N75" s="23">
        <f t="shared" si="13"/>
        <v>29</v>
      </c>
      <c r="O75" s="3"/>
      <c r="P75" s="3"/>
      <c r="Q75" s="3"/>
      <c r="R75" s="3"/>
    </row>
    <row r="76" spans="1:18" ht="17.55" customHeight="1" x14ac:dyDescent="0.3">
      <c r="A76" s="1">
        <f t="shared" si="4"/>
        <v>43806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43806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43806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43806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43806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43806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43806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43806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43806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43806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43806</v>
      </c>
      <c r="B86" s="2">
        <v>1</v>
      </c>
      <c r="E86" s="30"/>
    </row>
    <row r="87" spans="1:14" x14ac:dyDescent="0.3">
      <c r="A87" s="1">
        <f t="shared" si="4"/>
        <v>43806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43806</v>
      </c>
      <c r="B88" s="2">
        <v>1</v>
      </c>
      <c r="E88" s="30"/>
    </row>
    <row r="89" spans="1:14" x14ac:dyDescent="0.3">
      <c r="A89" s="1">
        <f t="shared" ref="A89" si="14">$N$3</f>
        <v>43806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43805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43805</v>
      </c>
      <c r="B2" s="2">
        <v>1</v>
      </c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41"/>
      <c r="N2" s="269"/>
    </row>
    <row r="3" spans="1:20" ht="17.399999999999999" x14ac:dyDescent="0.3">
      <c r="A3" s="1">
        <f t="shared" si="0"/>
        <v>43805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43805</v>
      </c>
      <c r="O3" s="3"/>
      <c r="P3" s="3"/>
      <c r="Q3" s="3"/>
      <c r="R3" s="3"/>
    </row>
    <row r="4" spans="1:20" ht="17.399999999999999" x14ac:dyDescent="0.3">
      <c r="A4" s="1">
        <f t="shared" si="0"/>
        <v>43805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43805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43805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43805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43805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43805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43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344</v>
      </c>
      <c r="O9" s="3"/>
      <c r="P9" s="3"/>
      <c r="Q9" s="40" t="str">
        <f>"24 N›Uvq ?? msL¨v = "&amp;H36</f>
        <v>24 N›Uvq ?? msL¨v = 43</v>
      </c>
    </row>
    <row r="10" spans="1:20" ht="57.6" x14ac:dyDescent="0.3">
      <c r="A10" s="1">
        <f t="shared" si="0"/>
        <v>43805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70" t="s">
        <v>142</v>
      </c>
      <c r="I10" s="65" t="str">
        <f>"me©‡gvU fwZ©
= "&amp;I36</f>
        <v>me©‡gvU fwZ©
= 100567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204</v>
      </c>
      <c r="L10" s="65" t="str">
        <f>"wbwðZ g„„Zz¨ 
= "&amp;L36</f>
        <v>wbwðZ g„„Zz¨ 
= 129</v>
      </c>
      <c r="M10" s="65" t="str">
        <f>"QvocÎ cÖvß †ivMx
 = "&amp;M36</f>
        <v>QvocÎ cÖvß †ivMx
 = 99959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43805</v>
      </c>
      <c r="B11" s="2" t="s">
        <v>9</v>
      </c>
      <c r="C11" s="12">
        <v>1</v>
      </c>
      <c r="D11" s="57" t="s">
        <v>10</v>
      </c>
      <c r="E11" s="13">
        <v>6</v>
      </c>
      <c r="F11" s="13">
        <v>0</v>
      </c>
      <c r="G11" s="13">
        <v>0</v>
      </c>
      <c r="H11" s="82">
        <f>SUM(E11:G11)</f>
        <v>6</v>
      </c>
      <c r="I11" s="104">
        <f>H11+'05.12'!I11</f>
        <v>8660</v>
      </c>
      <c r="J11" s="49">
        <v>40</v>
      </c>
      <c r="K11" s="49">
        <v>23</v>
      </c>
      <c r="L11" s="49">
        <v>11</v>
      </c>
      <c r="M11" s="14">
        <f t="shared" ref="M11:M23" si="1">I11-N11-J11</f>
        <v>8579</v>
      </c>
      <c r="N11" s="85">
        <v>41</v>
      </c>
      <c r="O11" s="3"/>
      <c r="P11" s="3"/>
      <c r="Q11" s="3"/>
      <c r="R11" s="3"/>
    </row>
    <row r="12" spans="1:20" x14ac:dyDescent="0.3">
      <c r="A12" s="1">
        <f t="shared" si="0"/>
        <v>43805</v>
      </c>
      <c r="B12" s="2" t="s">
        <v>11</v>
      </c>
      <c r="C12" s="15">
        <v>2</v>
      </c>
      <c r="D12" s="59" t="s">
        <v>144</v>
      </c>
      <c r="E12" s="13">
        <v>3</v>
      </c>
      <c r="F12" s="13">
        <v>0</v>
      </c>
      <c r="G12" s="13">
        <v>0</v>
      </c>
      <c r="H12" s="83">
        <f t="shared" ref="H12:H23" si="2">SUM(E12:G12)</f>
        <v>3</v>
      </c>
      <c r="I12" s="105">
        <f>H12+'05.12'!I12</f>
        <v>5007</v>
      </c>
      <c r="J12" s="51">
        <v>2</v>
      </c>
      <c r="K12" s="51">
        <v>0</v>
      </c>
      <c r="L12" s="51">
        <v>0</v>
      </c>
      <c r="M12" s="17">
        <f t="shared" si="1"/>
        <v>4963</v>
      </c>
      <c r="N12" s="86">
        <v>42</v>
      </c>
      <c r="O12" s="3"/>
      <c r="P12" s="3"/>
      <c r="Q12" s="3"/>
      <c r="R12" s="3"/>
    </row>
    <row r="13" spans="1:20" x14ac:dyDescent="0.3">
      <c r="A13" s="1">
        <f t="shared" si="0"/>
        <v>43805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H13+'05.12'!I13</f>
        <v>1464</v>
      </c>
      <c r="J13" s="51">
        <v>16</v>
      </c>
      <c r="K13" s="51">
        <v>12</v>
      </c>
      <c r="L13" s="51">
        <v>11</v>
      </c>
      <c r="M13" s="17">
        <f t="shared" si="1"/>
        <v>1444</v>
      </c>
      <c r="N13" s="86">
        <v>4</v>
      </c>
      <c r="O13" s="3"/>
      <c r="Q13" s="3"/>
      <c r="R13" s="3"/>
    </row>
    <row r="14" spans="1:20" x14ac:dyDescent="0.3">
      <c r="A14" s="1">
        <f t="shared" si="0"/>
        <v>43805</v>
      </c>
      <c r="B14" s="2" t="s">
        <v>14</v>
      </c>
      <c r="C14" s="15">
        <v>4</v>
      </c>
      <c r="D14" s="59" t="s">
        <v>145</v>
      </c>
      <c r="E14" s="13">
        <v>3</v>
      </c>
      <c r="F14" s="13">
        <v>0</v>
      </c>
      <c r="G14" s="13">
        <v>0</v>
      </c>
      <c r="H14" s="83">
        <f t="shared" si="2"/>
        <v>3</v>
      </c>
      <c r="I14" s="105">
        <f>H14+'05.12'!I14</f>
        <v>3737</v>
      </c>
      <c r="J14" s="51">
        <v>8</v>
      </c>
      <c r="K14" s="51">
        <v>8</v>
      </c>
      <c r="L14" s="51">
        <v>5</v>
      </c>
      <c r="M14" s="17">
        <f t="shared" si="1"/>
        <v>3708</v>
      </c>
      <c r="N14" s="86">
        <v>21</v>
      </c>
      <c r="O14" s="3"/>
      <c r="P14" s="3"/>
      <c r="Q14" s="3"/>
      <c r="R14" s="3"/>
    </row>
    <row r="15" spans="1:20" ht="17.399999999999999" x14ac:dyDescent="0.3">
      <c r="A15" s="1">
        <f t="shared" si="0"/>
        <v>43805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H15+'05.12'!I15</f>
        <v>1663</v>
      </c>
      <c r="J15" s="51">
        <v>3</v>
      </c>
      <c r="K15" s="51">
        <v>2</v>
      </c>
      <c r="L15" s="51">
        <v>2</v>
      </c>
      <c r="M15" s="17">
        <f t="shared" si="1"/>
        <v>1654</v>
      </c>
      <c r="N15" s="86">
        <v>6</v>
      </c>
      <c r="O15" s="3"/>
      <c r="P15" s="3"/>
      <c r="Q15" s="3"/>
      <c r="R15" s="3"/>
    </row>
    <row r="16" spans="1:20" ht="17.399999999999999" x14ac:dyDescent="0.3">
      <c r="A16" s="1">
        <f t="shared" si="0"/>
        <v>43805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H16+'05.12'!I16</f>
        <v>1052</v>
      </c>
      <c r="J16" s="51"/>
      <c r="K16" s="51"/>
      <c r="L16" s="51">
        <v>0</v>
      </c>
      <c r="M16" s="17">
        <f t="shared" si="1"/>
        <v>1047</v>
      </c>
      <c r="N16" s="86">
        <v>5</v>
      </c>
      <c r="O16" s="3"/>
      <c r="P16" s="3"/>
      <c r="Q16" s="3"/>
      <c r="R16" s="3"/>
    </row>
    <row r="17" spans="1:18" x14ac:dyDescent="0.3">
      <c r="A17" s="1">
        <f t="shared" si="0"/>
        <v>43805</v>
      </c>
      <c r="B17" s="2" t="s">
        <v>23</v>
      </c>
      <c r="C17" s="15">
        <v>7</v>
      </c>
      <c r="D17" s="61" t="s">
        <v>24</v>
      </c>
      <c r="E17" s="13">
        <v>4</v>
      </c>
      <c r="F17" s="13">
        <v>0</v>
      </c>
      <c r="G17" s="13">
        <v>0</v>
      </c>
      <c r="H17" s="83">
        <f t="shared" si="2"/>
        <v>4</v>
      </c>
      <c r="I17" s="105">
        <f>H17+'05.12'!I17</f>
        <v>4183</v>
      </c>
      <c r="J17" s="51">
        <v>15</v>
      </c>
      <c r="K17" s="51">
        <v>12</v>
      </c>
      <c r="L17" s="51">
        <v>5</v>
      </c>
      <c r="M17" s="17">
        <f t="shared" si="1"/>
        <v>4136</v>
      </c>
      <c r="N17" s="86">
        <v>32</v>
      </c>
      <c r="O17" s="3"/>
      <c r="P17" s="3"/>
      <c r="Q17" s="3"/>
      <c r="R17" s="3"/>
    </row>
    <row r="18" spans="1:18" ht="17.399999999999999" x14ac:dyDescent="0.3">
      <c r="A18" s="1">
        <f t="shared" si="0"/>
        <v>43805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H18+'05.12'!I18</f>
        <v>356</v>
      </c>
      <c r="J18" s="51"/>
      <c r="K18" s="51"/>
      <c r="L18" s="51">
        <v>0</v>
      </c>
      <c r="M18" s="17">
        <f t="shared" si="1"/>
        <v>353</v>
      </c>
      <c r="N18" s="86">
        <v>3</v>
      </c>
      <c r="O18" s="3"/>
      <c r="P18" s="3"/>
      <c r="Q18" s="3"/>
      <c r="R18" s="3"/>
    </row>
    <row r="19" spans="1:18" x14ac:dyDescent="0.3">
      <c r="A19" s="1">
        <f t="shared" si="0"/>
        <v>43805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H19+'05.12'!I19</f>
        <v>1754</v>
      </c>
      <c r="J19" s="51"/>
      <c r="K19" s="51">
        <v>0</v>
      </c>
      <c r="L19" s="51">
        <v>0</v>
      </c>
      <c r="M19" s="17">
        <f t="shared" si="1"/>
        <v>1746</v>
      </c>
      <c r="N19" s="86">
        <v>8</v>
      </c>
      <c r="O19" s="3"/>
      <c r="P19" s="3"/>
      <c r="Q19" s="3"/>
      <c r="R19" s="3"/>
    </row>
    <row r="20" spans="1:18" x14ac:dyDescent="0.3">
      <c r="A20" s="1">
        <f t="shared" si="0"/>
        <v>43805</v>
      </c>
      <c r="B20" s="2" t="s">
        <v>29</v>
      </c>
      <c r="C20" s="15">
        <v>10</v>
      </c>
      <c r="D20" s="59" t="s">
        <v>30</v>
      </c>
      <c r="E20" s="13">
        <v>2</v>
      </c>
      <c r="F20" s="13">
        <v>0</v>
      </c>
      <c r="G20" s="13">
        <v>0</v>
      </c>
      <c r="H20" s="83">
        <f t="shared" si="2"/>
        <v>2</v>
      </c>
      <c r="I20" s="105">
        <f>H20+'05.12'!I20</f>
        <v>3189</v>
      </c>
      <c r="J20" s="51">
        <v>3</v>
      </c>
      <c r="K20" s="51">
        <v>3</v>
      </c>
      <c r="L20" s="51">
        <v>3</v>
      </c>
      <c r="M20" s="17">
        <f t="shared" si="1"/>
        <v>3177</v>
      </c>
      <c r="N20" s="86">
        <v>9</v>
      </c>
      <c r="O20" s="3"/>
      <c r="P20" s="3"/>
      <c r="Q20" s="3"/>
      <c r="R20" s="3"/>
    </row>
    <row r="21" spans="1:18" ht="22.2" customHeight="1" x14ac:dyDescent="0.3">
      <c r="A21" s="1">
        <f t="shared" si="0"/>
        <v>43805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H21+'05.12'!I21</f>
        <v>247</v>
      </c>
      <c r="J21" s="51"/>
      <c r="K21" s="51"/>
      <c r="L21" s="51"/>
      <c r="M21" s="17">
        <f t="shared" si="1"/>
        <v>245</v>
      </c>
      <c r="N21" s="86">
        <v>2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H22+'05.12'!I22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43805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21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21</v>
      </c>
      <c r="I24" s="94">
        <f t="shared" si="3"/>
        <v>31387</v>
      </c>
      <c r="J24" s="92">
        <f t="shared" si="3"/>
        <v>87</v>
      </c>
      <c r="K24" s="92">
        <f t="shared" si="3"/>
        <v>60</v>
      </c>
      <c r="L24" s="92">
        <f t="shared" si="3"/>
        <v>37</v>
      </c>
      <c r="M24" s="95">
        <f t="shared" si="3"/>
        <v>31127</v>
      </c>
      <c r="N24" s="96">
        <f t="shared" si="3"/>
        <v>173</v>
      </c>
      <c r="O24" s="3"/>
      <c r="P24" s="3"/>
      <c r="Q24" s="3"/>
      <c r="R24" s="3"/>
    </row>
    <row r="25" spans="1:18" x14ac:dyDescent="0.3">
      <c r="A25" s="1">
        <f t="shared" ref="A25:A88" si="4">$N$3</f>
        <v>43805</v>
      </c>
      <c r="B25" s="2">
        <v>1</v>
      </c>
      <c r="C25" s="78"/>
      <c r="D25" s="79" t="s">
        <v>119</v>
      </c>
      <c r="E25" s="97">
        <f>E75</f>
        <v>5</v>
      </c>
      <c r="F25" s="97">
        <f t="shared" ref="F25:N25" si="5">F75</f>
        <v>0</v>
      </c>
      <c r="G25" s="97">
        <f t="shared" si="5"/>
        <v>0</v>
      </c>
      <c r="H25" s="97">
        <f t="shared" si="5"/>
        <v>5</v>
      </c>
      <c r="I25" s="97">
        <f t="shared" si="5"/>
        <v>19989</v>
      </c>
      <c r="J25" s="97">
        <f t="shared" si="5"/>
        <v>108</v>
      </c>
      <c r="K25" s="97">
        <f t="shared" si="5"/>
        <v>105</v>
      </c>
      <c r="L25" s="97">
        <f t="shared" si="5"/>
        <v>73</v>
      </c>
      <c r="M25" s="97">
        <f t="shared" si="5"/>
        <v>19844</v>
      </c>
      <c r="N25" s="97">
        <f t="shared" si="5"/>
        <v>37</v>
      </c>
      <c r="O25" s="3"/>
      <c r="P25" s="3"/>
      <c r="Q25" s="3"/>
      <c r="R25" s="3"/>
    </row>
    <row r="26" spans="1:18" x14ac:dyDescent="0.3">
      <c r="A26" s="1">
        <f t="shared" si="4"/>
        <v>43805</v>
      </c>
      <c r="B26" s="2">
        <v>1</v>
      </c>
      <c r="C26" s="78"/>
      <c r="D26" s="79" t="s">
        <v>154</v>
      </c>
      <c r="E26" s="97">
        <f>E24+E25</f>
        <v>26</v>
      </c>
      <c r="F26" s="98">
        <f t="shared" ref="F26:N26" si="6">F24+F25</f>
        <v>0</v>
      </c>
      <c r="G26" s="98">
        <f t="shared" si="6"/>
        <v>0</v>
      </c>
      <c r="H26" s="99">
        <f t="shared" si="6"/>
        <v>26</v>
      </c>
      <c r="I26" s="97">
        <f t="shared" si="6"/>
        <v>51376</v>
      </c>
      <c r="J26" s="98">
        <f t="shared" si="6"/>
        <v>195</v>
      </c>
      <c r="K26" s="98">
        <f t="shared" si="6"/>
        <v>165</v>
      </c>
      <c r="L26" s="100">
        <f t="shared" si="6"/>
        <v>110</v>
      </c>
      <c r="M26" s="101">
        <f t="shared" si="6"/>
        <v>50971</v>
      </c>
      <c r="N26" s="102">
        <f t="shared" si="6"/>
        <v>210</v>
      </c>
      <c r="O26" s="3"/>
      <c r="P26" s="67"/>
      <c r="Q26" s="3"/>
      <c r="R26" s="3"/>
    </row>
    <row r="27" spans="1:18" x14ac:dyDescent="0.3">
      <c r="A27" s="1">
        <f t="shared" si="4"/>
        <v>43805</v>
      </c>
      <c r="B27" s="2">
        <v>1</v>
      </c>
      <c r="C27" s="80"/>
      <c r="D27" s="81" t="s">
        <v>120</v>
      </c>
      <c r="E27" s="97">
        <f>SUM(E28:E35)</f>
        <v>17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17</v>
      </c>
      <c r="I27" s="97">
        <f t="shared" si="7"/>
        <v>49191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48988</v>
      </c>
      <c r="N27" s="102">
        <f t="shared" si="7"/>
        <v>134</v>
      </c>
      <c r="O27" s="3"/>
      <c r="P27" s="3"/>
      <c r="Q27" s="3"/>
      <c r="R27" s="3"/>
    </row>
    <row r="28" spans="1:18" x14ac:dyDescent="0.3">
      <c r="A28" s="1">
        <f t="shared" si="4"/>
        <v>43805</v>
      </c>
      <c r="B28" s="2" t="s">
        <v>31</v>
      </c>
      <c r="C28" s="12">
        <v>1</v>
      </c>
      <c r="D28" s="48" t="s">
        <v>32</v>
      </c>
      <c r="E28" s="13">
        <v>6</v>
      </c>
      <c r="F28" s="13">
        <v>0</v>
      </c>
      <c r="G28" s="13">
        <v>0</v>
      </c>
      <c r="H28" s="82">
        <f t="shared" ref="H28:H35" si="8">SUM(E28:G28)</f>
        <v>6</v>
      </c>
      <c r="I28" s="104">
        <f>H28+'05.12'!I28</f>
        <v>11657</v>
      </c>
      <c r="J28" s="49">
        <v>14</v>
      </c>
      <c r="K28" s="49">
        <v>8</v>
      </c>
      <c r="L28" s="49">
        <v>5</v>
      </c>
      <c r="M28" s="14">
        <f t="shared" ref="M28:M35" si="9">I28-N28-J28</f>
        <v>11616</v>
      </c>
      <c r="N28" s="85">
        <v>27</v>
      </c>
      <c r="O28" s="3"/>
      <c r="P28" s="3"/>
      <c r="Q28" s="3"/>
      <c r="R28" s="3"/>
    </row>
    <row r="29" spans="1:18" x14ac:dyDescent="0.3">
      <c r="A29" s="1">
        <f t="shared" si="4"/>
        <v>43805</v>
      </c>
      <c r="B29" s="2" t="s">
        <v>33</v>
      </c>
      <c r="C29" s="15">
        <v>2</v>
      </c>
      <c r="D29" s="50" t="s">
        <v>156</v>
      </c>
      <c r="E29" s="13">
        <v>3</v>
      </c>
      <c r="F29" s="13">
        <v>0</v>
      </c>
      <c r="G29" s="13">
        <v>0</v>
      </c>
      <c r="H29" s="83">
        <f t="shared" si="8"/>
        <v>3</v>
      </c>
      <c r="I29" s="105">
        <f>H29+'05.12'!I29</f>
        <v>8231</v>
      </c>
      <c r="J29" s="51">
        <v>7</v>
      </c>
      <c r="K29" s="51">
        <v>5</v>
      </c>
      <c r="L29" s="51">
        <v>2</v>
      </c>
      <c r="M29" s="17">
        <f t="shared" si="9"/>
        <v>8190</v>
      </c>
      <c r="N29" s="86">
        <v>34</v>
      </c>
      <c r="O29" s="3"/>
      <c r="P29" s="3"/>
      <c r="Q29" s="3"/>
      <c r="R29" s="3"/>
    </row>
    <row r="30" spans="1:18" ht="17.399999999999999" x14ac:dyDescent="0.3">
      <c r="A30" s="1">
        <f t="shared" si="4"/>
        <v>43805</v>
      </c>
      <c r="B30" s="2" t="s">
        <v>35</v>
      </c>
      <c r="C30" s="15">
        <v>3</v>
      </c>
      <c r="D30" s="50" t="s">
        <v>36</v>
      </c>
      <c r="E30" s="13">
        <v>4</v>
      </c>
      <c r="F30" s="13">
        <v>0</v>
      </c>
      <c r="G30" s="13">
        <v>0</v>
      </c>
      <c r="H30" s="83">
        <f t="shared" si="8"/>
        <v>4</v>
      </c>
      <c r="I30" s="105">
        <f>H30+'05.12'!I30</f>
        <v>11900</v>
      </c>
      <c r="J30" s="51">
        <v>24</v>
      </c>
      <c r="K30" s="51">
        <v>10</v>
      </c>
      <c r="L30" s="51">
        <v>4</v>
      </c>
      <c r="M30" s="17">
        <f t="shared" si="9"/>
        <v>11840</v>
      </c>
      <c r="N30" s="86">
        <v>36</v>
      </c>
      <c r="O30" s="3"/>
      <c r="P30" s="3"/>
      <c r="Q30" s="3"/>
      <c r="R30" s="3"/>
    </row>
    <row r="31" spans="1:18" ht="17.399999999999999" x14ac:dyDescent="0.3">
      <c r="A31" s="1">
        <f t="shared" si="4"/>
        <v>43805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H31+'05.12'!I31</f>
        <v>2169</v>
      </c>
      <c r="J31" s="51">
        <v>4</v>
      </c>
      <c r="K31" s="51">
        <v>4</v>
      </c>
      <c r="L31" s="51">
        <v>2</v>
      </c>
      <c r="M31" s="17">
        <f t="shared" si="9"/>
        <v>2162</v>
      </c>
      <c r="N31" s="86">
        <v>3</v>
      </c>
      <c r="O31" s="3"/>
      <c r="P31" s="3"/>
      <c r="Q31" s="3"/>
      <c r="R31" s="3"/>
    </row>
    <row r="32" spans="1:18" ht="17.399999999999999" x14ac:dyDescent="0.3">
      <c r="A32" s="1">
        <f t="shared" si="4"/>
        <v>43805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H32+'05.12'!I32</f>
        <v>4805</v>
      </c>
      <c r="J32" s="51">
        <v>5</v>
      </c>
      <c r="K32" s="51">
        <v>4</v>
      </c>
      <c r="L32" s="51">
        <v>2</v>
      </c>
      <c r="M32" s="17">
        <f t="shared" si="9"/>
        <v>4786</v>
      </c>
      <c r="N32" s="86">
        <v>14</v>
      </c>
      <c r="O32" s="3"/>
      <c r="P32" s="3"/>
      <c r="Q32" s="3"/>
      <c r="R32" s="3"/>
    </row>
    <row r="33" spans="1:18" ht="17.399999999999999" x14ac:dyDescent="0.3">
      <c r="A33" s="1">
        <f t="shared" si="4"/>
        <v>43805</v>
      </c>
      <c r="B33" s="2" t="s">
        <v>41</v>
      </c>
      <c r="C33" s="15">
        <v>6</v>
      </c>
      <c r="D33" s="50" t="s">
        <v>42</v>
      </c>
      <c r="E33" s="13">
        <v>4</v>
      </c>
      <c r="F33" s="13">
        <v>0</v>
      </c>
      <c r="G33" s="13">
        <v>0</v>
      </c>
      <c r="H33" s="83">
        <f t="shared" si="8"/>
        <v>4</v>
      </c>
      <c r="I33" s="105">
        <f>H33+'05.12'!I33</f>
        <v>7055</v>
      </c>
      <c r="J33" s="51">
        <v>10</v>
      </c>
      <c r="K33" s="51">
        <v>5</v>
      </c>
      <c r="L33" s="51">
        <v>2</v>
      </c>
      <c r="M33" s="17">
        <f t="shared" si="9"/>
        <v>7032</v>
      </c>
      <c r="N33" s="86">
        <v>13</v>
      </c>
      <c r="O33" s="3"/>
      <c r="P33" s="3"/>
      <c r="Q33" s="3"/>
      <c r="R33" s="3"/>
    </row>
    <row r="34" spans="1:18" x14ac:dyDescent="0.3">
      <c r="A34" s="1">
        <f t="shared" si="4"/>
        <v>43805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H34+'05.12'!I34</f>
        <v>1010</v>
      </c>
      <c r="J34" s="51">
        <v>1</v>
      </c>
      <c r="K34" s="51">
        <v>0</v>
      </c>
      <c r="L34" s="51">
        <v>0</v>
      </c>
      <c r="M34" s="17">
        <f t="shared" si="9"/>
        <v>1007</v>
      </c>
      <c r="N34" s="86">
        <v>2</v>
      </c>
      <c r="O34" s="3"/>
      <c r="P34" s="3"/>
      <c r="Q34" s="3"/>
      <c r="R34" s="3"/>
    </row>
    <row r="35" spans="1:18" ht="17.399999999999999" x14ac:dyDescent="0.3">
      <c r="A35" s="1">
        <f t="shared" si="4"/>
        <v>43805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H35+'05.12'!I35</f>
        <v>2364</v>
      </c>
      <c r="J35" s="55">
        <v>4</v>
      </c>
      <c r="K35" s="55">
        <v>3</v>
      </c>
      <c r="L35" s="55">
        <v>2</v>
      </c>
      <c r="M35" s="19">
        <f t="shared" si="9"/>
        <v>2355</v>
      </c>
      <c r="N35" s="87">
        <v>5</v>
      </c>
      <c r="O35" s="3"/>
      <c r="P35" s="3"/>
      <c r="Q35" s="3"/>
      <c r="R35" s="3"/>
    </row>
    <row r="36" spans="1:18" x14ac:dyDescent="0.3">
      <c r="A36" s="1">
        <f t="shared" si="4"/>
        <v>43805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43</v>
      </c>
      <c r="I36" s="23">
        <f t="shared" si="10"/>
        <v>100567</v>
      </c>
      <c r="J36" s="23">
        <f t="shared" si="10"/>
        <v>264</v>
      </c>
      <c r="K36" s="23">
        <f t="shared" si="10"/>
        <v>204</v>
      </c>
      <c r="L36" s="23">
        <f t="shared" si="10"/>
        <v>129</v>
      </c>
      <c r="M36" s="23">
        <f t="shared" si="10"/>
        <v>99959</v>
      </c>
      <c r="N36" s="23">
        <f t="shared" si="10"/>
        <v>344</v>
      </c>
      <c r="O36" s="3"/>
      <c r="P36" s="3"/>
      <c r="Q36" s="3"/>
      <c r="R36" s="3"/>
    </row>
    <row r="37" spans="1:18" ht="21.6" customHeight="1" x14ac:dyDescent="0.3">
      <c r="A37" s="1">
        <f t="shared" si="4"/>
        <v>43805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43805</v>
      </c>
      <c r="B38" s="64">
        <v>1</v>
      </c>
      <c r="C38" s="69"/>
      <c r="D38" s="306" t="s">
        <v>260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43805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43805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43805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43805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43805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37</v>
      </c>
      <c r="O43" s="3"/>
      <c r="P43" s="3"/>
      <c r="Q43" s="3"/>
      <c r="R43" s="3"/>
    </row>
    <row r="44" spans="1:18" ht="58.2" customHeight="1" x14ac:dyDescent="0.3">
      <c r="A44" s="1">
        <f t="shared" si="4"/>
        <v>43805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70" t="s">
        <v>142</v>
      </c>
      <c r="I44" s="65" t="str">
        <f>"me©‡gvU fwZ© 
= "&amp;I75</f>
        <v>me©‡gvU fwZ© 
= 19989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105</v>
      </c>
      <c r="L44" s="65" t="str">
        <f>"wbwðZ g„„Zz¨ 
= "&amp;L75</f>
        <v>wbwðZ g„„Zz¨ 
= 73</v>
      </c>
      <c r="M44" s="65" t="str">
        <f>"QvocÎ cÖvß †ivMx
 = "&amp;M75</f>
        <v>QvocÎ cÖvß †ivMx
 = 19844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43805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H45+'05.12'!I45</f>
        <v>1214</v>
      </c>
      <c r="J45" s="49">
        <v>3</v>
      </c>
      <c r="K45" s="49">
        <v>3</v>
      </c>
      <c r="L45" s="49">
        <v>1</v>
      </c>
      <c r="M45" s="14">
        <f t="shared" ref="M45:M74" si="12">I45-N45-J45</f>
        <v>1208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43805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H46+'05.12'!I46</f>
        <v>1890</v>
      </c>
      <c r="J46" s="51">
        <v>12</v>
      </c>
      <c r="K46" s="51">
        <v>11</v>
      </c>
      <c r="L46" s="51">
        <v>9</v>
      </c>
      <c r="M46" s="17">
        <f t="shared" si="12"/>
        <v>1876</v>
      </c>
      <c r="N46" s="86">
        <v>2</v>
      </c>
      <c r="O46" s="3"/>
      <c r="P46" s="3"/>
      <c r="Q46" s="3"/>
      <c r="R46" s="3"/>
    </row>
    <row r="47" spans="1:18" ht="17.55" customHeight="1" x14ac:dyDescent="0.3">
      <c r="A47" s="1">
        <f t="shared" si="4"/>
        <v>43805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H47+'05.12'!I47</f>
        <v>670</v>
      </c>
      <c r="J47" s="51">
        <v>4</v>
      </c>
      <c r="K47" s="51">
        <v>4</v>
      </c>
      <c r="L47" s="51">
        <v>3</v>
      </c>
      <c r="M47" s="17">
        <f t="shared" si="12"/>
        <v>666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43805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H48+'05.12'!I48</f>
        <v>757</v>
      </c>
      <c r="J48" s="51">
        <v>8</v>
      </c>
      <c r="K48" s="51">
        <v>8</v>
      </c>
      <c r="L48" s="51">
        <v>4</v>
      </c>
      <c r="M48" s="17">
        <f t="shared" si="12"/>
        <v>748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43805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H49+'05.12'!I49</f>
        <v>920</v>
      </c>
      <c r="J49" s="51">
        <v>12</v>
      </c>
      <c r="K49" s="51">
        <v>12</v>
      </c>
      <c r="L49" s="51">
        <v>12</v>
      </c>
      <c r="M49" s="17">
        <f t="shared" si="12"/>
        <v>905</v>
      </c>
      <c r="N49" s="86">
        <v>3</v>
      </c>
      <c r="O49" s="3"/>
      <c r="P49" s="3"/>
      <c r="Q49" s="3"/>
      <c r="R49" s="3"/>
    </row>
    <row r="50" spans="1:18" ht="17.55" customHeight="1" x14ac:dyDescent="0.3">
      <c r="A50" s="1">
        <f t="shared" si="4"/>
        <v>43805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H50+'05.12'!I50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43805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H51+'05.12'!I51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43805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H52+'05.12'!I52</f>
        <v>385</v>
      </c>
      <c r="J52" s="51">
        <v>1</v>
      </c>
      <c r="K52" s="51">
        <v>2</v>
      </c>
      <c r="L52" s="51">
        <v>2</v>
      </c>
      <c r="M52" s="17">
        <f t="shared" si="12"/>
        <v>384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43805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H53+'05.12'!I53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43805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H54+'05.12'!I54</f>
        <v>1731</v>
      </c>
      <c r="J54" s="51">
        <v>2</v>
      </c>
      <c r="K54" s="51">
        <v>2</v>
      </c>
      <c r="L54" s="51">
        <v>1</v>
      </c>
      <c r="M54" s="17">
        <f t="shared" si="12"/>
        <v>1722</v>
      </c>
      <c r="N54" s="86">
        <v>7</v>
      </c>
      <c r="O54" s="3"/>
      <c r="P54" s="3"/>
      <c r="Q54" s="3"/>
      <c r="R54" s="3"/>
    </row>
    <row r="55" spans="1:18" ht="17.55" customHeight="1" x14ac:dyDescent="0.3">
      <c r="A55" s="1">
        <f t="shared" si="4"/>
        <v>43805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H55+'05.12'!I55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43805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H56+'05.12'!I56</f>
        <v>144</v>
      </c>
      <c r="J56" s="51">
        <v>1</v>
      </c>
      <c r="K56" s="51">
        <v>1</v>
      </c>
      <c r="L56" s="51">
        <v>1</v>
      </c>
      <c r="M56" s="17">
        <f t="shared" si="12"/>
        <v>143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43805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H57+'05.12'!I57</f>
        <v>693</v>
      </c>
      <c r="J57" s="51">
        <v>4</v>
      </c>
      <c r="K57" s="51">
        <v>4</v>
      </c>
      <c r="L57" s="51">
        <v>1</v>
      </c>
      <c r="M57" s="17">
        <f t="shared" si="12"/>
        <v>688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43805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H58+'05.12'!I58</f>
        <v>1428</v>
      </c>
      <c r="J58" s="51">
        <v>6</v>
      </c>
      <c r="K58" s="51">
        <v>6</v>
      </c>
      <c r="L58" s="51">
        <v>4</v>
      </c>
      <c r="M58" s="17">
        <f t="shared" si="12"/>
        <v>1417</v>
      </c>
      <c r="N58" s="86">
        <v>5</v>
      </c>
      <c r="O58" s="3"/>
      <c r="P58" s="3"/>
      <c r="Q58" s="3"/>
      <c r="R58" s="3"/>
    </row>
    <row r="59" spans="1:18" ht="17.55" customHeight="1" x14ac:dyDescent="0.3">
      <c r="A59" s="1">
        <f t="shared" si="4"/>
        <v>43805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H59+'05.12'!I59</f>
        <v>774</v>
      </c>
      <c r="J59" s="51">
        <v>8</v>
      </c>
      <c r="K59" s="51">
        <v>8</v>
      </c>
      <c r="L59" s="51">
        <v>7</v>
      </c>
      <c r="M59" s="17">
        <f t="shared" si="12"/>
        <v>766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43805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H60+'05.12'!I60</f>
        <v>377</v>
      </c>
      <c r="J60" s="51"/>
      <c r="K60" s="51"/>
      <c r="L60" s="51">
        <v>0</v>
      </c>
      <c r="M60" s="17">
        <f t="shared" si="12"/>
        <v>377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43805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H61+'05.12'!I61</f>
        <v>489</v>
      </c>
      <c r="J61" s="51"/>
      <c r="K61" s="51"/>
      <c r="L61" s="51">
        <v>0</v>
      </c>
      <c r="M61" s="17">
        <f t="shared" si="12"/>
        <v>489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43805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H62+'05.12'!I62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43805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H63+'05.12'!I63</f>
        <v>820</v>
      </c>
      <c r="J63" s="51">
        <v>6</v>
      </c>
      <c r="K63" s="51">
        <v>6</v>
      </c>
      <c r="L63" s="51">
        <v>6</v>
      </c>
      <c r="M63" s="17">
        <f t="shared" si="12"/>
        <v>812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43805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H64+'05.12'!I64</f>
        <v>990</v>
      </c>
      <c r="J64" s="51"/>
      <c r="K64" s="51"/>
      <c r="L64" s="51">
        <v>0</v>
      </c>
      <c r="M64" s="17">
        <f t="shared" si="12"/>
        <v>989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43805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H65+'05.12'!I65</f>
        <v>498</v>
      </c>
      <c r="J65" s="51">
        <v>4</v>
      </c>
      <c r="K65" s="51">
        <v>4</v>
      </c>
      <c r="L65" s="51">
        <v>4</v>
      </c>
      <c r="M65" s="17">
        <f t="shared" si="12"/>
        <v>494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43805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H66+'05.12'!I66</f>
        <v>312</v>
      </c>
      <c r="J66" s="51">
        <v>7</v>
      </c>
      <c r="K66" s="51">
        <v>7</v>
      </c>
      <c r="L66" s="51">
        <v>3</v>
      </c>
      <c r="M66" s="17">
        <f t="shared" si="12"/>
        <v>305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43805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H67+'05.12'!I67</f>
        <v>737</v>
      </c>
      <c r="J67" s="51">
        <v>7</v>
      </c>
      <c r="K67" s="51">
        <v>6</v>
      </c>
      <c r="L67" s="51">
        <v>5</v>
      </c>
      <c r="M67" s="17">
        <f t="shared" si="12"/>
        <v>727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43805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H68+'05.12'!I68</f>
        <v>361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2</v>
      </c>
      <c r="O68" s="3"/>
      <c r="P68" s="3"/>
      <c r="Q68" s="3"/>
      <c r="R68" s="3"/>
    </row>
    <row r="69" spans="1:18" ht="17.55" customHeight="1" x14ac:dyDescent="0.3">
      <c r="A69" s="1">
        <f t="shared" si="4"/>
        <v>43805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H69+'05.12'!I69</f>
        <v>872</v>
      </c>
      <c r="J69" s="51">
        <v>3</v>
      </c>
      <c r="K69" s="51">
        <v>3</v>
      </c>
      <c r="L69" s="51">
        <v>2</v>
      </c>
      <c r="M69" s="17">
        <f t="shared" si="12"/>
        <v>867</v>
      </c>
      <c r="N69" s="86">
        <v>2</v>
      </c>
      <c r="O69" s="3"/>
      <c r="P69" s="3"/>
      <c r="Q69" s="3"/>
      <c r="R69" s="3"/>
    </row>
    <row r="70" spans="1:18" ht="17.55" customHeight="1" x14ac:dyDescent="0.3">
      <c r="A70" s="1">
        <f t="shared" si="4"/>
        <v>43805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H70+'05.12'!I70</f>
        <v>798</v>
      </c>
      <c r="J70" s="51">
        <v>2</v>
      </c>
      <c r="K70" s="51">
        <v>2</v>
      </c>
      <c r="L70" s="51">
        <v>0</v>
      </c>
      <c r="M70" s="17">
        <f t="shared" si="12"/>
        <v>794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43805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H71+'05.12'!I71</f>
        <v>780</v>
      </c>
      <c r="J71" s="51"/>
      <c r="K71" s="51"/>
      <c r="L71" s="51">
        <v>0</v>
      </c>
      <c r="M71" s="17">
        <f t="shared" si="12"/>
        <v>779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43805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H72+'05.12'!I72</f>
        <v>313</v>
      </c>
      <c r="J72" s="51"/>
      <c r="K72" s="51"/>
      <c r="L72" s="51">
        <v>0</v>
      </c>
      <c r="M72" s="17">
        <f t="shared" si="12"/>
        <v>312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43805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H73+'05.12'!I73</f>
        <v>405</v>
      </c>
      <c r="J73" s="51">
        <v>3</v>
      </c>
      <c r="K73" s="51">
        <v>3</v>
      </c>
      <c r="L73" s="51">
        <v>3</v>
      </c>
      <c r="M73" s="17">
        <f t="shared" si="12"/>
        <v>401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43805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H74+'05.12'!I74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43805</v>
      </c>
      <c r="B75" s="2">
        <v>1</v>
      </c>
      <c r="C75" s="29"/>
      <c r="D75" s="22" t="s">
        <v>117</v>
      </c>
      <c r="E75" s="23">
        <f>SUM(E45:E74)</f>
        <v>5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5</v>
      </c>
      <c r="I75" s="23">
        <f t="shared" si="13"/>
        <v>19989</v>
      </c>
      <c r="J75" s="23">
        <f t="shared" si="13"/>
        <v>108</v>
      </c>
      <c r="K75" s="23">
        <f t="shared" si="13"/>
        <v>105</v>
      </c>
      <c r="L75" s="23">
        <f t="shared" si="13"/>
        <v>73</v>
      </c>
      <c r="M75" s="23">
        <f t="shared" si="13"/>
        <v>19844</v>
      </c>
      <c r="N75" s="23">
        <f t="shared" si="13"/>
        <v>37</v>
      </c>
      <c r="O75" s="3"/>
      <c r="P75" s="3"/>
      <c r="Q75" s="3"/>
      <c r="R75" s="3"/>
    </row>
    <row r="76" spans="1:18" ht="17.55" customHeight="1" x14ac:dyDescent="0.3">
      <c r="A76" s="1">
        <f t="shared" si="4"/>
        <v>43805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43805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43805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43805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43805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43805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43805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43805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43805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43805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43805</v>
      </c>
      <c r="B86" s="2">
        <v>1</v>
      </c>
      <c r="E86" s="30"/>
    </row>
    <row r="87" spans="1:14" x14ac:dyDescent="0.3">
      <c r="A87" s="1">
        <f t="shared" si="4"/>
        <v>43805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43805</v>
      </c>
      <c r="B88" s="2">
        <v>1</v>
      </c>
      <c r="E88" s="30"/>
    </row>
    <row r="89" spans="1:14" x14ac:dyDescent="0.3">
      <c r="A89" s="1">
        <f t="shared" ref="A89" si="14">$N$3</f>
        <v>43805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1" max="14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7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43804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43804</v>
      </c>
      <c r="B2" s="2">
        <v>1</v>
      </c>
      <c r="C2" s="268"/>
      <c r="D2" s="268"/>
      <c r="E2" s="268"/>
      <c r="F2" s="268"/>
      <c r="G2" s="268"/>
      <c r="H2" s="268"/>
      <c r="I2" s="268"/>
      <c r="J2" s="268"/>
      <c r="K2" s="268"/>
      <c r="L2" s="268"/>
      <c r="M2" s="41"/>
      <c r="N2" s="268"/>
    </row>
    <row r="3" spans="1:20" ht="17.399999999999999" x14ac:dyDescent="0.3">
      <c r="A3" s="1">
        <f t="shared" si="0"/>
        <v>43804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43804</v>
      </c>
      <c r="O3" s="3"/>
      <c r="P3" s="3"/>
      <c r="Q3" s="3"/>
      <c r="R3" s="3"/>
    </row>
    <row r="4" spans="1:20" ht="17.399999999999999" x14ac:dyDescent="0.3">
      <c r="A4" s="1">
        <f t="shared" si="0"/>
        <v>43804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43804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43804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43804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43804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43804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88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385</v>
      </c>
      <c r="O9" s="3"/>
      <c r="P9" s="3"/>
      <c r="Q9" s="40" t="str">
        <f>"24 N›Uvq ?? msL¨v = "&amp;H36</f>
        <v>24 N›Uvq ?? msL¨v = 88</v>
      </c>
    </row>
    <row r="10" spans="1:20" ht="57.6" x14ac:dyDescent="0.3">
      <c r="A10" s="1">
        <f t="shared" si="0"/>
        <v>43804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67" t="s">
        <v>142</v>
      </c>
      <c r="I10" s="65" t="str">
        <f>"me©‡gvU fwZ©
= "&amp;I36</f>
        <v>me©‡gvU fwZ©
= 100524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204</v>
      </c>
      <c r="L10" s="65" t="str">
        <f>"wbwðZ g„„Zz¨ 
= "&amp;L36</f>
        <v>wbwðZ g„„Zz¨ 
= 129</v>
      </c>
      <c r="M10" s="65" t="str">
        <f>"QvocÎ cÖvß †ivMx
 = "&amp;M36</f>
        <v>QvocÎ cÖvß †ivMx
 = 99875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43804</v>
      </c>
      <c r="B11" s="2" t="s">
        <v>9</v>
      </c>
      <c r="C11" s="12">
        <v>1</v>
      </c>
      <c r="D11" s="57" t="s">
        <v>10</v>
      </c>
      <c r="E11" s="13">
        <v>5</v>
      </c>
      <c r="F11" s="13">
        <v>0</v>
      </c>
      <c r="G11" s="13">
        <v>0</v>
      </c>
      <c r="H11" s="82">
        <f>SUM(E11:G11)</f>
        <v>5</v>
      </c>
      <c r="I11" s="104">
        <f>H11+'04.12'!I11</f>
        <v>8654</v>
      </c>
      <c r="J11" s="49">
        <v>40</v>
      </c>
      <c r="K11" s="49">
        <v>23</v>
      </c>
      <c r="L11" s="49">
        <v>11</v>
      </c>
      <c r="M11" s="14">
        <f t="shared" ref="M11:M23" si="1">I11-N11-J11</f>
        <v>8572</v>
      </c>
      <c r="N11" s="85">
        <v>42</v>
      </c>
      <c r="O11" s="3"/>
      <c r="P11" s="3"/>
      <c r="Q11" s="3"/>
      <c r="R11" s="3"/>
    </row>
    <row r="12" spans="1:20" x14ac:dyDescent="0.3">
      <c r="A12" s="1">
        <f t="shared" si="0"/>
        <v>43804</v>
      </c>
      <c r="B12" s="2" t="s">
        <v>11</v>
      </c>
      <c r="C12" s="15">
        <v>2</v>
      </c>
      <c r="D12" s="59" t="s">
        <v>144</v>
      </c>
      <c r="E12" s="13">
        <v>12</v>
      </c>
      <c r="F12" s="13">
        <v>0</v>
      </c>
      <c r="G12" s="13">
        <v>0</v>
      </c>
      <c r="H12" s="83">
        <f t="shared" ref="H12:H23" si="2">SUM(E12:G12)</f>
        <v>12</v>
      </c>
      <c r="I12" s="105">
        <f>H12+'04.12'!I12</f>
        <v>5004</v>
      </c>
      <c r="J12" s="51">
        <v>2</v>
      </c>
      <c r="K12" s="51">
        <v>0</v>
      </c>
      <c r="L12" s="51">
        <v>0</v>
      </c>
      <c r="M12" s="17">
        <f t="shared" si="1"/>
        <v>4960</v>
      </c>
      <c r="N12" s="86">
        <v>42</v>
      </c>
      <c r="O12" s="3"/>
      <c r="P12" s="3"/>
      <c r="Q12" s="3"/>
      <c r="R12" s="3"/>
    </row>
    <row r="13" spans="1:20" x14ac:dyDescent="0.3">
      <c r="A13" s="1">
        <f t="shared" si="0"/>
        <v>43804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H13+'04.12'!I13</f>
        <v>1463</v>
      </c>
      <c r="J13" s="51">
        <v>16</v>
      </c>
      <c r="K13" s="51">
        <v>12</v>
      </c>
      <c r="L13" s="51">
        <v>11</v>
      </c>
      <c r="M13" s="17">
        <f t="shared" si="1"/>
        <v>1441</v>
      </c>
      <c r="N13" s="86">
        <v>6</v>
      </c>
      <c r="O13" s="3"/>
      <c r="Q13" s="3"/>
      <c r="R13" s="3"/>
    </row>
    <row r="14" spans="1:20" x14ac:dyDescent="0.3">
      <c r="A14" s="1">
        <f t="shared" si="0"/>
        <v>43804</v>
      </c>
      <c r="B14" s="2" t="s">
        <v>14</v>
      </c>
      <c r="C14" s="15">
        <v>4</v>
      </c>
      <c r="D14" s="59" t="s">
        <v>145</v>
      </c>
      <c r="E14" s="13">
        <v>6</v>
      </c>
      <c r="F14" s="13">
        <v>0</v>
      </c>
      <c r="G14" s="13">
        <v>0</v>
      </c>
      <c r="H14" s="83">
        <f t="shared" si="2"/>
        <v>6</v>
      </c>
      <c r="I14" s="105">
        <f>H14+'04.12'!I14</f>
        <v>3734</v>
      </c>
      <c r="J14" s="51">
        <v>8</v>
      </c>
      <c r="K14" s="51">
        <v>8</v>
      </c>
      <c r="L14" s="51">
        <v>5</v>
      </c>
      <c r="M14" s="17">
        <f t="shared" si="1"/>
        <v>3703</v>
      </c>
      <c r="N14" s="86">
        <v>23</v>
      </c>
      <c r="O14" s="3"/>
      <c r="P14" s="3"/>
      <c r="Q14" s="3"/>
      <c r="R14" s="3"/>
    </row>
    <row r="15" spans="1:20" ht="17.399999999999999" x14ac:dyDescent="0.3">
      <c r="A15" s="1">
        <f t="shared" si="0"/>
        <v>43804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H15+'04.12'!I15</f>
        <v>1662</v>
      </c>
      <c r="J15" s="51">
        <v>3</v>
      </c>
      <c r="K15" s="51">
        <v>2</v>
      </c>
      <c r="L15" s="51">
        <v>2</v>
      </c>
      <c r="M15" s="17">
        <f t="shared" si="1"/>
        <v>1653</v>
      </c>
      <c r="N15" s="86">
        <v>6</v>
      </c>
      <c r="O15" s="3"/>
      <c r="P15" s="3"/>
      <c r="Q15" s="3"/>
      <c r="R15" s="3"/>
    </row>
    <row r="16" spans="1:20" ht="17.399999999999999" x14ac:dyDescent="0.3">
      <c r="A16" s="1">
        <f t="shared" si="0"/>
        <v>43804</v>
      </c>
      <c r="B16" s="2" t="s">
        <v>21</v>
      </c>
      <c r="C16" s="15">
        <v>6</v>
      </c>
      <c r="D16" s="61" t="s">
        <v>22</v>
      </c>
      <c r="E16" s="13">
        <v>3</v>
      </c>
      <c r="F16" s="13">
        <v>0</v>
      </c>
      <c r="G16" s="13">
        <v>0</v>
      </c>
      <c r="H16" s="83">
        <f t="shared" si="2"/>
        <v>3</v>
      </c>
      <c r="I16" s="105">
        <f>H16+'04.12'!I16</f>
        <v>1052</v>
      </c>
      <c r="J16" s="51"/>
      <c r="K16" s="51"/>
      <c r="L16" s="51">
        <v>0</v>
      </c>
      <c r="M16" s="17">
        <f t="shared" si="1"/>
        <v>1047</v>
      </c>
      <c r="N16" s="86">
        <v>5</v>
      </c>
      <c r="O16" s="3"/>
      <c r="P16" s="3"/>
      <c r="Q16" s="3"/>
      <c r="R16" s="3"/>
    </row>
    <row r="17" spans="1:18" x14ac:dyDescent="0.3">
      <c r="A17" s="1">
        <f t="shared" si="0"/>
        <v>43804</v>
      </c>
      <c r="B17" s="2" t="s">
        <v>23</v>
      </c>
      <c r="C17" s="15">
        <v>7</v>
      </c>
      <c r="D17" s="61" t="s">
        <v>24</v>
      </c>
      <c r="E17" s="13">
        <v>6</v>
      </c>
      <c r="F17" s="13">
        <v>0</v>
      </c>
      <c r="G17" s="13">
        <v>0</v>
      </c>
      <c r="H17" s="83">
        <f t="shared" si="2"/>
        <v>6</v>
      </c>
      <c r="I17" s="105">
        <f>H17+'04.12'!I17</f>
        <v>4179</v>
      </c>
      <c r="J17" s="51">
        <v>15</v>
      </c>
      <c r="K17" s="51">
        <v>12</v>
      </c>
      <c r="L17" s="51">
        <v>5</v>
      </c>
      <c r="M17" s="17">
        <f t="shared" si="1"/>
        <v>4134</v>
      </c>
      <c r="N17" s="86">
        <v>30</v>
      </c>
      <c r="O17" s="3"/>
      <c r="P17" s="3"/>
      <c r="Q17" s="3"/>
      <c r="R17" s="3"/>
    </row>
    <row r="18" spans="1:18" ht="17.399999999999999" x14ac:dyDescent="0.3">
      <c r="A18" s="1">
        <f t="shared" si="0"/>
        <v>43804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H18+'04.12'!I18</f>
        <v>356</v>
      </c>
      <c r="J18" s="51"/>
      <c r="K18" s="51"/>
      <c r="L18" s="51">
        <v>0</v>
      </c>
      <c r="M18" s="17">
        <f t="shared" si="1"/>
        <v>353</v>
      </c>
      <c r="N18" s="86">
        <v>3</v>
      </c>
      <c r="O18" s="3"/>
      <c r="P18" s="3"/>
      <c r="Q18" s="3"/>
      <c r="R18" s="3"/>
    </row>
    <row r="19" spans="1:18" x14ac:dyDescent="0.3">
      <c r="A19" s="1">
        <f t="shared" si="0"/>
        <v>43804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H19+'04.12'!I19</f>
        <v>1753</v>
      </c>
      <c r="J19" s="51"/>
      <c r="K19" s="51">
        <v>0</v>
      </c>
      <c r="L19" s="51">
        <v>0</v>
      </c>
      <c r="M19" s="17">
        <f t="shared" si="1"/>
        <v>1742</v>
      </c>
      <c r="N19" s="86">
        <v>11</v>
      </c>
      <c r="O19" s="3"/>
      <c r="P19" s="3"/>
      <c r="Q19" s="3"/>
      <c r="R19" s="3"/>
    </row>
    <row r="20" spans="1:18" x14ac:dyDescent="0.3">
      <c r="A20" s="1">
        <f t="shared" si="0"/>
        <v>43804</v>
      </c>
      <c r="B20" s="2" t="s">
        <v>29</v>
      </c>
      <c r="C20" s="15">
        <v>10</v>
      </c>
      <c r="D20" s="59" t="s">
        <v>30</v>
      </c>
      <c r="E20" s="13">
        <v>1</v>
      </c>
      <c r="F20" s="13">
        <v>0</v>
      </c>
      <c r="G20" s="13">
        <v>0</v>
      </c>
      <c r="H20" s="83">
        <f t="shared" si="2"/>
        <v>1</v>
      </c>
      <c r="I20" s="105">
        <f>H20+'04.12'!I20</f>
        <v>3187</v>
      </c>
      <c r="J20" s="51">
        <v>3</v>
      </c>
      <c r="K20" s="51">
        <v>3</v>
      </c>
      <c r="L20" s="51">
        <v>3</v>
      </c>
      <c r="M20" s="17">
        <f t="shared" si="1"/>
        <v>3164</v>
      </c>
      <c r="N20" s="86">
        <v>20</v>
      </c>
      <c r="O20" s="3"/>
      <c r="P20" s="3"/>
      <c r="Q20" s="3"/>
      <c r="R20" s="3"/>
    </row>
    <row r="21" spans="1:18" ht="22.2" customHeight="1" x14ac:dyDescent="0.3">
      <c r="A21" s="1">
        <f t="shared" si="0"/>
        <v>43804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H21+'04.12'!I21</f>
        <v>247</v>
      </c>
      <c r="J21" s="51"/>
      <c r="K21" s="51"/>
      <c r="L21" s="51"/>
      <c r="M21" s="17">
        <f t="shared" si="1"/>
        <v>245</v>
      </c>
      <c r="N21" s="86">
        <v>2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H22+'04.12'!I22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43804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38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38</v>
      </c>
      <c r="I24" s="94">
        <f t="shared" si="3"/>
        <v>31366</v>
      </c>
      <c r="J24" s="92">
        <f t="shared" si="3"/>
        <v>87</v>
      </c>
      <c r="K24" s="92">
        <f t="shared" si="3"/>
        <v>60</v>
      </c>
      <c r="L24" s="92">
        <f t="shared" si="3"/>
        <v>37</v>
      </c>
      <c r="M24" s="95">
        <f t="shared" si="3"/>
        <v>31089</v>
      </c>
      <c r="N24" s="96">
        <f t="shared" si="3"/>
        <v>190</v>
      </c>
      <c r="O24" s="3"/>
      <c r="P24" s="3"/>
      <c r="Q24" s="3"/>
      <c r="R24" s="3"/>
    </row>
    <row r="25" spans="1:18" x14ac:dyDescent="0.3">
      <c r="A25" s="1">
        <f t="shared" ref="A25:A88" si="4">$N$3</f>
        <v>43804</v>
      </c>
      <c r="B25" s="2">
        <v>1</v>
      </c>
      <c r="C25" s="78"/>
      <c r="D25" s="79" t="s">
        <v>119</v>
      </c>
      <c r="E25" s="97">
        <f>E75</f>
        <v>12</v>
      </c>
      <c r="F25" s="97">
        <f t="shared" ref="F25:N25" si="5">F75</f>
        <v>0</v>
      </c>
      <c r="G25" s="97">
        <f t="shared" si="5"/>
        <v>0</v>
      </c>
      <c r="H25" s="97">
        <f t="shared" si="5"/>
        <v>12</v>
      </c>
      <c r="I25" s="97">
        <f t="shared" si="5"/>
        <v>19984</v>
      </c>
      <c r="J25" s="97">
        <f t="shared" si="5"/>
        <v>108</v>
      </c>
      <c r="K25" s="97">
        <f t="shared" si="5"/>
        <v>105</v>
      </c>
      <c r="L25" s="97">
        <f t="shared" si="5"/>
        <v>73</v>
      </c>
      <c r="M25" s="97">
        <f t="shared" si="5"/>
        <v>19828</v>
      </c>
      <c r="N25" s="97">
        <f t="shared" si="5"/>
        <v>48</v>
      </c>
      <c r="O25" s="3"/>
      <c r="P25" s="3"/>
      <c r="Q25" s="3"/>
      <c r="R25" s="3"/>
    </row>
    <row r="26" spans="1:18" x14ac:dyDescent="0.3">
      <c r="A26" s="1">
        <f t="shared" si="4"/>
        <v>43804</v>
      </c>
      <c r="B26" s="2">
        <v>1</v>
      </c>
      <c r="C26" s="78"/>
      <c r="D26" s="79" t="s">
        <v>154</v>
      </c>
      <c r="E26" s="97">
        <f>E24+E25</f>
        <v>50</v>
      </c>
      <c r="F26" s="98">
        <f t="shared" ref="F26:N26" si="6">F24+F25</f>
        <v>0</v>
      </c>
      <c r="G26" s="98">
        <f t="shared" si="6"/>
        <v>0</v>
      </c>
      <c r="H26" s="99">
        <f t="shared" si="6"/>
        <v>50</v>
      </c>
      <c r="I26" s="97">
        <f t="shared" si="6"/>
        <v>51350</v>
      </c>
      <c r="J26" s="98">
        <f t="shared" si="6"/>
        <v>195</v>
      </c>
      <c r="K26" s="98">
        <f t="shared" si="6"/>
        <v>165</v>
      </c>
      <c r="L26" s="100">
        <f t="shared" si="6"/>
        <v>110</v>
      </c>
      <c r="M26" s="101">
        <f t="shared" si="6"/>
        <v>50917</v>
      </c>
      <c r="N26" s="102">
        <f t="shared" si="6"/>
        <v>238</v>
      </c>
      <c r="O26" s="3"/>
      <c r="P26" s="67"/>
      <c r="Q26" s="3"/>
      <c r="R26" s="3"/>
    </row>
    <row r="27" spans="1:18" x14ac:dyDescent="0.3">
      <c r="A27" s="1">
        <f t="shared" si="4"/>
        <v>43804</v>
      </c>
      <c r="B27" s="2">
        <v>1</v>
      </c>
      <c r="C27" s="80"/>
      <c r="D27" s="81" t="s">
        <v>120</v>
      </c>
      <c r="E27" s="97">
        <f>SUM(E28:E35)</f>
        <v>38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38</v>
      </c>
      <c r="I27" s="97">
        <f t="shared" si="7"/>
        <v>49174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48958</v>
      </c>
      <c r="N27" s="102">
        <f t="shared" si="7"/>
        <v>147</v>
      </c>
      <c r="O27" s="3"/>
      <c r="P27" s="3"/>
      <c r="Q27" s="3"/>
      <c r="R27" s="3"/>
    </row>
    <row r="28" spans="1:18" x14ac:dyDescent="0.3">
      <c r="A28" s="1">
        <f t="shared" si="4"/>
        <v>43804</v>
      </c>
      <c r="B28" s="2" t="s">
        <v>31</v>
      </c>
      <c r="C28" s="12">
        <v>1</v>
      </c>
      <c r="D28" s="48" t="s">
        <v>32</v>
      </c>
      <c r="E28" s="13">
        <v>11</v>
      </c>
      <c r="F28" s="13">
        <v>0</v>
      </c>
      <c r="G28" s="13">
        <v>0</v>
      </c>
      <c r="H28" s="82">
        <f t="shared" ref="H28:H35" si="8">SUM(E28:G28)</f>
        <v>11</v>
      </c>
      <c r="I28" s="104">
        <f>H28+'04.12'!I28</f>
        <v>11651</v>
      </c>
      <c r="J28" s="49">
        <v>14</v>
      </c>
      <c r="K28" s="49">
        <v>8</v>
      </c>
      <c r="L28" s="49">
        <v>5</v>
      </c>
      <c r="M28" s="14">
        <f t="shared" ref="M28:M35" si="9">I28-N28-J28</f>
        <v>11606</v>
      </c>
      <c r="N28" s="85">
        <v>31</v>
      </c>
      <c r="O28" s="3"/>
      <c r="P28" s="3"/>
      <c r="Q28" s="3"/>
      <c r="R28" s="3"/>
    </row>
    <row r="29" spans="1:18" x14ac:dyDescent="0.3">
      <c r="A29" s="1">
        <f t="shared" si="4"/>
        <v>43804</v>
      </c>
      <c r="B29" s="2" t="s">
        <v>33</v>
      </c>
      <c r="C29" s="15">
        <v>2</v>
      </c>
      <c r="D29" s="50" t="s">
        <v>156</v>
      </c>
      <c r="E29" s="13">
        <v>6</v>
      </c>
      <c r="F29" s="13">
        <v>0</v>
      </c>
      <c r="G29" s="13">
        <v>0</v>
      </c>
      <c r="H29" s="83">
        <f t="shared" si="8"/>
        <v>6</v>
      </c>
      <c r="I29" s="105">
        <f>H29+'04.12'!I29</f>
        <v>8228</v>
      </c>
      <c r="J29" s="51">
        <v>7</v>
      </c>
      <c r="K29" s="51">
        <v>5</v>
      </c>
      <c r="L29" s="51">
        <v>2</v>
      </c>
      <c r="M29" s="17">
        <f t="shared" si="9"/>
        <v>8187</v>
      </c>
      <c r="N29" s="86">
        <v>34</v>
      </c>
      <c r="O29" s="3"/>
      <c r="P29" s="3"/>
      <c r="Q29" s="3"/>
      <c r="R29" s="3"/>
    </row>
    <row r="30" spans="1:18" ht="17.399999999999999" x14ac:dyDescent="0.3">
      <c r="A30" s="1">
        <f t="shared" si="4"/>
        <v>43804</v>
      </c>
      <c r="B30" s="2" t="s">
        <v>35</v>
      </c>
      <c r="C30" s="15">
        <v>3</v>
      </c>
      <c r="D30" s="50" t="s">
        <v>36</v>
      </c>
      <c r="E30" s="13">
        <v>12</v>
      </c>
      <c r="F30" s="13">
        <v>0</v>
      </c>
      <c r="G30" s="13">
        <v>0</v>
      </c>
      <c r="H30" s="83">
        <f t="shared" si="8"/>
        <v>12</v>
      </c>
      <c r="I30" s="105">
        <f>H30+'04.12'!I30</f>
        <v>11896</v>
      </c>
      <c r="J30" s="51">
        <v>24</v>
      </c>
      <c r="K30" s="51">
        <v>10</v>
      </c>
      <c r="L30" s="51">
        <v>4</v>
      </c>
      <c r="M30" s="17">
        <f t="shared" si="9"/>
        <v>11832</v>
      </c>
      <c r="N30" s="86">
        <v>40</v>
      </c>
      <c r="O30" s="3"/>
      <c r="P30" s="3"/>
      <c r="Q30" s="3"/>
      <c r="R30" s="3"/>
    </row>
    <row r="31" spans="1:18" ht="17.399999999999999" x14ac:dyDescent="0.3">
      <c r="A31" s="1">
        <f t="shared" si="4"/>
        <v>43804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H31+'04.12'!I31</f>
        <v>2169</v>
      </c>
      <c r="J31" s="51">
        <v>4</v>
      </c>
      <c r="K31" s="51">
        <v>4</v>
      </c>
      <c r="L31" s="51">
        <v>2</v>
      </c>
      <c r="M31" s="17">
        <f t="shared" si="9"/>
        <v>2157</v>
      </c>
      <c r="N31" s="86">
        <v>8</v>
      </c>
      <c r="O31" s="3"/>
      <c r="P31" s="3"/>
      <c r="Q31" s="3"/>
      <c r="R31" s="3"/>
    </row>
    <row r="32" spans="1:18" ht="17.399999999999999" x14ac:dyDescent="0.3">
      <c r="A32" s="1">
        <f t="shared" si="4"/>
        <v>43804</v>
      </c>
      <c r="B32" s="2" t="s">
        <v>39</v>
      </c>
      <c r="C32" s="15">
        <v>5</v>
      </c>
      <c r="D32" s="50" t="s">
        <v>40</v>
      </c>
      <c r="E32" s="13">
        <v>2</v>
      </c>
      <c r="F32" s="13">
        <v>0</v>
      </c>
      <c r="G32" s="13">
        <v>0</v>
      </c>
      <c r="H32" s="83">
        <f t="shared" si="8"/>
        <v>2</v>
      </c>
      <c r="I32" s="105">
        <f>H32+'04.12'!I32</f>
        <v>4805</v>
      </c>
      <c r="J32" s="51">
        <v>5</v>
      </c>
      <c r="K32" s="51">
        <v>4</v>
      </c>
      <c r="L32" s="51">
        <v>2</v>
      </c>
      <c r="M32" s="17">
        <f t="shared" si="9"/>
        <v>4786</v>
      </c>
      <c r="N32" s="86">
        <v>14</v>
      </c>
      <c r="O32" s="3"/>
      <c r="P32" s="3"/>
      <c r="Q32" s="3"/>
      <c r="R32" s="3"/>
    </row>
    <row r="33" spans="1:18" ht="17.399999999999999" x14ac:dyDescent="0.3">
      <c r="A33" s="1">
        <f t="shared" si="4"/>
        <v>43804</v>
      </c>
      <c r="B33" s="2" t="s">
        <v>41</v>
      </c>
      <c r="C33" s="15">
        <v>6</v>
      </c>
      <c r="D33" s="50" t="s">
        <v>42</v>
      </c>
      <c r="E33" s="13">
        <v>6</v>
      </c>
      <c r="F33" s="13">
        <v>0</v>
      </c>
      <c r="G33" s="13">
        <v>0</v>
      </c>
      <c r="H33" s="83">
        <f t="shared" si="8"/>
        <v>6</v>
      </c>
      <c r="I33" s="105">
        <f>H33+'04.12'!I33</f>
        <v>7051</v>
      </c>
      <c r="J33" s="51">
        <v>10</v>
      </c>
      <c r="K33" s="51">
        <v>5</v>
      </c>
      <c r="L33" s="51">
        <v>2</v>
      </c>
      <c r="M33" s="17">
        <f t="shared" si="9"/>
        <v>7029</v>
      </c>
      <c r="N33" s="86">
        <v>12</v>
      </c>
      <c r="O33" s="3"/>
      <c r="P33" s="3"/>
      <c r="Q33" s="3"/>
      <c r="R33" s="3"/>
    </row>
    <row r="34" spans="1:18" x14ac:dyDescent="0.3">
      <c r="A34" s="1">
        <f t="shared" si="4"/>
        <v>43804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H34+'04.12'!I34</f>
        <v>1010</v>
      </c>
      <c r="J34" s="51">
        <v>1</v>
      </c>
      <c r="K34" s="51">
        <v>0</v>
      </c>
      <c r="L34" s="51">
        <v>0</v>
      </c>
      <c r="M34" s="17">
        <f t="shared" si="9"/>
        <v>1007</v>
      </c>
      <c r="N34" s="86">
        <v>2</v>
      </c>
      <c r="O34" s="3"/>
      <c r="P34" s="3"/>
      <c r="Q34" s="3"/>
      <c r="R34" s="3"/>
    </row>
    <row r="35" spans="1:18" ht="17.399999999999999" x14ac:dyDescent="0.3">
      <c r="A35" s="1">
        <f t="shared" si="4"/>
        <v>43804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H35+'04.12'!I35</f>
        <v>2364</v>
      </c>
      <c r="J35" s="55">
        <v>4</v>
      </c>
      <c r="K35" s="55">
        <v>3</v>
      </c>
      <c r="L35" s="55">
        <v>2</v>
      </c>
      <c r="M35" s="19">
        <f t="shared" si="9"/>
        <v>2354</v>
      </c>
      <c r="N35" s="87">
        <v>6</v>
      </c>
      <c r="O35" s="3"/>
      <c r="P35" s="3"/>
      <c r="Q35" s="3"/>
      <c r="R35" s="3"/>
    </row>
    <row r="36" spans="1:18" x14ac:dyDescent="0.3">
      <c r="A36" s="1">
        <f t="shared" si="4"/>
        <v>43804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88</v>
      </c>
      <c r="I36" s="23">
        <f t="shared" si="10"/>
        <v>100524</v>
      </c>
      <c r="J36" s="23">
        <f t="shared" si="10"/>
        <v>264</v>
      </c>
      <c r="K36" s="23">
        <f t="shared" si="10"/>
        <v>204</v>
      </c>
      <c r="L36" s="23">
        <f t="shared" si="10"/>
        <v>129</v>
      </c>
      <c r="M36" s="23">
        <f t="shared" si="10"/>
        <v>99875</v>
      </c>
      <c r="N36" s="23">
        <f t="shared" si="10"/>
        <v>385</v>
      </c>
      <c r="O36" s="3"/>
      <c r="P36" s="3"/>
      <c r="Q36" s="3"/>
      <c r="R36" s="3"/>
    </row>
    <row r="37" spans="1:18" ht="21.6" customHeight="1" x14ac:dyDescent="0.3">
      <c r="A37" s="1">
        <f t="shared" si="4"/>
        <v>43804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43804</v>
      </c>
      <c r="B38" s="64">
        <v>1</v>
      </c>
      <c r="C38" s="69"/>
      <c r="D38" s="306" t="s">
        <v>259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43804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43804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43804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43804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43804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48</v>
      </c>
      <c r="O43" s="3"/>
      <c r="P43" s="3"/>
      <c r="Q43" s="3"/>
      <c r="R43" s="3"/>
    </row>
    <row r="44" spans="1:18" ht="58.2" customHeight="1" x14ac:dyDescent="0.3">
      <c r="A44" s="1">
        <f t="shared" si="4"/>
        <v>43804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67" t="s">
        <v>142</v>
      </c>
      <c r="I44" s="65" t="str">
        <f>"me©‡gvU fwZ© 
= "&amp;I75</f>
        <v>me©‡gvU fwZ© 
= 19984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105</v>
      </c>
      <c r="L44" s="65" t="str">
        <f>"wbwðZ g„„Zz¨ 
= "&amp;L75</f>
        <v>wbwðZ g„„Zz¨ 
= 73</v>
      </c>
      <c r="M44" s="65" t="str">
        <f>"QvocÎ cÖvß †ivMx
 = "&amp;M75</f>
        <v>QvocÎ cÖvß †ivMx
 = 19828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43804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H45+'04.12'!I45</f>
        <v>1214</v>
      </c>
      <c r="J45" s="49">
        <v>3</v>
      </c>
      <c r="K45" s="49">
        <v>3</v>
      </c>
      <c r="L45" s="49">
        <v>1</v>
      </c>
      <c r="M45" s="14">
        <f t="shared" ref="M45:M74" si="12">I45-N45-J45</f>
        <v>1208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43804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H46+'04.12'!I46</f>
        <v>1890</v>
      </c>
      <c r="J46" s="51">
        <v>12</v>
      </c>
      <c r="K46" s="51">
        <v>11</v>
      </c>
      <c r="L46" s="51">
        <v>9</v>
      </c>
      <c r="M46" s="17">
        <f t="shared" si="12"/>
        <v>1875</v>
      </c>
      <c r="N46" s="86">
        <v>3</v>
      </c>
      <c r="O46" s="3"/>
      <c r="P46" s="3"/>
      <c r="Q46" s="3"/>
      <c r="R46" s="3"/>
    </row>
    <row r="47" spans="1:18" ht="17.55" customHeight="1" x14ac:dyDescent="0.3">
      <c r="A47" s="1">
        <f t="shared" si="4"/>
        <v>43804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H47+'04.12'!I47</f>
        <v>669</v>
      </c>
      <c r="J47" s="51">
        <v>4</v>
      </c>
      <c r="K47" s="51">
        <v>4</v>
      </c>
      <c r="L47" s="51">
        <v>3</v>
      </c>
      <c r="M47" s="17">
        <f t="shared" si="12"/>
        <v>665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43804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H48+'04.12'!I48</f>
        <v>757</v>
      </c>
      <c r="J48" s="51">
        <v>8</v>
      </c>
      <c r="K48" s="51">
        <v>8</v>
      </c>
      <c r="L48" s="51">
        <v>4</v>
      </c>
      <c r="M48" s="17">
        <f t="shared" si="12"/>
        <v>748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43804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H49+'04.12'!I49</f>
        <v>920</v>
      </c>
      <c r="J49" s="51">
        <v>12</v>
      </c>
      <c r="K49" s="51">
        <v>12</v>
      </c>
      <c r="L49" s="51">
        <v>12</v>
      </c>
      <c r="M49" s="17">
        <f t="shared" si="12"/>
        <v>905</v>
      </c>
      <c r="N49" s="86">
        <v>3</v>
      </c>
      <c r="O49" s="3"/>
      <c r="P49" s="3"/>
      <c r="Q49" s="3"/>
      <c r="R49" s="3"/>
    </row>
    <row r="50" spans="1:18" ht="17.55" customHeight="1" x14ac:dyDescent="0.3">
      <c r="A50" s="1">
        <f t="shared" si="4"/>
        <v>43804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H50+'04.12'!I50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43804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H51+'04.12'!I51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43804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H52+'04.12'!I52</f>
        <v>385</v>
      </c>
      <c r="J52" s="51">
        <v>1</v>
      </c>
      <c r="K52" s="51">
        <v>2</v>
      </c>
      <c r="L52" s="51">
        <v>2</v>
      </c>
      <c r="M52" s="17">
        <f t="shared" si="12"/>
        <v>382</v>
      </c>
      <c r="N52" s="86">
        <v>2</v>
      </c>
      <c r="O52" s="3"/>
      <c r="P52" s="3"/>
      <c r="Q52" s="3"/>
      <c r="R52" s="3"/>
    </row>
    <row r="53" spans="1:18" ht="17.55" customHeight="1" x14ac:dyDescent="0.3">
      <c r="A53" s="1">
        <f t="shared" si="4"/>
        <v>43804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H53+'04.12'!I53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43804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H54+'04.12'!I54</f>
        <v>1731</v>
      </c>
      <c r="J54" s="51">
        <v>2</v>
      </c>
      <c r="K54" s="51">
        <v>2</v>
      </c>
      <c r="L54" s="51">
        <v>1</v>
      </c>
      <c r="M54" s="17">
        <f t="shared" si="12"/>
        <v>1722</v>
      </c>
      <c r="N54" s="86">
        <v>7</v>
      </c>
      <c r="O54" s="3"/>
      <c r="P54" s="3"/>
      <c r="Q54" s="3"/>
      <c r="R54" s="3"/>
    </row>
    <row r="55" spans="1:18" ht="17.55" customHeight="1" x14ac:dyDescent="0.3">
      <c r="A55" s="1">
        <f t="shared" si="4"/>
        <v>43804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H55+'04.12'!I55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43804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H56+'04.12'!I56</f>
        <v>144</v>
      </c>
      <c r="J56" s="51">
        <v>1</v>
      </c>
      <c r="K56" s="51">
        <v>1</v>
      </c>
      <c r="L56" s="51">
        <v>1</v>
      </c>
      <c r="M56" s="17">
        <f t="shared" si="12"/>
        <v>143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43804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H57+'04.12'!I57</f>
        <v>693</v>
      </c>
      <c r="J57" s="51">
        <v>4</v>
      </c>
      <c r="K57" s="51">
        <v>4</v>
      </c>
      <c r="L57" s="51">
        <v>1</v>
      </c>
      <c r="M57" s="17">
        <f t="shared" si="12"/>
        <v>687</v>
      </c>
      <c r="N57" s="86">
        <v>2</v>
      </c>
      <c r="O57" s="3"/>
      <c r="P57" s="3"/>
      <c r="Q57" s="3"/>
      <c r="R57" s="3"/>
    </row>
    <row r="58" spans="1:18" ht="17.55" customHeight="1" x14ac:dyDescent="0.3">
      <c r="A58" s="1">
        <f t="shared" si="4"/>
        <v>43804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H58+'04.12'!I58</f>
        <v>1427</v>
      </c>
      <c r="J58" s="51">
        <v>6</v>
      </c>
      <c r="K58" s="51">
        <v>6</v>
      </c>
      <c r="L58" s="51">
        <v>4</v>
      </c>
      <c r="M58" s="17">
        <f t="shared" si="12"/>
        <v>1417</v>
      </c>
      <c r="N58" s="86">
        <v>4</v>
      </c>
      <c r="O58" s="3"/>
      <c r="P58" s="3"/>
      <c r="Q58" s="3"/>
      <c r="R58" s="3"/>
    </row>
    <row r="59" spans="1:18" ht="17.55" customHeight="1" x14ac:dyDescent="0.3">
      <c r="A59" s="1">
        <f t="shared" si="4"/>
        <v>43804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H59+'04.12'!I59</f>
        <v>774</v>
      </c>
      <c r="J59" s="51">
        <v>8</v>
      </c>
      <c r="K59" s="51">
        <v>8</v>
      </c>
      <c r="L59" s="51">
        <v>7</v>
      </c>
      <c r="M59" s="17">
        <f t="shared" si="12"/>
        <v>766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43804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H60+'04.12'!I60</f>
        <v>377</v>
      </c>
      <c r="J60" s="51"/>
      <c r="K60" s="51"/>
      <c r="L60" s="51">
        <v>0</v>
      </c>
      <c r="M60" s="17">
        <f t="shared" si="12"/>
        <v>377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43804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H61+'04.12'!I61</f>
        <v>489</v>
      </c>
      <c r="J61" s="51"/>
      <c r="K61" s="51"/>
      <c r="L61" s="51">
        <v>0</v>
      </c>
      <c r="M61" s="17">
        <f t="shared" si="12"/>
        <v>487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43804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H62+'04.12'!I62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43804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H63+'04.12'!I63</f>
        <v>819</v>
      </c>
      <c r="J63" s="51">
        <v>6</v>
      </c>
      <c r="K63" s="51">
        <v>6</v>
      </c>
      <c r="L63" s="51">
        <v>6</v>
      </c>
      <c r="M63" s="17">
        <f t="shared" si="12"/>
        <v>811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43804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H64+'04.12'!I64</f>
        <v>990</v>
      </c>
      <c r="J64" s="51"/>
      <c r="K64" s="51"/>
      <c r="L64" s="51">
        <v>0</v>
      </c>
      <c r="M64" s="17">
        <f t="shared" si="12"/>
        <v>988</v>
      </c>
      <c r="N64" s="86">
        <v>2</v>
      </c>
      <c r="O64" s="3"/>
      <c r="P64" s="3"/>
      <c r="Q64" s="3"/>
      <c r="R64" s="3"/>
    </row>
    <row r="65" spans="1:18" ht="17.55" customHeight="1" x14ac:dyDescent="0.3">
      <c r="A65" s="1">
        <f t="shared" si="4"/>
        <v>43804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H65+'04.12'!I65</f>
        <v>498</v>
      </c>
      <c r="J65" s="51">
        <v>4</v>
      </c>
      <c r="K65" s="51">
        <v>4</v>
      </c>
      <c r="L65" s="51">
        <v>4</v>
      </c>
      <c r="M65" s="17">
        <f t="shared" si="12"/>
        <v>493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43804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H66+'04.12'!I66</f>
        <v>312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2</v>
      </c>
      <c r="O66" s="3"/>
      <c r="P66" s="3"/>
      <c r="Q66" s="3"/>
      <c r="R66" s="3"/>
    </row>
    <row r="67" spans="1:18" ht="17.55" customHeight="1" x14ac:dyDescent="0.3">
      <c r="A67" s="1">
        <f t="shared" si="4"/>
        <v>43804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H67+'04.12'!I67</f>
        <v>737</v>
      </c>
      <c r="J67" s="51">
        <v>7</v>
      </c>
      <c r="K67" s="51">
        <v>6</v>
      </c>
      <c r="L67" s="51">
        <v>5</v>
      </c>
      <c r="M67" s="17">
        <f t="shared" si="12"/>
        <v>726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43804</v>
      </c>
      <c r="B68" s="2" t="s">
        <v>103</v>
      </c>
      <c r="C68" s="33">
        <v>24</v>
      </c>
      <c r="D68" s="50" t="s">
        <v>104</v>
      </c>
      <c r="E68" s="13">
        <v>1</v>
      </c>
      <c r="F68" s="13">
        <v>0</v>
      </c>
      <c r="G68" s="13">
        <v>0</v>
      </c>
      <c r="H68" s="83">
        <f t="shared" si="11"/>
        <v>1</v>
      </c>
      <c r="I68" s="105">
        <f>H68+'04.12'!I68</f>
        <v>361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2</v>
      </c>
      <c r="O68" s="3"/>
      <c r="P68" s="3"/>
      <c r="Q68" s="3"/>
      <c r="R68" s="3"/>
    </row>
    <row r="69" spans="1:18" ht="17.55" customHeight="1" x14ac:dyDescent="0.3">
      <c r="A69" s="1">
        <f t="shared" si="4"/>
        <v>43804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H69+'04.12'!I69</f>
        <v>871</v>
      </c>
      <c r="J69" s="51">
        <v>3</v>
      </c>
      <c r="K69" s="51">
        <v>3</v>
      </c>
      <c r="L69" s="51">
        <v>2</v>
      </c>
      <c r="M69" s="17">
        <f t="shared" si="12"/>
        <v>865</v>
      </c>
      <c r="N69" s="86">
        <v>3</v>
      </c>
      <c r="O69" s="3"/>
      <c r="P69" s="3"/>
      <c r="Q69" s="3"/>
      <c r="R69" s="3"/>
    </row>
    <row r="70" spans="1:18" ht="17.55" customHeight="1" x14ac:dyDescent="0.3">
      <c r="A70" s="1">
        <f t="shared" si="4"/>
        <v>43804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H70+'04.12'!I70</f>
        <v>798</v>
      </c>
      <c r="J70" s="51">
        <v>2</v>
      </c>
      <c r="K70" s="51">
        <v>2</v>
      </c>
      <c r="L70" s="51">
        <v>0</v>
      </c>
      <c r="M70" s="17">
        <f t="shared" si="12"/>
        <v>794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43804</v>
      </c>
      <c r="B71" s="2" t="s">
        <v>109</v>
      </c>
      <c r="C71" s="33">
        <v>27</v>
      </c>
      <c r="D71" s="50" t="s">
        <v>110</v>
      </c>
      <c r="E71" s="13">
        <v>1</v>
      </c>
      <c r="F71" s="13">
        <v>0</v>
      </c>
      <c r="G71" s="13">
        <v>0</v>
      </c>
      <c r="H71" s="83">
        <f t="shared" si="11"/>
        <v>1</v>
      </c>
      <c r="I71" s="105">
        <f>H71+'04.12'!I71</f>
        <v>780</v>
      </c>
      <c r="J71" s="51"/>
      <c r="K71" s="51"/>
      <c r="L71" s="51">
        <v>0</v>
      </c>
      <c r="M71" s="17">
        <f t="shared" si="12"/>
        <v>778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43804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H72+'04.12'!I72</f>
        <v>312</v>
      </c>
      <c r="J72" s="51"/>
      <c r="K72" s="51"/>
      <c r="L72" s="51">
        <v>0</v>
      </c>
      <c r="M72" s="17">
        <f t="shared" si="12"/>
        <v>312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43804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H73+'04.12'!I73</f>
        <v>405</v>
      </c>
      <c r="J73" s="51">
        <v>3</v>
      </c>
      <c r="K73" s="51">
        <v>3</v>
      </c>
      <c r="L73" s="51">
        <v>3</v>
      </c>
      <c r="M73" s="17">
        <f t="shared" si="12"/>
        <v>401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43804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H74+'04.12'!I74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43804</v>
      </c>
      <c r="B75" s="2">
        <v>1</v>
      </c>
      <c r="C75" s="29"/>
      <c r="D75" s="22" t="s">
        <v>117</v>
      </c>
      <c r="E75" s="23">
        <f>SUM(E45:E74)</f>
        <v>12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12</v>
      </c>
      <c r="I75" s="23">
        <f t="shared" si="13"/>
        <v>19984</v>
      </c>
      <c r="J75" s="23">
        <f t="shared" si="13"/>
        <v>108</v>
      </c>
      <c r="K75" s="23">
        <f t="shared" si="13"/>
        <v>105</v>
      </c>
      <c r="L75" s="23">
        <f t="shared" si="13"/>
        <v>73</v>
      </c>
      <c r="M75" s="23">
        <f t="shared" si="13"/>
        <v>19828</v>
      </c>
      <c r="N75" s="23">
        <f t="shared" si="13"/>
        <v>48</v>
      </c>
      <c r="O75" s="3"/>
      <c r="P75" s="3"/>
      <c r="Q75" s="3"/>
      <c r="R75" s="3"/>
    </row>
    <row r="76" spans="1:18" ht="17.55" customHeight="1" x14ac:dyDescent="0.3">
      <c r="A76" s="1">
        <f t="shared" si="4"/>
        <v>43804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43804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43804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43804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43804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43804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43804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43804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43804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43804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43804</v>
      </c>
      <c r="B86" s="2">
        <v>1</v>
      </c>
      <c r="E86" s="30"/>
    </row>
    <row r="87" spans="1:14" x14ac:dyDescent="0.3">
      <c r="A87" s="1">
        <f t="shared" si="4"/>
        <v>43804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43804</v>
      </c>
      <c r="B88" s="2">
        <v>1</v>
      </c>
      <c r="E88" s="30"/>
    </row>
    <row r="89" spans="1:14" x14ac:dyDescent="0.3">
      <c r="A89" s="1">
        <f t="shared" ref="A89" si="14">$N$3</f>
        <v>43804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43803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43803</v>
      </c>
      <c r="B2" s="2">
        <v>1</v>
      </c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41"/>
      <c r="N2" s="266"/>
    </row>
    <row r="3" spans="1:20" ht="17.399999999999999" x14ac:dyDescent="0.3">
      <c r="A3" s="1">
        <f t="shared" si="0"/>
        <v>43803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43803</v>
      </c>
      <c r="O3" s="3"/>
      <c r="P3" s="3"/>
      <c r="Q3" s="3"/>
      <c r="R3" s="3"/>
    </row>
    <row r="4" spans="1:20" ht="17.399999999999999" x14ac:dyDescent="0.3">
      <c r="A4" s="1">
        <f t="shared" si="0"/>
        <v>43803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43803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43803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43803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43803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43803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75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373</v>
      </c>
      <c r="O9" s="3"/>
      <c r="P9" s="3"/>
      <c r="Q9" s="40" t="str">
        <f>"24 N›Uvq ?? msL¨v = "&amp;H36</f>
        <v>24 N›Uvq ?? msL¨v = 75</v>
      </c>
    </row>
    <row r="10" spans="1:20" ht="57.6" x14ac:dyDescent="0.3">
      <c r="A10" s="1">
        <f t="shared" si="0"/>
        <v>43803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65" t="s">
        <v>142</v>
      </c>
      <c r="I10" s="65" t="str">
        <f>"me©‡gvU fwZ©
= "&amp;I36</f>
        <v>me©‡gvU fwZ©
= 100436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204</v>
      </c>
      <c r="L10" s="65" t="str">
        <f>"wbwðZ g„„Zz¨ 
= "&amp;L36</f>
        <v>wbwðZ g„„Zz¨ 
= 129</v>
      </c>
      <c r="M10" s="65" t="str">
        <f>"QvocÎ cÖvß †ivMx
 = "&amp;M36</f>
        <v>QvocÎ cÖvß †ivMx
 = 99799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43803</v>
      </c>
      <c r="B11" s="2" t="s">
        <v>9</v>
      </c>
      <c r="C11" s="12">
        <v>1</v>
      </c>
      <c r="D11" s="57" t="s">
        <v>10</v>
      </c>
      <c r="E11" s="13">
        <v>6</v>
      </c>
      <c r="F11" s="13">
        <v>0</v>
      </c>
      <c r="G11" s="13">
        <v>0</v>
      </c>
      <c r="H11" s="82">
        <f>SUM(E11:G11)</f>
        <v>6</v>
      </c>
      <c r="I11" s="104">
        <f>H11+'03.12'!I11</f>
        <v>8649</v>
      </c>
      <c r="J11" s="49">
        <v>40</v>
      </c>
      <c r="K11" s="49">
        <v>23</v>
      </c>
      <c r="L11" s="49">
        <v>11</v>
      </c>
      <c r="M11" s="14">
        <f t="shared" ref="M11:M23" si="1">I11-N11-J11</f>
        <v>8568</v>
      </c>
      <c r="N11" s="85">
        <v>41</v>
      </c>
      <c r="O11" s="3"/>
      <c r="P11" s="3"/>
      <c r="Q11" s="3"/>
      <c r="R11" s="3"/>
    </row>
    <row r="12" spans="1:20" x14ac:dyDescent="0.3">
      <c r="A12" s="1">
        <f t="shared" si="0"/>
        <v>43803</v>
      </c>
      <c r="B12" s="2" t="s">
        <v>11</v>
      </c>
      <c r="C12" s="15">
        <v>2</v>
      </c>
      <c r="D12" s="59" t="s">
        <v>144</v>
      </c>
      <c r="E12" s="13">
        <v>2</v>
      </c>
      <c r="F12" s="13">
        <v>0</v>
      </c>
      <c r="G12" s="13">
        <v>0</v>
      </c>
      <c r="H12" s="83">
        <f t="shared" ref="H12:H23" si="2">SUM(E12:G12)</f>
        <v>2</v>
      </c>
      <c r="I12" s="105">
        <f>H12+'03.12'!I12</f>
        <v>4992</v>
      </c>
      <c r="J12" s="51">
        <v>2</v>
      </c>
      <c r="K12" s="51">
        <v>0</v>
      </c>
      <c r="L12" s="51">
        <v>0</v>
      </c>
      <c r="M12" s="17">
        <f t="shared" si="1"/>
        <v>4957</v>
      </c>
      <c r="N12" s="86">
        <v>33</v>
      </c>
      <c r="O12" s="3"/>
      <c r="P12" s="3"/>
      <c r="Q12" s="3"/>
      <c r="R12" s="3"/>
    </row>
    <row r="13" spans="1:20" x14ac:dyDescent="0.3">
      <c r="A13" s="1">
        <f t="shared" si="0"/>
        <v>43803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H13+'03.12'!I13</f>
        <v>1462</v>
      </c>
      <c r="J13" s="51">
        <v>16</v>
      </c>
      <c r="K13" s="51">
        <v>12</v>
      </c>
      <c r="L13" s="51">
        <v>11</v>
      </c>
      <c r="M13" s="17">
        <f t="shared" si="1"/>
        <v>1437</v>
      </c>
      <c r="N13" s="86">
        <v>9</v>
      </c>
      <c r="O13" s="3"/>
      <c r="Q13" s="3"/>
      <c r="R13" s="3"/>
    </row>
    <row r="14" spans="1:20" x14ac:dyDescent="0.3">
      <c r="A14" s="1">
        <f t="shared" si="0"/>
        <v>43803</v>
      </c>
      <c r="B14" s="2" t="s">
        <v>14</v>
      </c>
      <c r="C14" s="15">
        <v>4</v>
      </c>
      <c r="D14" s="59" t="s">
        <v>145</v>
      </c>
      <c r="E14" s="13">
        <v>4</v>
      </c>
      <c r="F14" s="13">
        <v>0</v>
      </c>
      <c r="G14" s="13">
        <v>0</v>
      </c>
      <c r="H14" s="83">
        <f t="shared" si="2"/>
        <v>4</v>
      </c>
      <c r="I14" s="105">
        <f>H14+'03.12'!I14</f>
        <v>3728</v>
      </c>
      <c r="J14" s="51">
        <v>8</v>
      </c>
      <c r="K14" s="51">
        <v>8</v>
      </c>
      <c r="L14" s="51">
        <v>5</v>
      </c>
      <c r="M14" s="17">
        <f t="shared" si="1"/>
        <v>3703</v>
      </c>
      <c r="N14" s="86">
        <v>17</v>
      </c>
      <c r="O14" s="3"/>
      <c r="P14" s="3"/>
      <c r="Q14" s="3"/>
      <c r="R14" s="3"/>
    </row>
    <row r="15" spans="1:20" ht="17.399999999999999" x14ac:dyDescent="0.3">
      <c r="A15" s="1">
        <f t="shared" si="0"/>
        <v>43803</v>
      </c>
      <c r="B15" s="2" t="s">
        <v>19</v>
      </c>
      <c r="C15" s="15">
        <v>5</v>
      </c>
      <c r="D15" s="59" t="s">
        <v>20</v>
      </c>
      <c r="E15" s="13">
        <v>2</v>
      </c>
      <c r="F15" s="13">
        <v>0</v>
      </c>
      <c r="G15" s="13">
        <v>0</v>
      </c>
      <c r="H15" s="83">
        <f t="shared" si="2"/>
        <v>2</v>
      </c>
      <c r="I15" s="105">
        <f>H15+'03.12'!I15</f>
        <v>1661</v>
      </c>
      <c r="J15" s="51">
        <v>3</v>
      </c>
      <c r="K15" s="51">
        <v>2</v>
      </c>
      <c r="L15" s="51">
        <v>2</v>
      </c>
      <c r="M15" s="17">
        <f t="shared" si="1"/>
        <v>1648</v>
      </c>
      <c r="N15" s="86">
        <v>10</v>
      </c>
      <c r="O15" s="3"/>
      <c r="P15" s="3"/>
      <c r="Q15" s="3"/>
      <c r="R15" s="3"/>
    </row>
    <row r="16" spans="1:20" ht="17.399999999999999" x14ac:dyDescent="0.3">
      <c r="A16" s="1">
        <f t="shared" si="0"/>
        <v>43803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H16+'03.12'!I16</f>
        <v>1049</v>
      </c>
      <c r="J16" s="51"/>
      <c r="K16" s="51"/>
      <c r="L16" s="51">
        <v>0</v>
      </c>
      <c r="M16" s="17">
        <f t="shared" si="1"/>
        <v>1043</v>
      </c>
      <c r="N16" s="86">
        <v>6</v>
      </c>
      <c r="O16" s="3"/>
      <c r="P16" s="3"/>
      <c r="Q16" s="3"/>
      <c r="R16" s="3"/>
    </row>
    <row r="17" spans="1:18" x14ac:dyDescent="0.3">
      <c r="A17" s="1">
        <f t="shared" si="0"/>
        <v>43803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H17+'03.12'!I17</f>
        <v>4173</v>
      </c>
      <c r="J17" s="51">
        <v>15</v>
      </c>
      <c r="K17" s="51">
        <v>12</v>
      </c>
      <c r="L17" s="51">
        <v>5</v>
      </c>
      <c r="M17" s="17">
        <f t="shared" si="1"/>
        <v>4133</v>
      </c>
      <c r="N17" s="86">
        <v>25</v>
      </c>
      <c r="O17" s="3"/>
      <c r="P17" s="3"/>
      <c r="Q17" s="3"/>
      <c r="R17" s="3"/>
    </row>
    <row r="18" spans="1:18" ht="17.399999999999999" x14ac:dyDescent="0.3">
      <c r="A18" s="1">
        <f t="shared" si="0"/>
        <v>43803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H18+'03.12'!I18</f>
        <v>356</v>
      </c>
      <c r="J18" s="51"/>
      <c r="K18" s="51"/>
      <c r="L18" s="51">
        <v>0</v>
      </c>
      <c r="M18" s="17">
        <f t="shared" si="1"/>
        <v>353</v>
      </c>
      <c r="N18" s="86">
        <v>3</v>
      </c>
      <c r="O18" s="3"/>
      <c r="P18" s="3"/>
      <c r="Q18" s="3"/>
      <c r="R18" s="3"/>
    </row>
    <row r="19" spans="1:18" x14ac:dyDescent="0.3">
      <c r="A19" s="1">
        <f t="shared" si="0"/>
        <v>43803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H19+'03.12'!I19</f>
        <v>1751</v>
      </c>
      <c r="J19" s="51"/>
      <c r="K19" s="51">
        <v>0</v>
      </c>
      <c r="L19" s="51">
        <v>0</v>
      </c>
      <c r="M19" s="17">
        <f t="shared" si="1"/>
        <v>1741</v>
      </c>
      <c r="N19" s="86">
        <v>10</v>
      </c>
      <c r="O19" s="3"/>
      <c r="P19" s="3"/>
      <c r="Q19" s="3"/>
      <c r="R19" s="3"/>
    </row>
    <row r="20" spans="1:18" x14ac:dyDescent="0.3">
      <c r="A20" s="1">
        <f t="shared" si="0"/>
        <v>43803</v>
      </c>
      <c r="B20" s="2" t="s">
        <v>29</v>
      </c>
      <c r="C20" s="15">
        <v>10</v>
      </c>
      <c r="D20" s="59" t="s">
        <v>30</v>
      </c>
      <c r="E20" s="13">
        <v>2</v>
      </c>
      <c r="F20" s="13">
        <v>0</v>
      </c>
      <c r="G20" s="13">
        <v>0</v>
      </c>
      <c r="H20" s="83">
        <f t="shared" si="2"/>
        <v>2</v>
      </c>
      <c r="I20" s="105">
        <f>H20+'03.12'!I20</f>
        <v>3186</v>
      </c>
      <c r="J20" s="51">
        <v>3</v>
      </c>
      <c r="K20" s="51">
        <v>3</v>
      </c>
      <c r="L20" s="51">
        <v>3</v>
      </c>
      <c r="M20" s="17">
        <f t="shared" si="1"/>
        <v>3161</v>
      </c>
      <c r="N20" s="86">
        <v>22</v>
      </c>
      <c r="O20" s="3"/>
      <c r="P20" s="3"/>
      <c r="Q20" s="3"/>
      <c r="R20" s="3"/>
    </row>
    <row r="21" spans="1:18" ht="22.2" customHeight="1" x14ac:dyDescent="0.3">
      <c r="A21" s="1">
        <f t="shared" si="0"/>
        <v>43803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H21+'03.12'!I21</f>
        <v>246</v>
      </c>
      <c r="J21" s="51"/>
      <c r="K21" s="51"/>
      <c r="L21" s="51"/>
      <c r="M21" s="17">
        <f t="shared" si="1"/>
        <v>245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H22+'03.12'!I22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43803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21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21</v>
      </c>
      <c r="I24" s="94">
        <f t="shared" si="3"/>
        <v>31328</v>
      </c>
      <c r="J24" s="92">
        <f t="shared" si="3"/>
        <v>87</v>
      </c>
      <c r="K24" s="92">
        <f t="shared" si="3"/>
        <v>60</v>
      </c>
      <c r="L24" s="92">
        <f t="shared" si="3"/>
        <v>37</v>
      </c>
      <c r="M24" s="95">
        <f t="shared" si="3"/>
        <v>31064</v>
      </c>
      <c r="N24" s="96">
        <f t="shared" si="3"/>
        <v>177</v>
      </c>
      <c r="O24" s="3"/>
      <c r="P24" s="3"/>
      <c r="Q24" s="3"/>
      <c r="R24" s="3"/>
    </row>
    <row r="25" spans="1:18" x14ac:dyDescent="0.3">
      <c r="A25" s="1">
        <f t="shared" ref="A25:A88" si="4">$N$3</f>
        <v>43803</v>
      </c>
      <c r="B25" s="2">
        <v>1</v>
      </c>
      <c r="C25" s="78"/>
      <c r="D25" s="79" t="s">
        <v>119</v>
      </c>
      <c r="E25" s="97">
        <f>E75</f>
        <v>16</v>
      </c>
      <c r="F25" s="97">
        <f t="shared" ref="F25:N25" si="5">F75</f>
        <v>0</v>
      </c>
      <c r="G25" s="97">
        <f t="shared" si="5"/>
        <v>0</v>
      </c>
      <c r="H25" s="97">
        <f t="shared" si="5"/>
        <v>16</v>
      </c>
      <c r="I25" s="97">
        <f t="shared" si="5"/>
        <v>19972</v>
      </c>
      <c r="J25" s="97">
        <f t="shared" si="5"/>
        <v>108</v>
      </c>
      <c r="K25" s="97">
        <f t="shared" si="5"/>
        <v>105</v>
      </c>
      <c r="L25" s="97">
        <f t="shared" si="5"/>
        <v>73</v>
      </c>
      <c r="M25" s="97">
        <f t="shared" si="5"/>
        <v>19817</v>
      </c>
      <c r="N25" s="97">
        <f t="shared" si="5"/>
        <v>47</v>
      </c>
      <c r="O25" s="3"/>
      <c r="P25" s="3"/>
      <c r="Q25" s="3"/>
      <c r="R25" s="3"/>
    </row>
    <row r="26" spans="1:18" x14ac:dyDescent="0.3">
      <c r="A26" s="1">
        <f t="shared" si="4"/>
        <v>43803</v>
      </c>
      <c r="B26" s="2">
        <v>1</v>
      </c>
      <c r="C26" s="78"/>
      <c r="D26" s="79" t="s">
        <v>154</v>
      </c>
      <c r="E26" s="97">
        <f>E24+E25</f>
        <v>37</v>
      </c>
      <c r="F26" s="98">
        <f t="shared" ref="F26:N26" si="6">F24+F25</f>
        <v>0</v>
      </c>
      <c r="G26" s="98">
        <f t="shared" si="6"/>
        <v>0</v>
      </c>
      <c r="H26" s="99">
        <f t="shared" si="6"/>
        <v>37</v>
      </c>
      <c r="I26" s="97">
        <f t="shared" si="6"/>
        <v>51300</v>
      </c>
      <c r="J26" s="98">
        <f t="shared" si="6"/>
        <v>195</v>
      </c>
      <c r="K26" s="98">
        <f t="shared" si="6"/>
        <v>165</v>
      </c>
      <c r="L26" s="100">
        <f t="shared" si="6"/>
        <v>110</v>
      </c>
      <c r="M26" s="101">
        <f t="shared" si="6"/>
        <v>50881</v>
      </c>
      <c r="N26" s="102">
        <f t="shared" si="6"/>
        <v>224</v>
      </c>
      <c r="O26" s="3"/>
      <c r="P26" s="67"/>
      <c r="Q26" s="3"/>
      <c r="R26" s="3"/>
    </row>
    <row r="27" spans="1:18" x14ac:dyDescent="0.3">
      <c r="A27" s="1">
        <f t="shared" si="4"/>
        <v>43803</v>
      </c>
      <c r="B27" s="2">
        <v>1</v>
      </c>
      <c r="C27" s="80"/>
      <c r="D27" s="81" t="s">
        <v>120</v>
      </c>
      <c r="E27" s="97">
        <f>SUM(E28:E35)</f>
        <v>38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38</v>
      </c>
      <c r="I27" s="97">
        <f t="shared" si="7"/>
        <v>49136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48918</v>
      </c>
      <c r="N27" s="102">
        <f t="shared" si="7"/>
        <v>149</v>
      </c>
      <c r="O27" s="3"/>
      <c r="P27" s="3"/>
      <c r="Q27" s="3"/>
      <c r="R27" s="3"/>
    </row>
    <row r="28" spans="1:18" x14ac:dyDescent="0.3">
      <c r="A28" s="1">
        <f t="shared" si="4"/>
        <v>43803</v>
      </c>
      <c r="B28" s="2" t="s">
        <v>31</v>
      </c>
      <c r="C28" s="12">
        <v>1</v>
      </c>
      <c r="D28" s="48" t="s">
        <v>32</v>
      </c>
      <c r="E28" s="13">
        <v>8</v>
      </c>
      <c r="F28" s="13">
        <v>0</v>
      </c>
      <c r="G28" s="13">
        <v>0</v>
      </c>
      <c r="H28" s="82">
        <f t="shared" ref="H28:H35" si="8">SUM(E28:G28)</f>
        <v>8</v>
      </c>
      <c r="I28" s="104">
        <f>H28+'03.12'!I28</f>
        <v>11640</v>
      </c>
      <c r="J28" s="49">
        <v>14</v>
      </c>
      <c r="K28" s="49">
        <v>8</v>
      </c>
      <c r="L28" s="49">
        <v>5</v>
      </c>
      <c r="M28" s="14">
        <f t="shared" ref="M28:M35" si="9">I28-N28-J28</f>
        <v>11599</v>
      </c>
      <c r="N28" s="85">
        <v>27</v>
      </c>
      <c r="O28" s="3"/>
      <c r="P28" s="3"/>
      <c r="Q28" s="3"/>
      <c r="R28" s="3"/>
    </row>
    <row r="29" spans="1:18" x14ac:dyDescent="0.3">
      <c r="A29" s="1">
        <f t="shared" si="4"/>
        <v>43803</v>
      </c>
      <c r="B29" s="2" t="s">
        <v>33</v>
      </c>
      <c r="C29" s="15">
        <v>2</v>
      </c>
      <c r="D29" s="50" t="s">
        <v>156</v>
      </c>
      <c r="E29" s="13">
        <v>14</v>
      </c>
      <c r="F29" s="13">
        <v>0</v>
      </c>
      <c r="G29" s="13">
        <v>0</v>
      </c>
      <c r="H29" s="83">
        <f t="shared" si="8"/>
        <v>14</v>
      </c>
      <c r="I29" s="105">
        <f>H29+'03.12'!I29</f>
        <v>8222</v>
      </c>
      <c r="J29" s="51">
        <v>7</v>
      </c>
      <c r="K29" s="51">
        <v>5</v>
      </c>
      <c r="L29" s="51">
        <v>2</v>
      </c>
      <c r="M29" s="17">
        <f t="shared" si="9"/>
        <v>8179</v>
      </c>
      <c r="N29" s="86">
        <v>36</v>
      </c>
      <c r="O29" s="3"/>
      <c r="P29" s="3"/>
      <c r="Q29" s="3"/>
      <c r="R29" s="3"/>
    </row>
    <row r="30" spans="1:18" ht="17.399999999999999" x14ac:dyDescent="0.3">
      <c r="A30" s="1">
        <f t="shared" si="4"/>
        <v>43803</v>
      </c>
      <c r="B30" s="2" t="s">
        <v>35</v>
      </c>
      <c r="C30" s="15">
        <v>3</v>
      </c>
      <c r="D30" s="50" t="s">
        <v>36</v>
      </c>
      <c r="E30" s="13">
        <v>12</v>
      </c>
      <c r="F30" s="13">
        <v>0</v>
      </c>
      <c r="G30" s="13">
        <v>0</v>
      </c>
      <c r="H30" s="83">
        <f t="shared" si="8"/>
        <v>12</v>
      </c>
      <c r="I30" s="105">
        <f>H30+'03.12'!I30</f>
        <v>11884</v>
      </c>
      <c r="J30" s="51">
        <v>24</v>
      </c>
      <c r="K30" s="51">
        <v>10</v>
      </c>
      <c r="L30" s="51">
        <v>4</v>
      </c>
      <c r="M30" s="17">
        <f t="shared" si="9"/>
        <v>11820</v>
      </c>
      <c r="N30" s="86">
        <v>40</v>
      </c>
      <c r="O30" s="3"/>
      <c r="P30" s="3"/>
      <c r="Q30" s="3"/>
      <c r="R30" s="3"/>
    </row>
    <row r="31" spans="1:18" ht="17.399999999999999" x14ac:dyDescent="0.3">
      <c r="A31" s="1">
        <f t="shared" si="4"/>
        <v>43803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H31+'03.12'!I31</f>
        <v>2168</v>
      </c>
      <c r="J31" s="51">
        <v>4</v>
      </c>
      <c r="K31" s="51">
        <v>4</v>
      </c>
      <c r="L31" s="51">
        <v>2</v>
      </c>
      <c r="M31" s="17">
        <f t="shared" si="9"/>
        <v>2156</v>
      </c>
      <c r="N31" s="86">
        <v>8</v>
      </c>
      <c r="O31" s="3"/>
      <c r="P31" s="3"/>
      <c r="Q31" s="3"/>
      <c r="R31" s="3"/>
    </row>
    <row r="32" spans="1:18" ht="17.399999999999999" x14ac:dyDescent="0.3">
      <c r="A32" s="1">
        <f t="shared" si="4"/>
        <v>43803</v>
      </c>
      <c r="B32" s="2" t="s">
        <v>39</v>
      </c>
      <c r="C32" s="15">
        <v>5</v>
      </c>
      <c r="D32" s="50" t="s">
        <v>40</v>
      </c>
      <c r="E32" s="13">
        <v>1</v>
      </c>
      <c r="F32" s="13">
        <v>0</v>
      </c>
      <c r="G32" s="13">
        <v>0</v>
      </c>
      <c r="H32" s="83">
        <f t="shared" si="8"/>
        <v>1</v>
      </c>
      <c r="I32" s="105">
        <f>H32+'03.12'!I32</f>
        <v>4803</v>
      </c>
      <c r="J32" s="51">
        <v>5</v>
      </c>
      <c r="K32" s="51">
        <v>4</v>
      </c>
      <c r="L32" s="51">
        <v>2</v>
      </c>
      <c r="M32" s="17">
        <f t="shared" si="9"/>
        <v>4784</v>
      </c>
      <c r="N32" s="86">
        <v>14</v>
      </c>
      <c r="O32" s="3"/>
      <c r="P32" s="3"/>
      <c r="Q32" s="3"/>
      <c r="R32" s="3"/>
    </row>
    <row r="33" spans="1:18" ht="17.399999999999999" x14ac:dyDescent="0.3">
      <c r="A33" s="1">
        <f t="shared" si="4"/>
        <v>43803</v>
      </c>
      <c r="B33" s="2" t="s">
        <v>41</v>
      </c>
      <c r="C33" s="15">
        <v>6</v>
      </c>
      <c r="D33" s="50" t="s">
        <v>42</v>
      </c>
      <c r="E33" s="13">
        <v>3</v>
      </c>
      <c r="F33" s="13">
        <v>0</v>
      </c>
      <c r="G33" s="13">
        <v>0</v>
      </c>
      <c r="H33" s="83">
        <f t="shared" si="8"/>
        <v>3</v>
      </c>
      <c r="I33" s="105">
        <f>H33+'03.12'!I33</f>
        <v>7045</v>
      </c>
      <c r="J33" s="51">
        <v>10</v>
      </c>
      <c r="K33" s="51">
        <v>5</v>
      </c>
      <c r="L33" s="51">
        <v>2</v>
      </c>
      <c r="M33" s="17">
        <f t="shared" si="9"/>
        <v>7020</v>
      </c>
      <c r="N33" s="86">
        <v>15</v>
      </c>
      <c r="O33" s="3"/>
      <c r="P33" s="3"/>
      <c r="Q33" s="3"/>
      <c r="R33" s="3"/>
    </row>
    <row r="34" spans="1:18" x14ac:dyDescent="0.3">
      <c r="A34" s="1">
        <f t="shared" si="4"/>
        <v>43803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H34+'03.12'!I34</f>
        <v>1010</v>
      </c>
      <c r="J34" s="51">
        <v>1</v>
      </c>
      <c r="K34" s="51">
        <v>0</v>
      </c>
      <c r="L34" s="51">
        <v>0</v>
      </c>
      <c r="M34" s="17">
        <f t="shared" si="9"/>
        <v>1007</v>
      </c>
      <c r="N34" s="86">
        <v>2</v>
      </c>
      <c r="O34" s="3"/>
      <c r="P34" s="3"/>
      <c r="Q34" s="3"/>
      <c r="R34" s="3"/>
    </row>
    <row r="35" spans="1:18" ht="17.399999999999999" x14ac:dyDescent="0.3">
      <c r="A35" s="1">
        <f t="shared" si="4"/>
        <v>43803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H35+'03.12'!I35</f>
        <v>2364</v>
      </c>
      <c r="J35" s="55">
        <v>4</v>
      </c>
      <c r="K35" s="55">
        <v>3</v>
      </c>
      <c r="L35" s="55">
        <v>2</v>
      </c>
      <c r="M35" s="19">
        <f t="shared" si="9"/>
        <v>2353</v>
      </c>
      <c r="N35" s="87">
        <v>7</v>
      </c>
      <c r="O35" s="3"/>
      <c r="P35" s="3"/>
      <c r="Q35" s="3"/>
      <c r="R35" s="3"/>
    </row>
    <row r="36" spans="1:18" x14ac:dyDescent="0.3">
      <c r="A36" s="1">
        <f t="shared" si="4"/>
        <v>43803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75</v>
      </c>
      <c r="I36" s="23">
        <f t="shared" si="10"/>
        <v>100436</v>
      </c>
      <c r="J36" s="23">
        <f t="shared" si="10"/>
        <v>264</v>
      </c>
      <c r="K36" s="23">
        <f t="shared" si="10"/>
        <v>204</v>
      </c>
      <c r="L36" s="23">
        <f t="shared" si="10"/>
        <v>129</v>
      </c>
      <c r="M36" s="23">
        <f t="shared" si="10"/>
        <v>99799</v>
      </c>
      <c r="N36" s="23">
        <f t="shared" si="10"/>
        <v>373</v>
      </c>
      <c r="O36" s="3"/>
      <c r="P36" s="3"/>
      <c r="Q36" s="3"/>
      <c r="R36" s="3"/>
    </row>
    <row r="37" spans="1:18" ht="21.6" customHeight="1" x14ac:dyDescent="0.3">
      <c r="A37" s="1">
        <f t="shared" si="4"/>
        <v>43803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43803</v>
      </c>
      <c r="B38" s="64">
        <v>1</v>
      </c>
      <c r="C38" s="69"/>
      <c r="D38" s="306" t="s">
        <v>258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43803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43803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43803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43803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43803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16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47</v>
      </c>
      <c r="O43" s="3"/>
      <c r="P43" s="3"/>
      <c r="Q43" s="3"/>
      <c r="R43" s="3"/>
    </row>
    <row r="44" spans="1:18" ht="58.2" customHeight="1" x14ac:dyDescent="0.3">
      <c r="A44" s="1">
        <f t="shared" si="4"/>
        <v>43803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65" t="s">
        <v>142</v>
      </c>
      <c r="I44" s="65" t="str">
        <f>"me©‡gvU fwZ© 
= "&amp;I75</f>
        <v>me©‡gvU fwZ© 
= 19972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105</v>
      </c>
      <c r="L44" s="65" t="str">
        <f>"wbwðZ g„„Zz¨ 
= "&amp;L75</f>
        <v>wbwðZ g„„Zz¨ 
= 73</v>
      </c>
      <c r="M44" s="65" t="str">
        <f>"QvocÎ cÖvß †ivMx
 = "&amp;M75</f>
        <v>QvocÎ cÖvß †ivMx
 = 19817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43803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H45+'03.12'!I45</f>
        <v>1213</v>
      </c>
      <c r="J45" s="49">
        <v>3</v>
      </c>
      <c r="K45" s="49">
        <v>3</v>
      </c>
      <c r="L45" s="49">
        <v>1</v>
      </c>
      <c r="M45" s="14">
        <f t="shared" ref="M45:M74" si="12">I45-N45-J45</f>
        <v>1208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43803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H46+'03.12'!I46</f>
        <v>1890</v>
      </c>
      <c r="J46" s="51">
        <v>12</v>
      </c>
      <c r="K46" s="51">
        <v>11</v>
      </c>
      <c r="L46" s="51">
        <v>9</v>
      </c>
      <c r="M46" s="17">
        <f t="shared" si="12"/>
        <v>1872</v>
      </c>
      <c r="N46" s="86">
        <v>6</v>
      </c>
      <c r="O46" s="3"/>
      <c r="P46" s="3"/>
      <c r="Q46" s="3"/>
      <c r="R46" s="3"/>
    </row>
    <row r="47" spans="1:18" ht="17.55" customHeight="1" x14ac:dyDescent="0.3">
      <c r="A47" s="1">
        <f t="shared" si="4"/>
        <v>43803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H47+'03.12'!I47</f>
        <v>669</v>
      </c>
      <c r="J47" s="51">
        <v>4</v>
      </c>
      <c r="K47" s="51">
        <v>4</v>
      </c>
      <c r="L47" s="51">
        <v>3</v>
      </c>
      <c r="M47" s="17">
        <f t="shared" si="12"/>
        <v>664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43803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H48+'03.12'!I48</f>
        <v>756</v>
      </c>
      <c r="J48" s="51">
        <v>8</v>
      </c>
      <c r="K48" s="51">
        <v>8</v>
      </c>
      <c r="L48" s="51">
        <v>4</v>
      </c>
      <c r="M48" s="17">
        <f t="shared" si="12"/>
        <v>748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43803</v>
      </c>
      <c r="B49" s="2" t="s">
        <v>65</v>
      </c>
      <c r="C49" s="33">
        <v>5</v>
      </c>
      <c r="D49" s="50" t="s">
        <v>66</v>
      </c>
      <c r="E49" s="13">
        <v>3</v>
      </c>
      <c r="F49" s="13">
        <v>0</v>
      </c>
      <c r="G49" s="13">
        <v>0</v>
      </c>
      <c r="H49" s="83">
        <f t="shared" si="11"/>
        <v>3</v>
      </c>
      <c r="I49" s="105">
        <f>H49+'03.12'!I49</f>
        <v>920</v>
      </c>
      <c r="J49" s="51">
        <v>12</v>
      </c>
      <c r="K49" s="51">
        <v>12</v>
      </c>
      <c r="L49" s="51">
        <v>12</v>
      </c>
      <c r="M49" s="17">
        <f t="shared" si="12"/>
        <v>905</v>
      </c>
      <c r="N49" s="86">
        <v>3</v>
      </c>
      <c r="O49" s="3"/>
      <c r="P49" s="3"/>
      <c r="Q49" s="3"/>
      <c r="R49" s="3"/>
    </row>
    <row r="50" spans="1:18" ht="17.55" customHeight="1" x14ac:dyDescent="0.3">
      <c r="A50" s="1">
        <f t="shared" si="4"/>
        <v>43803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H50+'03.12'!I50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43803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H51+'03.12'!I51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43803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H52+'03.12'!I52</f>
        <v>385</v>
      </c>
      <c r="J52" s="51">
        <v>1</v>
      </c>
      <c r="K52" s="51">
        <v>2</v>
      </c>
      <c r="L52" s="51">
        <v>2</v>
      </c>
      <c r="M52" s="17">
        <f t="shared" si="12"/>
        <v>382</v>
      </c>
      <c r="N52" s="86">
        <v>2</v>
      </c>
      <c r="O52" s="3"/>
      <c r="P52" s="3"/>
      <c r="Q52" s="3"/>
      <c r="R52" s="3"/>
    </row>
    <row r="53" spans="1:18" ht="17.55" customHeight="1" x14ac:dyDescent="0.3">
      <c r="A53" s="1">
        <f t="shared" si="4"/>
        <v>43803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H53+'03.12'!I53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43803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H54+'03.12'!I54</f>
        <v>1731</v>
      </c>
      <c r="J54" s="51">
        <v>2</v>
      </c>
      <c r="K54" s="51">
        <v>2</v>
      </c>
      <c r="L54" s="51">
        <v>1</v>
      </c>
      <c r="M54" s="17">
        <f t="shared" si="12"/>
        <v>1721</v>
      </c>
      <c r="N54" s="86">
        <v>8</v>
      </c>
      <c r="O54" s="3"/>
      <c r="P54" s="3"/>
      <c r="Q54" s="3"/>
      <c r="R54" s="3"/>
    </row>
    <row r="55" spans="1:18" ht="17.55" customHeight="1" x14ac:dyDescent="0.3">
      <c r="A55" s="1">
        <f t="shared" si="4"/>
        <v>43803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H55+'03.12'!I55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43803</v>
      </c>
      <c r="B56" s="2" t="s">
        <v>79</v>
      </c>
      <c r="C56" s="33">
        <v>12</v>
      </c>
      <c r="D56" s="50" t="s">
        <v>80</v>
      </c>
      <c r="E56" s="13">
        <v>1</v>
      </c>
      <c r="F56" s="13">
        <v>0</v>
      </c>
      <c r="G56" s="13">
        <v>0</v>
      </c>
      <c r="H56" s="83">
        <f t="shared" si="11"/>
        <v>1</v>
      </c>
      <c r="I56" s="105">
        <f>H56+'03.12'!I56</f>
        <v>144</v>
      </c>
      <c r="J56" s="51">
        <v>1</v>
      </c>
      <c r="K56" s="51">
        <v>1</v>
      </c>
      <c r="L56" s="51">
        <v>1</v>
      </c>
      <c r="M56" s="17">
        <f t="shared" si="12"/>
        <v>142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43803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H57+'03.12'!I57</f>
        <v>693</v>
      </c>
      <c r="J57" s="51">
        <v>4</v>
      </c>
      <c r="K57" s="51">
        <v>4</v>
      </c>
      <c r="L57" s="51">
        <v>1</v>
      </c>
      <c r="M57" s="17">
        <f t="shared" si="12"/>
        <v>686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43803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H58+'03.12'!I58</f>
        <v>1425</v>
      </c>
      <c r="J58" s="51">
        <v>6</v>
      </c>
      <c r="K58" s="51">
        <v>6</v>
      </c>
      <c r="L58" s="51">
        <v>4</v>
      </c>
      <c r="M58" s="17">
        <f t="shared" si="12"/>
        <v>1417</v>
      </c>
      <c r="N58" s="86">
        <v>2</v>
      </c>
      <c r="O58" s="3"/>
      <c r="P58" s="3"/>
      <c r="Q58" s="3"/>
      <c r="R58" s="3"/>
    </row>
    <row r="59" spans="1:18" ht="17.55" customHeight="1" x14ac:dyDescent="0.3">
      <c r="A59" s="1">
        <f t="shared" si="4"/>
        <v>43803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H59+'03.12'!I59</f>
        <v>774</v>
      </c>
      <c r="J59" s="51">
        <v>8</v>
      </c>
      <c r="K59" s="51">
        <v>8</v>
      </c>
      <c r="L59" s="51">
        <v>7</v>
      </c>
      <c r="M59" s="17">
        <f t="shared" si="12"/>
        <v>766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43803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H60+'03.12'!I60</f>
        <v>377</v>
      </c>
      <c r="J60" s="51"/>
      <c r="K60" s="51"/>
      <c r="L60" s="51">
        <v>0</v>
      </c>
      <c r="M60" s="17">
        <f t="shared" si="12"/>
        <v>377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43803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H61+'03.12'!I61</f>
        <v>488</v>
      </c>
      <c r="J61" s="51"/>
      <c r="K61" s="51"/>
      <c r="L61" s="51">
        <v>0</v>
      </c>
      <c r="M61" s="17">
        <f t="shared" si="12"/>
        <v>487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43803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H62+'03.12'!I62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43803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H63+'03.12'!I63</f>
        <v>818</v>
      </c>
      <c r="J63" s="51">
        <v>6</v>
      </c>
      <c r="K63" s="51">
        <v>6</v>
      </c>
      <c r="L63" s="51">
        <v>6</v>
      </c>
      <c r="M63" s="17">
        <f t="shared" si="12"/>
        <v>811</v>
      </c>
      <c r="N63" s="86">
        <v>1</v>
      </c>
      <c r="O63" s="3"/>
      <c r="P63" s="3"/>
      <c r="Q63" s="3"/>
      <c r="R63" s="3"/>
    </row>
    <row r="64" spans="1:18" ht="17.55" customHeight="1" x14ac:dyDescent="0.3">
      <c r="A64" s="1">
        <f t="shared" si="4"/>
        <v>43803</v>
      </c>
      <c r="B64" s="2" t="s">
        <v>95</v>
      </c>
      <c r="C64" s="33">
        <v>20</v>
      </c>
      <c r="D64" s="50" t="s">
        <v>96</v>
      </c>
      <c r="E64" s="13">
        <v>2</v>
      </c>
      <c r="F64" s="13">
        <v>0</v>
      </c>
      <c r="G64" s="13">
        <v>0</v>
      </c>
      <c r="H64" s="83">
        <f t="shared" si="11"/>
        <v>2</v>
      </c>
      <c r="I64" s="105">
        <f>H64+'03.12'!I64</f>
        <v>990</v>
      </c>
      <c r="J64" s="51"/>
      <c r="K64" s="51"/>
      <c r="L64" s="51">
        <v>0</v>
      </c>
      <c r="M64" s="17">
        <f t="shared" si="12"/>
        <v>988</v>
      </c>
      <c r="N64" s="86">
        <v>2</v>
      </c>
      <c r="O64" s="3"/>
      <c r="P64" s="3"/>
      <c r="Q64" s="3"/>
      <c r="R64" s="3"/>
    </row>
    <row r="65" spans="1:18" ht="17.55" customHeight="1" x14ac:dyDescent="0.3">
      <c r="A65" s="1">
        <f t="shared" si="4"/>
        <v>43803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H65+'03.12'!I65</f>
        <v>498</v>
      </c>
      <c r="J65" s="51">
        <v>4</v>
      </c>
      <c r="K65" s="51">
        <v>4</v>
      </c>
      <c r="L65" s="51">
        <v>4</v>
      </c>
      <c r="M65" s="17">
        <f t="shared" si="12"/>
        <v>492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43803</v>
      </c>
      <c r="B66" s="2" t="s">
        <v>99</v>
      </c>
      <c r="C66" s="33">
        <v>22</v>
      </c>
      <c r="D66" s="50" t="s">
        <v>100</v>
      </c>
      <c r="E66" s="13">
        <v>1</v>
      </c>
      <c r="F66" s="13">
        <v>0</v>
      </c>
      <c r="G66" s="13">
        <v>0</v>
      </c>
      <c r="H66" s="83">
        <f t="shared" si="11"/>
        <v>1</v>
      </c>
      <c r="I66" s="105">
        <f>H66+'03.12'!I66</f>
        <v>312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2</v>
      </c>
      <c r="O66" s="3"/>
      <c r="P66" s="3"/>
      <c r="Q66" s="3"/>
      <c r="R66" s="3"/>
    </row>
    <row r="67" spans="1:18" ht="17.55" customHeight="1" x14ac:dyDescent="0.3">
      <c r="A67" s="1">
        <f t="shared" si="4"/>
        <v>43803</v>
      </c>
      <c r="B67" s="2" t="s">
        <v>101</v>
      </c>
      <c r="C67" s="33">
        <v>23</v>
      </c>
      <c r="D67" s="50" t="s">
        <v>102</v>
      </c>
      <c r="E67" s="13">
        <v>2</v>
      </c>
      <c r="F67" s="13">
        <v>0</v>
      </c>
      <c r="G67" s="13">
        <v>0</v>
      </c>
      <c r="H67" s="83">
        <f t="shared" si="11"/>
        <v>2</v>
      </c>
      <c r="I67" s="105">
        <f>H67+'03.12'!I67</f>
        <v>736</v>
      </c>
      <c r="J67" s="51">
        <v>7</v>
      </c>
      <c r="K67" s="51">
        <v>6</v>
      </c>
      <c r="L67" s="51">
        <v>5</v>
      </c>
      <c r="M67" s="17">
        <f t="shared" si="12"/>
        <v>725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43803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H68+'03.12'!I68</f>
        <v>360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43803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H69+'03.12'!I69</f>
        <v>870</v>
      </c>
      <c r="J69" s="51">
        <v>3</v>
      </c>
      <c r="K69" s="51">
        <v>3</v>
      </c>
      <c r="L69" s="51">
        <v>2</v>
      </c>
      <c r="M69" s="17">
        <f t="shared" si="12"/>
        <v>865</v>
      </c>
      <c r="N69" s="86">
        <v>2</v>
      </c>
      <c r="O69" s="3"/>
      <c r="P69" s="3"/>
      <c r="Q69" s="3"/>
      <c r="R69" s="3"/>
    </row>
    <row r="70" spans="1:18" ht="17.55" customHeight="1" x14ac:dyDescent="0.3">
      <c r="A70" s="1">
        <f t="shared" si="4"/>
        <v>43803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H70+'03.12'!I70</f>
        <v>796</v>
      </c>
      <c r="J70" s="51">
        <v>2</v>
      </c>
      <c r="K70" s="51">
        <v>2</v>
      </c>
      <c r="L70" s="51">
        <v>0</v>
      </c>
      <c r="M70" s="17">
        <f t="shared" si="12"/>
        <v>794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43803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H71+'03.12'!I71</f>
        <v>779</v>
      </c>
      <c r="J71" s="51"/>
      <c r="K71" s="51"/>
      <c r="L71" s="51">
        <v>0</v>
      </c>
      <c r="M71" s="17">
        <f t="shared" si="12"/>
        <v>778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43803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H72+'03.12'!I72</f>
        <v>312</v>
      </c>
      <c r="J72" s="51"/>
      <c r="K72" s="51"/>
      <c r="L72" s="51">
        <v>0</v>
      </c>
      <c r="M72" s="17">
        <f t="shared" si="12"/>
        <v>312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43803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H73+'03.12'!I73</f>
        <v>405</v>
      </c>
      <c r="J73" s="51">
        <v>3</v>
      </c>
      <c r="K73" s="51">
        <v>3</v>
      </c>
      <c r="L73" s="51">
        <v>3</v>
      </c>
      <c r="M73" s="17">
        <f t="shared" si="12"/>
        <v>399</v>
      </c>
      <c r="N73" s="86">
        <v>3</v>
      </c>
      <c r="O73" s="3"/>
      <c r="P73" s="3"/>
      <c r="Q73" s="3"/>
      <c r="R73" s="3"/>
    </row>
    <row r="74" spans="1:18" ht="17.55" customHeight="1" x14ac:dyDescent="0.3">
      <c r="A74" s="1">
        <f t="shared" si="4"/>
        <v>43803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H74+'03.12'!I74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43803</v>
      </c>
      <c r="B75" s="2">
        <v>1</v>
      </c>
      <c r="C75" s="29"/>
      <c r="D75" s="22" t="s">
        <v>117</v>
      </c>
      <c r="E75" s="23">
        <f>SUM(E45:E74)</f>
        <v>16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16</v>
      </c>
      <c r="I75" s="23">
        <f t="shared" si="13"/>
        <v>19972</v>
      </c>
      <c r="J75" s="23">
        <f t="shared" si="13"/>
        <v>108</v>
      </c>
      <c r="K75" s="23">
        <f t="shared" si="13"/>
        <v>105</v>
      </c>
      <c r="L75" s="23">
        <f t="shared" si="13"/>
        <v>73</v>
      </c>
      <c r="M75" s="23">
        <f t="shared" si="13"/>
        <v>19817</v>
      </c>
      <c r="N75" s="23">
        <f t="shared" si="13"/>
        <v>47</v>
      </c>
      <c r="O75" s="3"/>
      <c r="P75" s="3"/>
      <c r="Q75" s="3"/>
      <c r="R75" s="3"/>
    </row>
    <row r="76" spans="1:18" ht="17.55" customHeight="1" x14ac:dyDescent="0.3">
      <c r="A76" s="1">
        <f t="shared" si="4"/>
        <v>43803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43803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43803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43803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43803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43803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43803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43803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43803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43803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43803</v>
      </c>
      <c r="B86" s="2">
        <v>1</v>
      </c>
      <c r="E86" s="30"/>
    </row>
    <row r="87" spans="1:14" x14ac:dyDescent="0.3">
      <c r="A87" s="1">
        <f t="shared" si="4"/>
        <v>43803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43803</v>
      </c>
      <c r="B88" s="2">
        <v>1</v>
      </c>
      <c r="E88" s="30"/>
    </row>
    <row r="89" spans="1:14" x14ac:dyDescent="0.3">
      <c r="A89" s="1">
        <f t="shared" ref="A89" si="14">$N$3</f>
        <v>43803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43802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43802</v>
      </c>
      <c r="B2" s="2">
        <v>1</v>
      </c>
      <c r="C2" s="263"/>
      <c r="D2" s="263"/>
      <c r="E2" s="263"/>
      <c r="F2" s="263"/>
      <c r="G2" s="263"/>
      <c r="H2" s="263"/>
      <c r="I2" s="263"/>
      <c r="J2" s="263"/>
      <c r="K2" s="263"/>
      <c r="L2" s="263"/>
      <c r="M2" s="41"/>
      <c r="N2" s="263"/>
    </row>
    <row r="3" spans="1:20" ht="17.399999999999999" x14ac:dyDescent="0.3">
      <c r="A3" s="1">
        <f t="shared" si="0"/>
        <v>43802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43802</v>
      </c>
      <c r="O3" s="3"/>
      <c r="P3" s="3"/>
      <c r="Q3" s="3"/>
      <c r="R3" s="3"/>
    </row>
    <row r="4" spans="1:20" ht="17.399999999999999" x14ac:dyDescent="0.3">
      <c r="A4" s="1">
        <f t="shared" si="0"/>
        <v>43802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43802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43802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43802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43802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43802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79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383</v>
      </c>
      <c r="O9" s="3"/>
      <c r="P9" s="3"/>
      <c r="Q9" s="40" t="str">
        <f>"24 N›Uvq ?? msL¨v = "&amp;H36</f>
        <v>24 N›Uvq ?? msL¨v = 79</v>
      </c>
    </row>
    <row r="10" spans="1:20" ht="57.6" x14ac:dyDescent="0.3">
      <c r="A10" s="1">
        <f t="shared" si="0"/>
        <v>43802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64" t="s">
        <v>142</v>
      </c>
      <c r="I10" s="65" t="str">
        <f>"me©‡gvU fwZ©
= "&amp;I36</f>
        <v>me©‡gvU fwZ©
= 100361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204</v>
      </c>
      <c r="L10" s="65" t="str">
        <f>"wbwðZ g„„Zz¨ 
= "&amp;L36</f>
        <v>wbwðZ g„„Zz¨ 
= 129</v>
      </c>
      <c r="M10" s="65" t="str">
        <f>"QvocÎ cÖvß †ivMx
 = "&amp;M36</f>
        <v>QvocÎ cÖvß †ivMx
 = 99714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43802</v>
      </c>
      <c r="B11" s="2" t="s">
        <v>9</v>
      </c>
      <c r="C11" s="12">
        <v>1</v>
      </c>
      <c r="D11" s="57" t="s">
        <v>10</v>
      </c>
      <c r="E11" s="13">
        <v>8</v>
      </c>
      <c r="F11" s="13">
        <v>0</v>
      </c>
      <c r="G11" s="13">
        <v>0</v>
      </c>
      <c r="H11" s="82">
        <f>SUM(E11:G11)</f>
        <v>8</v>
      </c>
      <c r="I11" s="104">
        <f>H11+'02.12'!I11</f>
        <v>8643</v>
      </c>
      <c r="J11" s="49">
        <v>40</v>
      </c>
      <c r="K11" s="49">
        <v>23</v>
      </c>
      <c r="L11" s="49">
        <v>11</v>
      </c>
      <c r="M11" s="14">
        <f t="shared" ref="M11:M23" si="1">I11-N11-J11</f>
        <v>8557</v>
      </c>
      <c r="N11" s="85">
        <v>46</v>
      </c>
      <c r="O11" s="3"/>
      <c r="P11" s="3"/>
      <c r="Q11" s="3"/>
      <c r="R11" s="3"/>
    </row>
    <row r="12" spans="1:20" x14ac:dyDescent="0.3">
      <c r="A12" s="1">
        <f t="shared" si="0"/>
        <v>43802</v>
      </c>
      <c r="B12" s="2" t="s">
        <v>11</v>
      </c>
      <c r="C12" s="15">
        <v>2</v>
      </c>
      <c r="D12" s="59" t="s">
        <v>144</v>
      </c>
      <c r="E12" s="13">
        <v>4</v>
      </c>
      <c r="F12" s="13">
        <v>0</v>
      </c>
      <c r="G12" s="13">
        <v>0</v>
      </c>
      <c r="H12" s="83">
        <f t="shared" ref="H12:H23" si="2">SUM(E12:G12)</f>
        <v>4</v>
      </c>
      <c r="I12" s="105">
        <f>H12+'02.12'!I12</f>
        <v>4990</v>
      </c>
      <c r="J12" s="51">
        <v>2</v>
      </c>
      <c r="K12" s="51">
        <v>0</v>
      </c>
      <c r="L12" s="51">
        <v>0</v>
      </c>
      <c r="M12" s="17">
        <f t="shared" si="1"/>
        <v>4954</v>
      </c>
      <c r="N12" s="86">
        <v>34</v>
      </c>
      <c r="O12" s="3"/>
      <c r="P12" s="3"/>
      <c r="Q12" s="3"/>
      <c r="R12" s="3"/>
    </row>
    <row r="13" spans="1:20" x14ac:dyDescent="0.3">
      <c r="A13" s="1">
        <f t="shared" si="0"/>
        <v>43802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H13+'02.12'!I13</f>
        <v>1461</v>
      </c>
      <c r="J13" s="51">
        <v>16</v>
      </c>
      <c r="K13" s="51">
        <v>12</v>
      </c>
      <c r="L13" s="51">
        <v>11</v>
      </c>
      <c r="M13" s="17">
        <f t="shared" si="1"/>
        <v>1435</v>
      </c>
      <c r="N13" s="86">
        <v>10</v>
      </c>
      <c r="O13" s="3"/>
      <c r="Q13" s="3"/>
      <c r="R13" s="3"/>
    </row>
    <row r="14" spans="1:20" x14ac:dyDescent="0.3">
      <c r="A14" s="1">
        <f t="shared" si="0"/>
        <v>43802</v>
      </c>
      <c r="B14" s="2" t="s">
        <v>14</v>
      </c>
      <c r="C14" s="15">
        <v>4</v>
      </c>
      <c r="D14" s="59" t="s">
        <v>145</v>
      </c>
      <c r="E14" s="13">
        <v>2</v>
      </c>
      <c r="F14" s="13">
        <v>0</v>
      </c>
      <c r="G14" s="13">
        <v>0</v>
      </c>
      <c r="H14" s="83">
        <f t="shared" si="2"/>
        <v>2</v>
      </c>
      <c r="I14" s="105">
        <f>H14+'02.12'!I14</f>
        <v>3724</v>
      </c>
      <c r="J14" s="51">
        <v>8</v>
      </c>
      <c r="K14" s="51">
        <v>8</v>
      </c>
      <c r="L14" s="51">
        <v>5</v>
      </c>
      <c r="M14" s="17">
        <f t="shared" si="1"/>
        <v>3697</v>
      </c>
      <c r="N14" s="86">
        <v>19</v>
      </c>
      <c r="O14" s="3"/>
      <c r="P14" s="3"/>
      <c r="Q14" s="3"/>
      <c r="R14" s="3"/>
    </row>
    <row r="15" spans="1:20" ht="17.399999999999999" x14ac:dyDescent="0.3">
      <c r="A15" s="1">
        <f t="shared" si="0"/>
        <v>43802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H15+'02.12'!I15</f>
        <v>1659</v>
      </c>
      <c r="J15" s="51">
        <v>3</v>
      </c>
      <c r="K15" s="51">
        <v>2</v>
      </c>
      <c r="L15" s="51">
        <v>2</v>
      </c>
      <c r="M15" s="17">
        <f t="shared" si="1"/>
        <v>1648</v>
      </c>
      <c r="N15" s="86">
        <v>8</v>
      </c>
      <c r="O15" s="3"/>
      <c r="P15" s="3"/>
      <c r="Q15" s="3"/>
      <c r="R15" s="3"/>
    </row>
    <row r="16" spans="1:20" ht="17.399999999999999" x14ac:dyDescent="0.3">
      <c r="A16" s="1">
        <f t="shared" si="0"/>
        <v>43802</v>
      </c>
      <c r="B16" s="2" t="s">
        <v>21</v>
      </c>
      <c r="C16" s="15">
        <v>6</v>
      </c>
      <c r="D16" s="61" t="s">
        <v>22</v>
      </c>
      <c r="E16" s="13">
        <v>3</v>
      </c>
      <c r="F16" s="13">
        <v>0</v>
      </c>
      <c r="G16" s="13">
        <v>0</v>
      </c>
      <c r="H16" s="83">
        <f t="shared" si="2"/>
        <v>3</v>
      </c>
      <c r="I16" s="105">
        <f>H16+'02.12'!I16</f>
        <v>1049</v>
      </c>
      <c r="J16" s="51"/>
      <c r="K16" s="51"/>
      <c r="L16" s="51">
        <v>0</v>
      </c>
      <c r="M16" s="17">
        <f t="shared" si="1"/>
        <v>1041</v>
      </c>
      <c r="N16" s="86">
        <v>8</v>
      </c>
      <c r="O16" s="3"/>
      <c r="P16" s="3"/>
      <c r="Q16" s="3"/>
      <c r="R16" s="3"/>
    </row>
    <row r="17" spans="1:18" x14ac:dyDescent="0.3">
      <c r="A17" s="1">
        <f t="shared" si="0"/>
        <v>43802</v>
      </c>
      <c r="B17" s="2" t="s">
        <v>23</v>
      </c>
      <c r="C17" s="15">
        <v>7</v>
      </c>
      <c r="D17" s="61" t="s">
        <v>24</v>
      </c>
      <c r="E17" s="13">
        <v>6</v>
      </c>
      <c r="F17" s="13">
        <v>0</v>
      </c>
      <c r="G17" s="13">
        <v>0</v>
      </c>
      <c r="H17" s="83">
        <f t="shared" si="2"/>
        <v>6</v>
      </c>
      <c r="I17" s="105">
        <f>H17+'02.12'!I17</f>
        <v>4170</v>
      </c>
      <c r="J17" s="51">
        <v>15</v>
      </c>
      <c r="K17" s="51">
        <v>12</v>
      </c>
      <c r="L17" s="51">
        <v>5</v>
      </c>
      <c r="M17" s="17">
        <f t="shared" si="1"/>
        <v>4132</v>
      </c>
      <c r="N17" s="86">
        <v>23</v>
      </c>
      <c r="O17" s="3"/>
      <c r="P17" s="3"/>
      <c r="Q17" s="3"/>
      <c r="R17" s="3"/>
    </row>
    <row r="18" spans="1:18" ht="17.399999999999999" x14ac:dyDescent="0.3">
      <c r="A18" s="1">
        <f t="shared" si="0"/>
        <v>43802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H18+'02.12'!I18</f>
        <v>356</v>
      </c>
      <c r="J18" s="51"/>
      <c r="K18" s="51"/>
      <c r="L18" s="51">
        <v>0</v>
      </c>
      <c r="M18" s="17">
        <f t="shared" si="1"/>
        <v>354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43802</v>
      </c>
      <c r="B19" s="2" t="s">
        <v>27</v>
      </c>
      <c r="C19" s="15">
        <v>9</v>
      </c>
      <c r="D19" s="61" t="s">
        <v>28</v>
      </c>
      <c r="E19" s="13">
        <v>3</v>
      </c>
      <c r="F19" s="13">
        <v>0</v>
      </c>
      <c r="G19" s="13">
        <v>0</v>
      </c>
      <c r="H19" s="83">
        <f t="shared" si="2"/>
        <v>3</v>
      </c>
      <c r="I19" s="105">
        <f>H19+'02.12'!I19</f>
        <v>1750</v>
      </c>
      <c r="J19" s="51"/>
      <c r="K19" s="51">
        <v>0</v>
      </c>
      <c r="L19" s="51">
        <v>0</v>
      </c>
      <c r="M19" s="17">
        <f t="shared" si="1"/>
        <v>1738</v>
      </c>
      <c r="N19" s="86">
        <v>12</v>
      </c>
      <c r="O19" s="3"/>
      <c r="P19" s="3"/>
      <c r="Q19" s="3"/>
      <c r="R19" s="3"/>
    </row>
    <row r="20" spans="1:18" x14ac:dyDescent="0.3">
      <c r="A20" s="1">
        <f t="shared" si="0"/>
        <v>43802</v>
      </c>
      <c r="B20" s="2" t="s">
        <v>29</v>
      </c>
      <c r="C20" s="15">
        <v>10</v>
      </c>
      <c r="D20" s="59" t="s">
        <v>30</v>
      </c>
      <c r="E20" s="13">
        <v>4</v>
      </c>
      <c r="F20" s="13">
        <v>0</v>
      </c>
      <c r="G20" s="13">
        <v>0</v>
      </c>
      <c r="H20" s="83">
        <f t="shared" si="2"/>
        <v>4</v>
      </c>
      <c r="I20" s="105">
        <f>H20+'02.12'!I20</f>
        <v>3184</v>
      </c>
      <c r="J20" s="51">
        <v>3</v>
      </c>
      <c r="K20" s="51">
        <v>3</v>
      </c>
      <c r="L20" s="51">
        <v>3</v>
      </c>
      <c r="M20" s="17">
        <f t="shared" si="1"/>
        <v>3161</v>
      </c>
      <c r="N20" s="86">
        <v>20</v>
      </c>
      <c r="O20" s="3"/>
      <c r="P20" s="3"/>
      <c r="Q20" s="3"/>
      <c r="R20" s="3"/>
    </row>
    <row r="21" spans="1:18" ht="22.2" customHeight="1" x14ac:dyDescent="0.3">
      <c r="A21" s="1">
        <f t="shared" si="0"/>
        <v>43802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H21+'02.12'!I21</f>
        <v>246</v>
      </c>
      <c r="J21" s="51"/>
      <c r="K21" s="51"/>
      <c r="L21" s="51"/>
      <c r="M21" s="17">
        <f t="shared" si="1"/>
        <v>244</v>
      </c>
      <c r="N21" s="86">
        <v>2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H22+'02.12'!I22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43802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32</v>
      </c>
      <c r="I24" s="94">
        <f t="shared" si="3"/>
        <v>31307</v>
      </c>
      <c r="J24" s="92">
        <f t="shared" si="3"/>
        <v>87</v>
      </c>
      <c r="K24" s="92">
        <f t="shared" si="3"/>
        <v>60</v>
      </c>
      <c r="L24" s="92">
        <f t="shared" si="3"/>
        <v>37</v>
      </c>
      <c r="M24" s="95">
        <f t="shared" si="3"/>
        <v>31036</v>
      </c>
      <c r="N24" s="96">
        <f t="shared" si="3"/>
        <v>184</v>
      </c>
      <c r="O24" s="3"/>
      <c r="P24" s="3"/>
      <c r="Q24" s="3"/>
      <c r="R24" s="3"/>
    </row>
    <row r="25" spans="1:18" x14ac:dyDescent="0.3">
      <c r="A25" s="1">
        <f t="shared" ref="A25:A88" si="4">$N$3</f>
        <v>43802</v>
      </c>
      <c r="B25" s="2">
        <v>1</v>
      </c>
      <c r="C25" s="78"/>
      <c r="D25" s="79" t="s">
        <v>119</v>
      </c>
      <c r="E25" s="97">
        <f>E75</f>
        <v>7</v>
      </c>
      <c r="F25" s="97">
        <f t="shared" ref="F25:N25" si="5">F75</f>
        <v>0</v>
      </c>
      <c r="G25" s="97">
        <f t="shared" si="5"/>
        <v>0</v>
      </c>
      <c r="H25" s="97">
        <f t="shared" si="5"/>
        <v>7</v>
      </c>
      <c r="I25" s="97">
        <f t="shared" si="5"/>
        <v>19956</v>
      </c>
      <c r="J25" s="97">
        <f t="shared" si="5"/>
        <v>108</v>
      </c>
      <c r="K25" s="97">
        <f t="shared" si="5"/>
        <v>105</v>
      </c>
      <c r="L25" s="97">
        <f t="shared" si="5"/>
        <v>73</v>
      </c>
      <c r="M25" s="97">
        <f t="shared" si="5"/>
        <v>19801</v>
      </c>
      <c r="N25" s="97">
        <f t="shared" si="5"/>
        <v>47</v>
      </c>
      <c r="O25" s="3"/>
      <c r="P25" s="3"/>
      <c r="Q25" s="3"/>
      <c r="R25" s="3"/>
    </row>
    <row r="26" spans="1:18" x14ac:dyDescent="0.3">
      <c r="A26" s="1">
        <f t="shared" si="4"/>
        <v>43802</v>
      </c>
      <c r="B26" s="2">
        <v>1</v>
      </c>
      <c r="C26" s="78"/>
      <c r="D26" s="79" t="s">
        <v>154</v>
      </c>
      <c r="E26" s="97">
        <f>E24+E25</f>
        <v>39</v>
      </c>
      <c r="F26" s="98">
        <f t="shared" ref="F26:N26" si="6">F24+F25</f>
        <v>0</v>
      </c>
      <c r="G26" s="98">
        <f t="shared" si="6"/>
        <v>0</v>
      </c>
      <c r="H26" s="99">
        <f t="shared" si="6"/>
        <v>39</v>
      </c>
      <c r="I26" s="97">
        <f t="shared" si="6"/>
        <v>51263</v>
      </c>
      <c r="J26" s="98">
        <f t="shared" si="6"/>
        <v>195</v>
      </c>
      <c r="K26" s="98">
        <f t="shared" si="6"/>
        <v>165</v>
      </c>
      <c r="L26" s="100">
        <f t="shared" si="6"/>
        <v>110</v>
      </c>
      <c r="M26" s="101">
        <f t="shared" si="6"/>
        <v>50837</v>
      </c>
      <c r="N26" s="102">
        <f t="shared" si="6"/>
        <v>231</v>
      </c>
      <c r="O26" s="3"/>
      <c r="P26" s="67"/>
      <c r="Q26" s="3"/>
      <c r="R26" s="3"/>
    </row>
    <row r="27" spans="1:18" x14ac:dyDescent="0.3">
      <c r="A27" s="1">
        <f t="shared" si="4"/>
        <v>43802</v>
      </c>
      <c r="B27" s="2">
        <v>1</v>
      </c>
      <c r="C27" s="80"/>
      <c r="D27" s="81" t="s">
        <v>120</v>
      </c>
      <c r="E27" s="97">
        <f>SUM(E28:E35)</f>
        <v>40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40</v>
      </c>
      <c r="I27" s="97">
        <f t="shared" si="7"/>
        <v>49098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48877</v>
      </c>
      <c r="N27" s="102">
        <f t="shared" si="7"/>
        <v>152</v>
      </c>
      <c r="O27" s="3"/>
      <c r="P27" s="3"/>
      <c r="Q27" s="3"/>
      <c r="R27" s="3"/>
    </row>
    <row r="28" spans="1:18" x14ac:dyDescent="0.3">
      <c r="A28" s="1">
        <f t="shared" si="4"/>
        <v>43802</v>
      </c>
      <c r="B28" s="2" t="s">
        <v>31</v>
      </c>
      <c r="C28" s="12">
        <v>1</v>
      </c>
      <c r="D28" s="48" t="s">
        <v>32</v>
      </c>
      <c r="E28" s="13">
        <v>9</v>
      </c>
      <c r="F28" s="13">
        <v>0</v>
      </c>
      <c r="G28" s="13">
        <v>0</v>
      </c>
      <c r="H28" s="82">
        <f t="shared" ref="H28:H35" si="8">SUM(E28:G28)</f>
        <v>9</v>
      </c>
      <c r="I28" s="104">
        <f>H28+'02.12'!I28</f>
        <v>11632</v>
      </c>
      <c r="J28" s="49">
        <v>14</v>
      </c>
      <c r="K28" s="49">
        <v>8</v>
      </c>
      <c r="L28" s="49">
        <v>5</v>
      </c>
      <c r="M28" s="14">
        <f t="shared" ref="M28:M35" si="9">I28-N28-J28</f>
        <v>11591</v>
      </c>
      <c r="N28" s="85">
        <v>27</v>
      </c>
      <c r="O28" s="3"/>
      <c r="P28" s="3"/>
      <c r="Q28" s="3"/>
      <c r="R28" s="3"/>
    </row>
    <row r="29" spans="1:18" x14ac:dyDescent="0.3">
      <c r="A29" s="1">
        <f t="shared" si="4"/>
        <v>43802</v>
      </c>
      <c r="B29" s="2" t="s">
        <v>33</v>
      </c>
      <c r="C29" s="15">
        <v>2</v>
      </c>
      <c r="D29" s="50" t="s">
        <v>156</v>
      </c>
      <c r="E29" s="13">
        <v>12</v>
      </c>
      <c r="F29" s="13">
        <v>0</v>
      </c>
      <c r="G29" s="13">
        <v>0</v>
      </c>
      <c r="H29" s="83">
        <f t="shared" si="8"/>
        <v>12</v>
      </c>
      <c r="I29" s="105">
        <f>H29+'02.12'!I29</f>
        <v>8208</v>
      </c>
      <c r="J29" s="51">
        <v>7</v>
      </c>
      <c r="K29" s="51">
        <v>5</v>
      </c>
      <c r="L29" s="51">
        <v>2</v>
      </c>
      <c r="M29" s="17">
        <f t="shared" si="9"/>
        <v>8164</v>
      </c>
      <c r="N29" s="86">
        <v>37</v>
      </c>
      <c r="O29" s="3"/>
      <c r="P29" s="3"/>
      <c r="Q29" s="3"/>
      <c r="R29" s="3"/>
    </row>
    <row r="30" spans="1:18" ht="17.399999999999999" x14ac:dyDescent="0.3">
      <c r="A30" s="1">
        <f t="shared" si="4"/>
        <v>43802</v>
      </c>
      <c r="B30" s="2" t="s">
        <v>35</v>
      </c>
      <c r="C30" s="15">
        <v>3</v>
      </c>
      <c r="D30" s="50" t="s">
        <v>36</v>
      </c>
      <c r="E30" s="13">
        <v>9</v>
      </c>
      <c r="F30" s="13">
        <v>0</v>
      </c>
      <c r="G30" s="13">
        <v>0</v>
      </c>
      <c r="H30" s="83">
        <f t="shared" si="8"/>
        <v>9</v>
      </c>
      <c r="I30" s="105">
        <f>H30+'02.12'!I30</f>
        <v>11872</v>
      </c>
      <c r="J30" s="51">
        <v>24</v>
      </c>
      <c r="K30" s="51">
        <v>10</v>
      </c>
      <c r="L30" s="51">
        <v>4</v>
      </c>
      <c r="M30" s="17">
        <f t="shared" si="9"/>
        <v>11810</v>
      </c>
      <c r="N30" s="86">
        <v>38</v>
      </c>
      <c r="O30" s="3"/>
      <c r="P30" s="3"/>
      <c r="Q30" s="3"/>
      <c r="R30" s="3"/>
    </row>
    <row r="31" spans="1:18" ht="17.399999999999999" x14ac:dyDescent="0.3">
      <c r="A31" s="1">
        <f t="shared" si="4"/>
        <v>43802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H31+'02.12'!I31</f>
        <v>2168</v>
      </c>
      <c r="J31" s="51">
        <v>4</v>
      </c>
      <c r="K31" s="51">
        <v>4</v>
      </c>
      <c r="L31" s="51">
        <v>2</v>
      </c>
      <c r="M31" s="17">
        <f t="shared" si="9"/>
        <v>2154</v>
      </c>
      <c r="N31" s="86">
        <v>10</v>
      </c>
      <c r="O31" s="3"/>
      <c r="P31" s="3"/>
      <c r="Q31" s="3"/>
      <c r="R31" s="3"/>
    </row>
    <row r="32" spans="1:18" ht="17.399999999999999" x14ac:dyDescent="0.3">
      <c r="A32" s="1">
        <f t="shared" si="4"/>
        <v>43802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H32+'02.12'!I32</f>
        <v>4802</v>
      </c>
      <c r="J32" s="51">
        <v>5</v>
      </c>
      <c r="K32" s="51">
        <v>4</v>
      </c>
      <c r="L32" s="51">
        <v>2</v>
      </c>
      <c r="M32" s="17">
        <f t="shared" si="9"/>
        <v>4782</v>
      </c>
      <c r="N32" s="86">
        <v>15</v>
      </c>
      <c r="O32" s="3"/>
      <c r="P32" s="3"/>
      <c r="Q32" s="3"/>
      <c r="R32" s="3"/>
    </row>
    <row r="33" spans="1:18" ht="17.399999999999999" x14ac:dyDescent="0.3">
      <c r="A33" s="1">
        <f t="shared" si="4"/>
        <v>43802</v>
      </c>
      <c r="B33" s="2" t="s">
        <v>41</v>
      </c>
      <c r="C33" s="15">
        <v>6</v>
      </c>
      <c r="D33" s="50" t="s">
        <v>42</v>
      </c>
      <c r="E33" s="13">
        <v>7</v>
      </c>
      <c r="F33" s="13">
        <v>0</v>
      </c>
      <c r="G33" s="13">
        <v>0</v>
      </c>
      <c r="H33" s="83">
        <f t="shared" si="8"/>
        <v>7</v>
      </c>
      <c r="I33" s="105">
        <f>H33+'02.12'!I33</f>
        <v>7042</v>
      </c>
      <c r="J33" s="51">
        <v>10</v>
      </c>
      <c r="K33" s="51">
        <v>5</v>
      </c>
      <c r="L33" s="51">
        <v>2</v>
      </c>
      <c r="M33" s="17">
        <f t="shared" si="9"/>
        <v>7019</v>
      </c>
      <c r="N33" s="86">
        <v>13</v>
      </c>
      <c r="O33" s="3"/>
      <c r="P33" s="3"/>
      <c r="Q33" s="3"/>
      <c r="R33" s="3"/>
    </row>
    <row r="34" spans="1:18" x14ac:dyDescent="0.3">
      <c r="A34" s="1">
        <f t="shared" si="4"/>
        <v>43802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H34+'02.12'!I34</f>
        <v>1010</v>
      </c>
      <c r="J34" s="51">
        <v>1</v>
      </c>
      <c r="K34" s="51">
        <v>0</v>
      </c>
      <c r="L34" s="51">
        <v>0</v>
      </c>
      <c r="M34" s="17">
        <f t="shared" si="9"/>
        <v>1006</v>
      </c>
      <c r="N34" s="86">
        <v>3</v>
      </c>
      <c r="O34" s="3"/>
      <c r="P34" s="3"/>
      <c r="Q34" s="3"/>
      <c r="R34" s="3"/>
    </row>
    <row r="35" spans="1:18" ht="17.399999999999999" x14ac:dyDescent="0.3">
      <c r="A35" s="1">
        <f t="shared" si="4"/>
        <v>43802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H35+'02.12'!I35</f>
        <v>2364</v>
      </c>
      <c r="J35" s="55">
        <v>4</v>
      </c>
      <c r="K35" s="55">
        <v>3</v>
      </c>
      <c r="L35" s="55">
        <v>2</v>
      </c>
      <c r="M35" s="19">
        <f t="shared" si="9"/>
        <v>2351</v>
      </c>
      <c r="N35" s="87">
        <v>9</v>
      </c>
      <c r="O35" s="3"/>
      <c r="P35" s="3"/>
      <c r="Q35" s="3"/>
      <c r="R35" s="3"/>
    </row>
    <row r="36" spans="1:18" x14ac:dyDescent="0.3">
      <c r="A36" s="1">
        <f t="shared" si="4"/>
        <v>43802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79</v>
      </c>
      <c r="I36" s="23">
        <f t="shared" si="10"/>
        <v>100361</v>
      </c>
      <c r="J36" s="23">
        <f t="shared" si="10"/>
        <v>264</v>
      </c>
      <c r="K36" s="23">
        <f t="shared" si="10"/>
        <v>204</v>
      </c>
      <c r="L36" s="23">
        <f t="shared" si="10"/>
        <v>129</v>
      </c>
      <c r="M36" s="23">
        <f t="shared" si="10"/>
        <v>99714</v>
      </c>
      <c r="N36" s="23">
        <f t="shared" si="10"/>
        <v>383</v>
      </c>
      <c r="O36" s="3"/>
      <c r="P36" s="3"/>
      <c r="Q36" s="3"/>
      <c r="R36" s="3"/>
    </row>
    <row r="37" spans="1:18" ht="21.6" customHeight="1" x14ac:dyDescent="0.3">
      <c r="A37" s="1">
        <f t="shared" si="4"/>
        <v>43802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43802</v>
      </c>
      <c r="B38" s="64">
        <v>1</v>
      </c>
      <c r="C38" s="69"/>
      <c r="D38" s="306" t="s">
        <v>257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43802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43802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43802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43802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43802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7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47</v>
      </c>
      <c r="O43" s="3"/>
      <c r="P43" s="3"/>
      <c r="Q43" s="3"/>
      <c r="R43" s="3"/>
    </row>
    <row r="44" spans="1:18" ht="58.2" customHeight="1" x14ac:dyDescent="0.3">
      <c r="A44" s="1">
        <f t="shared" si="4"/>
        <v>43802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64" t="s">
        <v>142</v>
      </c>
      <c r="I44" s="65" t="str">
        <f>"me©‡gvU fwZ© 
= "&amp;I75</f>
        <v>me©‡gvU fwZ© 
= 19956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105</v>
      </c>
      <c r="L44" s="65" t="str">
        <f>"wbwðZ g„„Zz¨ 
= "&amp;L75</f>
        <v>wbwðZ g„„Zz¨ 
= 73</v>
      </c>
      <c r="M44" s="65" t="str">
        <f>"QvocÎ cÖvß †ivMx
 = "&amp;M75</f>
        <v>QvocÎ cÖvß †ivMx
 = 19801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43802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H45+'02.12'!I45</f>
        <v>1212</v>
      </c>
      <c r="J45" s="49">
        <v>3</v>
      </c>
      <c r="K45" s="49">
        <v>3</v>
      </c>
      <c r="L45" s="49">
        <v>1</v>
      </c>
      <c r="M45" s="14">
        <f t="shared" ref="M45:M74" si="12">I45-N45-J45</f>
        <v>1208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43802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H46+'02.12'!I46</f>
        <v>1887</v>
      </c>
      <c r="J46" s="51">
        <v>12</v>
      </c>
      <c r="K46" s="51">
        <v>11</v>
      </c>
      <c r="L46" s="51">
        <v>9</v>
      </c>
      <c r="M46" s="17">
        <f t="shared" si="12"/>
        <v>1870</v>
      </c>
      <c r="N46" s="86">
        <v>5</v>
      </c>
      <c r="O46" s="3"/>
      <c r="P46" s="3"/>
      <c r="Q46" s="3"/>
      <c r="R46" s="3"/>
    </row>
    <row r="47" spans="1:18" ht="17.55" customHeight="1" x14ac:dyDescent="0.3">
      <c r="A47" s="1">
        <f t="shared" si="4"/>
        <v>43802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H47+'02.12'!I47</f>
        <v>669</v>
      </c>
      <c r="J47" s="51">
        <v>4</v>
      </c>
      <c r="K47" s="51">
        <v>4</v>
      </c>
      <c r="L47" s="51">
        <v>3</v>
      </c>
      <c r="M47" s="17">
        <f t="shared" si="12"/>
        <v>664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43802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H48+'02.12'!I48</f>
        <v>756</v>
      </c>
      <c r="J48" s="51">
        <v>8</v>
      </c>
      <c r="K48" s="51">
        <v>8</v>
      </c>
      <c r="L48" s="51">
        <v>4</v>
      </c>
      <c r="M48" s="17">
        <f t="shared" si="12"/>
        <v>748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43802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H49+'02.12'!I49</f>
        <v>917</v>
      </c>
      <c r="J49" s="51">
        <v>12</v>
      </c>
      <c r="K49" s="51">
        <v>12</v>
      </c>
      <c r="L49" s="51">
        <v>12</v>
      </c>
      <c r="M49" s="17">
        <f t="shared" si="12"/>
        <v>905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43802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H50+'02.12'!I50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43802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H51+'02.12'!I51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43802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H52+'02.12'!I52</f>
        <v>385</v>
      </c>
      <c r="J52" s="51">
        <v>1</v>
      </c>
      <c r="K52" s="51">
        <v>2</v>
      </c>
      <c r="L52" s="51">
        <v>2</v>
      </c>
      <c r="M52" s="17">
        <f t="shared" si="12"/>
        <v>382</v>
      </c>
      <c r="N52" s="86">
        <v>2</v>
      </c>
      <c r="O52" s="3"/>
      <c r="P52" s="3"/>
      <c r="Q52" s="3"/>
      <c r="R52" s="3"/>
    </row>
    <row r="53" spans="1:18" ht="17.55" customHeight="1" x14ac:dyDescent="0.3">
      <c r="A53" s="1">
        <f t="shared" si="4"/>
        <v>43802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H53+'02.12'!I53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43802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H54+'02.12'!I54</f>
        <v>1729</v>
      </c>
      <c r="J54" s="51">
        <v>2</v>
      </c>
      <c r="K54" s="51">
        <v>2</v>
      </c>
      <c r="L54" s="51">
        <v>1</v>
      </c>
      <c r="M54" s="17">
        <f t="shared" si="12"/>
        <v>1720</v>
      </c>
      <c r="N54" s="86">
        <v>7</v>
      </c>
      <c r="O54" s="3"/>
      <c r="P54" s="3"/>
      <c r="Q54" s="3"/>
      <c r="R54" s="3"/>
    </row>
    <row r="55" spans="1:18" ht="17.55" customHeight="1" x14ac:dyDescent="0.3">
      <c r="A55" s="1">
        <f t="shared" si="4"/>
        <v>43802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H55+'02.12'!I55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43802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H56+'02.12'!I56</f>
        <v>143</v>
      </c>
      <c r="J56" s="51">
        <v>1</v>
      </c>
      <c r="K56" s="51">
        <v>1</v>
      </c>
      <c r="L56" s="51">
        <v>1</v>
      </c>
      <c r="M56" s="17">
        <f t="shared" si="12"/>
        <v>142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43802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H57+'02.12'!I57</f>
        <v>693</v>
      </c>
      <c r="J57" s="51">
        <v>4</v>
      </c>
      <c r="K57" s="51">
        <v>4</v>
      </c>
      <c r="L57" s="51">
        <v>1</v>
      </c>
      <c r="M57" s="17">
        <f t="shared" si="12"/>
        <v>685</v>
      </c>
      <c r="N57" s="86">
        <v>4</v>
      </c>
      <c r="O57" s="3"/>
      <c r="P57" s="3"/>
      <c r="Q57" s="3"/>
      <c r="R57" s="3"/>
    </row>
    <row r="58" spans="1:18" ht="17.55" customHeight="1" x14ac:dyDescent="0.3">
      <c r="A58" s="1">
        <f t="shared" si="4"/>
        <v>43802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H58+'02.12'!I58</f>
        <v>1425</v>
      </c>
      <c r="J58" s="51">
        <v>6</v>
      </c>
      <c r="K58" s="51">
        <v>6</v>
      </c>
      <c r="L58" s="51">
        <v>4</v>
      </c>
      <c r="M58" s="17">
        <f t="shared" si="12"/>
        <v>1413</v>
      </c>
      <c r="N58" s="86">
        <v>6</v>
      </c>
      <c r="O58" s="3"/>
      <c r="P58" s="3"/>
      <c r="Q58" s="3"/>
      <c r="R58" s="3"/>
    </row>
    <row r="59" spans="1:18" ht="17.55" customHeight="1" x14ac:dyDescent="0.3">
      <c r="A59" s="1">
        <f t="shared" si="4"/>
        <v>43802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H59+'02.12'!I59</f>
        <v>774</v>
      </c>
      <c r="J59" s="51">
        <v>8</v>
      </c>
      <c r="K59" s="51">
        <v>8</v>
      </c>
      <c r="L59" s="51">
        <v>7</v>
      </c>
      <c r="M59" s="17">
        <f t="shared" si="12"/>
        <v>765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43802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H60+'02.12'!I60</f>
        <v>377</v>
      </c>
      <c r="J60" s="51"/>
      <c r="K60" s="51"/>
      <c r="L60" s="51">
        <v>0</v>
      </c>
      <c r="M60" s="17">
        <f t="shared" si="12"/>
        <v>377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43802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H61+'02.12'!I61</f>
        <v>488</v>
      </c>
      <c r="J61" s="51"/>
      <c r="K61" s="51"/>
      <c r="L61" s="51">
        <v>0</v>
      </c>
      <c r="M61" s="17">
        <f t="shared" si="12"/>
        <v>486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43802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H62+'02.12'!I62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43802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H63+'02.12'!I63</f>
        <v>817</v>
      </c>
      <c r="J63" s="51">
        <v>6</v>
      </c>
      <c r="K63" s="51">
        <v>6</v>
      </c>
      <c r="L63" s="51">
        <v>6</v>
      </c>
      <c r="M63" s="17">
        <f t="shared" si="12"/>
        <v>810</v>
      </c>
      <c r="N63" s="86">
        <v>1</v>
      </c>
      <c r="O63" s="3"/>
      <c r="P63" s="3"/>
      <c r="Q63" s="3"/>
      <c r="R63" s="3"/>
    </row>
    <row r="64" spans="1:18" ht="17.55" customHeight="1" x14ac:dyDescent="0.3">
      <c r="A64" s="1">
        <f t="shared" si="4"/>
        <v>43802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H64+'02.12'!I64</f>
        <v>988</v>
      </c>
      <c r="J64" s="51"/>
      <c r="K64" s="51"/>
      <c r="L64" s="51">
        <v>0</v>
      </c>
      <c r="M64" s="17">
        <f t="shared" si="12"/>
        <v>986</v>
      </c>
      <c r="N64" s="86">
        <v>2</v>
      </c>
      <c r="O64" s="3"/>
      <c r="P64" s="3"/>
      <c r="Q64" s="3"/>
      <c r="R64" s="3"/>
    </row>
    <row r="65" spans="1:18" ht="17.55" customHeight="1" x14ac:dyDescent="0.3">
      <c r="A65" s="1">
        <f t="shared" si="4"/>
        <v>43802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H65+'02.12'!I65</f>
        <v>498</v>
      </c>
      <c r="J65" s="51">
        <v>4</v>
      </c>
      <c r="K65" s="51">
        <v>4</v>
      </c>
      <c r="L65" s="51">
        <v>4</v>
      </c>
      <c r="M65" s="17">
        <f t="shared" si="12"/>
        <v>492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43802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H66+'02.12'!I66</f>
        <v>311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43802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H67+'02.12'!I67</f>
        <v>734</v>
      </c>
      <c r="J67" s="51">
        <v>7</v>
      </c>
      <c r="K67" s="51">
        <v>6</v>
      </c>
      <c r="L67" s="51">
        <v>5</v>
      </c>
      <c r="M67" s="17">
        <f t="shared" si="12"/>
        <v>725</v>
      </c>
      <c r="N67" s="86">
        <v>2</v>
      </c>
      <c r="O67" s="3"/>
      <c r="P67" s="3"/>
      <c r="Q67" s="3"/>
      <c r="R67" s="3"/>
    </row>
    <row r="68" spans="1:18" ht="17.55" customHeight="1" x14ac:dyDescent="0.3">
      <c r="A68" s="1">
        <f t="shared" si="4"/>
        <v>43802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H68+'02.12'!I68</f>
        <v>360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43802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H69+'02.12'!I69</f>
        <v>870</v>
      </c>
      <c r="J69" s="51">
        <v>3</v>
      </c>
      <c r="K69" s="51">
        <v>3</v>
      </c>
      <c r="L69" s="51">
        <v>2</v>
      </c>
      <c r="M69" s="17">
        <f t="shared" si="12"/>
        <v>864</v>
      </c>
      <c r="N69" s="86">
        <v>3</v>
      </c>
      <c r="O69" s="3"/>
      <c r="P69" s="3"/>
      <c r="Q69" s="3"/>
      <c r="R69" s="3"/>
    </row>
    <row r="70" spans="1:18" ht="17.55" customHeight="1" x14ac:dyDescent="0.3">
      <c r="A70" s="1">
        <f t="shared" si="4"/>
        <v>43802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H70+'02.12'!I70</f>
        <v>796</v>
      </c>
      <c r="J70" s="51">
        <v>2</v>
      </c>
      <c r="K70" s="51">
        <v>2</v>
      </c>
      <c r="L70" s="51">
        <v>0</v>
      </c>
      <c r="M70" s="17">
        <f t="shared" si="12"/>
        <v>793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43802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H71+'02.12'!I71</f>
        <v>779</v>
      </c>
      <c r="J71" s="51"/>
      <c r="K71" s="51"/>
      <c r="L71" s="51">
        <v>0</v>
      </c>
      <c r="M71" s="17">
        <f t="shared" si="12"/>
        <v>778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43802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H72+'02.12'!I72</f>
        <v>312</v>
      </c>
      <c r="J72" s="51"/>
      <c r="K72" s="51"/>
      <c r="L72" s="51">
        <v>0</v>
      </c>
      <c r="M72" s="17">
        <f t="shared" si="12"/>
        <v>312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43802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H73+'02.12'!I73</f>
        <v>405</v>
      </c>
      <c r="J73" s="51">
        <v>3</v>
      </c>
      <c r="K73" s="51">
        <v>3</v>
      </c>
      <c r="L73" s="51">
        <v>3</v>
      </c>
      <c r="M73" s="17">
        <f t="shared" si="12"/>
        <v>398</v>
      </c>
      <c r="N73" s="86">
        <v>4</v>
      </c>
      <c r="O73" s="3"/>
      <c r="P73" s="3"/>
      <c r="Q73" s="3"/>
      <c r="R73" s="3"/>
    </row>
    <row r="74" spans="1:18" ht="17.55" customHeight="1" x14ac:dyDescent="0.3">
      <c r="A74" s="1">
        <f t="shared" si="4"/>
        <v>43802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H74+'02.12'!I74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43802</v>
      </c>
      <c r="B75" s="2">
        <v>1</v>
      </c>
      <c r="C75" s="29"/>
      <c r="D75" s="22" t="s">
        <v>117</v>
      </c>
      <c r="E75" s="23">
        <f>SUM(E45:E74)</f>
        <v>7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7</v>
      </c>
      <c r="I75" s="23">
        <f t="shared" si="13"/>
        <v>19956</v>
      </c>
      <c r="J75" s="23">
        <f t="shared" si="13"/>
        <v>108</v>
      </c>
      <c r="K75" s="23">
        <f t="shared" si="13"/>
        <v>105</v>
      </c>
      <c r="L75" s="23">
        <f t="shared" si="13"/>
        <v>73</v>
      </c>
      <c r="M75" s="23">
        <f t="shared" si="13"/>
        <v>19801</v>
      </c>
      <c r="N75" s="23">
        <f t="shared" si="13"/>
        <v>47</v>
      </c>
      <c r="O75" s="3"/>
      <c r="P75" s="3"/>
      <c r="Q75" s="3"/>
      <c r="R75" s="3"/>
    </row>
    <row r="76" spans="1:18" ht="17.55" customHeight="1" x14ac:dyDescent="0.3">
      <c r="A76" s="1">
        <f t="shared" si="4"/>
        <v>43802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43802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43802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43802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43802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43802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43802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43802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43802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43802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43802</v>
      </c>
      <c r="B86" s="2">
        <v>1</v>
      </c>
      <c r="E86" s="30"/>
    </row>
    <row r="87" spans="1:14" x14ac:dyDescent="0.3">
      <c r="A87" s="1">
        <f t="shared" si="4"/>
        <v>43802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43802</v>
      </c>
      <c r="B88" s="2">
        <v>1</v>
      </c>
      <c r="E88" s="30"/>
    </row>
    <row r="89" spans="1:14" x14ac:dyDescent="0.3">
      <c r="A89" s="1">
        <f t="shared" ref="A89" si="14">$N$3</f>
        <v>43802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43801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43801</v>
      </c>
      <c r="B2" s="2">
        <v>1</v>
      </c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41"/>
      <c r="N2" s="262"/>
    </row>
    <row r="3" spans="1:20" ht="17.399999999999999" x14ac:dyDescent="0.3">
      <c r="A3" s="1">
        <f t="shared" si="0"/>
        <v>43801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43801</v>
      </c>
      <c r="O3" s="3"/>
      <c r="P3" s="3"/>
      <c r="Q3" s="3"/>
      <c r="R3" s="3"/>
    </row>
    <row r="4" spans="1:20" ht="17.399999999999999" x14ac:dyDescent="0.3">
      <c r="A4" s="1">
        <f t="shared" si="0"/>
        <v>43801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43801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43801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43801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43801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43801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81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394</v>
      </c>
      <c r="O9" s="3"/>
      <c r="P9" s="3"/>
      <c r="Q9" s="40" t="str">
        <f>"24 N›Uvq ?? msL¨v = "&amp;H36</f>
        <v>24 N›Uvq ?? msL¨v = 81</v>
      </c>
    </row>
    <row r="10" spans="1:20" ht="57.6" x14ac:dyDescent="0.3">
      <c r="A10" s="1">
        <f t="shared" si="0"/>
        <v>43801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61" t="s">
        <v>142</v>
      </c>
      <c r="I10" s="65" t="str">
        <f>"me©‡gvU fwZ©
= "&amp;I36</f>
        <v>me©‡gvU fwZ©
= 100282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204</v>
      </c>
      <c r="L10" s="65" t="str">
        <f>"wbwðZ g„„Zz¨ 
= "&amp;L36</f>
        <v>wbwðZ g„„Zz¨ 
= 129</v>
      </c>
      <c r="M10" s="65" t="str">
        <f>"QvocÎ cÖvß †ivMx
 = "&amp;M36</f>
        <v>QvocÎ cÖvß †ivMx
 = 99624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43801</v>
      </c>
      <c r="B11" s="2" t="s">
        <v>9</v>
      </c>
      <c r="C11" s="12">
        <v>1</v>
      </c>
      <c r="D11" s="57" t="s">
        <v>10</v>
      </c>
      <c r="E11" s="13">
        <v>12</v>
      </c>
      <c r="F11" s="13">
        <v>0</v>
      </c>
      <c r="G11" s="13">
        <v>0</v>
      </c>
      <c r="H11" s="82">
        <f>SUM(E11:G11)</f>
        <v>12</v>
      </c>
      <c r="I11" s="104">
        <f>H11+'01.12'!I11</f>
        <v>8635</v>
      </c>
      <c r="J11" s="49">
        <v>40</v>
      </c>
      <c r="K11" s="49">
        <v>23</v>
      </c>
      <c r="L11" s="49">
        <v>11</v>
      </c>
      <c r="M11" s="14">
        <f t="shared" ref="M11:M23" si="1">I11-N11-J11</f>
        <v>8546</v>
      </c>
      <c r="N11" s="85">
        <v>49</v>
      </c>
      <c r="O11" s="3"/>
      <c r="P11" s="3"/>
      <c r="Q11" s="3"/>
      <c r="R11" s="3"/>
    </row>
    <row r="12" spans="1:20" x14ac:dyDescent="0.3">
      <c r="A12" s="1">
        <f t="shared" si="0"/>
        <v>43801</v>
      </c>
      <c r="B12" s="2" t="s">
        <v>11</v>
      </c>
      <c r="C12" s="15">
        <v>2</v>
      </c>
      <c r="D12" s="59" t="s">
        <v>144</v>
      </c>
      <c r="E12" s="13">
        <v>2</v>
      </c>
      <c r="F12" s="13">
        <v>0</v>
      </c>
      <c r="G12" s="13">
        <v>0</v>
      </c>
      <c r="H12" s="83">
        <f t="shared" ref="H12:H23" si="2">SUM(E12:G12)</f>
        <v>2</v>
      </c>
      <c r="I12" s="105">
        <f>H12+'01.12'!I12</f>
        <v>4986</v>
      </c>
      <c r="J12" s="51">
        <v>2</v>
      </c>
      <c r="K12" s="51">
        <v>0</v>
      </c>
      <c r="L12" s="51">
        <v>0</v>
      </c>
      <c r="M12" s="17">
        <f t="shared" si="1"/>
        <v>4949</v>
      </c>
      <c r="N12" s="86">
        <v>35</v>
      </c>
      <c r="O12" s="3"/>
      <c r="P12" s="3"/>
      <c r="Q12" s="3"/>
      <c r="R12" s="3"/>
    </row>
    <row r="13" spans="1:20" x14ac:dyDescent="0.3">
      <c r="A13" s="1">
        <f t="shared" si="0"/>
        <v>43801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H13+'01.12'!I13</f>
        <v>1460</v>
      </c>
      <c r="J13" s="51">
        <v>16</v>
      </c>
      <c r="K13" s="51">
        <v>12</v>
      </c>
      <c r="L13" s="51">
        <v>11</v>
      </c>
      <c r="M13" s="17">
        <f t="shared" si="1"/>
        <v>1434</v>
      </c>
      <c r="N13" s="86">
        <v>10</v>
      </c>
      <c r="O13" s="3"/>
      <c r="Q13" s="3"/>
      <c r="R13" s="3"/>
    </row>
    <row r="14" spans="1:20" x14ac:dyDescent="0.3">
      <c r="A14" s="1">
        <f t="shared" si="0"/>
        <v>43801</v>
      </c>
      <c r="B14" s="2" t="s">
        <v>14</v>
      </c>
      <c r="C14" s="15">
        <v>4</v>
      </c>
      <c r="D14" s="59" t="s">
        <v>145</v>
      </c>
      <c r="E14" s="13">
        <v>3</v>
      </c>
      <c r="F14" s="13">
        <v>0</v>
      </c>
      <c r="G14" s="13">
        <v>0</v>
      </c>
      <c r="H14" s="83">
        <f t="shared" si="2"/>
        <v>3</v>
      </c>
      <c r="I14" s="105">
        <f>H14+'01.12'!I14</f>
        <v>3722</v>
      </c>
      <c r="J14" s="51">
        <v>8</v>
      </c>
      <c r="K14" s="51">
        <v>8</v>
      </c>
      <c r="L14" s="51">
        <v>5</v>
      </c>
      <c r="M14" s="17">
        <f t="shared" si="1"/>
        <v>3695</v>
      </c>
      <c r="N14" s="86">
        <v>19</v>
      </c>
      <c r="O14" s="3"/>
      <c r="P14" s="3"/>
      <c r="Q14" s="3"/>
      <c r="R14" s="3"/>
    </row>
    <row r="15" spans="1:20" ht="17.399999999999999" x14ac:dyDescent="0.3">
      <c r="A15" s="1">
        <f t="shared" si="0"/>
        <v>43801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H15+'01.12'!I15</f>
        <v>1658</v>
      </c>
      <c r="J15" s="51">
        <v>3</v>
      </c>
      <c r="K15" s="51">
        <v>2</v>
      </c>
      <c r="L15" s="51">
        <v>2</v>
      </c>
      <c r="M15" s="17">
        <f t="shared" si="1"/>
        <v>1649</v>
      </c>
      <c r="N15" s="86">
        <v>6</v>
      </c>
      <c r="O15" s="3"/>
      <c r="P15" s="3"/>
      <c r="Q15" s="3"/>
      <c r="R15" s="3"/>
    </row>
    <row r="16" spans="1:20" ht="17.399999999999999" x14ac:dyDescent="0.3">
      <c r="A16" s="1">
        <f t="shared" si="0"/>
        <v>43801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H16+'01.12'!I16</f>
        <v>1046</v>
      </c>
      <c r="J16" s="51"/>
      <c r="K16" s="51"/>
      <c r="L16" s="51">
        <v>0</v>
      </c>
      <c r="M16" s="17">
        <f t="shared" si="1"/>
        <v>1041</v>
      </c>
      <c r="N16" s="86">
        <v>5</v>
      </c>
      <c r="O16" s="3"/>
      <c r="P16" s="3"/>
      <c r="Q16" s="3"/>
      <c r="R16" s="3"/>
    </row>
    <row r="17" spans="1:18" x14ac:dyDescent="0.3">
      <c r="A17" s="1">
        <f t="shared" si="0"/>
        <v>43801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H17+'01.12'!I17</f>
        <v>4164</v>
      </c>
      <c r="J17" s="51">
        <v>15</v>
      </c>
      <c r="K17" s="51">
        <v>12</v>
      </c>
      <c r="L17" s="51">
        <v>5</v>
      </c>
      <c r="M17" s="17">
        <f t="shared" si="1"/>
        <v>4127</v>
      </c>
      <c r="N17" s="86">
        <v>22</v>
      </c>
      <c r="O17" s="3"/>
      <c r="P17" s="3"/>
      <c r="Q17" s="3"/>
      <c r="R17" s="3"/>
    </row>
    <row r="18" spans="1:18" ht="17.399999999999999" x14ac:dyDescent="0.3">
      <c r="A18" s="1">
        <f t="shared" si="0"/>
        <v>43801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H18+'01.12'!I18</f>
        <v>356</v>
      </c>
      <c r="J18" s="51"/>
      <c r="K18" s="51"/>
      <c r="L18" s="51">
        <v>0</v>
      </c>
      <c r="M18" s="17">
        <f t="shared" si="1"/>
        <v>354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43801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H19+'01.12'!I19</f>
        <v>1747</v>
      </c>
      <c r="J19" s="51"/>
      <c r="K19" s="51">
        <v>0</v>
      </c>
      <c r="L19" s="51">
        <v>0</v>
      </c>
      <c r="M19" s="17">
        <f t="shared" si="1"/>
        <v>1730</v>
      </c>
      <c r="N19" s="86">
        <v>17</v>
      </c>
      <c r="O19" s="3"/>
      <c r="P19" s="3"/>
      <c r="Q19" s="3"/>
      <c r="R19" s="3"/>
    </row>
    <row r="20" spans="1:18" x14ac:dyDescent="0.3">
      <c r="A20" s="1">
        <f t="shared" si="0"/>
        <v>43801</v>
      </c>
      <c r="B20" s="2" t="s">
        <v>29</v>
      </c>
      <c r="C20" s="15">
        <v>10</v>
      </c>
      <c r="D20" s="59" t="s">
        <v>30</v>
      </c>
      <c r="E20" s="13">
        <v>5</v>
      </c>
      <c r="F20" s="13">
        <v>0</v>
      </c>
      <c r="G20" s="13">
        <v>0</v>
      </c>
      <c r="H20" s="83">
        <f t="shared" si="2"/>
        <v>5</v>
      </c>
      <c r="I20" s="105">
        <f>H20+'01.12'!I20</f>
        <v>3180</v>
      </c>
      <c r="J20" s="51">
        <v>3</v>
      </c>
      <c r="K20" s="51">
        <v>3</v>
      </c>
      <c r="L20" s="51">
        <v>3</v>
      </c>
      <c r="M20" s="17">
        <f t="shared" si="1"/>
        <v>3158</v>
      </c>
      <c r="N20" s="86">
        <v>19</v>
      </c>
      <c r="O20" s="3"/>
      <c r="P20" s="3"/>
      <c r="Q20" s="3"/>
      <c r="R20" s="3"/>
    </row>
    <row r="21" spans="1:18" ht="22.2" customHeight="1" x14ac:dyDescent="0.3">
      <c r="A21" s="1">
        <f t="shared" si="0"/>
        <v>43801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H21+'01.12'!I21</f>
        <v>246</v>
      </c>
      <c r="J21" s="51"/>
      <c r="K21" s="51"/>
      <c r="L21" s="51"/>
      <c r="M21" s="17">
        <f t="shared" si="1"/>
        <v>244</v>
      </c>
      <c r="N21" s="86">
        <v>2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H22+'01.12'!I22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43801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30</v>
      </c>
      <c r="I24" s="94">
        <f t="shared" si="3"/>
        <v>31275</v>
      </c>
      <c r="J24" s="92">
        <f t="shared" si="3"/>
        <v>87</v>
      </c>
      <c r="K24" s="92">
        <f t="shared" si="3"/>
        <v>60</v>
      </c>
      <c r="L24" s="92">
        <f t="shared" si="3"/>
        <v>37</v>
      </c>
      <c r="M24" s="95">
        <f t="shared" si="3"/>
        <v>31002</v>
      </c>
      <c r="N24" s="96">
        <f t="shared" si="3"/>
        <v>186</v>
      </c>
      <c r="O24" s="3"/>
      <c r="P24" s="3"/>
      <c r="Q24" s="3"/>
      <c r="R24" s="3"/>
    </row>
    <row r="25" spans="1:18" x14ac:dyDescent="0.3">
      <c r="A25" s="1">
        <f t="shared" ref="A25:A88" si="4">$N$3</f>
        <v>43801</v>
      </c>
      <c r="B25" s="2">
        <v>1</v>
      </c>
      <c r="C25" s="78"/>
      <c r="D25" s="79" t="s">
        <v>119</v>
      </c>
      <c r="E25" s="97">
        <f>E75</f>
        <v>15</v>
      </c>
      <c r="F25" s="97">
        <f t="shared" ref="F25:N25" si="5">F75</f>
        <v>0</v>
      </c>
      <c r="G25" s="97">
        <f t="shared" si="5"/>
        <v>0</v>
      </c>
      <c r="H25" s="97">
        <f t="shared" si="5"/>
        <v>15</v>
      </c>
      <c r="I25" s="97">
        <f t="shared" si="5"/>
        <v>19949</v>
      </c>
      <c r="J25" s="97">
        <f t="shared" si="5"/>
        <v>108</v>
      </c>
      <c r="K25" s="97">
        <f t="shared" si="5"/>
        <v>105</v>
      </c>
      <c r="L25" s="97">
        <f t="shared" si="5"/>
        <v>73</v>
      </c>
      <c r="M25" s="97">
        <f t="shared" si="5"/>
        <v>19790</v>
      </c>
      <c r="N25" s="97">
        <f t="shared" si="5"/>
        <v>51</v>
      </c>
      <c r="O25" s="3"/>
      <c r="P25" s="3"/>
      <c r="Q25" s="3"/>
      <c r="R25" s="3"/>
    </row>
    <row r="26" spans="1:18" x14ac:dyDescent="0.3">
      <c r="A26" s="1">
        <f t="shared" si="4"/>
        <v>43801</v>
      </c>
      <c r="B26" s="2">
        <v>1</v>
      </c>
      <c r="C26" s="78"/>
      <c r="D26" s="79" t="s">
        <v>154</v>
      </c>
      <c r="E26" s="97">
        <f>E24+E25</f>
        <v>45</v>
      </c>
      <c r="F26" s="98">
        <f t="shared" ref="F26:N26" si="6">F24+F25</f>
        <v>0</v>
      </c>
      <c r="G26" s="98">
        <f t="shared" si="6"/>
        <v>0</v>
      </c>
      <c r="H26" s="99">
        <f t="shared" si="6"/>
        <v>45</v>
      </c>
      <c r="I26" s="97">
        <f t="shared" si="6"/>
        <v>51224</v>
      </c>
      <c r="J26" s="98">
        <f t="shared" si="6"/>
        <v>195</v>
      </c>
      <c r="K26" s="98">
        <f t="shared" si="6"/>
        <v>165</v>
      </c>
      <c r="L26" s="100">
        <f t="shared" si="6"/>
        <v>110</v>
      </c>
      <c r="M26" s="101">
        <f t="shared" si="6"/>
        <v>50792</v>
      </c>
      <c r="N26" s="102">
        <f t="shared" si="6"/>
        <v>237</v>
      </c>
      <c r="O26" s="3"/>
      <c r="P26" s="67"/>
      <c r="Q26" s="3"/>
      <c r="R26" s="3"/>
    </row>
    <row r="27" spans="1:18" x14ac:dyDescent="0.3">
      <c r="A27" s="1">
        <f t="shared" si="4"/>
        <v>43801</v>
      </c>
      <c r="B27" s="2">
        <v>1</v>
      </c>
      <c r="C27" s="80"/>
      <c r="D27" s="81" t="s">
        <v>120</v>
      </c>
      <c r="E27" s="97">
        <f>SUM(E28:E35)</f>
        <v>36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36</v>
      </c>
      <c r="I27" s="97">
        <f t="shared" si="7"/>
        <v>49058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48832</v>
      </c>
      <c r="N27" s="102">
        <f t="shared" si="7"/>
        <v>157</v>
      </c>
      <c r="O27" s="3"/>
      <c r="P27" s="3"/>
      <c r="Q27" s="3"/>
      <c r="R27" s="3"/>
    </row>
    <row r="28" spans="1:18" x14ac:dyDescent="0.3">
      <c r="A28" s="1">
        <f t="shared" si="4"/>
        <v>43801</v>
      </c>
      <c r="B28" s="2" t="s">
        <v>31</v>
      </c>
      <c r="C28" s="12">
        <v>1</v>
      </c>
      <c r="D28" s="48" t="s">
        <v>32</v>
      </c>
      <c r="E28" s="13">
        <v>8</v>
      </c>
      <c r="F28" s="13">
        <v>0</v>
      </c>
      <c r="G28" s="13">
        <v>0</v>
      </c>
      <c r="H28" s="82">
        <f t="shared" ref="H28:H35" si="8">SUM(E28:G28)</f>
        <v>8</v>
      </c>
      <c r="I28" s="104">
        <f>H28+'01.12'!I28</f>
        <v>11623</v>
      </c>
      <c r="J28" s="49">
        <v>14</v>
      </c>
      <c r="K28" s="49">
        <v>8</v>
      </c>
      <c r="L28" s="49">
        <v>5</v>
      </c>
      <c r="M28" s="14">
        <f t="shared" ref="M28:M35" si="9">I28-N28-J28</f>
        <v>11581</v>
      </c>
      <c r="N28" s="85">
        <v>28</v>
      </c>
      <c r="O28" s="3"/>
      <c r="P28" s="3"/>
      <c r="Q28" s="3"/>
      <c r="R28" s="3"/>
    </row>
    <row r="29" spans="1:18" x14ac:dyDescent="0.3">
      <c r="A29" s="1">
        <f t="shared" si="4"/>
        <v>43801</v>
      </c>
      <c r="B29" s="2" t="s">
        <v>33</v>
      </c>
      <c r="C29" s="15">
        <v>2</v>
      </c>
      <c r="D29" s="50" t="s">
        <v>156</v>
      </c>
      <c r="E29" s="13">
        <v>8</v>
      </c>
      <c r="F29" s="13">
        <v>0</v>
      </c>
      <c r="G29" s="13">
        <v>0</v>
      </c>
      <c r="H29" s="83">
        <f t="shared" si="8"/>
        <v>8</v>
      </c>
      <c r="I29" s="105">
        <f>H29+'01.12'!I29</f>
        <v>8196</v>
      </c>
      <c r="J29" s="51">
        <v>7</v>
      </c>
      <c r="K29" s="51">
        <v>5</v>
      </c>
      <c r="L29" s="51">
        <v>2</v>
      </c>
      <c r="M29" s="17">
        <f t="shared" si="9"/>
        <v>8151</v>
      </c>
      <c r="N29" s="86">
        <v>38</v>
      </c>
      <c r="O29" s="3"/>
      <c r="P29" s="3"/>
      <c r="Q29" s="3"/>
      <c r="R29" s="3"/>
    </row>
    <row r="30" spans="1:18" x14ac:dyDescent="0.3">
      <c r="A30" s="1">
        <f t="shared" si="4"/>
        <v>43801</v>
      </c>
      <c r="B30" s="2" t="s">
        <v>35</v>
      </c>
      <c r="C30" s="15">
        <v>3</v>
      </c>
      <c r="D30" s="50" t="s">
        <v>36</v>
      </c>
      <c r="E30" s="13">
        <v>12</v>
      </c>
      <c r="F30" s="13">
        <v>0</v>
      </c>
      <c r="G30" s="13">
        <v>0</v>
      </c>
      <c r="H30" s="83">
        <f t="shared" si="8"/>
        <v>12</v>
      </c>
      <c r="I30" s="105">
        <f>H30+'01.12'!I30</f>
        <v>11863</v>
      </c>
      <c r="J30" s="51">
        <v>24</v>
      </c>
      <c r="K30" s="51">
        <v>10</v>
      </c>
      <c r="L30" s="51">
        <v>4</v>
      </c>
      <c r="M30" s="17">
        <f t="shared" si="9"/>
        <v>11797</v>
      </c>
      <c r="N30" s="86">
        <v>42</v>
      </c>
      <c r="O30" s="3"/>
      <c r="P30" s="3"/>
      <c r="Q30" s="3"/>
      <c r="R30" s="3"/>
    </row>
    <row r="31" spans="1:18" x14ac:dyDescent="0.3">
      <c r="A31" s="1">
        <f t="shared" si="4"/>
        <v>43801</v>
      </c>
      <c r="B31" s="2" t="s">
        <v>37</v>
      </c>
      <c r="C31" s="15">
        <v>4</v>
      </c>
      <c r="D31" s="50" t="s">
        <v>38</v>
      </c>
      <c r="E31" s="13">
        <v>3</v>
      </c>
      <c r="F31" s="13">
        <v>0</v>
      </c>
      <c r="G31" s="13">
        <v>0</v>
      </c>
      <c r="H31" s="83">
        <f t="shared" si="8"/>
        <v>3</v>
      </c>
      <c r="I31" s="105">
        <f>H31+'01.12'!I31</f>
        <v>2166</v>
      </c>
      <c r="J31" s="51">
        <v>4</v>
      </c>
      <c r="K31" s="51">
        <v>4</v>
      </c>
      <c r="L31" s="51">
        <v>2</v>
      </c>
      <c r="M31" s="17">
        <f t="shared" si="9"/>
        <v>2153</v>
      </c>
      <c r="N31" s="86">
        <v>9</v>
      </c>
      <c r="O31" s="3"/>
      <c r="P31" s="3"/>
      <c r="Q31" s="3"/>
      <c r="R31" s="3"/>
    </row>
    <row r="32" spans="1:18" x14ac:dyDescent="0.3">
      <c r="A32" s="1">
        <f t="shared" si="4"/>
        <v>43801</v>
      </c>
      <c r="B32" s="2" t="s">
        <v>39</v>
      </c>
      <c r="C32" s="15">
        <v>5</v>
      </c>
      <c r="D32" s="50" t="s">
        <v>40</v>
      </c>
      <c r="E32" s="13">
        <v>2</v>
      </c>
      <c r="F32" s="13">
        <v>0</v>
      </c>
      <c r="G32" s="13">
        <v>0</v>
      </c>
      <c r="H32" s="83">
        <f t="shared" si="8"/>
        <v>2</v>
      </c>
      <c r="I32" s="105">
        <f>H32+'01.12'!I32</f>
        <v>4802</v>
      </c>
      <c r="J32" s="51">
        <v>5</v>
      </c>
      <c r="K32" s="51">
        <v>4</v>
      </c>
      <c r="L32" s="51">
        <v>2</v>
      </c>
      <c r="M32" s="17">
        <f t="shared" si="9"/>
        <v>4780</v>
      </c>
      <c r="N32" s="86">
        <v>17</v>
      </c>
      <c r="O32" s="3"/>
      <c r="P32" s="3"/>
      <c r="Q32" s="3"/>
      <c r="R32" s="3"/>
    </row>
    <row r="33" spans="1:18" x14ac:dyDescent="0.3">
      <c r="A33" s="1">
        <f t="shared" si="4"/>
        <v>43801</v>
      </c>
      <c r="B33" s="2" t="s">
        <v>41</v>
      </c>
      <c r="C33" s="15">
        <v>6</v>
      </c>
      <c r="D33" s="50" t="s">
        <v>42</v>
      </c>
      <c r="E33" s="13">
        <v>1</v>
      </c>
      <c r="F33" s="13">
        <v>0</v>
      </c>
      <c r="G33" s="13">
        <v>0</v>
      </c>
      <c r="H33" s="83">
        <f t="shared" si="8"/>
        <v>1</v>
      </c>
      <c r="I33" s="105">
        <f>H33+'01.12'!I33</f>
        <v>7035</v>
      </c>
      <c r="J33" s="51">
        <v>10</v>
      </c>
      <c r="K33" s="51">
        <v>5</v>
      </c>
      <c r="L33" s="51">
        <v>2</v>
      </c>
      <c r="M33" s="17">
        <f t="shared" si="9"/>
        <v>7013</v>
      </c>
      <c r="N33" s="86">
        <v>12</v>
      </c>
      <c r="O33" s="3"/>
      <c r="P33" s="3"/>
      <c r="Q33" s="3"/>
      <c r="R33" s="3"/>
    </row>
    <row r="34" spans="1:18" x14ac:dyDescent="0.3">
      <c r="A34" s="1">
        <f t="shared" si="4"/>
        <v>43801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H34+'01.12'!I34</f>
        <v>1010</v>
      </c>
      <c r="J34" s="51">
        <v>1</v>
      </c>
      <c r="K34" s="51">
        <v>0</v>
      </c>
      <c r="L34" s="51">
        <v>0</v>
      </c>
      <c r="M34" s="17">
        <f t="shared" si="9"/>
        <v>1006</v>
      </c>
      <c r="N34" s="86">
        <v>3</v>
      </c>
      <c r="O34" s="3"/>
      <c r="P34" s="3"/>
      <c r="Q34" s="3"/>
      <c r="R34" s="3"/>
    </row>
    <row r="35" spans="1:18" x14ac:dyDescent="0.3">
      <c r="A35" s="1">
        <f t="shared" si="4"/>
        <v>43801</v>
      </c>
      <c r="B35" s="2" t="s">
        <v>45</v>
      </c>
      <c r="C35" s="20">
        <v>8</v>
      </c>
      <c r="D35" s="54" t="s">
        <v>46</v>
      </c>
      <c r="E35" s="13">
        <v>2</v>
      </c>
      <c r="F35" s="13">
        <v>0</v>
      </c>
      <c r="G35" s="13">
        <v>0</v>
      </c>
      <c r="H35" s="84">
        <f t="shared" si="8"/>
        <v>2</v>
      </c>
      <c r="I35" s="106">
        <f>H35+'01.12'!I35</f>
        <v>2363</v>
      </c>
      <c r="J35" s="55">
        <v>4</v>
      </c>
      <c r="K35" s="55">
        <v>3</v>
      </c>
      <c r="L35" s="55">
        <v>2</v>
      </c>
      <c r="M35" s="19">
        <f t="shared" si="9"/>
        <v>2351</v>
      </c>
      <c r="N35" s="87">
        <v>8</v>
      </c>
      <c r="O35" s="3"/>
      <c r="P35" s="3"/>
      <c r="Q35" s="3"/>
      <c r="R35" s="3"/>
    </row>
    <row r="36" spans="1:18" x14ac:dyDescent="0.3">
      <c r="A36" s="1">
        <f t="shared" si="4"/>
        <v>43801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81</v>
      </c>
      <c r="I36" s="23">
        <f t="shared" si="10"/>
        <v>100282</v>
      </c>
      <c r="J36" s="23">
        <f t="shared" si="10"/>
        <v>264</v>
      </c>
      <c r="K36" s="23">
        <f t="shared" si="10"/>
        <v>204</v>
      </c>
      <c r="L36" s="23">
        <f t="shared" si="10"/>
        <v>129</v>
      </c>
      <c r="M36" s="23">
        <f t="shared" si="10"/>
        <v>99624</v>
      </c>
      <c r="N36" s="23">
        <f t="shared" si="10"/>
        <v>394</v>
      </c>
      <c r="O36" s="3"/>
      <c r="P36" s="3"/>
      <c r="Q36" s="3"/>
      <c r="R36" s="3"/>
    </row>
    <row r="37" spans="1:18" ht="21.6" customHeight="1" x14ac:dyDescent="0.3">
      <c r="A37" s="1">
        <f t="shared" si="4"/>
        <v>43801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43801</v>
      </c>
      <c r="B38" s="64">
        <v>1</v>
      </c>
      <c r="C38" s="69"/>
      <c r="D38" s="306" t="s">
        <v>256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43801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43801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43801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43801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43801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51</v>
      </c>
      <c r="O43" s="3"/>
      <c r="P43" s="3"/>
      <c r="Q43" s="3"/>
      <c r="R43" s="3"/>
    </row>
    <row r="44" spans="1:18" ht="58.2" customHeight="1" x14ac:dyDescent="0.3">
      <c r="A44" s="1">
        <f t="shared" si="4"/>
        <v>43801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61" t="s">
        <v>142</v>
      </c>
      <c r="I44" s="65" t="str">
        <f>"me©‡gvU fwZ© 
= "&amp;I75</f>
        <v>me©‡gvU fwZ© 
= 19949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105</v>
      </c>
      <c r="L44" s="65" t="str">
        <f>"wbwðZ g„„Zz¨ 
= "&amp;L75</f>
        <v>wbwðZ g„„Zz¨ 
= 73</v>
      </c>
      <c r="M44" s="65" t="str">
        <f>"QvocÎ cÖvß †ivMx
 = "&amp;M75</f>
        <v>QvocÎ cÖvß †ivMx
 = 19790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43801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H45+'01.12'!I45</f>
        <v>1212</v>
      </c>
      <c r="J45" s="49">
        <v>3</v>
      </c>
      <c r="K45" s="49">
        <v>3</v>
      </c>
      <c r="L45" s="49">
        <v>1</v>
      </c>
      <c r="M45" s="14">
        <f t="shared" ref="M45:M74" si="12">I45-N45-J45</f>
        <v>1208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43801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H46+'01.12'!I46</f>
        <v>1887</v>
      </c>
      <c r="J46" s="51">
        <v>12</v>
      </c>
      <c r="K46" s="51">
        <v>11</v>
      </c>
      <c r="L46" s="51">
        <v>9</v>
      </c>
      <c r="M46" s="17">
        <f t="shared" si="12"/>
        <v>1869</v>
      </c>
      <c r="N46" s="86">
        <v>6</v>
      </c>
      <c r="O46" s="3"/>
      <c r="P46" s="3"/>
      <c r="Q46" s="3"/>
      <c r="R46" s="3"/>
    </row>
    <row r="47" spans="1:18" ht="17.55" customHeight="1" x14ac:dyDescent="0.3">
      <c r="A47" s="1">
        <f t="shared" si="4"/>
        <v>43801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H47+'01.12'!I47</f>
        <v>669</v>
      </c>
      <c r="J47" s="51">
        <v>4</v>
      </c>
      <c r="K47" s="51">
        <v>4</v>
      </c>
      <c r="L47" s="51">
        <v>3</v>
      </c>
      <c r="M47" s="17">
        <f t="shared" si="12"/>
        <v>664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43801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H48+'01.12'!I48</f>
        <v>756</v>
      </c>
      <c r="J48" s="51">
        <v>8</v>
      </c>
      <c r="K48" s="51">
        <v>8</v>
      </c>
      <c r="L48" s="51">
        <v>4</v>
      </c>
      <c r="M48" s="17">
        <f t="shared" si="12"/>
        <v>747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43801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H49+'01.12'!I49</f>
        <v>917</v>
      </c>
      <c r="J49" s="51">
        <v>12</v>
      </c>
      <c r="K49" s="51">
        <v>12</v>
      </c>
      <c r="L49" s="51">
        <v>12</v>
      </c>
      <c r="M49" s="17">
        <f t="shared" si="12"/>
        <v>905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43801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H50+'01.12'!I50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43801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H51+'01.12'!I51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43801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H52+'01.12'!I52</f>
        <v>385</v>
      </c>
      <c r="J52" s="51">
        <v>1</v>
      </c>
      <c r="K52" s="51">
        <v>2</v>
      </c>
      <c r="L52" s="51">
        <v>2</v>
      </c>
      <c r="M52" s="17">
        <f t="shared" si="12"/>
        <v>382</v>
      </c>
      <c r="N52" s="86">
        <v>2</v>
      </c>
      <c r="O52" s="3"/>
      <c r="P52" s="3"/>
      <c r="Q52" s="3"/>
      <c r="R52" s="3"/>
    </row>
    <row r="53" spans="1:18" ht="17.55" customHeight="1" x14ac:dyDescent="0.3">
      <c r="A53" s="1">
        <f t="shared" si="4"/>
        <v>43801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H53+'01.12'!I53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43801</v>
      </c>
      <c r="B54" s="2" t="s">
        <v>75</v>
      </c>
      <c r="C54" s="33">
        <v>10</v>
      </c>
      <c r="D54" s="50" t="s">
        <v>76</v>
      </c>
      <c r="E54" s="13">
        <v>4</v>
      </c>
      <c r="F54" s="13">
        <v>0</v>
      </c>
      <c r="G54" s="13">
        <v>0</v>
      </c>
      <c r="H54" s="83">
        <f t="shared" si="11"/>
        <v>4</v>
      </c>
      <c r="I54" s="105">
        <f>H54+'01.12'!I54</f>
        <v>1728</v>
      </c>
      <c r="J54" s="51">
        <v>2</v>
      </c>
      <c r="K54" s="51">
        <v>2</v>
      </c>
      <c r="L54" s="51">
        <v>1</v>
      </c>
      <c r="M54" s="17">
        <f t="shared" si="12"/>
        <v>1718</v>
      </c>
      <c r="N54" s="86">
        <v>8</v>
      </c>
      <c r="O54" s="3"/>
      <c r="P54" s="3"/>
      <c r="Q54" s="3"/>
      <c r="R54" s="3"/>
    </row>
    <row r="55" spans="1:18" ht="17.55" customHeight="1" x14ac:dyDescent="0.3">
      <c r="A55" s="1">
        <f t="shared" si="4"/>
        <v>43801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H55+'01.12'!I55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43801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H56+'01.12'!I56</f>
        <v>143</v>
      </c>
      <c r="J56" s="51">
        <v>1</v>
      </c>
      <c r="K56" s="51">
        <v>1</v>
      </c>
      <c r="L56" s="51">
        <v>1</v>
      </c>
      <c r="M56" s="17">
        <f t="shared" si="12"/>
        <v>142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43801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H57+'01.12'!I57</f>
        <v>692</v>
      </c>
      <c r="J57" s="51">
        <v>4</v>
      </c>
      <c r="K57" s="51">
        <v>4</v>
      </c>
      <c r="L57" s="51">
        <v>1</v>
      </c>
      <c r="M57" s="17">
        <f t="shared" si="12"/>
        <v>685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43801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H58+'01.12'!I58</f>
        <v>1423</v>
      </c>
      <c r="J58" s="51">
        <v>6</v>
      </c>
      <c r="K58" s="51">
        <v>6</v>
      </c>
      <c r="L58" s="51">
        <v>4</v>
      </c>
      <c r="M58" s="17">
        <f t="shared" si="12"/>
        <v>1412</v>
      </c>
      <c r="N58" s="86">
        <v>5</v>
      </c>
      <c r="O58" s="3"/>
      <c r="P58" s="3"/>
      <c r="Q58" s="3"/>
      <c r="R58" s="3"/>
    </row>
    <row r="59" spans="1:18" ht="17.55" customHeight="1" x14ac:dyDescent="0.3">
      <c r="A59" s="1">
        <f t="shared" si="4"/>
        <v>43801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H59+'01.12'!I59</f>
        <v>774</v>
      </c>
      <c r="J59" s="51">
        <v>8</v>
      </c>
      <c r="K59" s="51">
        <v>8</v>
      </c>
      <c r="L59" s="51">
        <v>7</v>
      </c>
      <c r="M59" s="17">
        <f t="shared" si="12"/>
        <v>765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43801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H60+'01.12'!I60</f>
        <v>377</v>
      </c>
      <c r="J60" s="51"/>
      <c r="K60" s="51"/>
      <c r="L60" s="51">
        <v>0</v>
      </c>
      <c r="M60" s="17">
        <f t="shared" si="12"/>
        <v>377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43801</v>
      </c>
      <c r="B61" s="2" t="s">
        <v>89</v>
      </c>
      <c r="C61" s="33">
        <v>17</v>
      </c>
      <c r="D61" s="52" t="s">
        <v>90</v>
      </c>
      <c r="E61" s="13">
        <v>2</v>
      </c>
      <c r="F61" s="13">
        <v>0</v>
      </c>
      <c r="G61" s="13">
        <v>0</v>
      </c>
      <c r="H61" s="83">
        <f t="shared" si="11"/>
        <v>2</v>
      </c>
      <c r="I61" s="105">
        <f>H61+'01.12'!I61</f>
        <v>488</v>
      </c>
      <c r="J61" s="51"/>
      <c r="K61" s="51"/>
      <c r="L61" s="51">
        <v>0</v>
      </c>
      <c r="M61" s="17">
        <f t="shared" si="12"/>
        <v>486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43801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H62+'01.12'!I62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43801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H63+'01.12'!I63</f>
        <v>817</v>
      </c>
      <c r="J63" s="51">
        <v>6</v>
      </c>
      <c r="K63" s="51">
        <v>6</v>
      </c>
      <c r="L63" s="51">
        <v>6</v>
      </c>
      <c r="M63" s="17">
        <f t="shared" si="12"/>
        <v>807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43801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H64+'01.12'!I64</f>
        <v>988</v>
      </c>
      <c r="J64" s="51"/>
      <c r="K64" s="51"/>
      <c r="L64" s="51">
        <v>0</v>
      </c>
      <c r="M64" s="17">
        <f t="shared" si="12"/>
        <v>985</v>
      </c>
      <c r="N64" s="86">
        <v>3</v>
      </c>
      <c r="O64" s="3"/>
      <c r="P64" s="3"/>
      <c r="Q64" s="3"/>
      <c r="R64" s="3"/>
    </row>
    <row r="65" spans="1:18" ht="17.55" customHeight="1" x14ac:dyDescent="0.3">
      <c r="A65" s="1">
        <f t="shared" si="4"/>
        <v>43801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H65+'01.12'!I65</f>
        <v>498</v>
      </c>
      <c r="J65" s="51">
        <v>4</v>
      </c>
      <c r="K65" s="51">
        <v>4</v>
      </c>
      <c r="L65" s="51">
        <v>4</v>
      </c>
      <c r="M65" s="17">
        <f t="shared" si="12"/>
        <v>492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43801</v>
      </c>
      <c r="B66" s="2" t="s">
        <v>99</v>
      </c>
      <c r="C66" s="33">
        <v>22</v>
      </c>
      <c r="D66" s="50" t="s">
        <v>100</v>
      </c>
      <c r="E66" s="13">
        <v>1</v>
      </c>
      <c r="F66" s="13">
        <v>0</v>
      </c>
      <c r="G66" s="13">
        <v>0</v>
      </c>
      <c r="H66" s="83">
        <f t="shared" si="11"/>
        <v>1</v>
      </c>
      <c r="I66" s="105">
        <f>H66+'01.12'!I66</f>
        <v>311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43801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H67+'01.12'!I67</f>
        <v>733</v>
      </c>
      <c r="J67" s="51">
        <v>7</v>
      </c>
      <c r="K67" s="51">
        <v>6</v>
      </c>
      <c r="L67" s="51">
        <v>5</v>
      </c>
      <c r="M67" s="17">
        <f t="shared" si="12"/>
        <v>725</v>
      </c>
      <c r="N67" s="86">
        <v>1</v>
      </c>
      <c r="O67" s="3"/>
      <c r="P67" s="3"/>
      <c r="Q67" s="3"/>
      <c r="R67" s="3"/>
    </row>
    <row r="68" spans="1:18" ht="17.55" customHeight="1" x14ac:dyDescent="0.3">
      <c r="A68" s="1">
        <f t="shared" si="4"/>
        <v>43801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H68+'01.12'!I68</f>
        <v>360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43801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H69+'01.12'!I69</f>
        <v>869</v>
      </c>
      <c r="J69" s="51">
        <v>3</v>
      </c>
      <c r="K69" s="51">
        <v>3</v>
      </c>
      <c r="L69" s="51">
        <v>2</v>
      </c>
      <c r="M69" s="17">
        <f t="shared" si="12"/>
        <v>862</v>
      </c>
      <c r="N69" s="86">
        <v>4</v>
      </c>
      <c r="O69" s="3"/>
      <c r="P69" s="3"/>
      <c r="Q69" s="3"/>
      <c r="R69" s="3"/>
    </row>
    <row r="70" spans="1:18" ht="17.55" customHeight="1" x14ac:dyDescent="0.3">
      <c r="A70" s="1">
        <f t="shared" si="4"/>
        <v>43801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H70+'01.12'!I70</f>
        <v>796</v>
      </c>
      <c r="J70" s="51">
        <v>2</v>
      </c>
      <c r="K70" s="51">
        <v>2</v>
      </c>
      <c r="L70" s="51">
        <v>0</v>
      </c>
      <c r="M70" s="17">
        <f t="shared" si="12"/>
        <v>793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43801</v>
      </c>
      <c r="B71" s="2" t="s">
        <v>109</v>
      </c>
      <c r="C71" s="33">
        <v>27</v>
      </c>
      <c r="D71" s="50" t="s">
        <v>110</v>
      </c>
      <c r="E71" s="13">
        <v>1</v>
      </c>
      <c r="F71" s="13">
        <v>0</v>
      </c>
      <c r="G71" s="13">
        <v>0</v>
      </c>
      <c r="H71" s="83">
        <f t="shared" si="11"/>
        <v>1</v>
      </c>
      <c r="I71" s="105">
        <f>H71+'01.12'!I71</f>
        <v>779</v>
      </c>
      <c r="J71" s="51"/>
      <c r="K71" s="51"/>
      <c r="L71" s="51">
        <v>0</v>
      </c>
      <c r="M71" s="17">
        <f t="shared" si="12"/>
        <v>778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43801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H72+'01.12'!I72</f>
        <v>312</v>
      </c>
      <c r="J72" s="51"/>
      <c r="K72" s="51"/>
      <c r="L72" s="51">
        <v>0</v>
      </c>
      <c r="M72" s="17">
        <f t="shared" si="12"/>
        <v>312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43801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H73+'01.12'!I73</f>
        <v>404</v>
      </c>
      <c r="J73" s="51">
        <v>3</v>
      </c>
      <c r="K73" s="51">
        <v>3</v>
      </c>
      <c r="L73" s="51">
        <v>3</v>
      </c>
      <c r="M73" s="17">
        <f t="shared" si="12"/>
        <v>398</v>
      </c>
      <c r="N73" s="86">
        <v>3</v>
      </c>
      <c r="O73" s="3"/>
      <c r="P73" s="3"/>
      <c r="Q73" s="3"/>
      <c r="R73" s="3"/>
    </row>
    <row r="74" spans="1:18" ht="17.55" customHeight="1" x14ac:dyDescent="0.3">
      <c r="A74" s="1">
        <f t="shared" si="4"/>
        <v>43801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H74+'01.12'!I74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43801</v>
      </c>
      <c r="B75" s="2">
        <v>1</v>
      </c>
      <c r="C75" s="29"/>
      <c r="D75" s="22" t="s">
        <v>117</v>
      </c>
      <c r="E75" s="23">
        <f>SUM(E45:E74)</f>
        <v>15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15</v>
      </c>
      <c r="I75" s="23">
        <f t="shared" si="13"/>
        <v>19949</v>
      </c>
      <c r="J75" s="23">
        <f t="shared" si="13"/>
        <v>108</v>
      </c>
      <c r="K75" s="23">
        <f t="shared" si="13"/>
        <v>105</v>
      </c>
      <c r="L75" s="23">
        <f t="shared" si="13"/>
        <v>73</v>
      </c>
      <c r="M75" s="23">
        <f t="shared" si="13"/>
        <v>19790</v>
      </c>
      <c r="N75" s="23">
        <f t="shared" si="13"/>
        <v>51</v>
      </c>
      <c r="O75" s="3"/>
      <c r="P75" s="3"/>
      <c r="Q75" s="3"/>
      <c r="R75" s="3"/>
    </row>
    <row r="76" spans="1:18" ht="17.55" customHeight="1" x14ac:dyDescent="0.3">
      <c r="A76" s="1">
        <f t="shared" si="4"/>
        <v>43801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43801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43801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43801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43801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43801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43801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43801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43801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43801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43801</v>
      </c>
      <c r="B86" s="2">
        <v>1</v>
      </c>
      <c r="E86" s="30"/>
    </row>
    <row r="87" spans="1:14" x14ac:dyDescent="0.3">
      <c r="A87" s="1">
        <f t="shared" si="4"/>
        <v>43801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43801</v>
      </c>
      <c r="B88" s="2">
        <v>1</v>
      </c>
      <c r="E88" s="30"/>
    </row>
    <row r="89" spans="1:14" x14ac:dyDescent="0.3">
      <c r="A89" s="1">
        <f t="shared" ref="A89" si="14">$N$3</f>
        <v>43801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7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43800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43800</v>
      </c>
      <c r="B2" s="2">
        <v>1</v>
      </c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41"/>
      <c r="N2" s="260"/>
    </row>
    <row r="3" spans="1:20" ht="17.399999999999999" x14ac:dyDescent="0.3">
      <c r="A3" s="1">
        <f t="shared" si="0"/>
        <v>43800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43800</v>
      </c>
      <c r="O3" s="3"/>
      <c r="P3" s="3"/>
      <c r="Q3" s="3"/>
      <c r="R3" s="3"/>
    </row>
    <row r="4" spans="1:20" ht="17.399999999999999" x14ac:dyDescent="0.3">
      <c r="A4" s="1">
        <f t="shared" si="0"/>
        <v>43800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43800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43800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43800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43800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43800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94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425</v>
      </c>
      <c r="O9" s="3"/>
      <c r="P9" s="3"/>
      <c r="Q9" s="40" t="str">
        <f>"24 N›Uvq ?? msL¨v = "&amp;H36</f>
        <v>24 N›Uvq ?? msL¨v = 94</v>
      </c>
    </row>
    <row r="10" spans="1:20" ht="57.6" x14ac:dyDescent="0.3">
      <c r="A10" s="1">
        <f t="shared" si="0"/>
        <v>43800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59" t="s">
        <v>142</v>
      </c>
      <c r="I10" s="65" t="str">
        <f>"me©‡gvU fwZ©
= "&amp;I36</f>
        <v>me©‡gvU fwZ©
= 100201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204</v>
      </c>
      <c r="L10" s="65" t="str">
        <f>"wbwðZ g„„Zz¨ 
= "&amp;L36</f>
        <v>wbwðZ g„„Zz¨ 
= 129</v>
      </c>
      <c r="M10" s="65" t="str">
        <f>"QvocÎ cÖvß †ivMx
 = "&amp;M36</f>
        <v>QvocÎ cÖvß †ivMx
 = 99512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43800</v>
      </c>
      <c r="B11" s="2" t="s">
        <v>9</v>
      </c>
      <c r="C11" s="12">
        <v>1</v>
      </c>
      <c r="D11" s="57" t="s">
        <v>10</v>
      </c>
      <c r="E11" s="13">
        <v>7</v>
      </c>
      <c r="F11" s="13">
        <v>0</v>
      </c>
      <c r="G11" s="13">
        <v>0</v>
      </c>
      <c r="H11" s="82">
        <f>SUM(E11:G11)</f>
        <v>7</v>
      </c>
      <c r="I11" s="104">
        <f>H11+'30.11'!I11</f>
        <v>8623</v>
      </c>
      <c r="J11" s="49">
        <v>40</v>
      </c>
      <c r="K11" s="49">
        <v>23</v>
      </c>
      <c r="L11" s="49">
        <v>11</v>
      </c>
      <c r="M11" s="14">
        <f t="shared" ref="M11:M23" si="1">I11-N11-J11</f>
        <v>8528</v>
      </c>
      <c r="N11" s="85">
        <v>55</v>
      </c>
      <c r="O11" s="3"/>
      <c r="P11" s="3"/>
      <c r="Q11" s="3"/>
      <c r="R11" s="3"/>
    </row>
    <row r="12" spans="1:20" x14ac:dyDescent="0.3">
      <c r="A12" s="1">
        <f t="shared" si="0"/>
        <v>43800</v>
      </c>
      <c r="B12" s="2" t="s">
        <v>11</v>
      </c>
      <c r="C12" s="15">
        <v>2</v>
      </c>
      <c r="D12" s="59" t="s">
        <v>144</v>
      </c>
      <c r="E12" s="13">
        <v>7</v>
      </c>
      <c r="F12" s="13">
        <v>0</v>
      </c>
      <c r="G12" s="13">
        <v>0</v>
      </c>
      <c r="H12" s="83">
        <f t="shared" ref="H12:H23" si="2">SUM(E12:G12)</f>
        <v>7</v>
      </c>
      <c r="I12" s="105">
        <f>H12+'30.11'!I12</f>
        <v>4984</v>
      </c>
      <c r="J12" s="51">
        <v>2</v>
      </c>
      <c r="K12" s="51">
        <v>0</v>
      </c>
      <c r="L12" s="51">
        <v>0</v>
      </c>
      <c r="M12" s="17">
        <f t="shared" si="1"/>
        <v>4948</v>
      </c>
      <c r="N12" s="86">
        <v>34</v>
      </c>
      <c r="O12" s="3"/>
      <c r="P12" s="3"/>
      <c r="Q12" s="3"/>
      <c r="R12" s="3"/>
    </row>
    <row r="13" spans="1:20" x14ac:dyDescent="0.3">
      <c r="A13" s="1">
        <f t="shared" si="0"/>
        <v>43800</v>
      </c>
      <c r="B13" s="2" t="s">
        <v>12</v>
      </c>
      <c r="C13" s="15">
        <v>3</v>
      </c>
      <c r="D13" s="59" t="s">
        <v>13</v>
      </c>
      <c r="E13" s="13">
        <v>4</v>
      </c>
      <c r="F13" s="13">
        <v>0</v>
      </c>
      <c r="G13" s="13">
        <v>0</v>
      </c>
      <c r="H13" s="83">
        <f t="shared" si="2"/>
        <v>4</v>
      </c>
      <c r="I13" s="105">
        <f>H13+'30.11'!I13</f>
        <v>1459</v>
      </c>
      <c r="J13" s="51">
        <v>16</v>
      </c>
      <c r="K13" s="51">
        <v>12</v>
      </c>
      <c r="L13" s="51">
        <v>11</v>
      </c>
      <c r="M13" s="17">
        <f t="shared" si="1"/>
        <v>1434</v>
      </c>
      <c r="N13" s="86">
        <v>9</v>
      </c>
      <c r="O13" s="3"/>
      <c r="Q13" s="3"/>
      <c r="R13" s="3"/>
    </row>
    <row r="14" spans="1:20" x14ac:dyDescent="0.3">
      <c r="A14" s="1">
        <f t="shared" si="0"/>
        <v>43800</v>
      </c>
      <c r="B14" s="2" t="s">
        <v>14</v>
      </c>
      <c r="C14" s="15">
        <v>4</v>
      </c>
      <c r="D14" s="59" t="s">
        <v>145</v>
      </c>
      <c r="E14" s="13">
        <v>3</v>
      </c>
      <c r="F14" s="13">
        <v>0</v>
      </c>
      <c r="G14" s="13">
        <v>0</v>
      </c>
      <c r="H14" s="83">
        <f t="shared" si="2"/>
        <v>3</v>
      </c>
      <c r="I14" s="105">
        <f>H14+'30.11'!I14</f>
        <v>3719</v>
      </c>
      <c r="J14" s="51">
        <v>8</v>
      </c>
      <c r="K14" s="51">
        <v>8</v>
      </c>
      <c r="L14" s="51">
        <v>5</v>
      </c>
      <c r="M14" s="17">
        <f t="shared" si="1"/>
        <v>3691</v>
      </c>
      <c r="N14" s="86">
        <v>20</v>
      </c>
      <c r="O14" s="3"/>
      <c r="P14" s="3"/>
      <c r="Q14" s="3"/>
      <c r="R14" s="3"/>
    </row>
    <row r="15" spans="1:20" ht="17.399999999999999" x14ac:dyDescent="0.3">
      <c r="A15" s="1">
        <f t="shared" si="0"/>
        <v>43800</v>
      </c>
      <c r="B15" s="2" t="s">
        <v>19</v>
      </c>
      <c r="C15" s="15">
        <v>5</v>
      </c>
      <c r="D15" s="59" t="s">
        <v>20</v>
      </c>
      <c r="E15" s="13">
        <v>5</v>
      </c>
      <c r="F15" s="13">
        <v>0</v>
      </c>
      <c r="G15" s="13">
        <v>0</v>
      </c>
      <c r="H15" s="83">
        <f t="shared" si="2"/>
        <v>5</v>
      </c>
      <c r="I15" s="105">
        <f>H15+'30.11'!I15</f>
        <v>1658</v>
      </c>
      <c r="J15" s="51">
        <v>3</v>
      </c>
      <c r="K15" s="51">
        <v>2</v>
      </c>
      <c r="L15" s="51">
        <v>2</v>
      </c>
      <c r="M15" s="17">
        <f t="shared" si="1"/>
        <v>1649</v>
      </c>
      <c r="N15" s="86">
        <v>6</v>
      </c>
      <c r="O15" s="3"/>
      <c r="P15" s="3"/>
      <c r="Q15" s="3"/>
      <c r="R15" s="3"/>
    </row>
    <row r="16" spans="1:20" ht="17.399999999999999" x14ac:dyDescent="0.3">
      <c r="A16" s="1">
        <f t="shared" si="0"/>
        <v>43800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H16+'30.11'!I16</f>
        <v>1046</v>
      </c>
      <c r="J16" s="51"/>
      <c r="K16" s="51"/>
      <c r="L16" s="51">
        <v>0</v>
      </c>
      <c r="M16" s="17">
        <f t="shared" si="1"/>
        <v>1039</v>
      </c>
      <c r="N16" s="86">
        <v>7</v>
      </c>
      <c r="O16" s="3"/>
      <c r="P16" s="3"/>
      <c r="Q16" s="3"/>
      <c r="R16" s="3"/>
    </row>
    <row r="17" spans="1:18" x14ac:dyDescent="0.3">
      <c r="A17" s="1">
        <f t="shared" si="0"/>
        <v>43800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H17+'30.11'!I17</f>
        <v>4161</v>
      </c>
      <c r="J17" s="51">
        <v>15</v>
      </c>
      <c r="K17" s="51">
        <v>12</v>
      </c>
      <c r="L17" s="51">
        <v>5</v>
      </c>
      <c r="M17" s="17">
        <f t="shared" si="1"/>
        <v>4119</v>
      </c>
      <c r="N17" s="86">
        <v>27</v>
      </c>
      <c r="O17" s="3"/>
      <c r="P17" s="3"/>
      <c r="Q17" s="3"/>
      <c r="R17" s="3"/>
    </row>
    <row r="18" spans="1:18" ht="17.399999999999999" x14ac:dyDescent="0.3">
      <c r="A18" s="1">
        <f t="shared" si="0"/>
        <v>43800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H18+'30.11'!I18</f>
        <v>355</v>
      </c>
      <c r="J18" s="51"/>
      <c r="K18" s="51"/>
      <c r="L18" s="51">
        <v>0</v>
      </c>
      <c r="M18" s="17">
        <f t="shared" si="1"/>
        <v>354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43800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H19+'30.11'!I19</f>
        <v>1745</v>
      </c>
      <c r="J19" s="51"/>
      <c r="K19" s="51">
        <v>0</v>
      </c>
      <c r="L19" s="51">
        <v>0</v>
      </c>
      <c r="M19" s="17">
        <f t="shared" si="1"/>
        <v>1726</v>
      </c>
      <c r="N19" s="86">
        <v>19</v>
      </c>
      <c r="O19" s="3"/>
      <c r="P19" s="3"/>
      <c r="Q19" s="3"/>
      <c r="R19" s="3"/>
    </row>
    <row r="20" spans="1:18" x14ac:dyDescent="0.3">
      <c r="A20" s="1">
        <f t="shared" si="0"/>
        <v>43800</v>
      </c>
      <c r="B20" s="2" t="s">
        <v>29</v>
      </c>
      <c r="C20" s="15">
        <v>10</v>
      </c>
      <c r="D20" s="59" t="s">
        <v>30</v>
      </c>
      <c r="E20" s="13">
        <v>3</v>
      </c>
      <c r="F20" s="13">
        <v>0</v>
      </c>
      <c r="G20" s="13">
        <v>0</v>
      </c>
      <c r="H20" s="83">
        <f t="shared" si="2"/>
        <v>3</v>
      </c>
      <c r="I20" s="105">
        <f>H20+'30.11'!I20</f>
        <v>3175</v>
      </c>
      <c r="J20" s="51">
        <v>3</v>
      </c>
      <c r="K20" s="51">
        <v>3</v>
      </c>
      <c r="L20" s="51">
        <v>3</v>
      </c>
      <c r="M20" s="17">
        <f t="shared" si="1"/>
        <v>3148</v>
      </c>
      <c r="N20" s="86">
        <v>24</v>
      </c>
      <c r="O20" s="3"/>
      <c r="P20" s="3"/>
      <c r="Q20" s="3"/>
      <c r="R20" s="3"/>
    </row>
    <row r="21" spans="1:18" ht="22.2" customHeight="1" x14ac:dyDescent="0.3">
      <c r="A21" s="1">
        <f t="shared" si="0"/>
        <v>43800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H21+'30.11'!I21</f>
        <v>245</v>
      </c>
      <c r="J21" s="51"/>
      <c r="K21" s="51"/>
      <c r="L21" s="51"/>
      <c r="M21" s="17">
        <f t="shared" si="1"/>
        <v>244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H22+'30.11'!I22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43800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35</v>
      </c>
      <c r="I24" s="94">
        <f t="shared" si="3"/>
        <v>31245</v>
      </c>
      <c r="J24" s="92">
        <f t="shared" si="3"/>
        <v>87</v>
      </c>
      <c r="K24" s="92">
        <f t="shared" si="3"/>
        <v>60</v>
      </c>
      <c r="L24" s="92">
        <f t="shared" si="3"/>
        <v>37</v>
      </c>
      <c r="M24" s="95">
        <f t="shared" si="3"/>
        <v>30955</v>
      </c>
      <c r="N24" s="96">
        <f t="shared" si="3"/>
        <v>203</v>
      </c>
      <c r="O24" s="3"/>
      <c r="P24" s="3"/>
      <c r="Q24" s="3"/>
      <c r="R24" s="3"/>
    </row>
    <row r="25" spans="1:18" x14ac:dyDescent="0.3">
      <c r="A25" s="1">
        <f t="shared" ref="A25:A88" si="4">$N$3</f>
        <v>43800</v>
      </c>
      <c r="B25" s="2">
        <v>1</v>
      </c>
      <c r="C25" s="78"/>
      <c r="D25" s="79" t="s">
        <v>119</v>
      </c>
      <c r="E25" s="97">
        <f>E75</f>
        <v>16</v>
      </c>
      <c r="F25" s="97">
        <f t="shared" ref="F25:N25" si="5">F75</f>
        <v>0</v>
      </c>
      <c r="G25" s="97">
        <f t="shared" si="5"/>
        <v>0</v>
      </c>
      <c r="H25" s="97">
        <f t="shared" si="5"/>
        <v>16</v>
      </c>
      <c r="I25" s="97">
        <f t="shared" si="5"/>
        <v>19934</v>
      </c>
      <c r="J25" s="97">
        <f t="shared" si="5"/>
        <v>108</v>
      </c>
      <c r="K25" s="97">
        <f t="shared" si="5"/>
        <v>105</v>
      </c>
      <c r="L25" s="97">
        <f t="shared" si="5"/>
        <v>73</v>
      </c>
      <c r="M25" s="97">
        <f t="shared" si="5"/>
        <v>19779</v>
      </c>
      <c r="N25" s="97">
        <f t="shared" si="5"/>
        <v>47</v>
      </c>
      <c r="O25" s="3"/>
      <c r="P25" s="3"/>
      <c r="Q25" s="3"/>
      <c r="R25" s="3"/>
    </row>
    <row r="26" spans="1:18" x14ac:dyDescent="0.3">
      <c r="A26" s="1">
        <f t="shared" si="4"/>
        <v>43800</v>
      </c>
      <c r="B26" s="2">
        <v>1</v>
      </c>
      <c r="C26" s="78"/>
      <c r="D26" s="79" t="s">
        <v>154</v>
      </c>
      <c r="E26" s="97">
        <f>E24+E25</f>
        <v>51</v>
      </c>
      <c r="F26" s="98">
        <f t="shared" ref="F26:N26" si="6">F24+F25</f>
        <v>0</v>
      </c>
      <c r="G26" s="98">
        <f t="shared" si="6"/>
        <v>0</v>
      </c>
      <c r="H26" s="99">
        <f t="shared" si="6"/>
        <v>51</v>
      </c>
      <c r="I26" s="97">
        <f t="shared" si="6"/>
        <v>51179</v>
      </c>
      <c r="J26" s="98">
        <f t="shared" si="6"/>
        <v>195</v>
      </c>
      <c r="K26" s="98">
        <f t="shared" si="6"/>
        <v>165</v>
      </c>
      <c r="L26" s="100">
        <f t="shared" si="6"/>
        <v>110</v>
      </c>
      <c r="M26" s="101">
        <f t="shared" si="6"/>
        <v>50734</v>
      </c>
      <c r="N26" s="102">
        <f t="shared" si="6"/>
        <v>250</v>
      </c>
      <c r="O26" s="3"/>
      <c r="P26" s="67"/>
      <c r="Q26" s="3"/>
      <c r="R26" s="3"/>
    </row>
    <row r="27" spans="1:18" x14ac:dyDescent="0.3">
      <c r="A27" s="1">
        <f t="shared" si="4"/>
        <v>43800</v>
      </c>
      <c r="B27" s="2">
        <v>1</v>
      </c>
      <c r="C27" s="80"/>
      <c r="D27" s="81" t="s">
        <v>120</v>
      </c>
      <c r="E27" s="97">
        <f>SUM(E28:E35)</f>
        <v>43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43</v>
      </c>
      <c r="I27" s="97">
        <f t="shared" si="7"/>
        <v>49022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48778</v>
      </c>
      <c r="N27" s="102">
        <f t="shared" si="7"/>
        <v>175</v>
      </c>
      <c r="O27" s="3"/>
      <c r="P27" s="3"/>
      <c r="Q27" s="3"/>
      <c r="R27" s="3"/>
    </row>
    <row r="28" spans="1:18" x14ac:dyDescent="0.3">
      <c r="A28" s="1">
        <f t="shared" si="4"/>
        <v>43800</v>
      </c>
      <c r="B28" s="2" t="s">
        <v>31</v>
      </c>
      <c r="C28" s="12">
        <v>1</v>
      </c>
      <c r="D28" s="48" t="s">
        <v>32</v>
      </c>
      <c r="E28" s="13">
        <v>4</v>
      </c>
      <c r="F28" s="13">
        <v>0</v>
      </c>
      <c r="G28" s="13">
        <v>0</v>
      </c>
      <c r="H28" s="82">
        <f t="shared" ref="H28:H35" si="8">SUM(E28:G28)</f>
        <v>4</v>
      </c>
      <c r="I28" s="104">
        <f>H28+'30.11'!I28</f>
        <v>11615</v>
      </c>
      <c r="J28" s="49">
        <v>14</v>
      </c>
      <c r="K28" s="49">
        <v>8</v>
      </c>
      <c r="L28" s="49">
        <v>5</v>
      </c>
      <c r="M28" s="14">
        <f t="shared" ref="M28:M35" si="9">I28-N28-J28</f>
        <v>11572</v>
      </c>
      <c r="N28" s="85">
        <v>29</v>
      </c>
      <c r="O28" s="3"/>
      <c r="P28" s="3"/>
      <c r="Q28" s="3"/>
      <c r="R28" s="3"/>
    </row>
    <row r="29" spans="1:18" x14ac:dyDescent="0.3">
      <c r="A29" s="1">
        <f t="shared" si="4"/>
        <v>43800</v>
      </c>
      <c r="B29" s="2" t="s">
        <v>33</v>
      </c>
      <c r="C29" s="15">
        <v>2</v>
      </c>
      <c r="D29" s="50" t="s">
        <v>156</v>
      </c>
      <c r="E29" s="13">
        <v>10</v>
      </c>
      <c r="F29" s="13">
        <v>0</v>
      </c>
      <c r="G29" s="13">
        <v>0</v>
      </c>
      <c r="H29" s="83">
        <f t="shared" si="8"/>
        <v>10</v>
      </c>
      <c r="I29" s="105">
        <f>H29+'30.11'!I29</f>
        <v>8188</v>
      </c>
      <c r="J29" s="51">
        <v>7</v>
      </c>
      <c r="K29" s="51">
        <v>5</v>
      </c>
      <c r="L29" s="51">
        <v>2</v>
      </c>
      <c r="M29" s="17">
        <f t="shared" si="9"/>
        <v>8128</v>
      </c>
      <c r="N29" s="86">
        <v>53</v>
      </c>
      <c r="O29" s="3"/>
      <c r="P29" s="3"/>
      <c r="Q29" s="3"/>
      <c r="R29" s="3"/>
    </row>
    <row r="30" spans="1:18" ht="17.399999999999999" x14ac:dyDescent="0.3">
      <c r="A30" s="1">
        <f t="shared" si="4"/>
        <v>43800</v>
      </c>
      <c r="B30" s="2" t="s">
        <v>35</v>
      </c>
      <c r="C30" s="15">
        <v>3</v>
      </c>
      <c r="D30" s="50" t="s">
        <v>36</v>
      </c>
      <c r="E30" s="13">
        <v>10</v>
      </c>
      <c r="F30" s="13">
        <v>0</v>
      </c>
      <c r="G30" s="13">
        <v>0</v>
      </c>
      <c r="H30" s="83">
        <f t="shared" si="8"/>
        <v>10</v>
      </c>
      <c r="I30" s="105">
        <f>H30+'30.11'!I30</f>
        <v>11851</v>
      </c>
      <c r="J30" s="51">
        <v>24</v>
      </c>
      <c r="K30" s="51">
        <v>10</v>
      </c>
      <c r="L30" s="51">
        <v>4</v>
      </c>
      <c r="M30" s="17">
        <f t="shared" si="9"/>
        <v>11783</v>
      </c>
      <c r="N30" s="86">
        <v>44</v>
      </c>
      <c r="O30" s="3"/>
      <c r="P30" s="3"/>
      <c r="Q30" s="3"/>
      <c r="R30" s="3"/>
    </row>
    <row r="31" spans="1:18" ht="17.399999999999999" x14ac:dyDescent="0.3">
      <c r="A31" s="1">
        <f t="shared" si="4"/>
        <v>43800</v>
      </c>
      <c r="B31" s="2" t="s">
        <v>37</v>
      </c>
      <c r="C31" s="15">
        <v>4</v>
      </c>
      <c r="D31" s="50" t="s">
        <v>38</v>
      </c>
      <c r="E31" s="13">
        <v>6</v>
      </c>
      <c r="F31" s="13">
        <v>0</v>
      </c>
      <c r="G31" s="13">
        <v>0</v>
      </c>
      <c r="H31" s="83">
        <f t="shared" si="8"/>
        <v>6</v>
      </c>
      <c r="I31" s="105">
        <f>H31+'30.11'!I31</f>
        <v>2163</v>
      </c>
      <c r="J31" s="51">
        <v>4</v>
      </c>
      <c r="K31" s="51">
        <v>4</v>
      </c>
      <c r="L31" s="51">
        <v>2</v>
      </c>
      <c r="M31" s="17">
        <f t="shared" si="9"/>
        <v>2152</v>
      </c>
      <c r="N31" s="86">
        <v>7</v>
      </c>
      <c r="O31" s="3"/>
      <c r="P31" s="3"/>
      <c r="Q31" s="3"/>
      <c r="R31" s="3"/>
    </row>
    <row r="32" spans="1:18" ht="17.399999999999999" x14ac:dyDescent="0.3">
      <c r="A32" s="1">
        <f t="shared" si="4"/>
        <v>43800</v>
      </c>
      <c r="B32" s="2" t="s">
        <v>39</v>
      </c>
      <c r="C32" s="15">
        <v>5</v>
      </c>
      <c r="D32" s="50" t="s">
        <v>40</v>
      </c>
      <c r="E32" s="13">
        <v>6</v>
      </c>
      <c r="F32" s="13">
        <v>0</v>
      </c>
      <c r="G32" s="13">
        <v>0</v>
      </c>
      <c r="H32" s="83">
        <f t="shared" si="8"/>
        <v>6</v>
      </c>
      <c r="I32" s="105">
        <f>H32+'30.11'!I32</f>
        <v>4800</v>
      </c>
      <c r="J32" s="51">
        <v>5</v>
      </c>
      <c r="K32" s="51">
        <v>4</v>
      </c>
      <c r="L32" s="51">
        <v>2</v>
      </c>
      <c r="M32" s="17">
        <f t="shared" si="9"/>
        <v>4778</v>
      </c>
      <c r="N32" s="86">
        <v>17</v>
      </c>
      <c r="O32" s="3"/>
      <c r="P32" s="3"/>
      <c r="Q32" s="3"/>
      <c r="R32" s="3"/>
    </row>
    <row r="33" spans="1:18" ht="17.399999999999999" x14ac:dyDescent="0.3">
      <c r="A33" s="1">
        <f t="shared" si="4"/>
        <v>43800</v>
      </c>
      <c r="B33" s="2" t="s">
        <v>41</v>
      </c>
      <c r="C33" s="15">
        <v>6</v>
      </c>
      <c r="D33" s="50" t="s">
        <v>42</v>
      </c>
      <c r="E33" s="13">
        <v>6</v>
      </c>
      <c r="F33" s="13">
        <v>0</v>
      </c>
      <c r="G33" s="13">
        <v>0</v>
      </c>
      <c r="H33" s="83">
        <f t="shared" si="8"/>
        <v>6</v>
      </c>
      <c r="I33" s="105">
        <f>H33+'30.11'!I33</f>
        <v>7034</v>
      </c>
      <c r="J33" s="51">
        <v>10</v>
      </c>
      <c r="K33" s="51">
        <v>5</v>
      </c>
      <c r="L33" s="51">
        <v>2</v>
      </c>
      <c r="M33" s="17">
        <f t="shared" si="9"/>
        <v>7008</v>
      </c>
      <c r="N33" s="86">
        <v>16</v>
      </c>
      <c r="O33" s="3"/>
      <c r="P33" s="3"/>
      <c r="Q33" s="3"/>
      <c r="R33" s="3"/>
    </row>
    <row r="34" spans="1:18" x14ac:dyDescent="0.3">
      <c r="A34" s="1">
        <f t="shared" si="4"/>
        <v>43800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H34+'30.11'!I34</f>
        <v>1010</v>
      </c>
      <c r="J34" s="51">
        <v>1</v>
      </c>
      <c r="K34" s="51">
        <v>0</v>
      </c>
      <c r="L34" s="51">
        <v>0</v>
      </c>
      <c r="M34" s="17">
        <f t="shared" si="9"/>
        <v>1006</v>
      </c>
      <c r="N34" s="86">
        <v>3</v>
      </c>
      <c r="O34" s="3"/>
      <c r="P34" s="3"/>
      <c r="Q34" s="3"/>
      <c r="R34" s="3"/>
    </row>
    <row r="35" spans="1:18" ht="17.399999999999999" x14ac:dyDescent="0.3">
      <c r="A35" s="1">
        <f t="shared" si="4"/>
        <v>43800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H35+'30.11'!I35</f>
        <v>2361</v>
      </c>
      <c r="J35" s="55">
        <v>4</v>
      </c>
      <c r="K35" s="55">
        <v>3</v>
      </c>
      <c r="L35" s="55">
        <v>2</v>
      </c>
      <c r="M35" s="19">
        <f t="shared" si="9"/>
        <v>2351</v>
      </c>
      <c r="N35" s="87">
        <v>6</v>
      </c>
      <c r="O35" s="3"/>
      <c r="P35" s="3"/>
      <c r="Q35" s="3"/>
      <c r="R35" s="3"/>
    </row>
    <row r="36" spans="1:18" x14ac:dyDescent="0.3">
      <c r="A36" s="1">
        <f t="shared" si="4"/>
        <v>43800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94</v>
      </c>
      <c r="I36" s="23">
        <f t="shared" si="10"/>
        <v>100201</v>
      </c>
      <c r="J36" s="23">
        <f t="shared" si="10"/>
        <v>264</v>
      </c>
      <c r="K36" s="23">
        <f t="shared" si="10"/>
        <v>204</v>
      </c>
      <c r="L36" s="23">
        <f t="shared" si="10"/>
        <v>129</v>
      </c>
      <c r="M36" s="23">
        <f t="shared" si="10"/>
        <v>99512</v>
      </c>
      <c r="N36" s="23">
        <f t="shared" si="10"/>
        <v>425</v>
      </c>
      <c r="O36" s="3"/>
      <c r="P36" s="3"/>
      <c r="Q36" s="3"/>
      <c r="R36" s="3"/>
    </row>
    <row r="37" spans="1:18" ht="21.6" customHeight="1" x14ac:dyDescent="0.3">
      <c r="A37" s="1">
        <f t="shared" si="4"/>
        <v>43800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43800</v>
      </c>
      <c r="B38" s="64">
        <v>1</v>
      </c>
      <c r="C38" s="69"/>
      <c r="D38" s="306" t="s">
        <v>255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43800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43800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43800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43800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43800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16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47</v>
      </c>
      <c r="O43" s="3"/>
      <c r="P43" s="3"/>
      <c r="Q43" s="3"/>
      <c r="R43" s="3"/>
    </row>
    <row r="44" spans="1:18" ht="58.2" customHeight="1" x14ac:dyDescent="0.3">
      <c r="A44" s="1">
        <f t="shared" si="4"/>
        <v>43800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59" t="s">
        <v>142</v>
      </c>
      <c r="I44" s="65" t="str">
        <f>"me©‡gvU fwZ© 
= "&amp;I75</f>
        <v>me©‡gvU fwZ© 
= 19934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105</v>
      </c>
      <c r="L44" s="65" t="str">
        <f>"wbwðZ g„„Zz¨ 
= "&amp;L75</f>
        <v>wbwðZ g„„Zz¨ 
= 73</v>
      </c>
      <c r="M44" s="65" t="str">
        <f>"QvocÎ cÖvß †ivMx
 = "&amp;M75</f>
        <v>QvocÎ cÖvß †ivMx
 = 19779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43800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H45+'30.11'!I45</f>
        <v>1212</v>
      </c>
      <c r="J45" s="49">
        <v>3</v>
      </c>
      <c r="K45" s="49">
        <v>3</v>
      </c>
      <c r="L45" s="49">
        <v>1</v>
      </c>
      <c r="M45" s="14">
        <f t="shared" ref="M45:M74" si="12">I45-N45-J45</f>
        <v>1207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43800</v>
      </c>
      <c r="B46" s="2" t="s">
        <v>15</v>
      </c>
      <c r="C46" s="33">
        <v>2</v>
      </c>
      <c r="D46" s="50" t="s">
        <v>16</v>
      </c>
      <c r="E46" s="13">
        <v>2</v>
      </c>
      <c r="F46" s="13">
        <v>0</v>
      </c>
      <c r="G46" s="13">
        <v>0</v>
      </c>
      <c r="H46" s="83">
        <f t="shared" si="11"/>
        <v>2</v>
      </c>
      <c r="I46" s="105">
        <f>H46+'30.11'!I46</f>
        <v>1886</v>
      </c>
      <c r="J46" s="51">
        <v>12</v>
      </c>
      <c r="K46" s="51">
        <v>11</v>
      </c>
      <c r="L46" s="51">
        <v>9</v>
      </c>
      <c r="M46" s="17">
        <f t="shared" si="12"/>
        <v>1866</v>
      </c>
      <c r="N46" s="86">
        <v>8</v>
      </c>
      <c r="O46" s="3"/>
      <c r="P46" s="3"/>
      <c r="Q46" s="3"/>
      <c r="R46" s="3"/>
    </row>
    <row r="47" spans="1:18" ht="17.55" customHeight="1" x14ac:dyDescent="0.3">
      <c r="A47" s="1">
        <f t="shared" si="4"/>
        <v>43800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H47+'30.11'!I47</f>
        <v>669</v>
      </c>
      <c r="J47" s="51">
        <v>4</v>
      </c>
      <c r="K47" s="51">
        <v>4</v>
      </c>
      <c r="L47" s="51">
        <v>3</v>
      </c>
      <c r="M47" s="17">
        <f t="shared" si="12"/>
        <v>663</v>
      </c>
      <c r="N47" s="86">
        <v>2</v>
      </c>
      <c r="O47" s="3"/>
      <c r="P47" s="3"/>
      <c r="Q47" s="3"/>
      <c r="R47" s="3"/>
    </row>
    <row r="48" spans="1:18" ht="17.55" customHeight="1" x14ac:dyDescent="0.3">
      <c r="A48" s="1">
        <f t="shared" si="4"/>
        <v>43800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H48+'30.11'!I48</f>
        <v>756</v>
      </c>
      <c r="J48" s="51">
        <v>8</v>
      </c>
      <c r="K48" s="51">
        <v>8</v>
      </c>
      <c r="L48" s="51">
        <v>4</v>
      </c>
      <c r="M48" s="17">
        <f t="shared" si="12"/>
        <v>747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43800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H49+'30.11'!I49</f>
        <v>917</v>
      </c>
      <c r="J49" s="51">
        <v>12</v>
      </c>
      <c r="K49" s="51">
        <v>12</v>
      </c>
      <c r="L49" s="51">
        <v>12</v>
      </c>
      <c r="M49" s="17">
        <f t="shared" si="12"/>
        <v>905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43800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H50+'30.11'!I50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43800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H51+'30.11'!I51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43800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H52+'30.11'!I52</f>
        <v>384</v>
      </c>
      <c r="J52" s="51">
        <v>1</v>
      </c>
      <c r="K52" s="51">
        <v>2</v>
      </c>
      <c r="L52" s="51">
        <v>2</v>
      </c>
      <c r="M52" s="17">
        <f t="shared" si="12"/>
        <v>382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43800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H53+'30.11'!I53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43800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H54+'30.11'!I54</f>
        <v>1724</v>
      </c>
      <c r="J54" s="51">
        <v>2</v>
      </c>
      <c r="K54" s="51">
        <v>2</v>
      </c>
      <c r="L54" s="51">
        <v>1</v>
      </c>
      <c r="M54" s="17">
        <f t="shared" si="12"/>
        <v>1717</v>
      </c>
      <c r="N54" s="86">
        <v>5</v>
      </c>
      <c r="O54" s="3"/>
      <c r="P54" s="3"/>
      <c r="Q54" s="3"/>
      <c r="R54" s="3"/>
    </row>
    <row r="55" spans="1:18" ht="17.55" customHeight="1" x14ac:dyDescent="0.3">
      <c r="A55" s="1">
        <f t="shared" si="4"/>
        <v>43800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H55+'30.11'!I55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43800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H56+'30.11'!I56</f>
        <v>143</v>
      </c>
      <c r="J56" s="51">
        <v>1</v>
      </c>
      <c r="K56" s="51">
        <v>1</v>
      </c>
      <c r="L56" s="51">
        <v>1</v>
      </c>
      <c r="M56" s="17">
        <f t="shared" si="12"/>
        <v>142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43800</v>
      </c>
      <c r="B57" s="2" t="s">
        <v>81</v>
      </c>
      <c r="C57" s="33">
        <v>13</v>
      </c>
      <c r="D57" s="50" t="s">
        <v>82</v>
      </c>
      <c r="E57" s="13">
        <v>3</v>
      </c>
      <c r="F57" s="13">
        <v>0</v>
      </c>
      <c r="G57" s="13">
        <v>0</v>
      </c>
      <c r="H57" s="83">
        <f t="shared" si="11"/>
        <v>3</v>
      </c>
      <c r="I57" s="105">
        <f>H57+'30.11'!I57</f>
        <v>692</v>
      </c>
      <c r="J57" s="51">
        <v>4</v>
      </c>
      <c r="K57" s="51">
        <v>4</v>
      </c>
      <c r="L57" s="51">
        <v>1</v>
      </c>
      <c r="M57" s="17">
        <f t="shared" si="12"/>
        <v>685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43800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H58+'30.11'!I58</f>
        <v>1422</v>
      </c>
      <c r="J58" s="51">
        <v>6</v>
      </c>
      <c r="K58" s="51">
        <v>6</v>
      </c>
      <c r="L58" s="51">
        <v>4</v>
      </c>
      <c r="M58" s="17">
        <f t="shared" si="12"/>
        <v>1412</v>
      </c>
      <c r="N58" s="86">
        <v>4</v>
      </c>
      <c r="O58" s="3"/>
      <c r="P58" s="3"/>
      <c r="Q58" s="3"/>
      <c r="R58" s="3"/>
    </row>
    <row r="59" spans="1:18" ht="17.55" customHeight="1" x14ac:dyDescent="0.3">
      <c r="A59" s="1">
        <f t="shared" si="4"/>
        <v>43800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H59+'30.11'!I59</f>
        <v>774</v>
      </c>
      <c r="J59" s="51">
        <v>8</v>
      </c>
      <c r="K59" s="51">
        <v>8</v>
      </c>
      <c r="L59" s="51">
        <v>7</v>
      </c>
      <c r="M59" s="17">
        <f t="shared" si="12"/>
        <v>765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43800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H60+'30.11'!I60</f>
        <v>377</v>
      </c>
      <c r="J60" s="51"/>
      <c r="K60" s="51"/>
      <c r="L60" s="51">
        <v>0</v>
      </c>
      <c r="M60" s="17">
        <f t="shared" si="12"/>
        <v>377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43800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H61+'30.11'!I61</f>
        <v>486</v>
      </c>
      <c r="J61" s="51"/>
      <c r="K61" s="51"/>
      <c r="L61" s="51">
        <v>0</v>
      </c>
      <c r="M61" s="17">
        <f t="shared" si="12"/>
        <v>486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43800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H62+'30.11'!I62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43800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H63+'30.11'!I63</f>
        <v>816</v>
      </c>
      <c r="J63" s="51">
        <v>6</v>
      </c>
      <c r="K63" s="51">
        <v>6</v>
      </c>
      <c r="L63" s="51">
        <v>6</v>
      </c>
      <c r="M63" s="17">
        <f t="shared" si="12"/>
        <v>807</v>
      </c>
      <c r="N63" s="86">
        <v>3</v>
      </c>
      <c r="O63" s="3"/>
      <c r="P63" s="3"/>
      <c r="Q63" s="3"/>
      <c r="R63" s="3"/>
    </row>
    <row r="64" spans="1:18" ht="17.55" customHeight="1" x14ac:dyDescent="0.3">
      <c r="A64" s="1">
        <f t="shared" si="4"/>
        <v>43800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H64+'30.11'!I64</f>
        <v>987</v>
      </c>
      <c r="J64" s="51"/>
      <c r="K64" s="51"/>
      <c r="L64" s="51">
        <v>0</v>
      </c>
      <c r="M64" s="17">
        <f t="shared" si="12"/>
        <v>983</v>
      </c>
      <c r="N64" s="86">
        <v>4</v>
      </c>
      <c r="O64" s="3"/>
      <c r="P64" s="3"/>
      <c r="Q64" s="3"/>
      <c r="R64" s="3"/>
    </row>
    <row r="65" spans="1:18" ht="17.55" customHeight="1" x14ac:dyDescent="0.3">
      <c r="A65" s="1">
        <f t="shared" si="4"/>
        <v>43800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H65+'30.11'!I65</f>
        <v>498</v>
      </c>
      <c r="J65" s="51">
        <v>4</v>
      </c>
      <c r="K65" s="51">
        <v>4</v>
      </c>
      <c r="L65" s="51">
        <v>4</v>
      </c>
      <c r="M65" s="17">
        <f t="shared" si="12"/>
        <v>492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43800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H66+'30.11'!I66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43800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H67+'30.11'!I67</f>
        <v>733</v>
      </c>
      <c r="J67" s="51">
        <v>7</v>
      </c>
      <c r="K67" s="51">
        <v>6</v>
      </c>
      <c r="L67" s="51">
        <v>5</v>
      </c>
      <c r="M67" s="17">
        <f t="shared" si="12"/>
        <v>724</v>
      </c>
      <c r="N67" s="86">
        <v>2</v>
      </c>
      <c r="O67" s="3"/>
      <c r="P67" s="3"/>
      <c r="Q67" s="3"/>
      <c r="R67" s="3"/>
    </row>
    <row r="68" spans="1:18" ht="17.55" customHeight="1" x14ac:dyDescent="0.3">
      <c r="A68" s="1">
        <f t="shared" si="4"/>
        <v>43800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H68+'30.11'!I68</f>
        <v>360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43800</v>
      </c>
      <c r="B69" s="2" t="s">
        <v>105</v>
      </c>
      <c r="C69" s="33">
        <v>25</v>
      </c>
      <c r="D69" s="50" t="s">
        <v>106</v>
      </c>
      <c r="E69" s="13">
        <v>4</v>
      </c>
      <c r="F69" s="13">
        <v>0</v>
      </c>
      <c r="G69" s="13">
        <v>0</v>
      </c>
      <c r="H69" s="83">
        <f t="shared" si="11"/>
        <v>4</v>
      </c>
      <c r="I69" s="105">
        <f>H69+'30.11'!I69</f>
        <v>868</v>
      </c>
      <c r="J69" s="51">
        <v>3</v>
      </c>
      <c r="K69" s="51">
        <v>3</v>
      </c>
      <c r="L69" s="51">
        <v>2</v>
      </c>
      <c r="M69" s="17">
        <f t="shared" si="12"/>
        <v>860</v>
      </c>
      <c r="N69" s="86">
        <v>5</v>
      </c>
      <c r="O69" s="3"/>
      <c r="P69" s="3"/>
      <c r="Q69" s="3"/>
      <c r="R69" s="3"/>
    </row>
    <row r="70" spans="1:18" ht="17.55" customHeight="1" x14ac:dyDescent="0.3">
      <c r="A70" s="1">
        <f t="shared" si="4"/>
        <v>43800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H70+'30.11'!I70</f>
        <v>795</v>
      </c>
      <c r="J70" s="51">
        <v>2</v>
      </c>
      <c r="K70" s="51">
        <v>2</v>
      </c>
      <c r="L70" s="51">
        <v>0</v>
      </c>
      <c r="M70" s="17">
        <f t="shared" si="12"/>
        <v>793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43800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H71+'30.11'!I71</f>
        <v>778</v>
      </c>
      <c r="J71" s="51"/>
      <c r="K71" s="51"/>
      <c r="L71" s="51">
        <v>0</v>
      </c>
      <c r="M71" s="17">
        <f t="shared" si="12"/>
        <v>778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43800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H72+'30.11'!I72</f>
        <v>312</v>
      </c>
      <c r="J72" s="51"/>
      <c r="K72" s="51"/>
      <c r="L72" s="51">
        <v>0</v>
      </c>
      <c r="M72" s="17">
        <f t="shared" si="12"/>
        <v>312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43800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H73+'30.11'!I73</f>
        <v>404</v>
      </c>
      <c r="J73" s="51">
        <v>3</v>
      </c>
      <c r="K73" s="51">
        <v>3</v>
      </c>
      <c r="L73" s="51">
        <v>3</v>
      </c>
      <c r="M73" s="17">
        <f t="shared" si="12"/>
        <v>398</v>
      </c>
      <c r="N73" s="86">
        <v>3</v>
      </c>
      <c r="O73" s="3"/>
      <c r="P73" s="3"/>
      <c r="Q73" s="3"/>
      <c r="R73" s="3"/>
    </row>
    <row r="74" spans="1:18" ht="17.55" customHeight="1" x14ac:dyDescent="0.3">
      <c r="A74" s="1">
        <f t="shared" si="4"/>
        <v>43800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H74+'30.11'!I74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43800</v>
      </c>
      <c r="B75" s="2">
        <v>1</v>
      </c>
      <c r="C75" s="29"/>
      <c r="D75" s="22" t="s">
        <v>117</v>
      </c>
      <c r="E75" s="23">
        <f>SUM(E45:E74)</f>
        <v>16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16</v>
      </c>
      <c r="I75" s="23">
        <f t="shared" si="13"/>
        <v>19934</v>
      </c>
      <c r="J75" s="23">
        <f t="shared" si="13"/>
        <v>108</v>
      </c>
      <c r="K75" s="23">
        <f t="shared" si="13"/>
        <v>105</v>
      </c>
      <c r="L75" s="23">
        <f t="shared" si="13"/>
        <v>73</v>
      </c>
      <c r="M75" s="23">
        <f t="shared" si="13"/>
        <v>19779</v>
      </c>
      <c r="N75" s="23">
        <f t="shared" si="13"/>
        <v>47</v>
      </c>
      <c r="O75" s="3"/>
      <c r="P75" s="3"/>
      <c r="Q75" s="3"/>
      <c r="R75" s="3"/>
    </row>
    <row r="76" spans="1:18" ht="17.55" customHeight="1" x14ac:dyDescent="0.3">
      <c r="A76" s="1">
        <f t="shared" si="4"/>
        <v>43800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43800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43800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43800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43800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43800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43800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43800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43800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43800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43800</v>
      </c>
      <c r="B86" s="2">
        <v>1</v>
      </c>
      <c r="E86" s="30"/>
    </row>
    <row r="87" spans="1:14" x14ac:dyDescent="0.3">
      <c r="A87" s="1">
        <f t="shared" si="4"/>
        <v>43800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43800</v>
      </c>
      <c r="B88" s="2">
        <v>1</v>
      </c>
      <c r="E88" s="30"/>
    </row>
    <row r="89" spans="1:14" x14ac:dyDescent="0.3">
      <c r="A89" s="1">
        <f t="shared" ref="A89" si="14">$N$3</f>
        <v>43800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43799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43799</v>
      </c>
      <c r="B2" s="2">
        <v>1</v>
      </c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41"/>
      <c r="N2" s="257"/>
    </row>
    <row r="3" spans="1:20" ht="17.399999999999999" x14ac:dyDescent="0.3">
      <c r="A3" s="1">
        <f t="shared" si="0"/>
        <v>43799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43799</v>
      </c>
      <c r="O3" s="3"/>
      <c r="P3" s="3"/>
      <c r="Q3" s="3"/>
      <c r="R3" s="3"/>
    </row>
    <row r="4" spans="1:20" ht="17.399999999999999" x14ac:dyDescent="0.3">
      <c r="A4" s="1">
        <f t="shared" si="0"/>
        <v>43799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43799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43799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43799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43799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43799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86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456</v>
      </c>
      <c r="O9" s="3"/>
      <c r="P9" s="3"/>
      <c r="Q9" s="40" t="str">
        <f>"24 N›Uvq ?? msL¨v = "&amp;H36</f>
        <v>24 N›Uvq ?? msL¨v = 86</v>
      </c>
    </row>
    <row r="10" spans="1:20" ht="57.6" x14ac:dyDescent="0.3">
      <c r="A10" s="1">
        <f t="shared" si="0"/>
        <v>43799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58" t="s">
        <v>142</v>
      </c>
      <c r="I10" s="65" t="str">
        <f>"me©‡gvU fwZ©
= "&amp;I36</f>
        <v>me©‡gvU fwZ©
= 100107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204</v>
      </c>
      <c r="L10" s="65" t="str">
        <f>"wbwðZ g„„Zz¨ 
= "&amp;L36</f>
        <v>wbwðZ g„„Zz¨ 
= 129</v>
      </c>
      <c r="M10" s="65" t="str">
        <f>"QvocÎ cÖvß †ivMx
 = "&amp;M36</f>
        <v>QvocÎ cÖvß †ivMx
 = 99387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43799</v>
      </c>
      <c r="B11" s="2" t="s">
        <v>9</v>
      </c>
      <c r="C11" s="12">
        <v>1</v>
      </c>
      <c r="D11" s="57" t="s">
        <v>10</v>
      </c>
      <c r="E11" s="13">
        <v>13</v>
      </c>
      <c r="F11" s="13">
        <v>0</v>
      </c>
      <c r="G11" s="13">
        <v>0</v>
      </c>
      <c r="H11" s="82">
        <f>SUM(E11:G11)</f>
        <v>13</v>
      </c>
      <c r="I11" s="104">
        <f>H11+'29.11'!I11</f>
        <v>8616</v>
      </c>
      <c r="J11" s="49">
        <v>40</v>
      </c>
      <c r="K11" s="49">
        <v>23</v>
      </c>
      <c r="L11" s="49">
        <v>11</v>
      </c>
      <c r="M11" s="14">
        <f t="shared" ref="M11:M23" si="1">I11-N11-J11</f>
        <v>8522</v>
      </c>
      <c r="N11" s="85">
        <v>54</v>
      </c>
      <c r="O11" s="3"/>
      <c r="P11" s="3"/>
      <c r="Q11" s="3"/>
      <c r="R11" s="3"/>
    </row>
    <row r="12" spans="1:20" x14ac:dyDescent="0.3">
      <c r="A12" s="1">
        <f t="shared" si="0"/>
        <v>43799</v>
      </c>
      <c r="B12" s="2" t="s">
        <v>11</v>
      </c>
      <c r="C12" s="15">
        <v>2</v>
      </c>
      <c r="D12" s="59" t="s">
        <v>144</v>
      </c>
      <c r="E12" s="13">
        <v>4</v>
      </c>
      <c r="F12" s="13">
        <v>0</v>
      </c>
      <c r="G12" s="13">
        <v>0</v>
      </c>
      <c r="H12" s="83">
        <f t="shared" ref="H12:H23" si="2">SUM(E12:G12)</f>
        <v>4</v>
      </c>
      <c r="I12" s="105">
        <f>H12+'29.11'!I12</f>
        <v>4977</v>
      </c>
      <c r="J12" s="51">
        <v>2</v>
      </c>
      <c r="K12" s="51">
        <v>0</v>
      </c>
      <c r="L12" s="51">
        <v>0</v>
      </c>
      <c r="M12" s="17">
        <f t="shared" si="1"/>
        <v>4941</v>
      </c>
      <c r="N12" s="86">
        <v>34</v>
      </c>
      <c r="O12" s="3"/>
      <c r="P12" s="3"/>
      <c r="Q12" s="3"/>
      <c r="R12" s="3"/>
    </row>
    <row r="13" spans="1:20" x14ac:dyDescent="0.3">
      <c r="A13" s="1">
        <f t="shared" si="0"/>
        <v>43799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H13+'29.11'!I13</f>
        <v>1455</v>
      </c>
      <c r="J13" s="51">
        <v>16</v>
      </c>
      <c r="K13" s="51">
        <v>12</v>
      </c>
      <c r="L13" s="51">
        <v>11</v>
      </c>
      <c r="M13" s="17">
        <f t="shared" si="1"/>
        <v>1435</v>
      </c>
      <c r="N13" s="86">
        <v>4</v>
      </c>
      <c r="O13" s="3"/>
      <c r="Q13" s="3"/>
      <c r="R13" s="3"/>
    </row>
    <row r="14" spans="1:20" x14ac:dyDescent="0.3">
      <c r="A14" s="1">
        <f t="shared" si="0"/>
        <v>43799</v>
      </c>
      <c r="B14" s="2" t="s">
        <v>14</v>
      </c>
      <c r="C14" s="15">
        <v>4</v>
      </c>
      <c r="D14" s="59" t="s">
        <v>145</v>
      </c>
      <c r="E14" s="13">
        <v>4</v>
      </c>
      <c r="F14" s="13">
        <v>0</v>
      </c>
      <c r="G14" s="13">
        <v>0</v>
      </c>
      <c r="H14" s="83">
        <f t="shared" si="2"/>
        <v>4</v>
      </c>
      <c r="I14" s="105">
        <f>H14+'29.11'!I14</f>
        <v>3716</v>
      </c>
      <c r="J14" s="51">
        <v>8</v>
      </c>
      <c r="K14" s="51">
        <v>8</v>
      </c>
      <c r="L14" s="51">
        <v>5</v>
      </c>
      <c r="M14" s="17">
        <f t="shared" si="1"/>
        <v>3684</v>
      </c>
      <c r="N14" s="86">
        <v>24</v>
      </c>
      <c r="O14" s="3"/>
      <c r="P14" s="3"/>
      <c r="Q14" s="3"/>
      <c r="R14" s="3"/>
    </row>
    <row r="15" spans="1:20" ht="17.399999999999999" x14ac:dyDescent="0.3">
      <c r="A15" s="1">
        <f t="shared" si="0"/>
        <v>43799</v>
      </c>
      <c r="B15" s="2" t="s">
        <v>19</v>
      </c>
      <c r="C15" s="15">
        <v>5</v>
      </c>
      <c r="D15" s="59" t="s">
        <v>20</v>
      </c>
      <c r="E15" s="13">
        <v>2</v>
      </c>
      <c r="F15" s="13">
        <v>0</v>
      </c>
      <c r="G15" s="13">
        <v>0</v>
      </c>
      <c r="H15" s="83">
        <f t="shared" si="2"/>
        <v>2</v>
      </c>
      <c r="I15" s="105">
        <f>H15+'29.11'!I15</f>
        <v>1653</v>
      </c>
      <c r="J15" s="51">
        <v>3</v>
      </c>
      <c r="K15" s="51">
        <v>2</v>
      </c>
      <c r="L15" s="51">
        <v>2</v>
      </c>
      <c r="M15" s="17">
        <f t="shared" si="1"/>
        <v>1644</v>
      </c>
      <c r="N15" s="86">
        <v>6</v>
      </c>
      <c r="O15" s="3"/>
      <c r="P15" s="3"/>
      <c r="Q15" s="3"/>
      <c r="R15" s="3"/>
    </row>
    <row r="16" spans="1:20" ht="17.399999999999999" x14ac:dyDescent="0.3">
      <c r="A16" s="1">
        <f t="shared" si="0"/>
        <v>43799</v>
      </c>
      <c r="B16" s="2" t="s">
        <v>21</v>
      </c>
      <c r="C16" s="15">
        <v>6</v>
      </c>
      <c r="D16" s="61" t="s">
        <v>22</v>
      </c>
      <c r="E16" s="13">
        <v>3</v>
      </c>
      <c r="F16" s="13">
        <v>0</v>
      </c>
      <c r="G16" s="13">
        <v>0</v>
      </c>
      <c r="H16" s="83">
        <f t="shared" si="2"/>
        <v>3</v>
      </c>
      <c r="I16" s="105">
        <f>H16+'29.11'!I16</f>
        <v>1045</v>
      </c>
      <c r="J16" s="51"/>
      <c r="K16" s="51"/>
      <c r="L16" s="51">
        <v>0</v>
      </c>
      <c r="M16" s="17">
        <f t="shared" si="1"/>
        <v>1038</v>
      </c>
      <c r="N16" s="86">
        <v>7</v>
      </c>
      <c r="O16" s="3"/>
      <c r="P16" s="3"/>
      <c r="Q16" s="3"/>
      <c r="R16" s="3"/>
    </row>
    <row r="17" spans="1:18" x14ac:dyDescent="0.3">
      <c r="A17" s="1">
        <f t="shared" si="0"/>
        <v>43799</v>
      </c>
      <c r="B17" s="2" t="s">
        <v>23</v>
      </c>
      <c r="C17" s="15">
        <v>7</v>
      </c>
      <c r="D17" s="61" t="s">
        <v>24</v>
      </c>
      <c r="E17" s="13">
        <v>0</v>
      </c>
      <c r="F17" s="13">
        <v>0</v>
      </c>
      <c r="G17" s="13">
        <v>0</v>
      </c>
      <c r="H17" s="83">
        <f t="shared" si="2"/>
        <v>0</v>
      </c>
      <c r="I17" s="105">
        <f>H17+'29.11'!I17</f>
        <v>4158</v>
      </c>
      <c r="J17" s="51">
        <v>15</v>
      </c>
      <c r="K17" s="51">
        <v>12</v>
      </c>
      <c r="L17" s="51">
        <v>5</v>
      </c>
      <c r="M17" s="17">
        <f t="shared" si="1"/>
        <v>4115</v>
      </c>
      <c r="N17" s="86">
        <v>28</v>
      </c>
      <c r="O17" s="3"/>
      <c r="P17" s="3"/>
      <c r="Q17" s="3"/>
      <c r="R17" s="3"/>
    </row>
    <row r="18" spans="1:18" ht="17.399999999999999" x14ac:dyDescent="0.3">
      <c r="A18" s="1">
        <f t="shared" si="0"/>
        <v>43799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H18+'29.11'!I18</f>
        <v>355</v>
      </c>
      <c r="J18" s="51"/>
      <c r="K18" s="51"/>
      <c r="L18" s="51">
        <v>0</v>
      </c>
      <c r="M18" s="17">
        <f t="shared" si="1"/>
        <v>353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43799</v>
      </c>
      <c r="B19" s="2" t="s">
        <v>27</v>
      </c>
      <c r="C19" s="15">
        <v>9</v>
      </c>
      <c r="D19" s="61" t="s">
        <v>28</v>
      </c>
      <c r="E19" s="13">
        <v>6</v>
      </c>
      <c r="F19" s="13">
        <v>0</v>
      </c>
      <c r="G19" s="13">
        <v>0</v>
      </c>
      <c r="H19" s="83">
        <f t="shared" si="2"/>
        <v>6</v>
      </c>
      <c r="I19" s="105">
        <f>H19+'29.11'!I19</f>
        <v>1743</v>
      </c>
      <c r="J19" s="51"/>
      <c r="K19" s="51">
        <v>0</v>
      </c>
      <c r="L19" s="51">
        <v>0</v>
      </c>
      <c r="M19" s="17">
        <f t="shared" si="1"/>
        <v>1724</v>
      </c>
      <c r="N19" s="86">
        <v>19</v>
      </c>
      <c r="O19" s="3"/>
      <c r="P19" s="3"/>
      <c r="Q19" s="3"/>
      <c r="R19" s="3"/>
    </row>
    <row r="20" spans="1:18" x14ac:dyDescent="0.3">
      <c r="A20" s="1">
        <f t="shared" si="0"/>
        <v>43799</v>
      </c>
      <c r="B20" s="2" t="s">
        <v>29</v>
      </c>
      <c r="C20" s="15">
        <v>10</v>
      </c>
      <c r="D20" s="59" t="s">
        <v>30</v>
      </c>
      <c r="E20" s="13">
        <v>4</v>
      </c>
      <c r="F20" s="13">
        <v>0</v>
      </c>
      <c r="G20" s="13">
        <v>0</v>
      </c>
      <c r="H20" s="83">
        <f t="shared" si="2"/>
        <v>4</v>
      </c>
      <c r="I20" s="105">
        <f>H20+'29.11'!I20</f>
        <v>3172</v>
      </c>
      <c r="J20" s="51">
        <v>3</v>
      </c>
      <c r="K20" s="51">
        <v>3</v>
      </c>
      <c r="L20" s="51">
        <v>3</v>
      </c>
      <c r="M20" s="17">
        <f t="shared" si="1"/>
        <v>3142</v>
      </c>
      <c r="N20" s="86">
        <v>27</v>
      </c>
      <c r="O20" s="3"/>
      <c r="P20" s="3"/>
      <c r="Q20" s="3"/>
      <c r="R20" s="3"/>
    </row>
    <row r="21" spans="1:18" ht="22.2" customHeight="1" x14ac:dyDescent="0.3">
      <c r="A21" s="1">
        <f t="shared" si="0"/>
        <v>43799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H21+'29.11'!I21</f>
        <v>245</v>
      </c>
      <c r="J21" s="51"/>
      <c r="K21" s="51"/>
      <c r="L21" s="51"/>
      <c r="M21" s="17">
        <f t="shared" si="1"/>
        <v>244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H22+'29.11'!I22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43799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36</v>
      </c>
      <c r="I24" s="94">
        <f t="shared" si="3"/>
        <v>31210</v>
      </c>
      <c r="J24" s="92">
        <f t="shared" si="3"/>
        <v>87</v>
      </c>
      <c r="K24" s="92">
        <f t="shared" si="3"/>
        <v>60</v>
      </c>
      <c r="L24" s="92">
        <f t="shared" si="3"/>
        <v>37</v>
      </c>
      <c r="M24" s="95">
        <f t="shared" si="3"/>
        <v>30917</v>
      </c>
      <c r="N24" s="96">
        <f t="shared" si="3"/>
        <v>206</v>
      </c>
      <c r="O24" s="3"/>
      <c r="P24" s="3"/>
      <c r="Q24" s="3"/>
      <c r="R24" s="3"/>
    </row>
    <row r="25" spans="1:18" x14ac:dyDescent="0.3">
      <c r="A25" s="1">
        <f t="shared" ref="A25:A88" si="4">$N$3</f>
        <v>43799</v>
      </c>
      <c r="B25" s="2">
        <v>1</v>
      </c>
      <c r="C25" s="78"/>
      <c r="D25" s="79" t="s">
        <v>119</v>
      </c>
      <c r="E25" s="97">
        <f>E75</f>
        <v>13</v>
      </c>
      <c r="F25" s="97">
        <f t="shared" ref="F25:N25" si="5">F75</f>
        <v>0</v>
      </c>
      <c r="G25" s="97">
        <f t="shared" si="5"/>
        <v>0</v>
      </c>
      <c r="H25" s="97">
        <f t="shared" si="5"/>
        <v>13</v>
      </c>
      <c r="I25" s="97">
        <f t="shared" si="5"/>
        <v>19918</v>
      </c>
      <c r="J25" s="97">
        <f t="shared" si="5"/>
        <v>108</v>
      </c>
      <c r="K25" s="97">
        <f t="shared" si="5"/>
        <v>105</v>
      </c>
      <c r="L25" s="97">
        <f t="shared" si="5"/>
        <v>73</v>
      </c>
      <c r="M25" s="97">
        <f t="shared" si="5"/>
        <v>19751</v>
      </c>
      <c r="N25" s="97">
        <f t="shared" si="5"/>
        <v>59</v>
      </c>
      <c r="O25" s="3"/>
      <c r="P25" s="3"/>
      <c r="Q25" s="3"/>
      <c r="R25" s="3"/>
    </row>
    <row r="26" spans="1:18" x14ac:dyDescent="0.3">
      <c r="A26" s="1">
        <f t="shared" si="4"/>
        <v>43799</v>
      </c>
      <c r="B26" s="2">
        <v>1</v>
      </c>
      <c r="C26" s="78"/>
      <c r="D26" s="79" t="s">
        <v>154</v>
      </c>
      <c r="E26" s="97">
        <f>E24+E25</f>
        <v>49</v>
      </c>
      <c r="F26" s="98">
        <f t="shared" ref="F26:N26" si="6">F24+F25</f>
        <v>0</v>
      </c>
      <c r="G26" s="98">
        <f t="shared" si="6"/>
        <v>0</v>
      </c>
      <c r="H26" s="99">
        <f t="shared" si="6"/>
        <v>49</v>
      </c>
      <c r="I26" s="97">
        <f t="shared" si="6"/>
        <v>51128</v>
      </c>
      <c r="J26" s="98">
        <f t="shared" si="6"/>
        <v>195</v>
      </c>
      <c r="K26" s="98">
        <f t="shared" si="6"/>
        <v>165</v>
      </c>
      <c r="L26" s="100">
        <f t="shared" si="6"/>
        <v>110</v>
      </c>
      <c r="M26" s="101">
        <f t="shared" si="6"/>
        <v>50668</v>
      </c>
      <c r="N26" s="102">
        <f t="shared" si="6"/>
        <v>265</v>
      </c>
      <c r="O26" s="3"/>
      <c r="P26" s="67"/>
      <c r="Q26" s="3"/>
      <c r="R26" s="3"/>
    </row>
    <row r="27" spans="1:18" x14ac:dyDescent="0.3">
      <c r="A27" s="1">
        <f t="shared" si="4"/>
        <v>43799</v>
      </c>
      <c r="B27" s="2">
        <v>1</v>
      </c>
      <c r="C27" s="80"/>
      <c r="D27" s="81" t="s">
        <v>120</v>
      </c>
      <c r="E27" s="97">
        <f>SUM(E28:E35)</f>
        <v>37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37</v>
      </c>
      <c r="I27" s="97">
        <f t="shared" si="7"/>
        <v>48979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48719</v>
      </c>
      <c r="N27" s="102">
        <f t="shared" si="7"/>
        <v>191</v>
      </c>
      <c r="O27" s="3"/>
      <c r="P27" s="3"/>
      <c r="Q27" s="3"/>
      <c r="R27" s="3"/>
    </row>
    <row r="28" spans="1:18" x14ac:dyDescent="0.3">
      <c r="A28" s="1">
        <f t="shared" si="4"/>
        <v>43799</v>
      </c>
      <c r="B28" s="2" t="s">
        <v>31</v>
      </c>
      <c r="C28" s="12">
        <v>1</v>
      </c>
      <c r="D28" s="48" t="s">
        <v>32</v>
      </c>
      <c r="E28" s="13">
        <v>7</v>
      </c>
      <c r="F28" s="13">
        <v>0</v>
      </c>
      <c r="G28" s="13">
        <v>0</v>
      </c>
      <c r="H28" s="82">
        <f t="shared" ref="H28:H35" si="8">SUM(E28:G28)</f>
        <v>7</v>
      </c>
      <c r="I28" s="104">
        <f>H28+'29.11'!I28</f>
        <v>11611</v>
      </c>
      <c r="J28" s="49">
        <v>14</v>
      </c>
      <c r="K28" s="49">
        <v>8</v>
      </c>
      <c r="L28" s="49">
        <v>5</v>
      </c>
      <c r="M28" s="14">
        <f t="shared" ref="M28:M35" si="9">I28-N28-J28</f>
        <v>11566</v>
      </c>
      <c r="N28" s="85">
        <v>31</v>
      </c>
      <c r="O28" s="3"/>
      <c r="P28" s="3"/>
      <c r="Q28" s="3"/>
      <c r="R28" s="3"/>
    </row>
    <row r="29" spans="1:18" x14ac:dyDescent="0.3">
      <c r="A29" s="1">
        <f t="shared" si="4"/>
        <v>43799</v>
      </c>
      <c r="B29" s="2" t="s">
        <v>33</v>
      </c>
      <c r="C29" s="15">
        <v>2</v>
      </c>
      <c r="D29" s="50" t="s">
        <v>156</v>
      </c>
      <c r="E29" s="13">
        <v>10</v>
      </c>
      <c r="F29" s="13">
        <v>0</v>
      </c>
      <c r="G29" s="13">
        <v>0</v>
      </c>
      <c r="H29" s="83">
        <f t="shared" si="8"/>
        <v>10</v>
      </c>
      <c r="I29" s="105">
        <f>H29+'29.11'!I29</f>
        <v>8178</v>
      </c>
      <c r="J29" s="51">
        <v>7</v>
      </c>
      <c r="K29" s="51">
        <v>5</v>
      </c>
      <c r="L29" s="51">
        <v>2</v>
      </c>
      <c r="M29" s="17">
        <f t="shared" si="9"/>
        <v>8115</v>
      </c>
      <c r="N29" s="86">
        <v>56</v>
      </c>
      <c r="O29" s="3"/>
      <c r="P29" s="3"/>
      <c r="Q29" s="3"/>
      <c r="R29" s="3"/>
    </row>
    <row r="30" spans="1:18" ht="17.399999999999999" x14ac:dyDescent="0.3">
      <c r="A30" s="1">
        <f t="shared" si="4"/>
        <v>43799</v>
      </c>
      <c r="B30" s="2" t="s">
        <v>35</v>
      </c>
      <c r="C30" s="15">
        <v>3</v>
      </c>
      <c r="D30" s="50" t="s">
        <v>36</v>
      </c>
      <c r="E30" s="13">
        <v>10</v>
      </c>
      <c r="F30" s="13">
        <v>0</v>
      </c>
      <c r="G30" s="13">
        <v>0</v>
      </c>
      <c r="H30" s="83">
        <f t="shared" si="8"/>
        <v>10</v>
      </c>
      <c r="I30" s="105">
        <f>H30+'29.11'!I30</f>
        <v>11841</v>
      </c>
      <c r="J30" s="51">
        <v>24</v>
      </c>
      <c r="K30" s="51">
        <v>10</v>
      </c>
      <c r="L30" s="51">
        <v>4</v>
      </c>
      <c r="M30" s="17">
        <f t="shared" si="9"/>
        <v>11763</v>
      </c>
      <c r="N30" s="86">
        <v>54</v>
      </c>
      <c r="O30" s="3"/>
      <c r="P30" s="3"/>
      <c r="Q30" s="3"/>
      <c r="R30" s="3"/>
    </row>
    <row r="31" spans="1:18" ht="17.399999999999999" x14ac:dyDescent="0.3">
      <c r="A31" s="1">
        <f t="shared" si="4"/>
        <v>43799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H31+'29.11'!I31</f>
        <v>2157</v>
      </c>
      <c r="J31" s="51">
        <v>4</v>
      </c>
      <c r="K31" s="51">
        <v>4</v>
      </c>
      <c r="L31" s="51">
        <v>2</v>
      </c>
      <c r="M31" s="17">
        <f t="shared" si="9"/>
        <v>2150</v>
      </c>
      <c r="N31" s="86">
        <v>3</v>
      </c>
      <c r="O31" s="3"/>
      <c r="P31" s="3"/>
      <c r="Q31" s="3"/>
      <c r="R31" s="3"/>
    </row>
    <row r="32" spans="1:18" ht="17.399999999999999" x14ac:dyDescent="0.3">
      <c r="A32" s="1">
        <f t="shared" si="4"/>
        <v>43799</v>
      </c>
      <c r="B32" s="2" t="s">
        <v>39</v>
      </c>
      <c r="C32" s="15">
        <v>5</v>
      </c>
      <c r="D32" s="50" t="s">
        <v>40</v>
      </c>
      <c r="E32" s="13">
        <v>2</v>
      </c>
      <c r="F32" s="13">
        <v>0</v>
      </c>
      <c r="G32" s="13">
        <v>0</v>
      </c>
      <c r="H32" s="83">
        <f t="shared" si="8"/>
        <v>2</v>
      </c>
      <c r="I32" s="105">
        <f>H32+'29.11'!I32</f>
        <v>4794</v>
      </c>
      <c r="J32" s="51">
        <v>5</v>
      </c>
      <c r="K32" s="51">
        <v>4</v>
      </c>
      <c r="L32" s="51">
        <v>2</v>
      </c>
      <c r="M32" s="17">
        <f t="shared" si="9"/>
        <v>4770</v>
      </c>
      <c r="N32" s="86">
        <v>19</v>
      </c>
      <c r="O32" s="3"/>
      <c r="P32" s="3"/>
      <c r="Q32" s="3"/>
      <c r="R32" s="3"/>
    </row>
    <row r="33" spans="1:18" ht="17.399999999999999" x14ac:dyDescent="0.3">
      <c r="A33" s="1">
        <f t="shared" si="4"/>
        <v>43799</v>
      </c>
      <c r="B33" s="2" t="s">
        <v>41</v>
      </c>
      <c r="C33" s="15">
        <v>6</v>
      </c>
      <c r="D33" s="50" t="s">
        <v>42</v>
      </c>
      <c r="E33" s="13">
        <v>4</v>
      </c>
      <c r="F33" s="13">
        <v>0</v>
      </c>
      <c r="G33" s="13">
        <v>0</v>
      </c>
      <c r="H33" s="83">
        <f t="shared" si="8"/>
        <v>4</v>
      </c>
      <c r="I33" s="105">
        <f>H33+'29.11'!I33</f>
        <v>7028</v>
      </c>
      <c r="J33" s="51">
        <v>10</v>
      </c>
      <c r="K33" s="51">
        <v>5</v>
      </c>
      <c r="L33" s="51">
        <v>2</v>
      </c>
      <c r="M33" s="17">
        <f t="shared" si="9"/>
        <v>7003</v>
      </c>
      <c r="N33" s="86">
        <v>15</v>
      </c>
      <c r="O33" s="3"/>
      <c r="P33" s="3"/>
      <c r="Q33" s="3"/>
      <c r="R33" s="3"/>
    </row>
    <row r="34" spans="1:18" x14ac:dyDescent="0.3">
      <c r="A34" s="1">
        <f t="shared" si="4"/>
        <v>43799</v>
      </c>
      <c r="B34" s="2" t="s">
        <v>43</v>
      </c>
      <c r="C34" s="15">
        <v>7</v>
      </c>
      <c r="D34" s="50" t="s">
        <v>44</v>
      </c>
      <c r="E34" s="13">
        <v>2</v>
      </c>
      <c r="F34" s="13">
        <v>0</v>
      </c>
      <c r="G34" s="13">
        <v>0</v>
      </c>
      <c r="H34" s="83">
        <f t="shared" si="8"/>
        <v>2</v>
      </c>
      <c r="I34" s="105">
        <f>H34+'29.11'!I34</f>
        <v>1010</v>
      </c>
      <c r="J34" s="51">
        <v>1</v>
      </c>
      <c r="K34" s="51">
        <v>0</v>
      </c>
      <c r="L34" s="51">
        <v>0</v>
      </c>
      <c r="M34" s="17">
        <f t="shared" si="9"/>
        <v>1006</v>
      </c>
      <c r="N34" s="86">
        <v>3</v>
      </c>
      <c r="O34" s="3"/>
      <c r="P34" s="3"/>
      <c r="Q34" s="3"/>
      <c r="R34" s="3"/>
    </row>
    <row r="35" spans="1:18" ht="17.399999999999999" x14ac:dyDescent="0.3">
      <c r="A35" s="1">
        <f t="shared" si="4"/>
        <v>43799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H35+'29.11'!I35</f>
        <v>2360</v>
      </c>
      <c r="J35" s="55">
        <v>4</v>
      </c>
      <c r="K35" s="55">
        <v>3</v>
      </c>
      <c r="L35" s="55">
        <v>2</v>
      </c>
      <c r="M35" s="19">
        <f t="shared" si="9"/>
        <v>2346</v>
      </c>
      <c r="N35" s="87">
        <v>10</v>
      </c>
      <c r="O35" s="3"/>
      <c r="P35" s="3"/>
      <c r="Q35" s="3"/>
      <c r="R35" s="3"/>
    </row>
    <row r="36" spans="1:18" x14ac:dyDescent="0.3">
      <c r="A36" s="1">
        <f t="shared" si="4"/>
        <v>43799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86</v>
      </c>
      <c r="I36" s="23">
        <f t="shared" si="10"/>
        <v>100107</v>
      </c>
      <c r="J36" s="23">
        <f t="shared" si="10"/>
        <v>264</v>
      </c>
      <c r="K36" s="23">
        <f t="shared" si="10"/>
        <v>204</v>
      </c>
      <c r="L36" s="23">
        <f t="shared" si="10"/>
        <v>129</v>
      </c>
      <c r="M36" s="23">
        <f t="shared" si="10"/>
        <v>99387</v>
      </c>
      <c r="N36" s="23">
        <f t="shared" si="10"/>
        <v>456</v>
      </c>
      <c r="O36" s="3"/>
      <c r="P36" s="3"/>
      <c r="Q36" s="3"/>
      <c r="R36" s="3"/>
    </row>
    <row r="37" spans="1:18" ht="21.6" customHeight="1" x14ac:dyDescent="0.3">
      <c r="A37" s="1">
        <f t="shared" si="4"/>
        <v>43799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43799</v>
      </c>
      <c r="B38" s="64">
        <v>1</v>
      </c>
      <c r="C38" s="69"/>
      <c r="D38" s="306" t="s">
        <v>254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43799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43799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43799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43799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43799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13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59</v>
      </c>
      <c r="O43" s="3"/>
      <c r="P43" s="3"/>
      <c r="Q43" s="3"/>
      <c r="R43" s="3"/>
    </row>
    <row r="44" spans="1:18" ht="58.2" customHeight="1" x14ac:dyDescent="0.3">
      <c r="A44" s="1">
        <f t="shared" si="4"/>
        <v>43799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58" t="s">
        <v>142</v>
      </c>
      <c r="I44" s="65" t="str">
        <f>"me©‡gvU fwZ© 
= "&amp;I75</f>
        <v>me©‡gvU fwZ© 
= 19918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105</v>
      </c>
      <c r="L44" s="65" t="str">
        <f>"wbwðZ g„„Zz¨ 
= "&amp;L75</f>
        <v>wbwðZ g„„Zz¨ 
= 73</v>
      </c>
      <c r="M44" s="65" t="str">
        <f>"QvocÎ cÖvß †ivMx
 = "&amp;M75</f>
        <v>QvocÎ cÖvß †ivMx
 = 19751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43799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H45+'29.11'!I45</f>
        <v>1212</v>
      </c>
      <c r="J45" s="49">
        <v>3</v>
      </c>
      <c r="K45" s="49">
        <v>3</v>
      </c>
      <c r="L45" s="49">
        <v>1</v>
      </c>
      <c r="M45" s="14">
        <f t="shared" ref="M45:M74" si="12">I45-N45-J45</f>
        <v>1205</v>
      </c>
      <c r="N45" s="85">
        <v>4</v>
      </c>
      <c r="O45" s="3"/>
      <c r="P45" s="3"/>
      <c r="Q45" s="3"/>
      <c r="R45" s="3"/>
    </row>
    <row r="46" spans="1:18" ht="17.55" customHeight="1" x14ac:dyDescent="0.3">
      <c r="A46" s="1">
        <f t="shared" si="4"/>
        <v>43799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H46+'29.11'!I46</f>
        <v>1884</v>
      </c>
      <c r="J46" s="51">
        <v>12</v>
      </c>
      <c r="K46" s="51">
        <v>11</v>
      </c>
      <c r="L46" s="51">
        <v>9</v>
      </c>
      <c r="M46" s="17">
        <f t="shared" si="12"/>
        <v>1865</v>
      </c>
      <c r="N46" s="86">
        <v>7</v>
      </c>
      <c r="O46" s="3"/>
      <c r="P46" s="3"/>
      <c r="Q46" s="3"/>
      <c r="R46" s="3"/>
    </row>
    <row r="47" spans="1:18" ht="17.55" customHeight="1" x14ac:dyDescent="0.3">
      <c r="A47" s="1">
        <f t="shared" si="4"/>
        <v>43799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H47+'29.11'!I47</f>
        <v>668</v>
      </c>
      <c r="J47" s="51">
        <v>4</v>
      </c>
      <c r="K47" s="51">
        <v>4</v>
      </c>
      <c r="L47" s="51">
        <v>3</v>
      </c>
      <c r="M47" s="17">
        <f t="shared" si="12"/>
        <v>663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43799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H48+'29.11'!I48</f>
        <v>756</v>
      </c>
      <c r="J48" s="51">
        <v>8</v>
      </c>
      <c r="K48" s="51">
        <v>8</v>
      </c>
      <c r="L48" s="51">
        <v>4</v>
      </c>
      <c r="M48" s="17">
        <f t="shared" si="12"/>
        <v>747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43799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H49+'29.11'!I49</f>
        <v>917</v>
      </c>
      <c r="J49" s="51">
        <v>12</v>
      </c>
      <c r="K49" s="51">
        <v>12</v>
      </c>
      <c r="L49" s="51">
        <v>12</v>
      </c>
      <c r="M49" s="17">
        <f t="shared" si="12"/>
        <v>903</v>
      </c>
      <c r="N49" s="86">
        <v>2</v>
      </c>
      <c r="O49" s="3"/>
      <c r="P49" s="3"/>
      <c r="Q49" s="3"/>
      <c r="R49" s="3"/>
    </row>
    <row r="50" spans="1:18" ht="17.55" customHeight="1" x14ac:dyDescent="0.3">
      <c r="A50" s="1">
        <f t="shared" si="4"/>
        <v>43799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H50+'29.11'!I50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43799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H51+'29.11'!I51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43799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H52+'29.11'!I52</f>
        <v>383</v>
      </c>
      <c r="J52" s="51">
        <v>1</v>
      </c>
      <c r="K52" s="51">
        <v>2</v>
      </c>
      <c r="L52" s="51">
        <v>2</v>
      </c>
      <c r="M52" s="17">
        <f t="shared" si="12"/>
        <v>381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43799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H53+'29.11'!I53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43799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H54+'29.11'!I54</f>
        <v>1722</v>
      </c>
      <c r="J54" s="51">
        <v>2</v>
      </c>
      <c r="K54" s="51">
        <v>2</v>
      </c>
      <c r="L54" s="51">
        <v>1</v>
      </c>
      <c r="M54" s="17">
        <f t="shared" si="12"/>
        <v>1714</v>
      </c>
      <c r="N54" s="86">
        <v>6</v>
      </c>
      <c r="O54" s="3"/>
      <c r="P54" s="3"/>
      <c r="Q54" s="3"/>
      <c r="R54" s="3"/>
    </row>
    <row r="55" spans="1:18" ht="17.55" customHeight="1" x14ac:dyDescent="0.3">
      <c r="A55" s="1">
        <f t="shared" si="4"/>
        <v>43799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H55+'29.11'!I55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43799</v>
      </c>
      <c r="B56" s="2" t="s">
        <v>79</v>
      </c>
      <c r="C56" s="33">
        <v>12</v>
      </c>
      <c r="D56" s="50" t="s">
        <v>80</v>
      </c>
      <c r="E56" s="13">
        <v>1</v>
      </c>
      <c r="F56" s="13">
        <v>0</v>
      </c>
      <c r="G56" s="13">
        <v>0</v>
      </c>
      <c r="H56" s="83">
        <f t="shared" si="11"/>
        <v>1</v>
      </c>
      <c r="I56" s="105">
        <f>H56+'29.11'!I56</f>
        <v>143</v>
      </c>
      <c r="J56" s="51">
        <v>1</v>
      </c>
      <c r="K56" s="51">
        <v>1</v>
      </c>
      <c r="L56" s="51">
        <v>1</v>
      </c>
      <c r="M56" s="17">
        <f t="shared" si="12"/>
        <v>141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43799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H57+'29.11'!I57</f>
        <v>689</v>
      </c>
      <c r="J57" s="51">
        <v>4</v>
      </c>
      <c r="K57" s="51">
        <v>4</v>
      </c>
      <c r="L57" s="51">
        <v>1</v>
      </c>
      <c r="M57" s="17">
        <f t="shared" si="12"/>
        <v>684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43799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H58+'29.11'!I58</f>
        <v>1420</v>
      </c>
      <c r="J58" s="51">
        <v>6</v>
      </c>
      <c r="K58" s="51">
        <v>6</v>
      </c>
      <c r="L58" s="51">
        <v>4</v>
      </c>
      <c r="M58" s="17">
        <f t="shared" si="12"/>
        <v>1409</v>
      </c>
      <c r="N58" s="86">
        <v>5</v>
      </c>
      <c r="O58" s="3"/>
      <c r="P58" s="3"/>
      <c r="Q58" s="3"/>
      <c r="R58" s="3"/>
    </row>
    <row r="59" spans="1:18" ht="17.55" customHeight="1" x14ac:dyDescent="0.3">
      <c r="A59" s="1">
        <f t="shared" si="4"/>
        <v>43799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H59+'29.11'!I59</f>
        <v>774</v>
      </c>
      <c r="J59" s="51">
        <v>8</v>
      </c>
      <c r="K59" s="51">
        <v>8</v>
      </c>
      <c r="L59" s="51">
        <v>7</v>
      </c>
      <c r="M59" s="17">
        <f t="shared" si="12"/>
        <v>764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43799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H60+'29.11'!I60</f>
        <v>377</v>
      </c>
      <c r="J60" s="51"/>
      <c r="K60" s="51"/>
      <c r="L60" s="51">
        <v>0</v>
      </c>
      <c r="M60" s="17">
        <f t="shared" si="12"/>
        <v>377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43799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H61+'29.11'!I61</f>
        <v>486</v>
      </c>
      <c r="J61" s="51"/>
      <c r="K61" s="51"/>
      <c r="L61" s="51">
        <v>0</v>
      </c>
      <c r="M61" s="17">
        <f t="shared" si="12"/>
        <v>485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43799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H62+'29.11'!I62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43799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H63+'29.11'!I63</f>
        <v>816</v>
      </c>
      <c r="J63" s="51">
        <v>6</v>
      </c>
      <c r="K63" s="51">
        <v>6</v>
      </c>
      <c r="L63" s="51">
        <v>6</v>
      </c>
      <c r="M63" s="17">
        <f t="shared" si="12"/>
        <v>804</v>
      </c>
      <c r="N63" s="86">
        <v>6</v>
      </c>
      <c r="O63" s="3"/>
      <c r="P63" s="3"/>
      <c r="Q63" s="3"/>
      <c r="R63" s="3"/>
    </row>
    <row r="64" spans="1:18" ht="17.55" customHeight="1" x14ac:dyDescent="0.3">
      <c r="A64" s="1">
        <f t="shared" si="4"/>
        <v>43799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H64+'29.11'!I64</f>
        <v>986</v>
      </c>
      <c r="J64" s="51"/>
      <c r="K64" s="51"/>
      <c r="L64" s="51">
        <v>0</v>
      </c>
      <c r="M64" s="17">
        <f t="shared" si="12"/>
        <v>982</v>
      </c>
      <c r="N64" s="86">
        <v>4</v>
      </c>
      <c r="O64" s="3"/>
      <c r="P64" s="3"/>
      <c r="Q64" s="3"/>
      <c r="R64" s="3"/>
    </row>
    <row r="65" spans="1:18" ht="17.55" customHeight="1" x14ac:dyDescent="0.3">
      <c r="A65" s="1">
        <f t="shared" si="4"/>
        <v>43799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H65+'29.11'!I65</f>
        <v>498</v>
      </c>
      <c r="J65" s="51">
        <v>4</v>
      </c>
      <c r="K65" s="51">
        <v>4</v>
      </c>
      <c r="L65" s="51">
        <v>4</v>
      </c>
      <c r="M65" s="17">
        <f t="shared" si="12"/>
        <v>491</v>
      </c>
      <c r="N65" s="86">
        <v>3</v>
      </c>
      <c r="O65" s="3"/>
      <c r="P65" s="3"/>
      <c r="Q65" s="3"/>
      <c r="R65" s="3"/>
    </row>
    <row r="66" spans="1:18" ht="17.55" customHeight="1" x14ac:dyDescent="0.3">
      <c r="A66" s="1">
        <f t="shared" si="4"/>
        <v>43799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H66+'29.11'!I66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43799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H67+'29.11'!I67</f>
        <v>733</v>
      </c>
      <c r="J67" s="51">
        <v>7</v>
      </c>
      <c r="K67" s="51">
        <v>6</v>
      </c>
      <c r="L67" s="51">
        <v>5</v>
      </c>
      <c r="M67" s="17">
        <f t="shared" si="12"/>
        <v>724</v>
      </c>
      <c r="N67" s="86">
        <v>2</v>
      </c>
      <c r="O67" s="3"/>
      <c r="P67" s="3"/>
      <c r="Q67" s="3"/>
      <c r="R67" s="3"/>
    </row>
    <row r="68" spans="1:18" ht="17.55" customHeight="1" x14ac:dyDescent="0.3">
      <c r="A68" s="1">
        <f t="shared" si="4"/>
        <v>43799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H68+'29.11'!I68</f>
        <v>360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43799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H69+'29.11'!I69</f>
        <v>864</v>
      </c>
      <c r="J69" s="51">
        <v>3</v>
      </c>
      <c r="K69" s="51">
        <v>3</v>
      </c>
      <c r="L69" s="51">
        <v>2</v>
      </c>
      <c r="M69" s="17">
        <f t="shared" si="12"/>
        <v>856</v>
      </c>
      <c r="N69" s="86">
        <v>5</v>
      </c>
      <c r="O69" s="3"/>
      <c r="P69" s="3"/>
      <c r="Q69" s="3"/>
      <c r="R69" s="3"/>
    </row>
    <row r="70" spans="1:18" ht="17.55" customHeight="1" x14ac:dyDescent="0.3">
      <c r="A70" s="1">
        <f t="shared" si="4"/>
        <v>43799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H70+'29.11'!I70</f>
        <v>795</v>
      </c>
      <c r="J70" s="51">
        <v>2</v>
      </c>
      <c r="K70" s="51">
        <v>2</v>
      </c>
      <c r="L70" s="51">
        <v>0</v>
      </c>
      <c r="M70" s="17">
        <f t="shared" si="12"/>
        <v>792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43799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H71+'29.11'!I71</f>
        <v>778</v>
      </c>
      <c r="J71" s="51"/>
      <c r="K71" s="51"/>
      <c r="L71" s="51">
        <v>0</v>
      </c>
      <c r="M71" s="17">
        <f t="shared" si="12"/>
        <v>777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43799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H72+'29.11'!I72</f>
        <v>312</v>
      </c>
      <c r="J72" s="51"/>
      <c r="K72" s="51"/>
      <c r="L72" s="51">
        <v>0</v>
      </c>
      <c r="M72" s="17">
        <f t="shared" si="12"/>
        <v>312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43799</v>
      </c>
      <c r="B73" s="2" t="s">
        <v>113</v>
      </c>
      <c r="C73" s="33">
        <v>29</v>
      </c>
      <c r="D73" s="50" t="s">
        <v>114</v>
      </c>
      <c r="E73" s="13">
        <v>2</v>
      </c>
      <c r="F73" s="13">
        <v>0</v>
      </c>
      <c r="G73" s="13">
        <v>0</v>
      </c>
      <c r="H73" s="83">
        <f t="shared" si="11"/>
        <v>2</v>
      </c>
      <c r="I73" s="105">
        <f>H73+'29.11'!I73</f>
        <v>404</v>
      </c>
      <c r="J73" s="51">
        <v>3</v>
      </c>
      <c r="K73" s="51">
        <v>3</v>
      </c>
      <c r="L73" s="51">
        <v>3</v>
      </c>
      <c r="M73" s="17">
        <f t="shared" si="12"/>
        <v>397</v>
      </c>
      <c r="N73" s="86">
        <v>4</v>
      </c>
      <c r="O73" s="3"/>
      <c r="P73" s="3"/>
      <c r="Q73" s="3"/>
      <c r="R73" s="3"/>
    </row>
    <row r="74" spans="1:18" ht="17.55" customHeight="1" x14ac:dyDescent="0.3">
      <c r="A74" s="1">
        <f t="shared" si="4"/>
        <v>43799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H74+'29.11'!I74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43799</v>
      </c>
      <c r="B75" s="2">
        <v>1</v>
      </c>
      <c r="C75" s="29"/>
      <c r="D75" s="22" t="s">
        <v>117</v>
      </c>
      <c r="E75" s="23">
        <f>SUM(E45:E74)</f>
        <v>13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13</v>
      </c>
      <c r="I75" s="23">
        <f t="shared" si="13"/>
        <v>19918</v>
      </c>
      <c r="J75" s="23">
        <f t="shared" si="13"/>
        <v>108</v>
      </c>
      <c r="K75" s="23">
        <f t="shared" si="13"/>
        <v>105</v>
      </c>
      <c r="L75" s="23">
        <f t="shared" si="13"/>
        <v>73</v>
      </c>
      <c r="M75" s="23">
        <f t="shared" si="13"/>
        <v>19751</v>
      </c>
      <c r="N75" s="23">
        <f t="shared" si="13"/>
        <v>59</v>
      </c>
      <c r="O75" s="3"/>
      <c r="P75" s="3"/>
      <c r="Q75" s="3"/>
      <c r="R75" s="3"/>
    </row>
    <row r="76" spans="1:18" ht="17.55" customHeight="1" x14ac:dyDescent="0.3">
      <c r="A76" s="1">
        <f t="shared" si="4"/>
        <v>43799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43799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43799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43799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43799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43799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43799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43799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43799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43799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43799</v>
      </c>
      <c r="B86" s="2">
        <v>1</v>
      </c>
      <c r="E86" s="30"/>
    </row>
    <row r="87" spans="1:14" x14ac:dyDescent="0.3">
      <c r="A87" s="1">
        <f t="shared" si="4"/>
        <v>43799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43799</v>
      </c>
      <c r="B88" s="2">
        <v>1</v>
      </c>
      <c r="E88" s="30"/>
    </row>
    <row r="89" spans="1:14" x14ac:dyDescent="0.3">
      <c r="A89" s="1">
        <f t="shared" ref="A89" si="14">$N$3</f>
        <v>43799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43798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43798</v>
      </c>
      <c r="B2" s="2">
        <v>1</v>
      </c>
      <c r="C2" s="256"/>
      <c r="D2" s="256"/>
      <c r="E2" s="256"/>
      <c r="F2" s="256"/>
      <c r="G2" s="256"/>
      <c r="H2" s="256"/>
      <c r="I2" s="256"/>
      <c r="J2" s="256"/>
      <c r="K2" s="256"/>
      <c r="L2" s="256"/>
      <c r="M2" s="41"/>
      <c r="N2" s="256"/>
    </row>
    <row r="3" spans="1:20" ht="17.399999999999999" x14ac:dyDescent="0.3">
      <c r="A3" s="1">
        <f t="shared" si="0"/>
        <v>43798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43798</v>
      </c>
      <c r="O3" s="3"/>
      <c r="P3" s="3"/>
      <c r="Q3" s="3"/>
      <c r="R3" s="3"/>
    </row>
    <row r="4" spans="1:20" ht="17.399999999999999" x14ac:dyDescent="0.3">
      <c r="A4" s="1">
        <f t="shared" si="0"/>
        <v>43798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43798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43798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43798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43798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43798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73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451</v>
      </c>
      <c r="O9" s="3"/>
      <c r="P9" s="3"/>
      <c r="Q9" s="40" t="str">
        <f>"24 N›Uvq ?? msL¨v = "&amp;H36</f>
        <v>24 N›Uvq ?? msL¨v = 73</v>
      </c>
    </row>
    <row r="10" spans="1:20" ht="57.6" x14ac:dyDescent="0.3">
      <c r="A10" s="1">
        <f t="shared" si="0"/>
        <v>43798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55" t="s">
        <v>142</v>
      </c>
      <c r="I10" s="65" t="str">
        <f>"me©‡gvU fwZ©
= "&amp;I36</f>
        <v>me©‡gvU fwZ©
= 100021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204</v>
      </c>
      <c r="L10" s="65" t="str">
        <f>"wbwðZ g„„Zz¨ 
= "&amp;L36</f>
        <v>wbwðZ g„„Zz¨ 
= 129</v>
      </c>
      <c r="M10" s="65" t="str">
        <f>"QvocÎ cÖvß †ivMx
 = "&amp;M36</f>
        <v>QvocÎ cÖvß †ivMx
 = 99306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43798</v>
      </c>
      <c r="B11" s="2" t="s">
        <v>9</v>
      </c>
      <c r="C11" s="12">
        <v>1</v>
      </c>
      <c r="D11" s="57" t="s">
        <v>10</v>
      </c>
      <c r="E11" s="13">
        <v>5</v>
      </c>
      <c r="F11" s="13">
        <v>0</v>
      </c>
      <c r="G11" s="13">
        <v>0</v>
      </c>
      <c r="H11" s="82">
        <f>SUM(E11:G11)</f>
        <v>5</v>
      </c>
      <c r="I11" s="104">
        <f>H11+'28.11'!I11</f>
        <v>8603</v>
      </c>
      <c r="J11" s="49">
        <v>40</v>
      </c>
      <c r="K11" s="49">
        <v>23</v>
      </c>
      <c r="L11" s="49">
        <v>11</v>
      </c>
      <c r="M11" s="14">
        <f t="shared" ref="M11:M23" si="1">I11-N11-J11</f>
        <v>8520</v>
      </c>
      <c r="N11" s="85">
        <v>43</v>
      </c>
      <c r="O11" s="3"/>
      <c r="P11" s="3"/>
      <c r="Q11" s="3"/>
      <c r="R11" s="3"/>
    </row>
    <row r="12" spans="1:20" x14ac:dyDescent="0.3">
      <c r="A12" s="1">
        <f t="shared" si="0"/>
        <v>43798</v>
      </c>
      <c r="B12" s="2" t="s">
        <v>11</v>
      </c>
      <c r="C12" s="15">
        <v>2</v>
      </c>
      <c r="D12" s="59" t="s">
        <v>144</v>
      </c>
      <c r="E12" s="13">
        <v>2</v>
      </c>
      <c r="F12" s="13">
        <v>0</v>
      </c>
      <c r="G12" s="13">
        <v>0</v>
      </c>
      <c r="H12" s="83">
        <f t="shared" ref="H12:H23" si="2">SUM(E12:G12)</f>
        <v>2</v>
      </c>
      <c r="I12" s="105">
        <f>H12+'28.11'!I12</f>
        <v>4973</v>
      </c>
      <c r="J12" s="51">
        <v>2</v>
      </c>
      <c r="K12" s="51">
        <v>0</v>
      </c>
      <c r="L12" s="51">
        <v>0</v>
      </c>
      <c r="M12" s="17">
        <f t="shared" si="1"/>
        <v>4938</v>
      </c>
      <c r="N12" s="86">
        <v>33</v>
      </c>
      <c r="O12" s="3"/>
      <c r="P12" s="3"/>
      <c r="Q12" s="3"/>
      <c r="R12" s="3"/>
    </row>
    <row r="13" spans="1:20" x14ac:dyDescent="0.3">
      <c r="A13" s="1">
        <f t="shared" si="0"/>
        <v>43798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H13+'28.11'!I13</f>
        <v>1455</v>
      </c>
      <c r="J13" s="51">
        <v>16</v>
      </c>
      <c r="K13" s="51">
        <v>12</v>
      </c>
      <c r="L13" s="51">
        <v>11</v>
      </c>
      <c r="M13" s="17">
        <f t="shared" si="1"/>
        <v>1435</v>
      </c>
      <c r="N13" s="86">
        <v>4</v>
      </c>
      <c r="O13" s="3"/>
      <c r="Q13" s="3"/>
      <c r="R13" s="3"/>
    </row>
    <row r="14" spans="1:20" x14ac:dyDescent="0.3">
      <c r="A14" s="1">
        <f t="shared" si="0"/>
        <v>43798</v>
      </c>
      <c r="B14" s="2" t="s">
        <v>14</v>
      </c>
      <c r="C14" s="15">
        <v>4</v>
      </c>
      <c r="D14" s="59" t="s">
        <v>145</v>
      </c>
      <c r="E14" s="13">
        <v>2</v>
      </c>
      <c r="F14" s="13">
        <v>0</v>
      </c>
      <c r="G14" s="13">
        <v>0</v>
      </c>
      <c r="H14" s="83">
        <f t="shared" si="2"/>
        <v>2</v>
      </c>
      <c r="I14" s="105">
        <f>H14+'28.11'!I14</f>
        <v>3712</v>
      </c>
      <c r="J14" s="51">
        <v>8</v>
      </c>
      <c r="K14" s="51">
        <v>8</v>
      </c>
      <c r="L14" s="51">
        <v>5</v>
      </c>
      <c r="M14" s="17">
        <f t="shared" si="1"/>
        <v>3682</v>
      </c>
      <c r="N14" s="86">
        <v>22</v>
      </c>
      <c r="O14" s="3"/>
      <c r="P14" s="3"/>
      <c r="Q14" s="3"/>
      <c r="R14" s="3"/>
    </row>
    <row r="15" spans="1:20" ht="17.399999999999999" x14ac:dyDescent="0.3">
      <c r="A15" s="1">
        <f t="shared" si="0"/>
        <v>43798</v>
      </c>
      <c r="B15" s="2" t="s">
        <v>19</v>
      </c>
      <c r="C15" s="15">
        <v>5</v>
      </c>
      <c r="D15" s="59" t="s">
        <v>20</v>
      </c>
      <c r="E15" s="13">
        <v>2</v>
      </c>
      <c r="F15" s="13">
        <v>0</v>
      </c>
      <c r="G15" s="13">
        <v>0</v>
      </c>
      <c r="H15" s="83">
        <f t="shared" si="2"/>
        <v>2</v>
      </c>
      <c r="I15" s="105">
        <f>H15+'28.11'!I15</f>
        <v>1651</v>
      </c>
      <c r="J15" s="51">
        <v>3</v>
      </c>
      <c r="K15" s="51">
        <v>2</v>
      </c>
      <c r="L15" s="51">
        <v>2</v>
      </c>
      <c r="M15" s="17">
        <f t="shared" si="1"/>
        <v>1644</v>
      </c>
      <c r="N15" s="86">
        <v>4</v>
      </c>
      <c r="O15" s="3"/>
      <c r="P15" s="3"/>
      <c r="Q15" s="3"/>
      <c r="R15" s="3"/>
    </row>
    <row r="16" spans="1:20" ht="17.399999999999999" x14ac:dyDescent="0.3">
      <c r="A16" s="1">
        <f t="shared" si="0"/>
        <v>43798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H16+'28.11'!I16</f>
        <v>1042</v>
      </c>
      <c r="J16" s="51"/>
      <c r="K16" s="51"/>
      <c r="L16" s="51">
        <v>0</v>
      </c>
      <c r="M16" s="17">
        <f t="shared" si="1"/>
        <v>1038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43798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H17+'28.11'!I17</f>
        <v>4158</v>
      </c>
      <c r="J17" s="51">
        <v>15</v>
      </c>
      <c r="K17" s="51">
        <v>12</v>
      </c>
      <c r="L17" s="51">
        <v>5</v>
      </c>
      <c r="M17" s="17">
        <f t="shared" si="1"/>
        <v>4115</v>
      </c>
      <c r="N17" s="86">
        <v>28</v>
      </c>
      <c r="O17" s="3"/>
      <c r="P17" s="3"/>
      <c r="Q17" s="3"/>
      <c r="R17" s="3"/>
    </row>
    <row r="18" spans="1:18" ht="17.399999999999999" x14ac:dyDescent="0.3">
      <c r="A18" s="1">
        <f t="shared" si="0"/>
        <v>43798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H18+'28.11'!I18</f>
        <v>355</v>
      </c>
      <c r="J18" s="51"/>
      <c r="K18" s="51"/>
      <c r="L18" s="51">
        <v>0</v>
      </c>
      <c r="M18" s="17">
        <f t="shared" si="1"/>
        <v>351</v>
      </c>
      <c r="N18" s="86">
        <v>4</v>
      </c>
      <c r="O18" s="3"/>
      <c r="P18" s="3"/>
      <c r="Q18" s="3"/>
      <c r="R18" s="3"/>
    </row>
    <row r="19" spans="1:18" x14ac:dyDescent="0.3">
      <c r="A19" s="1">
        <f t="shared" si="0"/>
        <v>43798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H19+'28.11'!I19</f>
        <v>1737</v>
      </c>
      <c r="J19" s="51"/>
      <c r="K19" s="51">
        <v>0</v>
      </c>
      <c r="L19" s="51">
        <v>0</v>
      </c>
      <c r="M19" s="17">
        <f t="shared" si="1"/>
        <v>1721</v>
      </c>
      <c r="N19" s="86">
        <v>16</v>
      </c>
      <c r="O19" s="3"/>
      <c r="P19" s="3"/>
      <c r="Q19" s="3"/>
      <c r="R19" s="3"/>
    </row>
    <row r="20" spans="1:18" x14ac:dyDescent="0.3">
      <c r="A20" s="1">
        <f t="shared" si="0"/>
        <v>43798</v>
      </c>
      <c r="B20" s="2" t="s">
        <v>29</v>
      </c>
      <c r="C20" s="15">
        <v>10</v>
      </c>
      <c r="D20" s="59" t="s">
        <v>30</v>
      </c>
      <c r="E20" s="13">
        <v>7</v>
      </c>
      <c r="F20" s="13">
        <v>0</v>
      </c>
      <c r="G20" s="13">
        <v>0</v>
      </c>
      <c r="H20" s="83">
        <f t="shared" si="2"/>
        <v>7</v>
      </c>
      <c r="I20" s="105">
        <f>H20+'28.11'!I20</f>
        <v>3168</v>
      </c>
      <c r="J20" s="51">
        <v>3</v>
      </c>
      <c r="K20" s="51">
        <v>3</v>
      </c>
      <c r="L20" s="51">
        <v>3</v>
      </c>
      <c r="M20" s="17">
        <f t="shared" si="1"/>
        <v>3141</v>
      </c>
      <c r="N20" s="86">
        <v>24</v>
      </c>
      <c r="O20" s="3"/>
      <c r="P20" s="3"/>
      <c r="Q20" s="3"/>
      <c r="R20" s="3"/>
    </row>
    <row r="21" spans="1:18" ht="22.2" customHeight="1" x14ac:dyDescent="0.3">
      <c r="A21" s="1">
        <f t="shared" si="0"/>
        <v>43798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H21+'28.11'!I21</f>
        <v>245</v>
      </c>
      <c r="J21" s="51"/>
      <c r="K21" s="51"/>
      <c r="L21" s="51"/>
      <c r="M21" s="17">
        <f t="shared" si="1"/>
        <v>244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H22+'28.11'!I22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43798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25</v>
      </c>
      <c r="I24" s="94">
        <f t="shared" si="3"/>
        <v>31174</v>
      </c>
      <c r="J24" s="92">
        <f t="shared" si="3"/>
        <v>87</v>
      </c>
      <c r="K24" s="92">
        <f t="shared" si="3"/>
        <v>60</v>
      </c>
      <c r="L24" s="92">
        <f t="shared" si="3"/>
        <v>37</v>
      </c>
      <c r="M24" s="95">
        <f t="shared" si="3"/>
        <v>30904</v>
      </c>
      <c r="N24" s="96">
        <f t="shared" si="3"/>
        <v>183</v>
      </c>
      <c r="O24" s="3"/>
      <c r="P24" s="3"/>
      <c r="Q24" s="3"/>
      <c r="R24" s="3"/>
    </row>
    <row r="25" spans="1:18" x14ac:dyDescent="0.3">
      <c r="A25" s="1">
        <f t="shared" ref="A25:A88" si="4">$N$3</f>
        <v>43798</v>
      </c>
      <c r="B25" s="2">
        <v>1</v>
      </c>
      <c r="C25" s="78"/>
      <c r="D25" s="79" t="s">
        <v>119</v>
      </c>
      <c r="E25" s="97">
        <f>E75</f>
        <v>12</v>
      </c>
      <c r="F25" s="97">
        <f t="shared" ref="F25:N25" si="5">F75</f>
        <v>0</v>
      </c>
      <c r="G25" s="97">
        <f t="shared" si="5"/>
        <v>0</v>
      </c>
      <c r="H25" s="97">
        <f t="shared" si="5"/>
        <v>12</v>
      </c>
      <c r="I25" s="97">
        <f t="shared" si="5"/>
        <v>19905</v>
      </c>
      <c r="J25" s="97">
        <f t="shared" si="5"/>
        <v>108</v>
      </c>
      <c r="K25" s="97">
        <f t="shared" si="5"/>
        <v>105</v>
      </c>
      <c r="L25" s="97">
        <f t="shared" si="5"/>
        <v>73</v>
      </c>
      <c r="M25" s="97">
        <f t="shared" si="5"/>
        <v>19729</v>
      </c>
      <c r="N25" s="97">
        <f t="shared" si="5"/>
        <v>68</v>
      </c>
      <c r="O25" s="3"/>
      <c r="P25" s="3"/>
      <c r="Q25" s="3"/>
      <c r="R25" s="3"/>
    </row>
    <row r="26" spans="1:18" x14ac:dyDescent="0.3">
      <c r="A26" s="1">
        <f t="shared" si="4"/>
        <v>43798</v>
      </c>
      <c r="B26" s="2">
        <v>1</v>
      </c>
      <c r="C26" s="78"/>
      <c r="D26" s="79" t="s">
        <v>154</v>
      </c>
      <c r="E26" s="97">
        <f>E24+E25</f>
        <v>37</v>
      </c>
      <c r="F26" s="98">
        <f t="shared" ref="F26:N26" si="6">F24+F25</f>
        <v>0</v>
      </c>
      <c r="G26" s="98">
        <f t="shared" si="6"/>
        <v>0</v>
      </c>
      <c r="H26" s="99">
        <f t="shared" si="6"/>
        <v>37</v>
      </c>
      <c r="I26" s="97">
        <f t="shared" si="6"/>
        <v>51079</v>
      </c>
      <c r="J26" s="98">
        <f t="shared" si="6"/>
        <v>195</v>
      </c>
      <c r="K26" s="98">
        <f t="shared" si="6"/>
        <v>165</v>
      </c>
      <c r="L26" s="100">
        <f t="shared" si="6"/>
        <v>110</v>
      </c>
      <c r="M26" s="101">
        <f t="shared" si="6"/>
        <v>50633</v>
      </c>
      <c r="N26" s="102">
        <f t="shared" si="6"/>
        <v>251</v>
      </c>
      <c r="O26" s="3"/>
      <c r="P26" s="67"/>
      <c r="Q26" s="3"/>
      <c r="R26" s="3"/>
    </row>
    <row r="27" spans="1:18" x14ac:dyDescent="0.3">
      <c r="A27" s="1">
        <f t="shared" si="4"/>
        <v>43798</v>
      </c>
      <c r="B27" s="2">
        <v>1</v>
      </c>
      <c r="C27" s="80"/>
      <c r="D27" s="81" t="s">
        <v>120</v>
      </c>
      <c r="E27" s="97">
        <f>SUM(E28:E35)</f>
        <v>36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36</v>
      </c>
      <c r="I27" s="97">
        <f t="shared" si="7"/>
        <v>48942</v>
      </c>
      <c r="J27" s="98">
        <f>SUM(J28:J35)</f>
        <v>69</v>
      </c>
      <c r="K27" s="98">
        <f t="shared" si="7"/>
        <v>39</v>
      </c>
      <c r="L27" s="100">
        <f t="shared" si="7"/>
        <v>19</v>
      </c>
      <c r="M27" s="101">
        <f t="shared" si="7"/>
        <v>48673</v>
      </c>
      <c r="N27" s="102">
        <f t="shared" si="7"/>
        <v>200</v>
      </c>
      <c r="O27" s="3"/>
      <c r="P27" s="3"/>
      <c r="Q27" s="3"/>
      <c r="R27" s="3"/>
    </row>
    <row r="28" spans="1:18" x14ac:dyDescent="0.3">
      <c r="A28" s="1">
        <f t="shared" si="4"/>
        <v>43798</v>
      </c>
      <c r="B28" s="2" t="s">
        <v>31</v>
      </c>
      <c r="C28" s="12">
        <v>1</v>
      </c>
      <c r="D28" s="48" t="s">
        <v>32</v>
      </c>
      <c r="E28" s="13">
        <v>12</v>
      </c>
      <c r="F28" s="13">
        <v>0</v>
      </c>
      <c r="G28" s="13">
        <v>0</v>
      </c>
      <c r="H28" s="82">
        <f t="shared" ref="H28:H35" si="8">SUM(E28:G28)</f>
        <v>12</v>
      </c>
      <c r="I28" s="104">
        <f>H28+'28.11'!I28</f>
        <v>11604</v>
      </c>
      <c r="J28" s="49">
        <v>14</v>
      </c>
      <c r="K28" s="49">
        <v>8</v>
      </c>
      <c r="L28" s="49">
        <v>5</v>
      </c>
      <c r="M28" s="14">
        <f t="shared" ref="M28:M35" si="9">I28-N28-J28</f>
        <v>11559</v>
      </c>
      <c r="N28" s="85">
        <v>31</v>
      </c>
      <c r="O28" s="3"/>
      <c r="P28" s="3"/>
      <c r="Q28" s="3"/>
      <c r="R28" s="3"/>
    </row>
    <row r="29" spans="1:18" x14ac:dyDescent="0.3">
      <c r="A29" s="1">
        <f t="shared" si="4"/>
        <v>43798</v>
      </c>
      <c r="B29" s="2" t="s">
        <v>33</v>
      </c>
      <c r="C29" s="15">
        <v>2</v>
      </c>
      <c r="D29" s="50" t="s">
        <v>156</v>
      </c>
      <c r="E29" s="13">
        <v>6</v>
      </c>
      <c r="F29" s="13">
        <v>0</v>
      </c>
      <c r="G29" s="13">
        <v>0</v>
      </c>
      <c r="H29" s="83">
        <f t="shared" si="8"/>
        <v>6</v>
      </c>
      <c r="I29" s="105">
        <f>H29+'28.11'!I29</f>
        <v>8168</v>
      </c>
      <c r="J29" s="51">
        <v>7</v>
      </c>
      <c r="K29" s="51">
        <v>5</v>
      </c>
      <c r="L29" s="51">
        <v>2</v>
      </c>
      <c r="M29" s="17">
        <f t="shared" si="9"/>
        <v>8087</v>
      </c>
      <c r="N29" s="86">
        <v>74</v>
      </c>
      <c r="O29" s="3"/>
      <c r="P29" s="3"/>
      <c r="Q29" s="3"/>
      <c r="R29" s="3"/>
    </row>
    <row r="30" spans="1:18" ht="17.399999999999999" x14ac:dyDescent="0.3">
      <c r="A30" s="1">
        <f t="shared" si="4"/>
        <v>43798</v>
      </c>
      <c r="B30" s="2" t="s">
        <v>35</v>
      </c>
      <c r="C30" s="15">
        <v>3</v>
      </c>
      <c r="D30" s="50" t="s">
        <v>36</v>
      </c>
      <c r="E30" s="13">
        <v>11</v>
      </c>
      <c r="F30" s="13">
        <v>0</v>
      </c>
      <c r="G30" s="13">
        <v>0</v>
      </c>
      <c r="H30" s="83">
        <f t="shared" si="8"/>
        <v>11</v>
      </c>
      <c r="I30" s="105">
        <f>H30+'28.11'!I30</f>
        <v>11831</v>
      </c>
      <c r="J30" s="51">
        <v>24</v>
      </c>
      <c r="K30" s="51">
        <v>10</v>
      </c>
      <c r="L30" s="51">
        <v>4</v>
      </c>
      <c r="M30" s="17">
        <f t="shared" si="9"/>
        <v>11758</v>
      </c>
      <c r="N30" s="86">
        <v>49</v>
      </c>
      <c r="O30" s="3"/>
      <c r="P30" s="3"/>
      <c r="Q30" s="3"/>
      <c r="R30" s="3"/>
    </row>
    <row r="31" spans="1:18" ht="17.399999999999999" x14ac:dyDescent="0.3">
      <c r="A31" s="1">
        <f t="shared" si="4"/>
        <v>43798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H31+'28.11'!I31</f>
        <v>2156</v>
      </c>
      <c r="J31" s="51">
        <v>4</v>
      </c>
      <c r="K31" s="51">
        <v>4</v>
      </c>
      <c r="L31" s="51">
        <v>2</v>
      </c>
      <c r="M31" s="17">
        <f t="shared" si="9"/>
        <v>2149</v>
      </c>
      <c r="N31" s="86">
        <v>3</v>
      </c>
      <c r="O31" s="3"/>
      <c r="P31" s="3"/>
      <c r="Q31" s="3"/>
      <c r="R31" s="3"/>
    </row>
    <row r="32" spans="1:18" ht="17.399999999999999" x14ac:dyDescent="0.3">
      <c r="A32" s="1">
        <f t="shared" si="4"/>
        <v>43798</v>
      </c>
      <c r="B32" s="2" t="s">
        <v>39</v>
      </c>
      <c r="C32" s="15">
        <v>5</v>
      </c>
      <c r="D32" s="50" t="s">
        <v>40</v>
      </c>
      <c r="E32" s="13">
        <v>2</v>
      </c>
      <c r="F32" s="13">
        <v>0</v>
      </c>
      <c r="G32" s="13">
        <v>0</v>
      </c>
      <c r="H32" s="83">
        <f t="shared" si="8"/>
        <v>2</v>
      </c>
      <c r="I32" s="105">
        <f>H32+'28.11'!I32</f>
        <v>4792</v>
      </c>
      <c r="J32" s="51">
        <v>5</v>
      </c>
      <c r="K32" s="51">
        <v>4</v>
      </c>
      <c r="L32" s="51">
        <v>2</v>
      </c>
      <c r="M32" s="17">
        <f t="shared" si="9"/>
        <v>4770</v>
      </c>
      <c r="N32" s="86">
        <v>17</v>
      </c>
      <c r="O32" s="3"/>
      <c r="P32" s="3"/>
      <c r="Q32" s="3"/>
      <c r="R32" s="3"/>
    </row>
    <row r="33" spans="1:18" ht="17.399999999999999" x14ac:dyDescent="0.3">
      <c r="A33" s="1">
        <f t="shared" si="4"/>
        <v>43798</v>
      </c>
      <c r="B33" s="2" t="s">
        <v>41</v>
      </c>
      <c r="C33" s="15">
        <v>6</v>
      </c>
      <c r="D33" s="50" t="s">
        <v>42</v>
      </c>
      <c r="E33" s="13">
        <v>4</v>
      </c>
      <c r="F33" s="13">
        <v>0</v>
      </c>
      <c r="G33" s="13">
        <v>0</v>
      </c>
      <c r="H33" s="83">
        <f t="shared" si="8"/>
        <v>4</v>
      </c>
      <c r="I33" s="105">
        <f>H33+'28.11'!I33</f>
        <v>7024</v>
      </c>
      <c r="J33" s="51">
        <v>10</v>
      </c>
      <c r="K33" s="51">
        <v>5</v>
      </c>
      <c r="L33" s="51">
        <v>2</v>
      </c>
      <c r="M33" s="17">
        <f t="shared" si="9"/>
        <v>7002</v>
      </c>
      <c r="N33" s="86">
        <v>12</v>
      </c>
      <c r="O33" s="3"/>
      <c r="P33" s="3"/>
      <c r="Q33" s="3"/>
      <c r="R33" s="3"/>
    </row>
    <row r="34" spans="1:18" x14ac:dyDescent="0.3">
      <c r="A34" s="1">
        <f t="shared" si="4"/>
        <v>43798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H34+'28.11'!I34</f>
        <v>1008</v>
      </c>
      <c r="J34" s="51">
        <v>1</v>
      </c>
      <c r="K34" s="51">
        <v>0</v>
      </c>
      <c r="L34" s="51">
        <v>0</v>
      </c>
      <c r="M34" s="17">
        <f t="shared" si="9"/>
        <v>1006</v>
      </c>
      <c r="N34" s="86">
        <v>1</v>
      </c>
      <c r="O34" s="3"/>
      <c r="P34" s="3"/>
      <c r="Q34" s="3"/>
      <c r="R34" s="3"/>
    </row>
    <row r="35" spans="1:18" ht="17.399999999999999" x14ac:dyDescent="0.3">
      <c r="A35" s="1">
        <f t="shared" si="4"/>
        <v>43798</v>
      </c>
      <c r="B35" s="2" t="s">
        <v>45</v>
      </c>
      <c r="C35" s="20">
        <v>8</v>
      </c>
      <c r="D35" s="54" t="s">
        <v>46</v>
      </c>
      <c r="E35" s="13">
        <v>0</v>
      </c>
      <c r="F35" s="13">
        <v>0</v>
      </c>
      <c r="G35" s="13">
        <v>0</v>
      </c>
      <c r="H35" s="84">
        <f t="shared" si="8"/>
        <v>0</v>
      </c>
      <c r="I35" s="106">
        <f>H35+'28.11'!I35</f>
        <v>2359</v>
      </c>
      <c r="J35" s="55">
        <v>4</v>
      </c>
      <c r="K35" s="55">
        <v>3</v>
      </c>
      <c r="L35" s="55">
        <v>2</v>
      </c>
      <c r="M35" s="19">
        <f t="shared" si="9"/>
        <v>2342</v>
      </c>
      <c r="N35" s="87">
        <v>13</v>
      </c>
      <c r="O35" s="3"/>
      <c r="P35" s="3"/>
      <c r="Q35" s="3"/>
      <c r="R35" s="3"/>
    </row>
    <row r="36" spans="1:18" x14ac:dyDescent="0.3">
      <c r="A36" s="1">
        <f t="shared" si="4"/>
        <v>43798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73</v>
      </c>
      <c r="I36" s="23">
        <f t="shared" si="10"/>
        <v>100021</v>
      </c>
      <c r="J36" s="23">
        <f t="shared" si="10"/>
        <v>264</v>
      </c>
      <c r="K36" s="23">
        <f t="shared" si="10"/>
        <v>204</v>
      </c>
      <c r="L36" s="23">
        <f t="shared" si="10"/>
        <v>129</v>
      </c>
      <c r="M36" s="23">
        <f t="shared" si="10"/>
        <v>99306</v>
      </c>
      <c r="N36" s="23">
        <f t="shared" si="10"/>
        <v>451</v>
      </c>
      <c r="O36" s="3"/>
      <c r="P36" s="3"/>
      <c r="Q36" s="3"/>
      <c r="R36" s="3"/>
    </row>
    <row r="37" spans="1:18" ht="21.6" customHeight="1" x14ac:dyDescent="0.3">
      <c r="A37" s="1">
        <f t="shared" si="4"/>
        <v>43798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43798</v>
      </c>
      <c r="B38" s="64">
        <v>1</v>
      </c>
      <c r="C38" s="69"/>
      <c r="D38" s="306" t="s">
        <v>253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43798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43798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43798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43798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43798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68</v>
      </c>
      <c r="O43" s="3"/>
      <c r="P43" s="3"/>
      <c r="Q43" s="3"/>
      <c r="R43" s="3"/>
    </row>
    <row r="44" spans="1:18" ht="58.2" customHeight="1" x14ac:dyDescent="0.3">
      <c r="A44" s="1">
        <f t="shared" si="4"/>
        <v>43798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55" t="s">
        <v>142</v>
      </c>
      <c r="I44" s="65" t="str">
        <f>"me©‡gvU fwZ© 
= "&amp;I75</f>
        <v>me©‡gvU fwZ© 
= 19905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105</v>
      </c>
      <c r="L44" s="65" t="str">
        <f>"wbwðZ g„„Zz¨ 
= "&amp;L75</f>
        <v>wbwðZ g„„Zz¨ 
= 73</v>
      </c>
      <c r="M44" s="65" t="str">
        <f>"QvocÎ cÖvß †ivMx
 = "&amp;M75</f>
        <v>QvocÎ cÖvß †ivMx
 = 19729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43798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H45+'28.11'!I45</f>
        <v>1211</v>
      </c>
      <c r="J45" s="49">
        <v>3</v>
      </c>
      <c r="K45" s="49">
        <v>3</v>
      </c>
      <c r="L45" s="49">
        <v>1</v>
      </c>
      <c r="M45" s="14">
        <f t="shared" ref="M45:M74" si="12">I45-N45-J45</f>
        <v>1204</v>
      </c>
      <c r="N45" s="85">
        <v>4</v>
      </c>
      <c r="O45" s="3"/>
      <c r="P45" s="3"/>
      <c r="Q45" s="3"/>
      <c r="R45" s="3"/>
    </row>
    <row r="46" spans="1:18" ht="17.55" customHeight="1" x14ac:dyDescent="0.3">
      <c r="A46" s="1">
        <f t="shared" si="4"/>
        <v>43798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H46+'28.11'!I46</f>
        <v>1883</v>
      </c>
      <c r="J46" s="51">
        <v>12</v>
      </c>
      <c r="K46" s="51">
        <v>11</v>
      </c>
      <c r="L46" s="51">
        <v>9</v>
      </c>
      <c r="M46" s="17">
        <f t="shared" si="12"/>
        <v>1865</v>
      </c>
      <c r="N46" s="86">
        <v>6</v>
      </c>
      <c r="O46" s="3"/>
      <c r="P46" s="3"/>
      <c r="Q46" s="3"/>
      <c r="R46" s="3"/>
    </row>
    <row r="47" spans="1:18" ht="17.55" customHeight="1" x14ac:dyDescent="0.3">
      <c r="A47" s="1">
        <f t="shared" si="4"/>
        <v>43798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H47+'28.11'!I47</f>
        <v>668</v>
      </c>
      <c r="J47" s="51">
        <v>4</v>
      </c>
      <c r="K47" s="51">
        <v>4</v>
      </c>
      <c r="L47" s="51">
        <v>3</v>
      </c>
      <c r="M47" s="17">
        <f t="shared" si="12"/>
        <v>663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43798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H48+'28.11'!I48</f>
        <v>755</v>
      </c>
      <c r="J48" s="51">
        <v>8</v>
      </c>
      <c r="K48" s="51">
        <v>8</v>
      </c>
      <c r="L48" s="51">
        <v>4</v>
      </c>
      <c r="M48" s="17">
        <f t="shared" si="12"/>
        <v>747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43798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H49+'28.11'!I49</f>
        <v>917</v>
      </c>
      <c r="J49" s="51">
        <v>12</v>
      </c>
      <c r="K49" s="51">
        <v>12</v>
      </c>
      <c r="L49" s="51">
        <v>12</v>
      </c>
      <c r="M49" s="17">
        <f t="shared" si="12"/>
        <v>900</v>
      </c>
      <c r="N49" s="86">
        <v>5</v>
      </c>
      <c r="O49" s="3"/>
      <c r="P49" s="3"/>
      <c r="Q49" s="3"/>
      <c r="R49" s="3"/>
    </row>
    <row r="50" spans="1:18" ht="17.55" customHeight="1" x14ac:dyDescent="0.3">
      <c r="A50" s="1">
        <f t="shared" si="4"/>
        <v>43798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H50+'28.11'!I50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43798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H51+'28.11'!I51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43798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H52+'28.11'!I52</f>
        <v>383</v>
      </c>
      <c r="J52" s="51">
        <v>1</v>
      </c>
      <c r="K52" s="51">
        <v>2</v>
      </c>
      <c r="L52" s="51">
        <v>2</v>
      </c>
      <c r="M52" s="17">
        <f t="shared" si="12"/>
        <v>380</v>
      </c>
      <c r="N52" s="86">
        <v>2</v>
      </c>
      <c r="O52" s="3"/>
      <c r="P52" s="3"/>
      <c r="Q52" s="3"/>
      <c r="R52" s="3"/>
    </row>
    <row r="53" spans="1:18" ht="17.55" customHeight="1" x14ac:dyDescent="0.3">
      <c r="A53" s="1">
        <f t="shared" si="4"/>
        <v>43798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H53+'28.11'!I53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43798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H54+'28.11'!I54</f>
        <v>1720</v>
      </c>
      <c r="J54" s="51">
        <v>2</v>
      </c>
      <c r="K54" s="51">
        <v>2</v>
      </c>
      <c r="L54" s="51">
        <v>1</v>
      </c>
      <c r="M54" s="17">
        <f t="shared" si="12"/>
        <v>1711</v>
      </c>
      <c r="N54" s="86">
        <v>7</v>
      </c>
      <c r="O54" s="3"/>
      <c r="P54" s="3"/>
      <c r="Q54" s="3"/>
      <c r="R54" s="3"/>
    </row>
    <row r="55" spans="1:18" ht="17.55" customHeight="1" x14ac:dyDescent="0.3">
      <c r="A55" s="1">
        <f t="shared" si="4"/>
        <v>43798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H55+'28.11'!I55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43798</v>
      </c>
      <c r="B56" s="2" t="s">
        <v>79</v>
      </c>
      <c r="C56" s="33">
        <v>12</v>
      </c>
      <c r="D56" s="50" t="s">
        <v>80</v>
      </c>
      <c r="E56" s="13">
        <v>1</v>
      </c>
      <c r="F56" s="13">
        <v>0</v>
      </c>
      <c r="G56" s="13">
        <v>0</v>
      </c>
      <c r="H56" s="83">
        <f t="shared" si="11"/>
        <v>1</v>
      </c>
      <c r="I56" s="105">
        <f>H56+'28.11'!I56</f>
        <v>142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43798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H57+'28.11'!I57</f>
        <v>689</v>
      </c>
      <c r="J57" s="51">
        <v>4</v>
      </c>
      <c r="K57" s="51">
        <v>4</v>
      </c>
      <c r="L57" s="51">
        <v>1</v>
      </c>
      <c r="M57" s="17">
        <f t="shared" si="12"/>
        <v>684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43798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H58+'28.11'!I58</f>
        <v>1420</v>
      </c>
      <c r="J58" s="51">
        <v>6</v>
      </c>
      <c r="K58" s="51">
        <v>6</v>
      </c>
      <c r="L58" s="51">
        <v>4</v>
      </c>
      <c r="M58" s="17">
        <f t="shared" si="12"/>
        <v>1409</v>
      </c>
      <c r="N58" s="86">
        <v>5</v>
      </c>
      <c r="O58" s="3"/>
      <c r="P58" s="3"/>
      <c r="Q58" s="3"/>
      <c r="R58" s="3"/>
    </row>
    <row r="59" spans="1:18" ht="17.55" customHeight="1" x14ac:dyDescent="0.3">
      <c r="A59" s="1">
        <f t="shared" si="4"/>
        <v>43798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H59+'28.11'!I59</f>
        <v>773</v>
      </c>
      <c r="J59" s="51">
        <v>8</v>
      </c>
      <c r="K59" s="51">
        <v>8</v>
      </c>
      <c r="L59" s="51">
        <v>7</v>
      </c>
      <c r="M59" s="17">
        <f t="shared" si="12"/>
        <v>764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43798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H60+'28.11'!I60</f>
        <v>377</v>
      </c>
      <c r="J60" s="51"/>
      <c r="K60" s="51"/>
      <c r="L60" s="51">
        <v>0</v>
      </c>
      <c r="M60" s="17">
        <f t="shared" si="12"/>
        <v>374</v>
      </c>
      <c r="N60" s="86">
        <v>3</v>
      </c>
      <c r="O60" s="3"/>
      <c r="P60" s="3"/>
      <c r="Q60" s="3"/>
      <c r="R60" s="3"/>
    </row>
    <row r="61" spans="1:18" ht="17.55" customHeight="1" x14ac:dyDescent="0.3">
      <c r="A61" s="1">
        <f t="shared" si="4"/>
        <v>43798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H61+'28.11'!I61</f>
        <v>486</v>
      </c>
      <c r="J61" s="51"/>
      <c r="K61" s="51"/>
      <c r="L61" s="51">
        <v>0</v>
      </c>
      <c r="M61" s="17">
        <f t="shared" si="12"/>
        <v>484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43798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H62+'28.11'!I62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43798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H63+'28.11'!I63</f>
        <v>814</v>
      </c>
      <c r="J63" s="51">
        <v>6</v>
      </c>
      <c r="K63" s="51">
        <v>6</v>
      </c>
      <c r="L63" s="51">
        <v>6</v>
      </c>
      <c r="M63" s="17">
        <f t="shared" si="12"/>
        <v>804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43798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H64+'28.11'!I64</f>
        <v>986</v>
      </c>
      <c r="J64" s="51"/>
      <c r="K64" s="51"/>
      <c r="L64" s="51">
        <v>0</v>
      </c>
      <c r="M64" s="17">
        <f t="shared" si="12"/>
        <v>982</v>
      </c>
      <c r="N64" s="86">
        <v>4</v>
      </c>
      <c r="O64" s="3"/>
      <c r="P64" s="3"/>
      <c r="Q64" s="3"/>
      <c r="R64" s="3"/>
    </row>
    <row r="65" spans="1:18" ht="17.55" customHeight="1" x14ac:dyDescent="0.3">
      <c r="A65" s="1">
        <f t="shared" si="4"/>
        <v>43798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H65+'28.11'!I65</f>
        <v>497</v>
      </c>
      <c r="J65" s="51">
        <v>4</v>
      </c>
      <c r="K65" s="51">
        <v>4</v>
      </c>
      <c r="L65" s="51">
        <v>4</v>
      </c>
      <c r="M65" s="17">
        <f t="shared" si="12"/>
        <v>489</v>
      </c>
      <c r="N65" s="86">
        <v>4</v>
      </c>
      <c r="O65" s="3"/>
      <c r="P65" s="3"/>
      <c r="Q65" s="3"/>
      <c r="R65" s="3"/>
    </row>
    <row r="66" spans="1:18" ht="17.55" customHeight="1" x14ac:dyDescent="0.3">
      <c r="A66" s="1">
        <f t="shared" si="4"/>
        <v>43798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H66+'28.11'!I66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43798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H67+'28.11'!I67</f>
        <v>732</v>
      </c>
      <c r="J67" s="51">
        <v>7</v>
      </c>
      <c r="K67" s="51">
        <v>6</v>
      </c>
      <c r="L67" s="51">
        <v>5</v>
      </c>
      <c r="M67" s="17">
        <f t="shared" si="12"/>
        <v>723</v>
      </c>
      <c r="N67" s="86">
        <v>2</v>
      </c>
      <c r="O67" s="3"/>
      <c r="P67" s="3"/>
      <c r="Q67" s="3"/>
      <c r="R67" s="3"/>
    </row>
    <row r="68" spans="1:18" ht="17.55" customHeight="1" x14ac:dyDescent="0.3">
      <c r="A68" s="1">
        <f t="shared" si="4"/>
        <v>43798</v>
      </c>
      <c r="B68" s="2" t="s">
        <v>103</v>
      </c>
      <c r="C68" s="33">
        <v>24</v>
      </c>
      <c r="D68" s="50" t="s">
        <v>104</v>
      </c>
      <c r="E68" s="13">
        <v>1</v>
      </c>
      <c r="F68" s="13">
        <v>0</v>
      </c>
      <c r="G68" s="13">
        <v>0</v>
      </c>
      <c r="H68" s="83">
        <f t="shared" si="11"/>
        <v>1</v>
      </c>
      <c r="I68" s="105">
        <f>H68+'28.11'!I68</f>
        <v>360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43798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H69+'28.11'!I69</f>
        <v>864</v>
      </c>
      <c r="J69" s="51">
        <v>3</v>
      </c>
      <c r="K69" s="51">
        <v>3</v>
      </c>
      <c r="L69" s="51">
        <v>2</v>
      </c>
      <c r="M69" s="17">
        <f t="shared" si="12"/>
        <v>854</v>
      </c>
      <c r="N69" s="86">
        <v>7</v>
      </c>
      <c r="O69" s="3"/>
      <c r="P69" s="3"/>
      <c r="Q69" s="3"/>
      <c r="R69" s="3"/>
    </row>
    <row r="70" spans="1:18" ht="17.55" customHeight="1" x14ac:dyDescent="0.3">
      <c r="A70" s="1">
        <f t="shared" si="4"/>
        <v>43798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H70+'28.11'!I70</f>
        <v>795</v>
      </c>
      <c r="J70" s="51">
        <v>2</v>
      </c>
      <c r="K70" s="51">
        <v>2</v>
      </c>
      <c r="L70" s="51">
        <v>0</v>
      </c>
      <c r="M70" s="17">
        <f t="shared" si="12"/>
        <v>789</v>
      </c>
      <c r="N70" s="86">
        <v>4</v>
      </c>
      <c r="O70" s="3"/>
      <c r="P70" s="3"/>
      <c r="Q70" s="3"/>
      <c r="R70" s="3"/>
    </row>
    <row r="71" spans="1:18" ht="17.55" customHeight="1" x14ac:dyDescent="0.3">
      <c r="A71" s="1">
        <f t="shared" si="4"/>
        <v>43798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H71+'28.11'!I71</f>
        <v>778</v>
      </c>
      <c r="J71" s="51"/>
      <c r="K71" s="51"/>
      <c r="L71" s="51">
        <v>0</v>
      </c>
      <c r="M71" s="17">
        <f t="shared" si="12"/>
        <v>777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43798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H72+'28.11'!I72</f>
        <v>312</v>
      </c>
      <c r="J72" s="51"/>
      <c r="K72" s="51"/>
      <c r="L72" s="51">
        <v>0</v>
      </c>
      <c r="M72" s="17">
        <f t="shared" si="12"/>
        <v>311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43798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H73+'28.11'!I73</f>
        <v>402</v>
      </c>
      <c r="J73" s="51">
        <v>3</v>
      </c>
      <c r="K73" s="51">
        <v>3</v>
      </c>
      <c r="L73" s="51">
        <v>3</v>
      </c>
      <c r="M73" s="17">
        <f t="shared" si="12"/>
        <v>397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43798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H74+'28.11'!I74</f>
        <v>10</v>
      </c>
      <c r="J74" s="55">
        <v>10</v>
      </c>
      <c r="K74" s="55">
        <v>8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43798</v>
      </c>
      <c r="B75" s="2">
        <v>1</v>
      </c>
      <c r="C75" s="29"/>
      <c r="D75" s="22" t="s">
        <v>117</v>
      </c>
      <c r="E75" s="23">
        <f>SUM(E45:E74)</f>
        <v>12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12</v>
      </c>
      <c r="I75" s="23">
        <f t="shared" si="13"/>
        <v>19905</v>
      </c>
      <c r="J75" s="23">
        <f t="shared" si="13"/>
        <v>108</v>
      </c>
      <c r="K75" s="23">
        <f t="shared" si="13"/>
        <v>105</v>
      </c>
      <c r="L75" s="23">
        <f t="shared" si="13"/>
        <v>73</v>
      </c>
      <c r="M75" s="23">
        <f t="shared" si="13"/>
        <v>19729</v>
      </c>
      <c r="N75" s="23">
        <f t="shared" si="13"/>
        <v>68</v>
      </c>
      <c r="O75" s="3"/>
      <c r="P75" s="3"/>
      <c r="Q75" s="3"/>
      <c r="R75" s="3"/>
    </row>
    <row r="76" spans="1:18" ht="17.55" customHeight="1" x14ac:dyDescent="0.3">
      <c r="A76" s="1">
        <f t="shared" si="4"/>
        <v>43798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43798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43798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43798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43798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43798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43798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43798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43798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43798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43798</v>
      </c>
      <c r="B86" s="2">
        <v>1</v>
      </c>
      <c r="E86" s="30"/>
    </row>
    <row r="87" spans="1:14" x14ac:dyDescent="0.3">
      <c r="A87" s="1">
        <f t="shared" si="4"/>
        <v>43798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43798</v>
      </c>
      <c r="B88" s="2">
        <v>1</v>
      </c>
      <c r="E88" s="30"/>
    </row>
    <row r="89" spans="1:14" x14ac:dyDescent="0.3">
      <c r="A89" s="1">
        <f t="shared" ref="A89" si="14">$N$3</f>
        <v>43798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58" zoomScale="80" zoomScaleNormal="80" zoomScaleSheetLayoutView="80" workbookViewId="0">
      <selection activeCell="C74" sqref="A74:XFD74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43797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43797</v>
      </c>
      <c r="B2" s="2">
        <v>1</v>
      </c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41"/>
      <c r="N2" s="254"/>
    </row>
    <row r="3" spans="1:20" ht="17.399999999999999" x14ac:dyDescent="0.3">
      <c r="A3" s="1">
        <f t="shared" si="0"/>
        <v>43797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43797</v>
      </c>
      <c r="O3" s="3"/>
      <c r="P3" s="3"/>
      <c r="Q3" s="3"/>
      <c r="R3" s="3"/>
    </row>
    <row r="4" spans="1:20" ht="17.399999999999999" x14ac:dyDescent="0.3">
      <c r="A4" s="1">
        <f t="shared" si="0"/>
        <v>43797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43797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43797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43797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43797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43797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85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475</v>
      </c>
      <c r="O9" s="3"/>
      <c r="P9" s="3"/>
      <c r="Q9" s="40" t="str">
        <f>"24 N›Uvq ?? msL¨v = "&amp;H36</f>
        <v>24 N›Uvq ?? msL¨v = 85</v>
      </c>
    </row>
    <row r="10" spans="1:20" ht="57.6" x14ac:dyDescent="0.3">
      <c r="A10" s="1">
        <f t="shared" si="0"/>
        <v>43797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53" t="s">
        <v>142</v>
      </c>
      <c r="I10" s="65" t="str">
        <f>"me©‡gvU fwZ©
= "&amp;I36</f>
        <v>me©‡gvU fwZ©
= 99948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193</v>
      </c>
      <c r="L10" s="65" t="str">
        <f>"wbwðZ g„„Zz¨ 
= "&amp;L36</f>
        <v>wbwðZ g„„Zz¨ 
= 121</v>
      </c>
      <c r="M10" s="65" t="str">
        <f>"QvocÎ cÖvß †ivMx
 = "&amp;M36</f>
        <v>QvocÎ cÖvß †ivMx
 = 99209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43797</v>
      </c>
      <c r="B11" s="2" t="s">
        <v>9</v>
      </c>
      <c r="C11" s="12">
        <v>1</v>
      </c>
      <c r="D11" s="57" t="s">
        <v>10</v>
      </c>
      <c r="E11" s="13">
        <v>4</v>
      </c>
      <c r="F11" s="13">
        <v>0</v>
      </c>
      <c r="G11" s="13">
        <v>0</v>
      </c>
      <c r="H11" s="82">
        <f>SUM(E11:G11)</f>
        <v>4</v>
      </c>
      <c r="I11" s="104">
        <f>H11+'27.11'!I11</f>
        <v>8598</v>
      </c>
      <c r="J11" s="49">
        <v>40</v>
      </c>
      <c r="K11" s="49">
        <v>23</v>
      </c>
      <c r="L11" s="49">
        <v>11</v>
      </c>
      <c r="M11" s="14">
        <f t="shared" ref="M11:M23" si="1">I11-N11-J11</f>
        <v>8517</v>
      </c>
      <c r="N11" s="85">
        <v>41</v>
      </c>
      <c r="O11" s="3"/>
      <c r="P11" s="3"/>
      <c r="Q11" s="3"/>
      <c r="R11" s="3"/>
    </row>
    <row r="12" spans="1:20" x14ac:dyDescent="0.3">
      <c r="A12" s="1">
        <f t="shared" si="0"/>
        <v>43797</v>
      </c>
      <c r="B12" s="2" t="s">
        <v>11</v>
      </c>
      <c r="C12" s="15">
        <v>2</v>
      </c>
      <c r="D12" s="59" t="s">
        <v>144</v>
      </c>
      <c r="E12" s="13">
        <v>3</v>
      </c>
      <c r="F12" s="13">
        <v>0</v>
      </c>
      <c r="G12" s="13">
        <v>0</v>
      </c>
      <c r="H12" s="83">
        <f t="shared" ref="H12:H23" si="2">SUM(E12:G12)</f>
        <v>3</v>
      </c>
      <c r="I12" s="105">
        <f>H12+'27.11'!I12</f>
        <v>4971</v>
      </c>
      <c r="J12" s="51">
        <v>2</v>
      </c>
      <c r="K12" s="51">
        <v>0</v>
      </c>
      <c r="L12" s="51">
        <v>0</v>
      </c>
      <c r="M12" s="17">
        <f t="shared" si="1"/>
        <v>4933</v>
      </c>
      <c r="N12" s="86">
        <v>36</v>
      </c>
      <c r="O12" s="3"/>
      <c r="P12" s="3"/>
      <c r="Q12" s="3"/>
      <c r="R12" s="3"/>
    </row>
    <row r="13" spans="1:20" x14ac:dyDescent="0.3">
      <c r="A13" s="1">
        <f t="shared" si="0"/>
        <v>43797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H13+'27.11'!I13</f>
        <v>1454</v>
      </c>
      <c r="J13" s="51">
        <v>16</v>
      </c>
      <c r="K13" s="51">
        <v>10</v>
      </c>
      <c r="L13" s="51">
        <v>9</v>
      </c>
      <c r="M13" s="17">
        <f t="shared" si="1"/>
        <v>1434</v>
      </c>
      <c r="N13" s="86">
        <v>4</v>
      </c>
      <c r="O13" s="3"/>
      <c r="Q13" s="3"/>
      <c r="R13" s="3"/>
    </row>
    <row r="14" spans="1:20" x14ac:dyDescent="0.3">
      <c r="A14" s="1">
        <f t="shared" si="0"/>
        <v>43797</v>
      </c>
      <c r="B14" s="2" t="s">
        <v>14</v>
      </c>
      <c r="C14" s="15">
        <v>4</v>
      </c>
      <c r="D14" s="59" t="s">
        <v>145</v>
      </c>
      <c r="E14" s="13">
        <v>6</v>
      </c>
      <c r="F14" s="13">
        <v>0</v>
      </c>
      <c r="G14" s="13">
        <v>0</v>
      </c>
      <c r="H14" s="83">
        <f t="shared" si="2"/>
        <v>6</v>
      </c>
      <c r="I14" s="105">
        <f>H14+'27.11'!I14</f>
        <v>3710</v>
      </c>
      <c r="J14" s="51">
        <v>8</v>
      </c>
      <c r="K14" s="51">
        <v>8</v>
      </c>
      <c r="L14" s="51">
        <v>5</v>
      </c>
      <c r="M14" s="17">
        <f t="shared" si="1"/>
        <v>3678</v>
      </c>
      <c r="N14" s="86">
        <v>24</v>
      </c>
      <c r="O14" s="3"/>
      <c r="P14" s="3"/>
      <c r="Q14" s="3"/>
      <c r="R14" s="3"/>
    </row>
    <row r="15" spans="1:20" ht="17.399999999999999" x14ac:dyDescent="0.3">
      <c r="A15" s="1">
        <f t="shared" si="0"/>
        <v>43797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H15+'27.11'!I15</f>
        <v>1649</v>
      </c>
      <c r="J15" s="51">
        <v>3</v>
      </c>
      <c r="K15" s="51">
        <v>2</v>
      </c>
      <c r="L15" s="51">
        <v>2</v>
      </c>
      <c r="M15" s="17">
        <f t="shared" si="1"/>
        <v>1644</v>
      </c>
      <c r="N15" s="86">
        <v>2</v>
      </c>
      <c r="O15" s="3"/>
      <c r="P15" s="3"/>
      <c r="Q15" s="3"/>
      <c r="R15" s="3"/>
    </row>
    <row r="16" spans="1:20" ht="17.399999999999999" x14ac:dyDescent="0.3">
      <c r="A16" s="1">
        <f t="shared" si="0"/>
        <v>43797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H16+'27.11'!I16</f>
        <v>1042</v>
      </c>
      <c r="J16" s="51"/>
      <c r="K16" s="51"/>
      <c r="L16" s="51">
        <v>0</v>
      </c>
      <c r="M16" s="17">
        <f t="shared" si="1"/>
        <v>1037</v>
      </c>
      <c r="N16" s="86">
        <v>5</v>
      </c>
      <c r="O16" s="3"/>
      <c r="P16" s="3"/>
      <c r="Q16" s="3"/>
      <c r="R16" s="3"/>
    </row>
    <row r="17" spans="1:18" x14ac:dyDescent="0.3">
      <c r="A17" s="1">
        <f t="shared" si="0"/>
        <v>43797</v>
      </c>
      <c r="B17" s="2" t="s">
        <v>23</v>
      </c>
      <c r="C17" s="15">
        <v>7</v>
      </c>
      <c r="D17" s="61" t="s">
        <v>24</v>
      </c>
      <c r="E17" s="13">
        <v>4</v>
      </c>
      <c r="F17" s="13">
        <v>0</v>
      </c>
      <c r="G17" s="13">
        <v>0</v>
      </c>
      <c r="H17" s="83">
        <f t="shared" si="2"/>
        <v>4</v>
      </c>
      <c r="I17" s="105">
        <f>H17+'27.11'!I17</f>
        <v>4155</v>
      </c>
      <c r="J17" s="51">
        <v>15</v>
      </c>
      <c r="K17" s="51">
        <v>12</v>
      </c>
      <c r="L17" s="51">
        <v>5</v>
      </c>
      <c r="M17" s="17">
        <f t="shared" si="1"/>
        <v>4112</v>
      </c>
      <c r="N17" s="86">
        <v>28</v>
      </c>
      <c r="O17" s="3"/>
      <c r="P17" s="3"/>
      <c r="Q17" s="3"/>
      <c r="R17" s="3"/>
    </row>
    <row r="18" spans="1:18" ht="17.399999999999999" x14ac:dyDescent="0.3">
      <c r="A18" s="1">
        <f t="shared" si="0"/>
        <v>43797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H18+'27.11'!I18</f>
        <v>354</v>
      </c>
      <c r="J18" s="51"/>
      <c r="K18" s="51"/>
      <c r="L18" s="51">
        <v>0</v>
      </c>
      <c r="M18" s="17">
        <f t="shared" si="1"/>
        <v>350</v>
      </c>
      <c r="N18" s="86">
        <v>4</v>
      </c>
      <c r="O18" s="3"/>
      <c r="P18" s="3"/>
      <c r="Q18" s="3"/>
      <c r="R18" s="3"/>
    </row>
    <row r="19" spans="1:18" x14ac:dyDescent="0.3">
      <c r="A19" s="1">
        <f t="shared" si="0"/>
        <v>43797</v>
      </c>
      <c r="B19" s="2" t="s">
        <v>27</v>
      </c>
      <c r="C19" s="15">
        <v>9</v>
      </c>
      <c r="D19" s="61" t="s">
        <v>28</v>
      </c>
      <c r="E19" s="13">
        <v>4</v>
      </c>
      <c r="F19" s="13">
        <v>0</v>
      </c>
      <c r="G19" s="13">
        <v>0</v>
      </c>
      <c r="H19" s="83">
        <f t="shared" si="2"/>
        <v>4</v>
      </c>
      <c r="I19" s="105">
        <f>H19+'27.11'!I19</f>
        <v>1735</v>
      </c>
      <c r="J19" s="51"/>
      <c r="K19" s="51">
        <v>0</v>
      </c>
      <c r="L19" s="51">
        <v>0</v>
      </c>
      <c r="M19" s="17">
        <f t="shared" si="1"/>
        <v>1720</v>
      </c>
      <c r="N19" s="86">
        <v>15</v>
      </c>
      <c r="O19" s="3"/>
      <c r="P19" s="3"/>
      <c r="Q19" s="3"/>
      <c r="R19" s="3"/>
    </row>
    <row r="20" spans="1:18" x14ac:dyDescent="0.3">
      <c r="A20" s="1">
        <f t="shared" si="0"/>
        <v>43797</v>
      </c>
      <c r="B20" s="2" t="s">
        <v>29</v>
      </c>
      <c r="C20" s="15">
        <v>10</v>
      </c>
      <c r="D20" s="59" t="s">
        <v>30</v>
      </c>
      <c r="E20" s="13">
        <v>4</v>
      </c>
      <c r="F20" s="13">
        <v>0</v>
      </c>
      <c r="G20" s="13">
        <v>0</v>
      </c>
      <c r="H20" s="83">
        <f t="shared" si="2"/>
        <v>4</v>
      </c>
      <c r="I20" s="105">
        <f>H20+'27.11'!I20</f>
        <v>3161</v>
      </c>
      <c r="J20" s="51">
        <v>3</v>
      </c>
      <c r="K20" s="51">
        <v>2</v>
      </c>
      <c r="L20" s="51">
        <v>2</v>
      </c>
      <c r="M20" s="17">
        <f t="shared" si="1"/>
        <v>3139</v>
      </c>
      <c r="N20" s="86">
        <v>19</v>
      </c>
      <c r="O20" s="3"/>
      <c r="P20" s="3"/>
      <c r="Q20" s="3"/>
      <c r="R20" s="3"/>
    </row>
    <row r="21" spans="1:18" ht="22.2" customHeight="1" x14ac:dyDescent="0.3">
      <c r="A21" s="1">
        <f t="shared" si="0"/>
        <v>43797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H21+'27.11'!I21</f>
        <v>245</v>
      </c>
      <c r="J21" s="51"/>
      <c r="K21" s="51"/>
      <c r="L21" s="51"/>
      <c r="M21" s="17">
        <f t="shared" si="1"/>
        <v>244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H22+'27.11'!I22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43797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27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27</v>
      </c>
      <c r="I24" s="94">
        <f t="shared" si="3"/>
        <v>31149</v>
      </c>
      <c r="J24" s="92">
        <f t="shared" si="3"/>
        <v>87</v>
      </c>
      <c r="K24" s="92">
        <f t="shared" si="3"/>
        <v>57</v>
      </c>
      <c r="L24" s="92">
        <f t="shared" si="3"/>
        <v>34</v>
      </c>
      <c r="M24" s="95">
        <f t="shared" si="3"/>
        <v>30883</v>
      </c>
      <c r="N24" s="96">
        <f t="shared" si="3"/>
        <v>179</v>
      </c>
      <c r="O24" s="3"/>
      <c r="P24" s="3"/>
      <c r="Q24" s="3"/>
      <c r="R24" s="3"/>
    </row>
    <row r="25" spans="1:18" x14ac:dyDescent="0.3">
      <c r="A25" s="1">
        <f t="shared" ref="A25:A88" si="4">$N$3</f>
        <v>43797</v>
      </c>
      <c r="B25" s="2">
        <v>1</v>
      </c>
      <c r="C25" s="78"/>
      <c r="D25" s="79" t="s">
        <v>119</v>
      </c>
      <c r="E25" s="97">
        <f>E75</f>
        <v>16</v>
      </c>
      <c r="F25" s="97">
        <f t="shared" ref="F25:N25" si="5">F75</f>
        <v>0</v>
      </c>
      <c r="G25" s="97">
        <f t="shared" si="5"/>
        <v>0</v>
      </c>
      <c r="H25" s="97">
        <f t="shared" si="5"/>
        <v>16</v>
      </c>
      <c r="I25" s="97">
        <f t="shared" si="5"/>
        <v>19893</v>
      </c>
      <c r="J25" s="97">
        <f t="shared" si="5"/>
        <v>108</v>
      </c>
      <c r="K25" s="97">
        <f t="shared" si="5"/>
        <v>99</v>
      </c>
      <c r="L25" s="97">
        <f t="shared" si="5"/>
        <v>70</v>
      </c>
      <c r="M25" s="97">
        <f t="shared" si="5"/>
        <v>19713</v>
      </c>
      <c r="N25" s="97">
        <f t="shared" si="5"/>
        <v>72</v>
      </c>
      <c r="O25" s="3"/>
      <c r="P25" s="3"/>
      <c r="Q25" s="3"/>
      <c r="R25" s="3"/>
    </row>
    <row r="26" spans="1:18" x14ac:dyDescent="0.3">
      <c r="A26" s="1">
        <f t="shared" si="4"/>
        <v>43797</v>
      </c>
      <c r="B26" s="2">
        <v>1</v>
      </c>
      <c r="C26" s="78"/>
      <c r="D26" s="79" t="s">
        <v>154</v>
      </c>
      <c r="E26" s="97">
        <f>E24+E25</f>
        <v>43</v>
      </c>
      <c r="F26" s="98">
        <f t="shared" ref="F26:N26" si="6">F24+F25</f>
        <v>0</v>
      </c>
      <c r="G26" s="98">
        <f t="shared" si="6"/>
        <v>0</v>
      </c>
      <c r="H26" s="99">
        <f t="shared" si="6"/>
        <v>43</v>
      </c>
      <c r="I26" s="97">
        <f t="shared" si="6"/>
        <v>51042</v>
      </c>
      <c r="J26" s="98">
        <f t="shared" si="6"/>
        <v>195</v>
      </c>
      <c r="K26" s="98">
        <f t="shared" si="6"/>
        <v>156</v>
      </c>
      <c r="L26" s="100">
        <f t="shared" si="6"/>
        <v>104</v>
      </c>
      <c r="M26" s="101">
        <f t="shared" si="6"/>
        <v>50596</v>
      </c>
      <c r="N26" s="102">
        <f t="shared" si="6"/>
        <v>251</v>
      </c>
      <c r="O26" s="3"/>
      <c r="P26" s="67"/>
      <c r="Q26" s="3"/>
      <c r="R26" s="3"/>
    </row>
    <row r="27" spans="1:18" x14ac:dyDescent="0.3">
      <c r="A27" s="1">
        <f t="shared" si="4"/>
        <v>43797</v>
      </c>
      <c r="B27" s="2">
        <v>1</v>
      </c>
      <c r="C27" s="80"/>
      <c r="D27" s="81" t="s">
        <v>120</v>
      </c>
      <c r="E27" s="97">
        <f>SUM(E28:E35)</f>
        <v>42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42</v>
      </c>
      <c r="I27" s="97">
        <f t="shared" si="7"/>
        <v>48906</v>
      </c>
      <c r="J27" s="98">
        <f>SUM(J28:J35)</f>
        <v>69</v>
      </c>
      <c r="K27" s="98">
        <f t="shared" si="7"/>
        <v>37</v>
      </c>
      <c r="L27" s="100">
        <f t="shared" si="7"/>
        <v>17</v>
      </c>
      <c r="M27" s="101">
        <f t="shared" si="7"/>
        <v>48613</v>
      </c>
      <c r="N27" s="102">
        <f t="shared" si="7"/>
        <v>224</v>
      </c>
      <c r="O27" s="3"/>
      <c r="P27" s="3"/>
      <c r="Q27" s="3"/>
      <c r="R27" s="3"/>
    </row>
    <row r="28" spans="1:18" x14ac:dyDescent="0.3">
      <c r="A28" s="1">
        <f t="shared" si="4"/>
        <v>43797</v>
      </c>
      <c r="B28" s="2" t="s">
        <v>31</v>
      </c>
      <c r="C28" s="12">
        <v>1</v>
      </c>
      <c r="D28" s="48" t="s">
        <v>32</v>
      </c>
      <c r="E28" s="13">
        <v>7</v>
      </c>
      <c r="F28" s="13">
        <v>0</v>
      </c>
      <c r="G28" s="13">
        <v>0</v>
      </c>
      <c r="H28" s="82">
        <f t="shared" ref="H28:H35" si="8">SUM(E28:G28)</f>
        <v>7</v>
      </c>
      <c r="I28" s="104">
        <f>H28+'27.11'!I28</f>
        <v>11592</v>
      </c>
      <c r="J28" s="49">
        <v>14</v>
      </c>
      <c r="K28" s="49">
        <v>8</v>
      </c>
      <c r="L28" s="49">
        <v>5</v>
      </c>
      <c r="M28" s="14">
        <f t="shared" ref="M28:M35" si="9">I28-N28-J28</f>
        <v>11544</v>
      </c>
      <c r="N28" s="85">
        <v>34</v>
      </c>
      <c r="O28" s="3"/>
      <c r="P28" s="3"/>
      <c r="Q28" s="3"/>
      <c r="R28" s="3"/>
    </row>
    <row r="29" spans="1:18" x14ac:dyDescent="0.3">
      <c r="A29" s="1">
        <f t="shared" si="4"/>
        <v>43797</v>
      </c>
      <c r="B29" s="2" t="s">
        <v>33</v>
      </c>
      <c r="C29" s="15">
        <v>2</v>
      </c>
      <c r="D29" s="50" t="s">
        <v>156</v>
      </c>
      <c r="E29" s="13">
        <v>10</v>
      </c>
      <c r="F29" s="13">
        <v>0</v>
      </c>
      <c r="G29" s="13">
        <v>0</v>
      </c>
      <c r="H29" s="83">
        <f t="shared" si="8"/>
        <v>10</v>
      </c>
      <c r="I29" s="105">
        <f>H29+'27.11'!I29</f>
        <v>8162</v>
      </c>
      <c r="J29" s="51">
        <v>7</v>
      </c>
      <c r="K29" s="51">
        <v>5</v>
      </c>
      <c r="L29" s="51">
        <v>2</v>
      </c>
      <c r="M29" s="17">
        <f t="shared" si="9"/>
        <v>8076</v>
      </c>
      <c r="N29" s="86">
        <v>79</v>
      </c>
      <c r="O29" s="3"/>
      <c r="P29" s="3"/>
      <c r="Q29" s="3"/>
      <c r="R29" s="3"/>
    </row>
    <row r="30" spans="1:18" ht="17.399999999999999" x14ac:dyDescent="0.3">
      <c r="A30" s="1">
        <f t="shared" si="4"/>
        <v>43797</v>
      </c>
      <c r="B30" s="2" t="s">
        <v>35</v>
      </c>
      <c r="C30" s="15">
        <v>3</v>
      </c>
      <c r="D30" s="50" t="s">
        <v>36</v>
      </c>
      <c r="E30" s="13">
        <v>14</v>
      </c>
      <c r="F30" s="13">
        <v>0</v>
      </c>
      <c r="G30" s="13">
        <v>0</v>
      </c>
      <c r="H30" s="83">
        <f t="shared" si="8"/>
        <v>14</v>
      </c>
      <c r="I30" s="105">
        <f>H30+'27.11'!I30</f>
        <v>11820</v>
      </c>
      <c r="J30" s="51">
        <v>24</v>
      </c>
      <c r="K30" s="51">
        <v>10</v>
      </c>
      <c r="L30" s="51">
        <v>4</v>
      </c>
      <c r="M30" s="17">
        <f t="shared" si="9"/>
        <v>11737</v>
      </c>
      <c r="N30" s="86">
        <v>59</v>
      </c>
      <c r="O30" s="3"/>
      <c r="P30" s="3"/>
      <c r="Q30" s="3"/>
      <c r="R30" s="3"/>
    </row>
    <row r="31" spans="1:18" ht="17.399999999999999" x14ac:dyDescent="0.3">
      <c r="A31" s="1">
        <f t="shared" si="4"/>
        <v>43797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H31+'27.11'!I31</f>
        <v>2155</v>
      </c>
      <c r="J31" s="51">
        <v>4</v>
      </c>
      <c r="K31" s="51">
        <v>4</v>
      </c>
      <c r="L31" s="51">
        <v>2</v>
      </c>
      <c r="M31" s="17">
        <f t="shared" si="9"/>
        <v>2149</v>
      </c>
      <c r="N31" s="86">
        <v>2</v>
      </c>
      <c r="O31" s="3"/>
      <c r="P31" s="3"/>
      <c r="Q31" s="3"/>
      <c r="R31" s="3"/>
    </row>
    <row r="32" spans="1:18" ht="17.399999999999999" x14ac:dyDescent="0.3">
      <c r="A32" s="1">
        <f t="shared" si="4"/>
        <v>43797</v>
      </c>
      <c r="B32" s="2" t="s">
        <v>39</v>
      </c>
      <c r="C32" s="15">
        <v>5</v>
      </c>
      <c r="D32" s="50" t="s">
        <v>40</v>
      </c>
      <c r="E32" s="13">
        <v>2</v>
      </c>
      <c r="F32" s="13">
        <v>0</v>
      </c>
      <c r="G32" s="13">
        <v>0</v>
      </c>
      <c r="H32" s="83">
        <f t="shared" si="8"/>
        <v>2</v>
      </c>
      <c r="I32" s="105">
        <f>H32+'27.11'!I32</f>
        <v>4790</v>
      </c>
      <c r="J32" s="51">
        <v>5</v>
      </c>
      <c r="K32" s="51">
        <v>2</v>
      </c>
      <c r="L32" s="51">
        <v>0</v>
      </c>
      <c r="M32" s="17">
        <f t="shared" si="9"/>
        <v>4769</v>
      </c>
      <c r="N32" s="86">
        <v>16</v>
      </c>
      <c r="O32" s="3"/>
      <c r="P32" s="3"/>
      <c r="Q32" s="3"/>
      <c r="R32" s="3"/>
    </row>
    <row r="33" spans="1:18" ht="17.399999999999999" x14ac:dyDescent="0.3">
      <c r="A33" s="1">
        <f t="shared" si="4"/>
        <v>43797</v>
      </c>
      <c r="B33" s="2" t="s">
        <v>41</v>
      </c>
      <c r="C33" s="15">
        <v>6</v>
      </c>
      <c r="D33" s="50" t="s">
        <v>42</v>
      </c>
      <c r="E33" s="13">
        <v>5</v>
      </c>
      <c r="F33" s="13">
        <v>0</v>
      </c>
      <c r="G33" s="13">
        <v>0</v>
      </c>
      <c r="H33" s="83">
        <f t="shared" si="8"/>
        <v>5</v>
      </c>
      <c r="I33" s="105">
        <f>H33+'27.11'!I33</f>
        <v>7020</v>
      </c>
      <c r="J33" s="51">
        <v>10</v>
      </c>
      <c r="K33" s="51">
        <v>5</v>
      </c>
      <c r="L33" s="51">
        <v>2</v>
      </c>
      <c r="M33" s="17">
        <f t="shared" si="9"/>
        <v>6994</v>
      </c>
      <c r="N33" s="86">
        <v>16</v>
      </c>
      <c r="O33" s="3"/>
      <c r="P33" s="3"/>
      <c r="Q33" s="3"/>
      <c r="R33" s="3"/>
    </row>
    <row r="34" spans="1:18" x14ac:dyDescent="0.3">
      <c r="A34" s="1">
        <f t="shared" si="4"/>
        <v>43797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H34+'27.11'!I34</f>
        <v>1008</v>
      </c>
      <c r="J34" s="51">
        <v>1</v>
      </c>
      <c r="K34" s="51">
        <v>0</v>
      </c>
      <c r="L34" s="51">
        <v>0</v>
      </c>
      <c r="M34" s="17">
        <f t="shared" si="9"/>
        <v>1006</v>
      </c>
      <c r="N34" s="86">
        <v>1</v>
      </c>
      <c r="O34" s="3"/>
      <c r="P34" s="3"/>
      <c r="Q34" s="3"/>
      <c r="R34" s="3"/>
    </row>
    <row r="35" spans="1:18" ht="17.399999999999999" x14ac:dyDescent="0.3">
      <c r="A35" s="1">
        <f t="shared" si="4"/>
        <v>43797</v>
      </c>
      <c r="B35" s="2" t="s">
        <v>45</v>
      </c>
      <c r="C35" s="20">
        <v>8</v>
      </c>
      <c r="D35" s="54" t="s">
        <v>46</v>
      </c>
      <c r="E35" s="13">
        <v>3</v>
      </c>
      <c r="F35" s="13">
        <v>0</v>
      </c>
      <c r="G35" s="13">
        <v>0</v>
      </c>
      <c r="H35" s="84">
        <f t="shared" si="8"/>
        <v>3</v>
      </c>
      <c r="I35" s="106">
        <f>H35+'27.11'!I35</f>
        <v>2359</v>
      </c>
      <c r="J35" s="55">
        <v>4</v>
      </c>
      <c r="K35" s="55">
        <v>3</v>
      </c>
      <c r="L35" s="55">
        <v>2</v>
      </c>
      <c r="M35" s="19">
        <f t="shared" si="9"/>
        <v>2338</v>
      </c>
      <c r="N35" s="87">
        <v>17</v>
      </c>
      <c r="O35" s="3"/>
      <c r="P35" s="3"/>
      <c r="Q35" s="3"/>
      <c r="R35" s="3"/>
    </row>
    <row r="36" spans="1:18" x14ac:dyDescent="0.3">
      <c r="A36" s="1">
        <f t="shared" si="4"/>
        <v>43797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85</v>
      </c>
      <c r="I36" s="23">
        <f t="shared" si="10"/>
        <v>99948</v>
      </c>
      <c r="J36" s="23">
        <f t="shared" si="10"/>
        <v>264</v>
      </c>
      <c r="K36" s="23">
        <f t="shared" si="10"/>
        <v>193</v>
      </c>
      <c r="L36" s="23">
        <f t="shared" si="10"/>
        <v>121</v>
      </c>
      <c r="M36" s="23">
        <f t="shared" si="10"/>
        <v>99209</v>
      </c>
      <c r="N36" s="23">
        <f t="shared" si="10"/>
        <v>475</v>
      </c>
      <c r="O36" s="3"/>
      <c r="P36" s="3"/>
      <c r="Q36" s="3"/>
      <c r="R36" s="3"/>
    </row>
    <row r="37" spans="1:18" ht="21.6" customHeight="1" x14ac:dyDescent="0.3">
      <c r="A37" s="1">
        <f t="shared" si="4"/>
        <v>43797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43797</v>
      </c>
      <c r="B38" s="64">
        <v>1</v>
      </c>
      <c r="C38" s="69"/>
      <c r="D38" s="306" t="s">
        <v>252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43797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43797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43797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43797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43797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16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72</v>
      </c>
      <c r="O43" s="3"/>
      <c r="P43" s="3"/>
      <c r="Q43" s="3"/>
      <c r="R43" s="3"/>
    </row>
    <row r="44" spans="1:18" ht="58.2" customHeight="1" x14ac:dyDescent="0.3">
      <c r="A44" s="1">
        <f t="shared" si="4"/>
        <v>43797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53" t="s">
        <v>142</v>
      </c>
      <c r="I44" s="65" t="str">
        <f>"me©‡gvU fwZ© 
= "&amp;I75</f>
        <v>me©‡gvU fwZ© 
= 19893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99</v>
      </c>
      <c r="L44" s="65" t="str">
        <f>"wbwðZ g„„Zz¨ 
= "&amp;L75</f>
        <v>wbwðZ g„„Zz¨ 
= 70</v>
      </c>
      <c r="M44" s="65" t="str">
        <f>"QvocÎ cÖvß †ivMx
 = "&amp;M75</f>
        <v>QvocÎ cÖvß †ivMx
 = 19713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43797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H45+'27.11'!I45</f>
        <v>1210</v>
      </c>
      <c r="J45" s="49">
        <v>3</v>
      </c>
      <c r="K45" s="49">
        <v>3</v>
      </c>
      <c r="L45" s="49">
        <v>1</v>
      </c>
      <c r="M45" s="14">
        <f t="shared" ref="M45:M74" si="12">I45-N45-J45</f>
        <v>1204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43797</v>
      </c>
      <c r="B46" s="2" t="s">
        <v>15</v>
      </c>
      <c r="C46" s="33">
        <v>2</v>
      </c>
      <c r="D46" s="50" t="s">
        <v>16</v>
      </c>
      <c r="E46" s="13">
        <v>4</v>
      </c>
      <c r="F46" s="13">
        <v>0</v>
      </c>
      <c r="G46" s="13">
        <v>0</v>
      </c>
      <c r="H46" s="83">
        <f t="shared" si="11"/>
        <v>4</v>
      </c>
      <c r="I46" s="105">
        <f>H46+'27.11'!I46</f>
        <v>1883</v>
      </c>
      <c r="J46" s="51">
        <v>12</v>
      </c>
      <c r="K46" s="51">
        <v>10</v>
      </c>
      <c r="L46" s="51">
        <v>8</v>
      </c>
      <c r="M46" s="17">
        <f t="shared" si="12"/>
        <v>1862</v>
      </c>
      <c r="N46" s="86">
        <v>9</v>
      </c>
      <c r="O46" s="3"/>
      <c r="P46" s="3"/>
      <c r="Q46" s="3"/>
      <c r="R46" s="3"/>
    </row>
    <row r="47" spans="1:18" ht="17.55" customHeight="1" x14ac:dyDescent="0.3">
      <c r="A47" s="1">
        <f t="shared" si="4"/>
        <v>43797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H47+'27.11'!I47</f>
        <v>668</v>
      </c>
      <c r="J47" s="51">
        <v>4</v>
      </c>
      <c r="K47" s="51">
        <v>4</v>
      </c>
      <c r="L47" s="51">
        <v>3</v>
      </c>
      <c r="M47" s="17">
        <f t="shared" si="12"/>
        <v>662</v>
      </c>
      <c r="N47" s="86">
        <v>2</v>
      </c>
      <c r="O47" s="3"/>
      <c r="P47" s="3"/>
      <c r="Q47" s="3"/>
      <c r="R47" s="3"/>
    </row>
    <row r="48" spans="1:18" ht="17.55" customHeight="1" x14ac:dyDescent="0.3">
      <c r="A48" s="1">
        <f t="shared" si="4"/>
        <v>43797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H48+'27.11'!I48</f>
        <v>755</v>
      </c>
      <c r="J48" s="51">
        <v>8</v>
      </c>
      <c r="K48" s="51">
        <v>7</v>
      </c>
      <c r="L48" s="51">
        <v>4</v>
      </c>
      <c r="M48" s="17">
        <f t="shared" si="12"/>
        <v>747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43797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H49+'27.11'!I49</f>
        <v>917</v>
      </c>
      <c r="J49" s="51">
        <v>12</v>
      </c>
      <c r="K49" s="51">
        <v>12</v>
      </c>
      <c r="L49" s="51">
        <v>12</v>
      </c>
      <c r="M49" s="17">
        <f t="shared" si="12"/>
        <v>900</v>
      </c>
      <c r="N49" s="86">
        <v>5</v>
      </c>
      <c r="O49" s="3"/>
      <c r="P49" s="3"/>
      <c r="Q49" s="3"/>
      <c r="R49" s="3"/>
    </row>
    <row r="50" spans="1:18" ht="17.55" customHeight="1" x14ac:dyDescent="0.3">
      <c r="A50" s="1">
        <f t="shared" si="4"/>
        <v>43797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H50+'27.11'!I50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43797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H51+'27.11'!I51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43797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H52+'27.11'!I52</f>
        <v>383</v>
      </c>
      <c r="J52" s="51">
        <v>1</v>
      </c>
      <c r="K52" s="51">
        <v>2</v>
      </c>
      <c r="L52" s="51">
        <v>2</v>
      </c>
      <c r="M52" s="17">
        <f t="shared" si="12"/>
        <v>380</v>
      </c>
      <c r="N52" s="86">
        <v>2</v>
      </c>
      <c r="O52" s="3"/>
      <c r="P52" s="3"/>
      <c r="Q52" s="3"/>
      <c r="R52" s="3"/>
    </row>
    <row r="53" spans="1:18" ht="17.55" customHeight="1" x14ac:dyDescent="0.3">
      <c r="A53" s="1">
        <f t="shared" si="4"/>
        <v>43797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H53+'27.11'!I53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43797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H54+'27.11'!I54</f>
        <v>1718</v>
      </c>
      <c r="J54" s="51">
        <v>2</v>
      </c>
      <c r="K54" s="51">
        <v>1</v>
      </c>
      <c r="L54" s="51">
        <v>1</v>
      </c>
      <c r="M54" s="17">
        <f t="shared" si="12"/>
        <v>1707</v>
      </c>
      <c r="N54" s="86">
        <v>9</v>
      </c>
      <c r="O54" s="3"/>
      <c r="P54" s="3"/>
      <c r="Q54" s="3"/>
      <c r="R54" s="3"/>
    </row>
    <row r="55" spans="1:18" ht="17.55" customHeight="1" x14ac:dyDescent="0.3">
      <c r="A55" s="1">
        <f t="shared" si="4"/>
        <v>43797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H55+'27.11'!I55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43797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H56+'27.11'!I56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43797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H57+'27.11'!I57</f>
        <v>689</v>
      </c>
      <c r="J57" s="51">
        <v>4</v>
      </c>
      <c r="K57" s="51">
        <v>4</v>
      </c>
      <c r="L57" s="51">
        <v>1</v>
      </c>
      <c r="M57" s="17">
        <f t="shared" si="12"/>
        <v>684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43797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H58+'27.11'!I58</f>
        <v>1419</v>
      </c>
      <c r="J58" s="51">
        <v>6</v>
      </c>
      <c r="K58" s="51">
        <v>6</v>
      </c>
      <c r="L58" s="51">
        <v>4</v>
      </c>
      <c r="M58" s="17">
        <f t="shared" si="12"/>
        <v>1409</v>
      </c>
      <c r="N58" s="86">
        <v>4</v>
      </c>
      <c r="O58" s="3"/>
      <c r="P58" s="3"/>
      <c r="Q58" s="3"/>
      <c r="R58" s="3"/>
    </row>
    <row r="59" spans="1:18" ht="17.55" customHeight="1" x14ac:dyDescent="0.3">
      <c r="A59" s="1">
        <f t="shared" si="4"/>
        <v>43797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H59+'27.11'!I59</f>
        <v>773</v>
      </c>
      <c r="J59" s="51">
        <v>8</v>
      </c>
      <c r="K59" s="51">
        <v>8</v>
      </c>
      <c r="L59" s="51">
        <v>7</v>
      </c>
      <c r="M59" s="17">
        <f t="shared" si="12"/>
        <v>763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43797</v>
      </c>
      <c r="B60" s="2" t="s">
        <v>87</v>
      </c>
      <c r="C60" s="33">
        <v>16</v>
      </c>
      <c r="D60" s="50" t="s">
        <v>88</v>
      </c>
      <c r="E60" s="13">
        <v>2</v>
      </c>
      <c r="F60" s="13">
        <v>0</v>
      </c>
      <c r="G60" s="13">
        <v>0</v>
      </c>
      <c r="H60" s="83">
        <f t="shared" si="11"/>
        <v>2</v>
      </c>
      <c r="I60" s="105">
        <f>H60+'27.11'!I60</f>
        <v>377</v>
      </c>
      <c r="J60" s="51"/>
      <c r="K60" s="51"/>
      <c r="L60" s="51">
        <v>0</v>
      </c>
      <c r="M60" s="17">
        <f t="shared" si="12"/>
        <v>374</v>
      </c>
      <c r="N60" s="86">
        <v>3</v>
      </c>
      <c r="O60" s="3"/>
      <c r="P60" s="3"/>
      <c r="Q60" s="3"/>
      <c r="R60" s="3"/>
    </row>
    <row r="61" spans="1:18" ht="17.55" customHeight="1" x14ac:dyDescent="0.3">
      <c r="A61" s="1">
        <f t="shared" si="4"/>
        <v>43797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H61+'27.11'!I61</f>
        <v>486</v>
      </c>
      <c r="J61" s="51"/>
      <c r="K61" s="51"/>
      <c r="L61" s="51">
        <v>0</v>
      </c>
      <c r="M61" s="17">
        <f t="shared" si="12"/>
        <v>484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43797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H62+'27.11'!I62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43797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H63+'27.11'!I63</f>
        <v>814</v>
      </c>
      <c r="J63" s="51">
        <v>6</v>
      </c>
      <c r="K63" s="51">
        <v>5</v>
      </c>
      <c r="L63" s="51">
        <v>5</v>
      </c>
      <c r="M63" s="17">
        <f t="shared" si="12"/>
        <v>804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43797</v>
      </c>
      <c r="B64" s="2" t="s">
        <v>95</v>
      </c>
      <c r="C64" s="33">
        <v>20</v>
      </c>
      <c r="D64" s="50" t="s">
        <v>96</v>
      </c>
      <c r="E64" s="13">
        <v>3</v>
      </c>
      <c r="F64" s="13">
        <v>0</v>
      </c>
      <c r="G64" s="13">
        <v>0</v>
      </c>
      <c r="H64" s="83">
        <f t="shared" si="11"/>
        <v>3</v>
      </c>
      <c r="I64" s="105">
        <f>H64+'27.11'!I64</f>
        <v>985</v>
      </c>
      <c r="J64" s="51"/>
      <c r="K64" s="51"/>
      <c r="L64" s="51">
        <v>0</v>
      </c>
      <c r="M64" s="17">
        <f t="shared" si="12"/>
        <v>982</v>
      </c>
      <c r="N64" s="86">
        <v>3</v>
      </c>
      <c r="O64" s="3"/>
      <c r="P64" s="3"/>
      <c r="Q64" s="3"/>
      <c r="R64" s="3"/>
    </row>
    <row r="65" spans="1:18" ht="17.55" customHeight="1" x14ac:dyDescent="0.3">
      <c r="A65" s="1">
        <f t="shared" si="4"/>
        <v>43797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H65+'27.11'!I65</f>
        <v>496</v>
      </c>
      <c r="J65" s="51">
        <v>4</v>
      </c>
      <c r="K65" s="51">
        <v>4</v>
      </c>
      <c r="L65" s="51">
        <v>4</v>
      </c>
      <c r="M65" s="17">
        <f t="shared" si="12"/>
        <v>488</v>
      </c>
      <c r="N65" s="86">
        <v>4</v>
      </c>
      <c r="O65" s="3"/>
      <c r="P65" s="3"/>
      <c r="Q65" s="3"/>
      <c r="R65" s="3"/>
    </row>
    <row r="66" spans="1:18" ht="17.55" customHeight="1" x14ac:dyDescent="0.3">
      <c r="A66" s="1">
        <f t="shared" si="4"/>
        <v>43797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H66+'27.11'!I66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43797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H67+'27.11'!I67</f>
        <v>731</v>
      </c>
      <c r="J67" s="51">
        <v>7</v>
      </c>
      <c r="K67" s="51">
        <v>6</v>
      </c>
      <c r="L67" s="51">
        <v>5</v>
      </c>
      <c r="M67" s="17">
        <f t="shared" si="12"/>
        <v>723</v>
      </c>
      <c r="N67" s="86">
        <v>1</v>
      </c>
      <c r="O67" s="3"/>
      <c r="P67" s="3"/>
      <c r="Q67" s="3"/>
      <c r="R67" s="3"/>
    </row>
    <row r="68" spans="1:18" ht="17.55" customHeight="1" x14ac:dyDescent="0.3">
      <c r="A68" s="1">
        <f t="shared" si="4"/>
        <v>43797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H68+'27.11'!I68</f>
        <v>359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43797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H69+'27.11'!I69</f>
        <v>862</v>
      </c>
      <c r="J69" s="51">
        <v>3</v>
      </c>
      <c r="K69" s="51">
        <v>2</v>
      </c>
      <c r="L69" s="51">
        <v>1</v>
      </c>
      <c r="M69" s="17">
        <f t="shared" si="12"/>
        <v>852</v>
      </c>
      <c r="N69" s="86">
        <v>7</v>
      </c>
      <c r="O69" s="3"/>
      <c r="P69" s="3"/>
      <c r="Q69" s="3"/>
      <c r="R69" s="3"/>
    </row>
    <row r="70" spans="1:18" ht="17.55" customHeight="1" x14ac:dyDescent="0.3">
      <c r="A70" s="1">
        <f t="shared" si="4"/>
        <v>43797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H70+'27.11'!I70</f>
        <v>794</v>
      </c>
      <c r="J70" s="51">
        <v>2</v>
      </c>
      <c r="K70" s="51">
        <v>2</v>
      </c>
      <c r="L70" s="51">
        <v>0</v>
      </c>
      <c r="M70" s="17">
        <f t="shared" si="12"/>
        <v>788</v>
      </c>
      <c r="N70" s="86">
        <v>4</v>
      </c>
      <c r="O70" s="3"/>
      <c r="P70" s="3"/>
      <c r="Q70" s="3"/>
      <c r="R70" s="3"/>
    </row>
    <row r="71" spans="1:18" ht="17.55" customHeight="1" x14ac:dyDescent="0.3">
      <c r="A71" s="1">
        <f t="shared" si="4"/>
        <v>43797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H71+'27.11'!I71</f>
        <v>778</v>
      </c>
      <c r="J71" s="51"/>
      <c r="K71" s="51"/>
      <c r="L71" s="51">
        <v>0</v>
      </c>
      <c r="M71" s="17">
        <f t="shared" si="12"/>
        <v>777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43797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H72+'27.11'!I72</f>
        <v>312</v>
      </c>
      <c r="J72" s="51"/>
      <c r="K72" s="51"/>
      <c r="L72" s="51">
        <v>0</v>
      </c>
      <c r="M72" s="17">
        <f t="shared" si="12"/>
        <v>308</v>
      </c>
      <c r="N72" s="86">
        <v>4</v>
      </c>
      <c r="O72" s="3"/>
      <c r="P72" s="3"/>
      <c r="Q72" s="3"/>
      <c r="R72" s="3"/>
    </row>
    <row r="73" spans="1:18" ht="17.55" customHeight="1" x14ac:dyDescent="0.3">
      <c r="A73" s="1">
        <f t="shared" si="4"/>
        <v>43797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H73+'27.11'!I73</f>
        <v>402</v>
      </c>
      <c r="J73" s="51">
        <v>3</v>
      </c>
      <c r="K73" s="51">
        <v>3</v>
      </c>
      <c r="L73" s="51">
        <v>3</v>
      </c>
      <c r="M73" s="17">
        <f t="shared" si="12"/>
        <v>397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43797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H74+'27.11'!I74</f>
        <v>10</v>
      </c>
      <c r="J74" s="55">
        <v>10</v>
      </c>
      <c r="K74" s="55">
        <v>7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43797</v>
      </c>
      <c r="B75" s="2">
        <v>1</v>
      </c>
      <c r="C75" s="29"/>
      <c r="D75" s="22" t="s">
        <v>117</v>
      </c>
      <c r="E75" s="23">
        <f>SUM(E45:E74)</f>
        <v>16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16</v>
      </c>
      <c r="I75" s="23">
        <f t="shared" si="13"/>
        <v>19893</v>
      </c>
      <c r="J75" s="23">
        <f t="shared" si="13"/>
        <v>108</v>
      </c>
      <c r="K75" s="23">
        <f t="shared" si="13"/>
        <v>99</v>
      </c>
      <c r="L75" s="23">
        <f t="shared" si="13"/>
        <v>70</v>
      </c>
      <c r="M75" s="23">
        <f t="shared" si="13"/>
        <v>19713</v>
      </c>
      <c r="N75" s="23">
        <f t="shared" si="13"/>
        <v>72</v>
      </c>
      <c r="O75" s="3"/>
      <c r="P75" s="3"/>
      <c r="Q75" s="3"/>
      <c r="R75" s="3"/>
    </row>
    <row r="76" spans="1:18" ht="17.55" customHeight="1" x14ac:dyDescent="0.3">
      <c r="A76" s="1">
        <f t="shared" si="4"/>
        <v>43797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43797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43797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43797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43797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43797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43797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43797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43797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43797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ht="17.399999999999999" x14ac:dyDescent="0.3">
      <c r="A86" s="1">
        <f t="shared" si="4"/>
        <v>43797</v>
      </c>
      <c r="B86" s="2">
        <v>1</v>
      </c>
      <c r="E86" s="30"/>
    </row>
    <row r="87" spans="1:14" x14ac:dyDescent="0.3">
      <c r="A87" s="1">
        <f t="shared" si="4"/>
        <v>43797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ht="17.399999999999999" x14ac:dyDescent="0.3">
      <c r="A88" s="1">
        <f t="shared" si="4"/>
        <v>43797</v>
      </c>
      <c r="B88" s="2">
        <v>1</v>
      </c>
      <c r="E88" s="30"/>
    </row>
    <row r="89" spans="1:14" ht="17.399999999999999" x14ac:dyDescent="0.3">
      <c r="A89" s="1">
        <f t="shared" ref="A89" si="14">$N$3</f>
        <v>43797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7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43796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43796</v>
      </c>
      <c r="B2" s="2">
        <v>1</v>
      </c>
      <c r="C2" s="251"/>
      <c r="D2" s="251"/>
      <c r="E2" s="251"/>
      <c r="F2" s="251"/>
      <c r="G2" s="251"/>
      <c r="H2" s="251"/>
      <c r="I2" s="251"/>
      <c r="J2" s="251"/>
      <c r="K2" s="251"/>
      <c r="L2" s="251"/>
      <c r="M2" s="41"/>
      <c r="N2" s="251"/>
    </row>
    <row r="3" spans="1:20" ht="17.399999999999999" x14ac:dyDescent="0.3">
      <c r="A3" s="1">
        <f t="shared" si="0"/>
        <v>43796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43796</v>
      </c>
      <c r="O3" s="3"/>
      <c r="P3" s="3"/>
      <c r="Q3" s="3"/>
      <c r="R3" s="3"/>
    </row>
    <row r="4" spans="1:20" ht="17.399999999999999" x14ac:dyDescent="0.3">
      <c r="A4" s="1">
        <f t="shared" si="0"/>
        <v>43796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43796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43796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43796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43796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43796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108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505</v>
      </c>
      <c r="O9" s="3"/>
      <c r="P9" s="3"/>
      <c r="Q9" s="40" t="str">
        <f>"24 N›Uvq ?? msL¨v = "&amp;H36</f>
        <v>24 N›Uvq ?? msL¨v = 108</v>
      </c>
    </row>
    <row r="10" spans="1:20" ht="57.6" x14ac:dyDescent="0.3">
      <c r="A10" s="1">
        <f t="shared" si="0"/>
        <v>43796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52" t="s">
        <v>142</v>
      </c>
      <c r="I10" s="65" t="str">
        <f>"me©‡gvU fwZ©
= "&amp;I36</f>
        <v>me©‡gvU fwZ©
= 99863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193</v>
      </c>
      <c r="L10" s="65" t="str">
        <f>"wbwðZ g„„Zz¨ 
= "&amp;L36</f>
        <v>wbwðZ g„„Zz¨ 
= 121</v>
      </c>
      <c r="M10" s="65" t="str">
        <f>"QvocÎ cÖvß †ivMx
 = "&amp;M36</f>
        <v>QvocÎ cÖvß †ivMx
 = 99094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43796</v>
      </c>
      <c r="B11" s="2" t="s">
        <v>9</v>
      </c>
      <c r="C11" s="12">
        <v>1</v>
      </c>
      <c r="D11" s="57" t="s">
        <v>10</v>
      </c>
      <c r="E11" s="13">
        <v>6</v>
      </c>
      <c r="F11" s="13">
        <v>0</v>
      </c>
      <c r="G11" s="13">
        <v>0</v>
      </c>
      <c r="H11" s="82">
        <f>SUM(E11:G11)</f>
        <v>6</v>
      </c>
      <c r="I11" s="104">
        <f>H11+'26.11'!I11</f>
        <v>8594</v>
      </c>
      <c r="J11" s="49">
        <v>40</v>
      </c>
      <c r="K11" s="49">
        <v>23</v>
      </c>
      <c r="L11" s="49">
        <v>11</v>
      </c>
      <c r="M11" s="14">
        <f t="shared" ref="M11:M23" si="1">I11-N11-J11</f>
        <v>8507</v>
      </c>
      <c r="N11" s="85">
        <v>47</v>
      </c>
      <c r="O11" s="3"/>
      <c r="P11" s="3"/>
      <c r="Q11" s="3"/>
      <c r="R11" s="3"/>
    </row>
    <row r="12" spans="1:20" x14ac:dyDescent="0.3">
      <c r="A12" s="1">
        <f t="shared" si="0"/>
        <v>43796</v>
      </c>
      <c r="B12" s="2" t="s">
        <v>11</v>
      </c>
      <c r="C12" s="15">
        <v>2</v>
      </c>
      <c r="D12" s="59" t="s">
        <v>144</v>
      </c>
      <c r="E12" s="13">
        <v>5</v>
      </c>
      <c r="F12" s="13">
        <v>0</v>
      </c>
      <c r="G12" s="13">
        <v>0</v>
      </c>
      <c r="H12" s="83">
        <f t="shared" ref="H12:H23" si="2">SUM(E12:G12)</f>
        <v>5</v>
      </c>
      <c r="I12" s="105">
        <f>H12+'26.11'!I12</f>
        <v>4968</v>
      </c>
      <c r="J12" s="51">
        <v>2</v>
      </c>
      <c r="K12" s="51">
        <v>0</v>
      </c>
      <c r="L12" s="51">
        <v>0</v>
      </c>
      <c r="M12" s="17">
        <f t="shared" si="1"/>
        <v>4930</v>
      </c>
      <c r="N12" s="86">
        <v>36</v>
      </c>
      <c r="O12" s="3"/>
      <c r="P12" s="3"/>
      <c r="Q12" s="3"/>
      <c r="R12" s="3"/>
    </row>
    <row r="13" spans="1:20" x14ac:dyDescent="0.3">
      <c r="A13" s="1">
        <f t="shared" si="0"/>
        <v>43796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H13+'26.11'!I13</f>
        <v>1452</v>
      </c>
      <c r="J13" s="51">
        <v>16</v>
      </c>
      <c r="K13" s="51">
        <v>10</v>
      </c>
      <c r="L13" s="51">
        <v>9</v>
      </c>
      <c r="M13" s="17">
        <f t="shared" si="1"/>
        <v>1431</v>
      </c>
      <c r="N13" s="86">
        <v>5</v>
      </c>
      <c r="O13" s="3"/>
      <c r="Q13" s="3"/>
      <c r="R13" s="3"/>
    </row>
    <row r="14" spans="1:20" x14ac:dyDescent="0.3">
      <c r="A14" s="1">
        <f t="shared" si="0"/>
        <v>43796</v>
      </c>
      <c r="B14" s="2" t="s">
        <v>14</v>
      </c>
      <c r="C14" s="15">
        <v>4</v>
      </c>
      <c r="D14" s="59" t="s">
        <v>145</v>
      </c>
      <c r="E14" s="13">
        <v>4</v>
      </c>
      <c r="F14" s="13">
        <v>0</v>
      </c>
      <c r="G14" s="13">
        <v>0</v>
      </c>
      <c r="H14" s="83">
        <f t="shared" si="2"/>
        <v>4</v>
      </c>
      <c r="I14" s="105">
        <f>H14+'26.11'!I14</f>
        <v>3704</v>
      </c>
      <c r="J14" s="51">
        <v>8</v>
      </c>
      <c r="K14" s="51">
        <v>8</v>
      </c>
      <c r="L14" s="51">
        <v>5</v>
      </c>
      <c r="M14" s="17">
        <f t="shared" si="1"/>
        <v>3672</v>
      </c>
      <c r="N14" s="86">
        <v>24</v>
      </c>
      <c r="O14" s="3"/>
      <c r="P14" s="3"/>
      <c r="Q14" s="3"/>
      <c r="R14" s="3"/>
    </row>
    <row r="15" spans="1:20" ht="17.399999999999999" x14ac:dyDescent="0.3">
      <c r="A15" s="1">
        <f t="shared" si="0"/>
        <v>43796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H15+'26.11'!I15</f>
        <v>1649</v>
      </c>
      <c r="J15" s="51">
        <v>3</v>
      </c>
      <c r="K15" s="51">
        <v>2</v>
      </c>
      <c r="L15" s="51">
        <v>2</v>
      </c>
      <c r="M15" s="17">
        <f t="shared" si="1"/>
        <v>1642</v>
      </c>
      <c r="N15" s="86">
        <v>4</v>
      </c>
      <c r="O15" s="3"/>
      <c r="P15" s="3"/>
      <c r="Q15" s="3"/>
      <c r="R15" s="3"/>
    </row>
    <row r="16" spans="1:20" ht="17.399999999999999" x14ac:dyDescent="0.3">
      <c r="A16" s="1">
        <f t="shared" si="0"/>
        <v>43796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H16+'26.11'!I16</f>
        <v>1042</v>
      </c>
      <c r="J16" s="51"/>
      <c r="K16" s="51"/>
      <c r="L16" s="51">
        <v>0</v>
      </c>
      <c r="M16" s="17">
        <f t="shared" si="1"/>
        <v>1037</v>
      </c>
      <c r="N16" s="86">
        <v>5</v>
      </c>
      <c r="O16" s="3"/>
      <c r="P16" s="3"/>
      <c r="Q16" s="3"/>
      <c r="R16" s="3"/>
    </row>
    <row r="17" spans="1:18" x14ac:dyDescent="0.3">
      <c r="A17" s="1">
        <f t="shared" si="0"/>
        <v>43796</v>
      </c>
      <c r="B17" s="2" t="s">
        <v>23</v>
      </c>
      <c r="C17" s="15">
        <v>7</v>
      </c>
      <c r="D17" s="61" t="s">
        <v>24</v>
      </c>
      <c r="E17" s="13">
        <v>7</v>
      </c>
      <c r="F17" s="13">
        <v>0</v>
      </c>
      <c r="G17" s="13">
        <v>0</v>
      </c>
      <c r="H17" s="83">
        <f t="shared" si="2"/>
        <v>7</v>
      </c>
      <c r="I17" s="105">
        <f>H17+'26.11'!I17</f>
        <v>4151</v>
      </c>
      <c r="J17" s="51">
        <v>15</v>
      </c>
      <c r="K17" s="51">
        <v>12</v>
      </c>
      <c r="L17" s="51">
        <v>5</v>
      </c>
      <c r="M17" s="17">
        <f t="shared" si="1"/>
        <v>4107</v>
      </c>
      <c r="N17" s="86">
        <v>29</v>
      </c>
      <c r="O17" s="3"/>
      <c r="P17" s="3"/>
      <c r="Q17" s="3"/>
      <c r="R17" s="3"/>
    </row>
    <row r="18" spans="1:18" ht="17.399999999999999" x14ac:dyDescent="0.3">
      <c r="A18" s="1">
        <f t="shared" si="0"/>
        <v>43796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H18+'26.11'!I18</f>
        <v>354</v>
      </c>
      <c r="J18" s="51"/>
      <c r="K18" s="51"/>
      <c r="L18" s="51">
        <v>0</v>
      </c>
      <c r="M18" s="17">
        <f t="shared" si="1"/>
        <v>350</v>
      </c>
      <c r="N18" s="86">
        <v>4</v>
      </c>
      <c r="O18" s="3"/>
      <c r="P18" s="3"/>
      <c r="Q18" s="3"/>
      <c r="R18" s="3"/>
    </row>
    <row r="19" spans="1:18" x14ac:dyDescent="0.3">
      <c r="A19" s="1">
        <f t="shared" si="0"/>
        <v>43796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H19+'26.11'!I19</f>
        <v>1731</v>
      </c>
      <c r="J19" s="51"/>
      <c r="K19" s="51">
        <v>0</v>
      </c>
      <c r="L19" s="51">
        <v>0</v>
      </c>
      <c r="M19" s="17">
        <f t="shared" si="1"/>
        <v>1719</v>
      </c>
      <c r="N19" s="86">
        <v>12</v>
      </c>
      <c r="O19" s="3"/>
      <c r="P19" s="3"/>
      <c r="Q19" s="3"/>
      <c r="R19" s="3"/>
    </row>
    <row r="20" spans="1:18" x14ac:dyDescent="0.3">
      <c r="A20" s="1">
        <f t="shared" si="0"/>
        <v>43796</v>
      </c>
      <c r="B20" s="2" t="s">
        <v>29</v>
      </c>
      <c r="C20" s="15">
        <v>10</v>
      </c>
      <c r="D20" s="59" t="s">
        <v>30</v>
      </c>
      <c r="E20" s="13">
        <v>4</v>
      </c>
      <c r="F20" s="13">
        <v>0</v>
      </c>
      <c r="G20" s="13">
        <v>0</v>
      </c>
      <c r="H20" s="83">
        <f t="shared" si="2"/>
        <v>4</v>
      </c>
      <c r="I20" s="105">
        <f>H20+'26.11'!I20</f>
        <v>3157</v>
      </c>
      <c r="J20" s="51">
        <v>3</v>
      </c>
      <c r="K20" s="51">
        <v>2</v>
      </c>
      <c r="L20" s="51">
        <v>2</v>
      </c>
      <c r="M20" s="17">
        <f t="shared" si="1"/>
        <v>3133</v>
      </c>
      <c r="N20" s="86">
        <v>21</v>
      </c>
      <c r="O20" s="3"/>
      <c r="P20" s="3"/>
      <c r="Q20" s="3"/>
      <c r="R20" s="3"/>
    </row>
    <row r="21" spans="1:18" ht="22.2" customHeight="1" x14ac:dyDescent="0.3">
      <c r="A21" s="1">
        <f t="shared" si="0"/>
        <v>43796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H21+'26.11'!I21</f>
        <v>245</v>
      </c>
      <c r="J21" s="51"/>
      <c r="K21" s="51"/>
      <c r="L21" s="51"/>
      <c r="M21" s="17">
        <f t="shared" si="1"/>
        <v>244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H22+'26.11'!I22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43796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30</v>
      </c>
      <c r="I24" s="94">
        <f t="shared" si="3"/>
        <v>31122</v>
      </c>
      <c r="J24" s="92">
        <f t="shared" si="3"/>
        <v>87</v>
      </c>
      <c r="K24" s="92">
        <f t="shared" si="3"/>
        <v>57</v>
      </c>
      <c r="L24" s="92">
        <f t="shared" si="3"/>
        <v>34</v>
      </c>
      <c r="M24" s="95">
        <f t="shared" si="3"/>
        <v>30847</v>
      </c>
      <c r="N24" s="96">
        <f t="shared" si="3"/>
        <v>188</v>
      </c>
      <c r="O24" s="3"/>
      <c r="P24" s="3"/>
      <c r="Q24" s="3"/>
      <c r="R24" s="3"/>
    </row>
    <row r="25" spans="1:18" x14ac:dyDescent="0.3">
      <c r="A25" s="1">
        <f t="shared" ref="A25:A88" si="4">$N$3</f>
        <v>43796</v>
      </c>
      <c r="B25" s="2">
        <v>1</v>
      </c>
      <c r="C25" s="78"/>
      <c r="D25" s="79" t="s">
        <v>119</v>
      </c>
      <c r="E25" s="97">
        <f>E75</f>
        <v>18</v>
      </c>
      <c r="F25" s="97">
        <f t="shared" ref="F25:N25" si="5">F75</f>
        <v>0</v>
      </c>
      <c r="G25" s="97">
        <f t="shared" si="5"/>
        <v>0</v>
      </c>
      <c r="H25" s="97">
        <f t="shared" si="5"/>
        <v>18</v>
      </c>
      <c r="I25" s="97">
        <f t="shared" si="5"/>
        <v>19877</v>
      </c>
      <c r="J25" s="97">
        <f t="shared" si="5"/>
        <v>108</v>
      </c>
      <c r="K25" s="97">
        <f t="shared" si="5"/>
        <v>99</v>
      </c>
      <c r="L25" s="97">
        <f t="shared" si="5"/>
        <v>70</v>
      </c>
      <c r="M25" s="97">
        <f t="shared" si="5"/>
        <v>19699</v>
      </c>
      <c r="N25" s="97">
        <f t="shared" si="5"/>
        <v>70</v>
      </c>
      <c r="O25" s="3"/>
      <c r="P25" s="3"/>
      <c r="Q25" s="3"/>
      <c r="R25" s="3"/>
    </row>
    <row r="26" spans="1:18" x14ac:dyDescent="0.3">
      <c r="A26" s="1">
        <f t="shared" si="4"/>
        <v>43796</v>
      </c>
      <c r="B26" s="2">
        <v>1</v>
      </c>
      <c r="C26" s="78"/>
      <c r="D26" s="79" t="s">
        <v>154</v>
      </c>
      <c r="E26" s="97">
        <f>E24+E25</f>
        <v>48</v>
      </c>
      <c r="F26" s="98">
        <f t="shared" ref="F26:N26" si="6">F24+F25</f>
        <v>0</v>
      </c>
      <c r="G26" s="98">
        <f t="shared" si="6"/>
        <v>0</v>
      </c>
      <c r="H26" s="99">
        <f t="shared" si="6"/>
        <v>48</v>
      </c>
      <c r="I26" s="97">
        <f t="shared" si="6"/>
        <v>50999</v>
      </c>
      <c r="J26" s="98">
        <f t="shared" si="6"/>
        <v>195</v>
      </c>
      <c r="K26" s="98">
        <f t="shared" si="6"/>
        <v>156</v>
      </c>
      <c r="L26" s="100">
        <f t="shared" si="6"/>
        <v>104</v>
      </c>
      <c r="M26" s="101">
        <f t="shared" si="6"/>
        <v>50546</v>
      </c>
      <c r="N26" s="102">
        <f t="shared" si="6"/>
        <v>258</v>
      </c>
      <c r="O26" s="3"/>
      <c r="P26" s="67"/>
      <c r="Q26" s="3"/>
      <c r="R26" s="3"/>
    </row>
    <row r="27" spans="1:18" x14ac:dyDescent="0.3">
      <c r="A27" s="1">
        <f t="shared" si="4"/>
        <v>43796</v>
      </c>
      <c r="B27" s="2">
        <v>1</v>
      </c>
      <c r="C27" s="80"/>
      <c r="D27" s="81" t="s">
        <v>120</v>
      </c>
      <c r="E27" s="97">
        <f>SUM(E28:E35)</f>
        <v>60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60</v>
      </c>
      <c r="I27" s="97">
        <f t="shared" si="7"/>
        <v>48864</v>
      </c>
      <c r="J27" s="98">
        <f>SUM(J28:J35)</f>
        <v>69</v>
      </c>
      <c r="K27" s="98">
        <f t="shared" si="7"/>
        <v>37</v>
      </c>
      <c r="L27" s="100">
        <f t="shared" si="7"/>
        <v>17</v>
      </c>
      <c r="M27" s="101">
        <f t="shared" si="7"/>
        <v>48548</v>
      </c>
      <c r="N27" s="102">
        <f t="shared" si="7"/>
        <v>247</v>
      </c>
      <c r="O27" s="3"/>
      <c r="P27" s="3"/>
      <c r="Q27" s="3"/>
      <c r="R27" s="3"/>
    </row>
    <row r="28" spans="1:18" x14ac:dyDescent="0.3">
      <c r="A28" s="1">
        <f t="shared" si="4"/>
        <v>43796</v>
      </c>
      <c r="B28" s="2" t="s">
        <v>31</v>
      </c>
      <c r="C28" s="12">
        <v>1</v>
      </c>
      <c r="D28" s="48" t="s">
        <v>32</v>
      </c>
      <c r="E28" s="13">
        <v>10</v>
      </c>
      <c r="F28" s="13">
        <v>0</v>
      </c>
      <c r="G28" s="13">
        <v>0</v>
      </c>
      <c r="H28" s="82">
        <f t="shared" ref="H28:H35" si="8">SUM(E28:G28)</f>
        <v>10</v>
      </c>
      <c r="I28" s="104">
        <f>H28+'26.11'!I28</f>
        <v>11585</v>
      </c>
      <c r="J28" s="49">
        <v>14</v>
      </c>
      <c r="K28" s="49">
        <v>8</v>
      </c>
      <c r="L28" s="49">
        <v>5</v>
      </c>
      <c r="M28" s="14">
        <f t="shared" ref="M28:M35" si="9">I28-N28-J28</f>
        <v>11534</v>
      </c>
      <c r="N28" s="85">
        <v>37</v>
      </c>
      <c r="O28" s="3"/>
      <c r="P28" s="3"/>
      <c r="Q28" s="3"/>
      <c r="R28" s="3"/>
    </row>
    <row r="29" spans="1:18" x14ac:dyDescent="0.3">
      <c r="A29" s="1">
        <f t="shared" si="4"/>
        <v>43796</v>
      </c>
      <c r="B29" s="2" t="s">
        <v>33</v>
      </c>
      <c r="C29" s="15">
        <v>2</v>
      </c>
      <c r="D29" s="50" t="s">
        <v>156</v>
      </c>
      <c r="E29" s="13">
        <v>21</v>
      </c>
      <c r="F29" s="13">
        <v>0</v>
      </c>
      <c r="G29" s="13">
        <v>0</v>
      </c>
      <c r="H29" s="83">
        <f t="shared" si="8"/>
        <v>21</v>
      </c>
      <c r="I29" s="105">
        <f>H29+'26.11'!I29</f>
        <v>8152</v>
      </c>
      <c r="J29" s="51">
        <v>7</v>
      </c>
      <c r="K29" s="51">
        <v>5</v>
      </c>
      <c r="L29" s="51">
        <v>2</v>
      </c>
      <c r="M29" s="17">
        <f t="shared" si="9"/>
        <v>8046</v>
      </c>
      <c r="N29" s="86">
        <v>99</v>
      </c>
      <c r="O29" s="3"/>
      <c r="P29" s="3"/>
      <c r="Q29" s="3"/>
      <c r="R29" s="3"/>
    </row>
    <row r="30" spans="1:18" ht="17.399999999999999" x14ac:dyDescent="0.3">
      <c r="A30" s="1">
        <f t="shared" si="4"/>
        <v>43796</v>
      </c>
      <c r="B30" s="2" t="s">
        <v>35</v>
      </c>
      <c r="C30" s="15">
        <v>3</v>
      </c>
      <c r="D30" s="50" t="s">
        <v>36</v>
      </c>
      <c r="E30" s="13">
        <v>15</v>
      </c>
      <c r="F30" s="13">
        <v>0</v>
      </c>
      <c r="G30" s="13">
        <v>0</v>
      </c>
      <c r="H30" s="83">
        <f t="shared" si="8"/>
        <v>15</v>
      </c>
      <c r="I30" s="105">
        <f>H30+'26.11'!I30</f>
        <v>11806</v>
      </c>
      <c r="J30" s="51">
        <v>24</v>
      </c>
      <c r="K30" s="51">
        <v>10</v>
      </c>
      <c r="L30" s="51">
        <v>4</v>
      </c>
      <c r="M30" s="17">
        <f t="shared" si="9"/>
        <v>11724</v>
      </c>
      <c r="N30" s="86">
        <v>58</v>
      </c>
      <c r="O30" s="3"/>
      <c r="P30" s="3"/>
      <c r="Q30" s="3"/>
      <c r="R30" s="3"/>
    </row>
    <row r="31" spans="1:18" ht="17.399999999999999" x14ac:dyDescent="0.3">
      <c r="A31" s="1">
        <f t="shared" si="4"/>
        <v>43796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H31+'26.11'!I31</f>
        <v>2154</v>
      </c>
      <c r="J31" s="51">
        <v>4</v>
      </c>
      <c r="K31" s="51">
        <v>4</v>
      </c>
      <c r="L31" s="51">
        <v>2</v>
      </c>
      <c r="M31" s="17">
        <f t="shared" si="9"/>
        <v>2143</v>
      </c>
      <c r="N31" s="86">
        <v>7</v>
      </c>
      <c r="O31" s="3"/>
      <c r="P31" s="3"/>
      <c r="Q31" s="3"/>
      <c r="R31" s="3"/>
    </row>
    <row r="32" spans="1:18" ht="17.399999999999999" x14ac:dyDescent="0.3">
      <c r="A32" s="1">
        <f t="shared" si="4"/>
        <v>43796</v>
      </c>
      <c r="B32" s="2" t="s">
        <v>39</v>
      </c>
      <c r="C32" s="15">
        <v>5</v>
      </c>
      <c r="D32" s="50" t="s">
        <v>40</v>
      </c>
      <c r="E32" s="13">
        <v>4</v>
      </c>
      <c r="F32" s="13">
        <v>0</v>
      </c>
      <c r="G32" s="13">
        <v>0</v>
      </c>
      <c r="H32" s="83">
        <f t="shared" si="8"/>
        <v>4</v>
      </c>
      <c r="I32" s="105">
        <f>H32+'26.11'!I32</f>
        <v>4788</v>
      </c>
      <c r="J32" s="51">
        <v>5</v>
      </c>
      <c r="K32" s="51">
        <v>2</v>
      </c>
      <c r="L32" s="51">
        <v>0</v>
      </c>
      <c r="M32" s="17">
        <f t="shared" si="9"/>
        <v>4769</v>
      </c>
      <c r="N32" s="86">
        <v>14</v>
      </c>
      <c r="O32" s="3"/>
      <c r="P32" s="3"/>
      <c r="Q32" s="3"/>
      <c r="R32" s="3"/>
    </row>
    <row r="33" spans="1:18" ht="17.399999999999999" x14ac:dyDescent="0.3">
      <c r="A33" s="1">
        <f t="shared" si="4"/>
        <v>43796</v>
      </c>
      <c r="B33" s="2" t="s">
        <v>41</v>
      </c>
      <c r="C33" s="15">
        <v>6</v>
      </c>
      <c r="D33" s="50" t="s">
        <v>42</v>
      </c>
      <c r="E33" s="13">
        <v>9</v>
      </c>
      <c r="F33" s="13">
        <v>0</v>
      </c>
      <c r="G33" s="13">
        <v>0</v>
      </c>
      <c r="H33" s="83">
        <f t="shared" si="8"/>
        <v>9</v>
      </c>
      <c r="I33" s="105">
        <f>H33+'26.11'!I33</f>
        <v>7015</v>
      </c>
      <c r="J33" s="51">
        <v>10</v>
      </c>
      <c r="K33" s="51">
        <v>5</v>
      </c>
      <c r="L33" s="51">
        <v>2</v>
      </c>
      <c r="M33" s="17">
        <f t="shared" si="9"/>
        <v>6987</v>
      </c>
      <c r="N33" s="86">
        <v>18</v>
      </c>
      <c r="O33" s="3"/>
      <c r="P33" s="3"/>
      <c r="Q33" s="3"/>
      <c r="R33" s="3"/>
    </row>
    <row r="34" spans="1:18" x14ac:dyDescent="0.3">
      <c r="A34" s="1">
        <f t="shared" si="4"/>
        <v>43796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H34+'26.11'!I34</f>
        <v>1008</v>
      </c>
      <c r="J34" s="51">
        <v>1</v>
      </c>
      <c r="K34" s="51">
        <v>0</v>
      </c>
      <c r="L34" s="51">
        <v>0</v>
      </c>
      <c r="M34" s="17">
        <f t="shared" si="9"/>
        <v>1006</v>
      </c>
      <c r="N34" s="86">
        <v>1</v>
      </c>
      <c r="O34" s="3"/>
      <c r="P34" s="3"/>
      <c r="Q34" s="3"/>
      <c r="R34" s="3"/>
    </row>
    <row r="35" spans="1:18" ht="17.399999999999999" x14ac:dyDescent="0.3">
      <c r="A35" s="1">
        <f t="shared" si="4"/>
        <v>43796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H35+'26.11'!I35</f>
        <v>2356</v>
      </c>
      <c r="J35" s="55">
        <v>4</v>
      </c>
      <c r="K35" s="55">
        <v>3</v>
      </c>
      <c r="L35" s="55">
        <v>2</v>
      </c>
      <c r="M35" s="19">
        <f t="shared" si="9"/>
        <v>2339</v>
      </c>
      <c r="N35" s="87">
        <v>13</v>
      </c>
      <c r="O35" s="3"/>
      <c r="P35" s="3"/>
      <c r="Q35" s="3"/>
      <c r="R35" s="3"/>
    </row>
    <row r="36" spans="1:18" x14ac:dyDescent="0.3">
      <c r="A36" s="1">
        <f t="shared" si="4"/>
        <v>43796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108</v>
      </c>
      <c r="I36" s="23">
        <f t="shared" si="10"/>
        <v>99863</v>
      </c>
      <c r="J36" s="23">
        <f t="shared" si="10"/>
        <v>264</v>
      </c>
      <c r="K36" s="23">
        <f t="shared" si="10"/>
        <v>193</v>
      </c>
      <c r="L36" s="23">
        <f t="shared" si="10"/>
        <v>121</v>
      </c>
      <c r="M36" s="23">
        <f t="shared" si="10"/>
        <v>99094</v>
      </c>
      <c r="N36" s="23">
        <f t="shared" si="10"/>
        <v>505</v>
      </c>
      <c r="O36" s="3"/>
      <c r="P36" s="3"/>
      <c r="Q36" s="3"/>
      <c r="R36" s="3"/>
    </row>
    <row r="37" spans="1:18" ht="21.6" customHeight="1" x14ac:dyDescent="0.3">
      <c r="A37" s="1">
        <f t="shared" si="4"/>
        <v>43796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43796</v>
      </c>
      <c r="B38" s="64">
        <v>1</v>
      </c>
      <c r="C38" s="69"/>
      <c r="D38" s="306" t="s">
        <v>251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43796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43796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43796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43796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43796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70</v>
      </c>
      <c r="O43" s="3"/>
      <c r="P43" s="3"/>
      <c r="Q43" s="3"/>
      <c r="R43" s="3"/>
    </row>
    <row r="44" spans="1:18" ht="58.2" customHeight="1" x14ac:dyDescent="0.3">
      <c r="A44" s="1">
        <f t="shared" si="4"/>
        <v>43796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52" t="s">
        <v>142</v>
      </c>
      <c r="I44" s="65" t="str">
        <f>"me©‡gvU fwZ© 
= "&amp;I75</f>
        <v>me©‡gvU fwZ© 
= 19877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99</v>
      </c>
      <c r="L44" s="65" t="str">
        <f>"wbwðZ g„„Zz¨ 
= "&amp;L75</f>
        <v>wbwðZ g„„Zz¨ 
= 70</v>
      </c>
      <c r="M44" s="65" t="str">
        <f>"QvocÎ cÖvß †ivMx
 = "&amp;M75</f>
        <v>QvocÎ cÖvß †ivMx
 = 19699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43796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H45+'26.11'!I45</f>
        <v>1209</v>
      </c>
      <c r="J45" s="49">
        <v>3</v>
      </c>
      <c r="K45" s="49">
        <v>3</v>
      </c>
      <c r="L45" s="49">
        <v>1</v>
      </c>
      <c r="M45" s="14">
        <f t="shared" ref="M45:M74" si="12">I45-N45-J45</f>
        <v>1204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43796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H46+'26.11'!I46</f>
        <v>1879</v>
      </c>
      <c r="J46" s="51">
        <v>12</v>
      </c>
      <c r="K46" s="51">
        <v>10</v>
      </c>
      <c r="L46" s="51">
        <v>8</v>
      </c>
      <c r="M46" s="17">
        <f t="shared" si="12"/>
        <v>1859</v>
      </c>
      <c r="N46" s="86">
        <v>8</v>
      </c>
      <c r="O46" s="3"/>
      <c r="P46" s="3"/>
      <c r="Q46" s="3"/>
      <c r="R46" s="3"/>
    </row>
    <row r="47" spans="1:18" ht="17.55" customHeight="1" x14ac:dyDescent="0.3">
      <c r="A47" s="1">
        <f t="shared" si="4"/>
        <v>43796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H47+'26.11'!I47</f>
        <v>668</v>
      </c>
      <c r="J47" s="51">
        <v>4</v>
      </c>
      <c r="K47" s="51">
        <v>4</v>
      </c>
      <c r="L47" s="51">
        <v>3</v>
      </c>
      <c r="M47" s="17">
        <f t="shared" si="12"/>
        <v>662</v>
      </c>
      <c r="N47" s="86">
        <v>2</v>
      </c>
      <c r="O47" s="3"/>
      <c r="P47" s="3"/>
      <c r="Q47" s="3"/>
      <c r="R47" s="3"/>
    </row>
    <row r="48" spans="1:18" ht="17.55" customHeight="1" x14ac:dyDescent="0.3">
      <c r="A48" s="1">
        <f t="shared" si="4"/>
        <v>43796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H48+'26.11'!I48</f>
        <v>755</v>
      </c>
      <c r="J48" s="51">
        <v>8</v>
      </c>
      <c r="K48" s="51">
        <v>7</v>
      </c>
      <c r="L48" s="51">
        <v>4</v>
      </c>
      <c r="M48" s="17">
        <f t="shared" si="12"/>
        <v>747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43796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H49+'26.11'!I49</f>
        <v>916</v>
      </c>
      <c r="J49" s="51">
        <v>12</v>
      </c>
      <c r="K49" s="51">
        <v>12</v>
      </c>
      <c r="L49" s="51">
        <v>12</v>
      </c>
      <c r="M49" s="17">
        <f t="shared" si="12"/>
        <v>899</v>
      </c>
      <c r="N49" s="86">
        <v>5</v>
      </c>
      <c r="O49" s="3"/>
      <c r="P49" s="3"/>
      <c r="Q49" s="3"/>
      <c r="R49" s="3"/>
    </row>
    <row r="50" spans="1:18" ht="17.55" customHeight="1" x14ac:dyDescent="0.3">
      <c r="A50" s="1">
        <f t="shared" si="4"/>
        <v>43796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H50+'26.11'!I50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43796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H51+'26.11'!I51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43796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H52+'26.11'!I52</f>
        <v>383</v>
      </c>
      <c r="J52" s="51">
        <v>1</v>
      </c>
      <c r="K52" s="51">
        <v>2</v>
      </c>
      <c r="L52" s="51">
        <v>2</v>
      </c>
      <c r="M52" s="17">
        <f t="shared" si="12"/>
        <v>378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43796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H53+'26.11'!I53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43796</v>
      </c>
      <c r="B54" s="2" t="s">
        <v>75</v>
      </c>
      <c r="C54" s="33">
        <v>10</v>
      </c>
      <c r="D54" s="50" t="s">
        <v>76</v>
      </c>
      <c r="E54" s="13">
        <v>3</v>
      </c>
      <c r="F54" s="13">
        <v>0</v>
      </c>
      <c r="G54" s="13">
        <v>0</v>
      </c>
      <c r="H54" s="83">
        <f t="shared" si="11"/>
        <v>3</v>
      </c>
      <c r="I54" s="105">
        <f>H54+'26.11'!I54</f>
        <v>1716</v>
      </c>
      <c r="J54" s="51">
        <v>2</v>
      </c>
      <c r="K54" s="51">
        <v>1</v>
      </c>
      <c r="L54" s="51">
        <v>1</v>
      </c>
      <c r="M54" s="17">
        <f t="shared" si="12"/>
        <v>1705</v>
      </c>
      <c r="N54" s="86">
        <v>9</v>
      </c>
      <c r="O54" s="3"/>
      <c r="P54" s="3"/>
      <c r="Q54" s="3"/>
      <c r="R54" s="3"/>
    </row>
    <row r="55" spans="1:18" ht="17.55" customHeight="1" x14ac:dyDescent="0.3">
      <c r="A55" s="1">
        <f t="shared" si="4"/>
        <v>43796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H55+'26.11'!I55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43796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H56+'26.11'!I56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43796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H57+'26.11'!I57</f>
        <v>689</v>
      </c>
      <c r="J57" s="51">
        <v>4</v>
      </c>
      <c r="K57" s="51">
        <v>4</v>
      </c>
      <c r="L57" s="51">
        <v>1</v>
      </c>
      <c r="M57" s="17">
        <f t="shared" si="12"/>
        <v>684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43796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H58+'26.11'!I58</f>
        <v>1419</v>
      </c>
      <c r="J58" s="51">
        <v>6</v>
      </c>
      <c r="K58" s="51">
        <v>6</v>
      </c>
      <c r="L58" s="51">
        <v>4</v>
      </c>
      <c r="M58" s="17">
        <f t="shared" si="12"/>
        <v>1407</v>
      </c>
      <c r="N58" s="86">
        <v>6</v>
      </c>
      <c r="O58" s="3"/>
      <c r="P58" s="3"/>
      <c r="Q58" s="3"/>
      <c r="R58" s="3"/>
    </row>
    <row r="59" spans="1:18" ht="17.55" customHeight="1" x14ac:dyDescent="0.3">
      <c r="A59" s="1">
        <f t="shared" si="4"/>
        <v>43796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H59+'26.11'!I59</f>
        <v>773</v>
      </c>
      <c r="J59" s="51">
        <v>8</v>
      </c>
      <c r="K59" s="51">
        <v>8</v>
      </c>
      <c r="L59" s="51">
        <v>7</v>
      </c>
      <c r="M59" s="17">
        <f t="shared" si="12"/>
        <v>762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43796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H60+'26.11'!I60</f>
        <v>375</v>
      </c>
      <c r="J60" s="51"/>
      <c r="K60" s="51"/>
      <c r="L60" s="51">
        <v>0</v>
      </c>
      <c r="M60" s="17">
        <f t="shared" si="12"/>
        <v>374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43796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H61+'26.11'!I61</f>
        <v>486</v>
      </c>
      <c r="J61" s="51"/>
      <c r="K61" s="51"/>
      <c r="L61" s="51">
        <v>0</v>
      </c>
      <c r="M61" s="17">
        <f t="shared" si="12"/>
        <v>484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43796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H62+'26.11'!I62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43796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H63+'26.11'!I63</f>
        <v>814</v>
      </c>
      <c r="J63" s="51">
        <v>6</v>
      </c>
      <c r="K63" s="51">
        <v>5</v>
      </c>
      <c r="L63" s="51">
        <v>5</v>
      </c>
      <c r="M63" s="17">
        <f t="shared" si="12"/>
        <v>804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43796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H64+'26.11'!I64</f>
        <v>982</v>
      </c>
      <c r="J64" s="51"/>
      <c r="K64" s="51"/>
      <c r="L64" s="51">
        <v>0</v>
      </c>
      <c r="M64" s="17">
        <f t="shared" si="12"/>
        <v>982</v>
      </c>
      <c r="N64" s="86">
        <v>0</v>
      </c>
      <c r="O64" s="3"/>
      <c r="P64" s="3"/>
      <c r="Q64" s="3"/>
      <c r="R64" s="3"/>
    </row>
    <row r="65" spans="1:18" ht="17.55" customHeight="1" x14ac:dyDescent="0.3">
      <c r="A65" s="1">
        <f t="shared" si="4"/>
        <v>43796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H65+'26.11'!I65</f>
        <v>495</v>
      </c>
      <c r="J65" s="51">
        <v>4</v>
      </c>
      <c r="K65" s="51">
        <v>4</v>
      </c>
      <c r="L65" s="51">
        <v>4</v>
      </c>
      <c r="M65" s="17">
        <f t="shared" si="12"/>
        <v>487</v>
      </c>
      <c r="N65" s="86">
        <v>4</v>
      </c>
      <c r="O65" s="3"/>
      <c r="P65" s="3"/>
      <c r="Q65" s="3"/>
      <c r="R65" s="3"/>
    </row>
    <row r="66" spans="1:18" ht="17.55" customHeight="1" x14ac:dyDescent="0.3">
      <c r="A66" s="1">
        <f t="shared" si="4"/>
        <v>43796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H66+'26.11'!I66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43796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H67+'26.11'!I67</f>
        <v>731</v>
      </c>
      <c r="J67" s="51">
        <v>7</v>
      </c>
      <c r="K67" s="51">
        <v>6</v>
      </c>
      <c r="L67" s="51">
        <v>5</v>
      </c>
      <c r="M67" s="17">
        <f t="shared" si="12"/>
        <v>723</v>
      </c>
      <c r="N67" s="86">
        <v>1</v>
      </c>
      <c r="O67" s="3"/>
      <c r="P67" s="3"/>
      <c r="Q67" s="3"/>
      <c r="R67" s="3"/>
    </row>
    <row r="68" spans="1:18" ht="17.55" customHeight="1" x14ac:dyDescent="0.3">
      <c r="A68" s="1">
        <f t="shared" si="4"/>
        <v>43796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H68+'26.11'!I68</f>
        <v>359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43796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H69+'26.11'!I69</f>
        <v>862</v>
      </c>
      <c r="J69" s="51">
        <v>3</v>
      </c>
      <c r="K69" s="51">
        <v>2</v>
      </c>
      <c r="L69" s="51">
        <v>1</v>
      </c>
      <c r="M69" s="17">
        <f t="shared" si="12"/>
        <v>851</v>
      </c>
      <c r="N69" s="86">
        <v>8</v>
      </c>
      <c r="O69" s="3"/>
      <c r="P69" s="3"/>
      <c r="Q69" s="3"/>
      <c r="R69" s="3"/>
    </row>
    <row r="70" spans="1:18" ht="17.55" customHeight="1" x14ac:dyDescent="0.3">
      <c r="A70" s="1">
        <f t="shared" si="4"/>
        <v>43796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H70+'26.11'!I70</f>
        <v>793</v>
      </c>
      <c r="J70" s="51">
        <v>2</v>
      </c>
      <c r="K70" s="51">
        <v>2</v>
      </c>
      <c r="L70" s="51">
        <v>0</v>
      </c>
      <c r="M70" s="17">
        <f t="shared" si="12"/>
        <v>788</v>
      </c>
      <c r="N70" s="86">
        <v>3</v>
      </c>
      <c r="O70" s="3"/>
      <c r="P70" s="3"/>
      <c r="Q70" s="3"/>
      <c r="R70" s="3"/>
    </row>
    <row r="71" spans="1:18" ht="17.55" customHeight="1" x14ac:dyDescent="0.3">
      <c r="A71" s="1">
        <f t="shared" si="4"/>
        <v>43796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H71+'26.11'!I71</f>
        <v>778</v>
      </c>
      <c r="J71" s="51"/>
      <c r="K71" s="51"/>
      <c r="L71" s="51">
        <v>0</v>
      </c>
      <c r="M71" s="17">
        <f t="shared" si="12"/>
        <v>777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43796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H72+'26.11'!I72</f>
        <v>311</v>
      </c>
      <c r="J72" s="51"/>
      <c r="K72" s="51"/>
      <c r="L72" s="51">
        <v>0</v>
      </c>
      <c r="M72" s="17">
        <f t="shared" si="12"/>
        <v>308</v>
      </c>
      <c r="N72" s="86">
        <v>3</v>
      </c>
      <c r="O72" s="3"/>
      <c r="P72" s="3"/>
      <c r="Q72" s="3"/>
      <c r="R72" s="3"/>
    </row>
    <row r="73" spans="1:18" ht="17.55" customHeight="1" x14ac:dyDescent="0.3">
      <c r="A73" s="1">
        <f t="shared" si="4"/>
        <v>43796</v>
      </c>
      <c r="B73" s="2" t="s">
        <v>113</v>
      </c>
      <c r="C73" s="33">
        <v>29</v>
      </c>
      <c r="D73" s="50" t="s">
        <v>114</v>
      </c>
      <c r="E73" s="13">
        <v>2</v>
      </c>
      <c r="F73" s="13">
        <v>0</v>
      </c>
      <c r="G73" s="13">
        <v>0</v>
      </c>
      <c r="H73" s="83">
        <f t="shared" si="11"/>
        <v>2</v>
      </c>
      <c r="I73" s="105">
        <f>H73+'26.11'!I73</f>
        <v>402</v>
      </c>
      <c r="J73" s="51">
        <v>3</v>
      </c>
      <c r="K73" s="51">
        <v>3</v>
      </c>
      <c r="L73" s="51">
        <v>3</v>
      </c>
      <c r="M73" s="17">
        <f t="shared" si="12"/>
        <v>396</v>
      </c>
      <c r="N73" s="86">
        <v>3</v>
      </c>
      <c r="O73" s="3"/>
      <c r="P73" s="3"/>
      <c r="Q73" s="3"/>
      <c r="R73" s="3"/>
    </row>
    <row r="74" spans="1:18" ht="17.55" customHeight="1" x14ac:dyDescent="0.3">
      <c r="A74" s="1">
        <f t="shared" si="4"/>
        <v>43796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H74+'26.11'!I74</f>
        <v>10</v>
      </c>
      <c r="J74" s="55">
        <v>10</v>
      </c>
      <c r="K74" s="55">
        <v>7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43796</v>
      </c>
      <c r="B75" s="2">
        <v>1</v>
      </c>
      <c r="C75" s="29"/>
      <c r="D75" s="22" t="s">
        <v>117</v>
      </c>
      <c r="E75" s="23">
        <f>SUM(E45:E74)</f>
        <v>18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18</v>
      </c>
      <c r="I75" s="23">
        <f t="shared" si="13"/>
        <v>19877</v>
      </c>
      <c r="J75" s="23">
        <f t="shared" si="13"/>
        <v>108</v>
      </c>
      <c r="K75" s="23">
        <f t="shared" si="13"/>
        <v>99</v>
      </c>
      <c r="L75" s="23">
        <f t="shared" si="13"/>
        <v>70</v>
      </c>
      <c r="M75" s="23">
        <f t="shared" si="13"/>
        <v>19699</v>
      </c>
      <c r="N75" s="23">
        <f t="shared" si="13"/>
        <v>70</v>
      </c>
      <c r="O75" s="3"/>
      <c r="P75" s="3"/>
      <c r="Q75" s="3"/>
      <c r="R75" s="3"/>
    </row>
    <row r="76" spans="1:18" ht="17.55" customHeight="1" x14ac:dyDescent="0.3">
      <c r="A76" s="1">
        <f t="shared" si="4"/>
        <v>43796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43796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43796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43796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43796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43796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43796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43796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43796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43796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43796</v>
      </c>
      <c r="B86" s="2">
        <v>1</v>
      </c>
      <c r="E86" s="30"/>
    </row>
    <row r="87" spans="1:14" x14ac:dyDescent="0.3">
      <c r="A87" s="1">
        <f t="shared" si="4"/>
        <v>43796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43796</v>
      </c>
      <c r="B88" s="2">
        <v>1</v>
      </c>
      <c r="E88" s="30"/>
    </row>
    <row r="89" spans="1:14" x14ac:dyDescent="0.3">
      <c r="A89" s="1">
        <f t="shared" ref="A89" si="14">$N$3</f>
        <v>43796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43795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43795</v>
      </c>
      <c r="B2" s="2">
        <v>1</v>
      </c>
      <c r="C2" s="250"/>
      <c r="D2" s="250"/>
      <c r="E2" s="250"/>
      <c r="F2" s="250"/>
      <c r="G2" s="250"/>
      <c r="H2" s="250"/>
      <c r="I2" s="250"/>
      <c r="J2" s="250"/>
      <c r="K2" s="250"/>
      <c r="L2" s="250"/>
      <c r="M2" s="41"/>
      <c r="N2" s="250"/>
    </row>
    <row r="3" spans="1:20" ht="17.399999999999999" x14ac:dyDescent="0.3">
      <c r="A3" s="1">
        <f t="shared" si="0"/>
        <v>43795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43795</v>
      </c>
      <c r="O3" s="3"/>
      <c r="P3" s="3"/>
      <c r="Q3" s="3"/>
      <c r="R3" s="3"/>
    </row>
    <row r="4" spans="1:20" ht="17.399999999999999" x14ac:dyDescent="0.3">
      <c r="A4" s="1">
        <f t="shared" si="0"/>
        <v>43795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43795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43795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43795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43795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43795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98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519</v>
      </c>
      <c r="O9" s="3"/>
      <c r="P9" s="3"/>
      <c r="Q9" s="40" t="str">
        <f>"24 N›Uvq ?? msL¨v = "&amp;H36</f>
        <v>24 N›Uvq ?? msL¨v = 98</v>
      </c>
    </row>
    <row r="10" spans="1:20" ht="57.6" x14ac:dyDescent="0.3">
      <c r="A10" s="1">
        <f t="shared" si="0"/>
        <v>43795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49" t="s">
        <v>142</v>
      </c>
      <c r="I10" s="65" t="str">
        <f>"me©‡gvU fwZ©
= "&amp;I36</f>
        <v>me©‡gvU fwZ©
= 99755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193</v>
      </c>
      <c r="L10" s="65" t="str">
        <f>"wbwðZ g„„Zz¨ 
= "&amp;L36</f>
        <v>wbwðZ g„„Zz¨ 
= 121</v>
      </c>
      <c r="M10" s="65" t="str">
        <f>"QvocÎ cÖvß †ivMx
 = "&amp;M36</f>
        <v>QvocÎ cÖvß †ivMx
 = 98972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43795</v>
      </c>
      <c r="B11" s="2" t="s">
        <v>9</v>
      </c>
      <c r="C11" s="12">
        <v>1</v>
      </c>
      <c r="D11" s="57" t="s">
        <v>10</v>
      </c>
      <c r="E11" s="13">
        <v>9</v>
      </c>
      <c r="F11" s="13">
        <v>0</v>
      </c>
      <c r="G11" s="13">
        <v>0</v>
      </c>
      <c r="H11" s="82">
        <f>SUM(E11:G11)</f>
        <v>9</v>
      </c>
      <c r="I11" s="104">
        <f>H11+'25.11'!I11</f>
        <v>8588</v>
      </c>
      <c r="J11" s="49">
        <v>40</v>
      </c>
      <c r="K11" s="49">
        <v>23</v>
      </c>
      <c r="L11" s="49">
        <v>11</v>
      </c>
      <c r="M11" s="14">
        <f t="shared" ref="M11:M23" si="1">I11-N11-J11</f>
        <v>8498</v>
      </c>
      <c r="N11" s="85">
        <v>50</v>
      </c>
      <c r="O11" s="3"/>
      <c r="P11" s="3"/>
      <c r="Q11" s="3"/>
      <c r="R11" s="3"/>
    </row>
    <row r="12" spans="1:20" x14ac:dyDescent="0.3">
      <c r="A12" s="1">
        <f t="shared" si="0"/>
        <v>43795</v>
      </c>
      <c r="B12" s="2" t="s">
        <v>11</v>
      </c>
      <c r="C12" s="15">
        <v>2</v>
      </c>
      <c r="D12" s="59" t="s">
        <v>144</v>
      </c>
      <c r="E12" s="13">
        <v>4</v>
      </c>
      <c r="F12" s="13">
        <v>0</v>
      </c>
      <c r="G12" s="13">
        <v>0</v>
      </c>
      <c r="H12" s="83">
        <f t="shared" ref="H12:H23" si="2">SUM(E12:G12)</f>
        <v>4</v>
      </c>
      <c r="I12" s="105">
        <f>H12+'25.11'!I12</f>
        <v>4963</v>
      </c>
      <c r="J12" s="51">
        <v>2</v>
      </c>
      <c r="K12" s="51">
        <v>0</v>
      </c>
      <c r="L12" s="51">
        <v>0</v>
      </c>
      <c r="M12" s="17">
        <f t="shared" si="1"/>
        <v>4930</v>
      </c>
      <c r="N12" s="86">
        <v>31</v>
      </c>
      <c r="O12" s="3"/>
      <c r="P12" s="3"/>
      <c r="Q12" s="3"/>
      <c r="R12" s="3"/>
    </row>
    <row r="13" spans="1:20" x14ac:dyDescent="0.3">
      <c r="A13" s="1">
        <f t="shared" si="0"/>
        <v>43795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H13+'25.11'!I13</f>
        <v>1452</v>
      </c>
      <c r="J13" s="51">
        <v>16</v>
      </c>
      <c r="K13" s="51">
        <v>10</v>
      </c>
      <c r="L13" s="51">
        <v>9</v>
      </c>
      <c r="M13" s="17">
        <f t="shared" si="1"/>
        <v>1430</v>
      </c>
      <c r="N13" s="86">
        <v>6</v>
      </c>
      <c r="O13" s="3"/>
      <c r="Q13" s="3"/>
      <c r="R13" s="3"/>
    </row>
    <row r="14" spans="1:20" x14ac:dyDescent="0.3">
      <c r="A14" s="1">
        <f t="shared" si="0"/>
        <v>43795</v>
      </c>
      <c r="B14" s="2" t="s">
        <v>14</v>
      </c>
      <c r="C14" s="15">
        <v>4</v>
      </c>
      <c r="D14" s="59" t="s">
        <v>145</v>
      </c>
      <c r="E14" s="13">
        <v>3</v>
      </c>
      <c r="F14" s="13">
        <v>0</v>
      </c>
      <c r="G14" s="13">
        <v>0</v>
      </c>
      <c r="H14" s="83">
        <f t="shared" si="2"/>
        <v>3</v>
      </c>
      <c r="I14" s="105">
        <f>H14+'25.11'!I14</f>
        <v>3700</v>
      </c>
      <c r="J14" s="51">
        <v>8</v>
      </c>
      <c r="K14" s="51">
        <v>8</v>
      </c>
      <c r="L14" s="51">
        <v>5</v>
      </c>
      <c r="M14" s="17">
        <f t="shared" si="1"/>
        <v>3658</v>
      </c>
      <c r="N14" s="86">
        <v>34</v>
      </c>
      <c r="O14" s="3"/>
      <c r="P14" s="3"/>
      <c r="Q14" s="3"/>
      <c r="R14" s="3"/>
    </row>
    <row r="15" spans="1:20" ht="17.399999999999999" x14ac:dyDescent="0.3">
      <c r="A15" s="1">
        <f t="shared" si="0"/>
        <v>43795</v>
      </c>
      <c r="B15" s="2" t="s">
        <v>19</v>
      </c>
      <c r="C15" s="15">
        <v>5</v>
      </c>
      <c r="D15" s="59" t="s">
        <v>20</v>
      </c>
      <c r="E15" s="13">
        <v>2</v>
      </c>
      <c r="F15" s="13">
        <v>0</v>
      </c>
      <c r="G15" s="13">
        <v>0</v>
      </c>
      <c r="H15" s="83">
        <f t="shared" si="2"/>
        <v>2</v>
      </c>
      <c r="I15" s="105">
        <f>H15+'25.11'!I15</f>
        <v>1649</v>
      </c>
      <c r="J15" s="51">
        <v>3</v>
      </c>
      <c r="K15" s="51">
        <v>2</v>
      </c>
      <c r="L15" s="51">
        <v>2</v>
      </c>
      <c r="M15" s="17">
        <f t="shared" si="1"/>
        <v>1642</v>
      </c>
      <c r="N15" s="86">
        <v>4</v>
      </c>
      <c r="O15" s="3"/>
      <c r="P15" s="3"/>
      <c r="Q15" s="3"/>
      <c r="R15" s="3"/>
    </row>
    <row r="16" spans="1:20" ht="17.399999999999999" x14ac:dyDescent="0.3">
      <c r="A16" s="1">
        <f t="shared" si="0"/>
        <v>43795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H16+'25.11'!I16</f>
        <v>1041</v>
      </c>
      <c r="J16" s="51"/>
      <c r="K16" s="51"/>
      <c r="L16" s="51">
        <v>0</v>
      </c>
      <c r="M16" s="17">
        <f t="shared" si="1"/>
        <v>1035</v>
      </c>
      <c r="N16" s="86">
        <v>6</v>
      </c>
      <c r="O16" s="3"/>
      <c r="P16" s="3"/>
      <c r="Q16" s="3"/>
      <c r="R16" s="3"/>
    </row>
    <row r="17" spans="1:18" x14ac:dyDescent="0.3">
      <c r="A17" s="1">
        <f t="shared" si="0"/>
        <v>43795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H17+'25.11'!I17</f>
        <v>4144</v>
      </c>
      <c r="J17" s="51">
        <v>15</v>
      </c>
      <c r="K17" s="51">
        <v>12</v>
      </c>
      <c r="L17" s="51">
        <v>5</v>
      </c>
      <c r="M17" s="17">
        <f t="shared" si="1"/>
        <v>4104</v>
      </c>
      <c r="N17" s="86">
        <v>25</v>
      </c>
      <c r="O17" s="3"/>
      <c r="P17" s="3"/>
      <c r="Q17" s="3"/>
      <c r="R17" s="3"/>
    </row>
    <row r="18" spans="1:18" ht="17.399999999999999" x14ac:dyDescent="0.3">
      <c r="A18" s="1">
        <f t="shared" si="0"/>
        <v>43795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H18+'25.11'!I18</f>
        <v>353</v>
      </c>
      <c r="J18" s="51"/>
      <c r="K18" s="51"/>
      <c r="L18" s="51">
        <v>0</v>
      </c>
      <c r="M18" s="17">
        <f t="shared" si="1"/>
        <v>351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43795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H19+'25.11'!I19</f>
        <v>1729</v>
      </c>
      <c r="J19" s="51"/>
      <c r="K19" s="51">
        <v>0</v>
      </c>
      <c r="L19" s="51">
        <v>0</v>
      </c>
      <c r="M19" s="17">
        <f t="shared" si="1"/>
        <v>1718</v>
      </c>
      <c r="N19" s="86">
        <v>11</v>
      </c>
      <c r="O19" s="3"/>
      <c r="P19" s="3"/>
      <c r="Q19" s="3"/>
      <c r="R19" s="3"/>
    </row>
    <row r="20" spans="1:18" x14ac:dyDescent="0.3">
      <c r="A20" s="1">
        <f t="shared" si="0"/>
        <v>43795</v>
      </c>
      <c r="B20" s="2" t="s">
        <v>29</v>
      </c>
      <c r="C20" s="15">
        <v>10</v>
      </c>
      <c r="D20" s="59" t="s">
        <v>30</v>
      </c>
      <c r="E20" s="13">
        <v>2</v>
      </c>
      <c r="F20" s="13">
        <v>0</v>
      </c>
      <c r="G20" s="13">
        <v>0</v>
      </c>
      <c r="H20" s="83">
        <f t="shared" si="2"/>
        <v>2</v>
      </c>
      <c r="I20" s="105">
        <f>H20+'25.11'!I20</f>
        <v>3153</v>
      </c>
      <c r="J20" s="51">
        <v>3</v>
      </c>
      <c r="K20" s="51">
        <v>2</v>
      </c>
      <c r="L20" s="51">
        <v>2</v>
      </c>
      <c r="M20" s="17">
        <f t="shared" si="1"/>
        <v>3127</v>
      </c>
      <c r="N20" s="86">
        <v>23</v>
      </c>
      <c r="O20" s="3"/>
      <c r="P20" s="3"/>
      <c r="Q20" s="3"/>
      <c r="R20" s="3"/>
    </row>
    <row r="21" spans="1:18" ht="22.2" customHeight="1" x14ac:dyDescent="0.3">
      <c r="A21" s="1">
        <f t="shared" si="0"/>
        <v>43795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H21+'25.11'!I21</f>
        <v>245</v>
      </c>
      <c r="J21" s="51"/>
      <c r="K21" s="51"/>
      <c r="L21" s="51"/>
      <c r="M21" s="17">
        <f t="shared" si="1"/>
        <v>244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H22+'25.11'!I22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43795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29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29</v>
      </c>
      <c r="I24" s="94">
        <f t="shared" si="3"/>
        <v>31092</v>
      </c>
      <c r="J24" s="92">
        <f t="shared" si="3"/>
        <v>87</v>
      </c>
      <c r="K24" s="92">
        <f t="shared" si="3"/>
        <v>57</v>
      </c>
      <c r="L24" s="92">
        <f t="shared" si="3"/>
        <v>34</v>
      </c>
      <c r="M24" s="95">
        <f t="shared" si="3"/>
        <v>30812</v>
      </c>
      <c r="N24" s="96">
        <f t="shared" si="3"/>
        <v>193</v>
      </c>
      <c r="O24" s="3"/>
      <c r="P24" s="3"/>
      <c r="Q24" s="3"/>
      <c r="R24" s="3"/>
    </row>
    <row r="25" spans="1:18" x14ac:dyDescent="0.3">
      <c r="A25" s="1">
        <f t="shared" ref="A25:A88" si="4">$N$3</f>
        <v>43795</v>
      </c>
      <c r="B25" s="2">
        <v>1</v>
      </c>
      <c r="C25" s="78"/>
      <c r="D25" s="79" t="s">
        <v>119</v>
      </c>
      <c r="E25" s="97">
        <f>E75</f>
        <v>17</v>
      </c>
      <c r="F25" s="97">
        <f t="shared" ref="F25:N25" si="5">F75</f>
        <v>0</v>
      </c>
      <c r="G25" s="97">
        <f t="shared" si="5"/>
        <v>0</v>
      </c>
      <c r="H25" s="97">
        <f t="shared" si="5"/>
        <v>17</v>
      </c>
      <c r="I25" s="97">
        <f t="shared" si="5"/>
        <v>19859</v>
      </c>
      <c r="J25" s="97">
        <f t="shared" si="5"/>
        <v>108</v>
      </c>
      <c r="K25" s="97">
        <f t="shared" si="5"/>
        <v>99</v>
      </c>
      <c r="L25" s="97">
        <f t="shared" si="5"/>
        <v>70</v>
      </c>
      <c r="M25" s="97">
        <f t="shared" si="5"/>
        <v>19682</v>
      </c>
      <c r="N25" s="97">
        <f t="shared" si="5"/>
        <v>69</v>
      </c>
      <c r="O25" s="3"/>
      <c r="P25" s="3"/>
      <c r="Q25" s="3"/>
      <c r="R25" s="3"/>
    </row>
    <row r="26" spans="1:18" x14ac:dyDescent="0.3">
      <c r="A26" s="1">
        <f t="shared" si="4"/>
        <v>43795</v>
      </c>
      <c r="B26" s="2">
        <v>1</v>
      </c>
      <c r="C26" s="78"/>
      <c r="D26" s="79" t="s">
        <v>154</v>
      </c>
      <c r="E26" s="97">
        <f>E24+E25</f>
        <v>46</v>
      </c>
      <c r="F26" s="98">
        <f t="shared" ref="F26:N26" si="6">F24+F25</f>
        <v>0</v>
      </c>
      <c r="G26" s="98">
        <f t="shared" si="6"/>
        <v>0</v>
      </c>
      <c r="H26" s="99">
        <f t="shared" si="6"/>
        <v>46</v>
      </c>
      <c r="I26" s="97">
        <f t="shared" si="6"/>
        <v>50951</v>
      </c>
      <c r="J26" s="98">
        <f t="shared" si="6"/>
        <v>195</v>
      </c>
      <c r="K26" s="98">
        <f t="shared" si="6"/>
        <v>156</v>
      </c>
      <c r="L26" s="100">
        <f t="shared" si="6"/>
        <v>104</v>
      </c>
      <c r="M26" s="101">
        <f t="shared" si="6"/>
        <v>50494</v>
      </c>
      <c r="N26" s="102">
        <f t="shared" si="6"/>
        <v>262</v>
      </c>
      <c r="O26" s="3"/>
      <c r="P26" s="67"/>
      <c r="Q26" s="3"/>
      <c r="R26" s="3"/>
    </row>
    <row r="27" spans="1:18" x14ac:dyDescent="0.3">
      <c r="A27" s="1">
        <f t="shared" si="4"/>
        <v>43795</v>
      </c>
      <c r="B27" s="2">
        <v>1</v>
      </c>
      <c r="C27" s="80"/>
      <c r="D27" s="81" t="s">
        <v>120</v>
      </c>
      <c r="E27" s="97">
        <f>SUM(E28:E35)</f>
        <v>52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52</v>
      </c>
      <c r="I27" s="97">
        <f t="shared" si="7"/>
        <v>48804</v>
      </c>
      <c r="J27" s="98">
        <f>SUM(J28:J35)</f>
        <v>69</v>
      </c>
      <c r="K27" s="98">
        <f t="shared" si="7"/>
        <v>37</v>
      </c>
      <c r="L27" s="100">
        <f t="shared" si="7"/>
        <v>17</v>
      </c>
      <c r="M27" s="101">
        <f t="shared" si="7"/>
        <v>48478</v>
      </c>
      <c r="N27" s="102">
        <f t="shared" si="7"/>
        <v>257</v>
      </c>
      <c r="O27" s="3"/>
      <c r="P27" s="3"/>
      <c r="Q27" s="3"/>
      <c r="R27" s="3"/>
    </row>
    <row r="28" spans="1:18" x14ac:dyDescent="0.3">
      <c r="A28" s="1">
        <f t="shared" si="4"/>
        <v>43795</v>
      </c>
      <c r="B28" s="2" t="s">
        <v>31</v>
      </c>
      <c r="C28" s="12">
        <v>1</v>
      </c>
      <c r="D28" s="48" t="s">
        <v>32</v>
      </c>
      <c r="E28" s="13">
        <v>9</v>
      </c>
      <c r="F28" s="13">
        <v>0</v>
      </c>
      <c r="G28" s="13">
        <v>0</v>
      </c>
      <c r="H28" s="82">
        <f t="shared" ref="H28:H35" si="8">SUM(E28:G28)</f>
        <v>9</v>
      </c>
      <c r="I28" s="104">
        <f>H28+'25.11'!I28</f>
        <v>11575</v>
      </c>
      <c r="J28" s="49">
        <v>14</v>
      </c>
      <c r="K28" s="49">
        <v>8</v>
      </c>
      <c r="L28" s="49">
        <v>5</v>
      </c>
      <c r="M28" s="14">
        <f t="shared" ref="M28:M35" si="9">I28-N28-J28</f>
        <v>11529</v>
      </c>
      <c r="N28" s="85">
        <v>32</v>
      </c>
      <c r="O28" s="3"/>
      <c r="P28" s="3"/>
      <c r="Q28" s="3"/>
      <c r="R28" s="3"/>
    </row>
    <row r="29" spans="1:18" x14ac:dyDescent="0.3">
      <c r="A29" s="1">
        <f t="shared" si="4"/>
        <v>43795</v>
      </c>
      <c r="B29" s="2" t="s">
        <v>33</v>
      </c>
      <c r="C29" s="15">
        <v>2</v>
      </c>
      <c r="D29" s="50" t="s">
        <v>156</v>
      </c>
      <c r="E29" s="13">
        <v>12</v>
      </c>
      <c r="F29" s="13">
        <v>0</v>
      </c>
      <c r="G29" s="13">
        <v>0</v>
      </c>
      <c r="H29" s="83">
        <f t="shared" si="8"/>
        <v>12</v>
      </c>
      <c r="I29" s="105">
        <f>H29+'25.11'!I29</f>
        <v>8131</v>
      </c>
      <c r="J29" s="51">
        <v>7</v>
      </c>
      <c r="K29" s="51">
        <v>5</v>
      </c>
      <c r="L29" s="51">
        <v>2</v>
      </c>
      <c r="M29" s="17">
        <f t="shared" si="9"/>
        <v>8022</v>
      </c>
      <c r="N29" s="86">
        <v>102</v>
      </c>
      <c r="O29" s="3"/>
      <c r="P29" s="3"/>
      <c r="Q29" s="3"/>
      <c r="R29" s="3"/>
    </row>
    <row r="30" spans="1:18" ht="17.399999999999999" x14ac:dyDescent="0.3">
      <c r="A30" s="1">
        <f t="shared" si="4"/>
        <v>43795</v>
      </c>
      <c r="B30" s="2" t="s">
        <v>35</v>
      </c>
      <c r="C30" s="15">
        <v>3</v>
      </c>
      <c r="D30" s="50" t="s">
        <v>36</v>
      </c>
      <c r="E30" s="13">
        <v>14</v>
      </c>
      <c r="F30" s="13">
        <v>0</v>
      </c>
      <c r="G30" s="13">
        <v>0</v>
      </c>
      <c r="H30" s="83">
        <f t="shared" si="8"/>
        <v>14</v>
      </c>
      <c r="I30" s="105">
        <f>H30+'25.11'!I30</f>
        <v>11791</v>
      </c>
      <c r="J30" s="51">
        <v>24</v>
      </c>
      <c r="K30" s="51">
        <v>10</v>
      </c>
      <c r="L30" s="51">
        <v>4</v>
      </c>
      <c r="M30" s="17">
        <f t="shared" si="9"/>
        <v>11711</v>
      </c>
      <c r="N30" s="86">
        <v>56</v>
      </c>
      <c r="O30" s="3"/>
      <c r="P30" s="3"/>
      <c r="Q30" s="3"/>
      <c r="R30" s="3"/>
    </row>
    <row r="31" spans="1:18" ht="17.399999999999999" x14ac:dyDescent="0.3">
      <c r="A31" s="1">
        <f t="shared" si="4"/>
        <v>43795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H31+'25.11'!I31</f>
        <v>2154</v>
      </c>
      <c r="J31" s="51">
        <v>4</v>
      </c>
      <c r="K31" s="51">
        <v>4</v>
      </c>
      <c r="L31" s="51">
        <v>2</v>
      </c>
      <c r="M31" s="17">
        <f t="shared" si="9"/>
        <v>2142</v>
      </c>
      <c r="N31" s="86">
        <v>8</v>
      </c>
      <c r="O31" s="3"/>
      <c r="P31" s="3"/>
      <c r="Q31" s="3"/>
      <c r="R31" s="3"/>
    </row>
    <row r="32" spans="1:18" ht="17.399999999999999" x14ac:dyDescent="0.3">
      <c r="A32" s="1">
        <f t="shared" si="4"/>
        <v>43795</v>
      </c>
      <c r="B32" s="2" t="s">
        <v>39</v>
      </c>
      <c r="C32" s="15">
        <v>5</v>
      </c>
      <c r="D32" s="50" t="s">
        <v>40</v>
      </c>
      <c r="E32" s="13">
        <v>5</v>
      </c>
      <c r="F32" s="13">
        <v>0</v>
      </c>
      <c r="G32" s="13">
        <v>0</v>
      </c>
      <c r="H32" s="83">
        <f t="shared" si="8"/>
        <v>5</v>
      </c>
      <c r="I32" s="105">
        <f>H32+'25.11'!I32</f>
        <v>4784</v>
      </c>
      <c r="J32" s="51">
        <v>5</v>
      </c>
      <c r="K32" s="51">
        <v>2</v>
      </c>
      <c r="L32" s="51">
        <v>0</v>
      </c>
      <c r="M32" s="17">
        <f t="shared" si="9"/>
        <v>4759</v>
      </c>
      <c r="N32" s="86">
        <v>20</v>
      </c>
      <c r="O32" s="3"/>
      <c r="P32" s="3"/>
      <c r="Q32" s="3"/>
      <c r="R32" s="3"/>
    </row>
    <row r="33" spans="1:18" ht="17.399999999999999" x14ac:dyDescent="0.3">
      <c r="A33" s="1">
        <f t="shared" si="4"/>
        <v>43795</v>
      </c>
      <c r="B33" s="2" t="s">
        <v>41</v>
      </c>
      <c r="C33" s="15">
        <v>6</v>
      </c>
      <c r="D33" s="50" t="s">
        <v>42</v>
      </c>
      <c r="E33" s="13">
        <v>5</v>
      </c>
      <c r="F33" s="13">
        <v>0</v>
      </c>
      <c r="G33" s="13">
        <v>0</v>
      </c>
      <c r="H33" s="83">
        <f t="shared" si="8"/>
        <v>5</v>
      </c>
      <c r="I33" s="105">
        <f>H33+'25.11'!I33</f>
        <v>7006</v>
      </c>
      <c r="J33" s="51">
        <v>10</v>
      </c>
      <c r="K33" s="51">
        <v>5</v>
      </c>
      <c r="L33" s="51">
        <v>2</v>
      </c>
      <c r="M33" s="17">
        <f t="shared" si="9"/>
        <v>6975</v>
      </c>
      <c r="N33" s="86">
        <v>21</v>
      </c>
      <c r="O33" s="3"/>
      <c r="P33" s="3"/>
      <c r="Q33" s="3"/>
      <c r="R33" s="3"/>
    </row>
    <row r="34" spans="1:18" x14ac:dyDescent="0.3">
      <c r="A34" s="1">
        <f t="shared" si="4"/>
        <v>43795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H34+'25.11'!I34</f>
        <v>1008</v>
      </c>
      <c r="J34" s="51">
        <v>1</v>
      </c>
      <c r="K34" s="51">
        <v>0</v>
      </c>
      <c r="L34" s="51">
        <v>0</v>
      </c>
      <c r="M34" s="17">
        <f t="shared" si="9"/>
        <v>1006</v>
      </c>
      <c r="N34" s="86">
        <v>1</v>
      </c>
      <c r="O34" s="3"/>
      <c r="P34" s="3"/>
      <c r="Q34" s="3"/>
      <c r="R34" s="3"/>
    </row>
    <row r="35" spans="1:18" ht="17.399999999999999" x14ac:dyDescent="0.3">
      <c r="A35" s="1">
        <f t="shared" si="4"/>
        <v>43795</v>
      </c>
      <c r="B35" s="2" t="s">
        <v>45</v>
      </c>
      <c r="C35" s="20">
        <v>8</v>
      </c>
      <c r="D35" s="54" t="s">
        <v>46</v>
      </c>
      <c r="E35" s="13">
        <v>5</v>
      </c>
      <c r="F35" s="13">
        <v>0</v>
      </c>
      <c r="G35" s="13">
        <v>0</v>
      </c>
      <c r="H35" s="84">
        <f t="shared" si="8"/>
        <v>5</v>
      </c>
      <c r="I35" s="106">
        <f>H35+'25.11'!I35</f>
        <v>2355</v>
      </c>
      <c r="J35" s="55">
        <v>4</v>
      </c>
      <c r="K35" s="55">
        <v>3</v>
      </c>
      <c r="L35" s="55">
        <v>2</v>
      </c>
      <c r="M35" s="19">
        <f t="shared" si="9"/>
        <v>2334</v>
      </c>
      <c r="N35" s="87">
        <v>17</v>
      </c>
      <c r="O35" s="3"/>
      <c r="P35" s="3"/>
      <c r="Q35" s="3"/>
      <c r="R35" s="3"/>
    </row>
    <row r="36" spans="1:18" x14ac:dyDescent="0.3">
      <c r="A36" s="1">
        <f t="shared" si="4"/>
        <v>43795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98</v>
      </c>
      <c r="I36" s="23">
        <f t="shared" si="10"/>
        <v>99755</v>
      </c>
      <c r="J36" s="23">
        <f t="shared" si="10"/>
        <v>264</v>
      </c>
      <c r="K36" s="23">
        <f t="shared" si="10"/>
        <v>193</v>
      </c>
      <c r="L36" s="23">
        <f t="shared" si="10"/>
        <v>121</v>
      </c>
      <c r="M36" s="23">
        <f t="shared" si="10"/>
        <v>98972</v>
      </c>
      <c r="N36" s="23">
        <f t="shared" si="10"/>
        <v>519</v>
      </c>
      <c r="O36" s="3"/>
      <c r="P36" s="3"/>
      <c r="Q36" s="3"/>
      <c r="R36" s="3"/>
    </row>
    <row r="37" spans="1:18" ht="21.6" customHeight="1" x14ac:dyDescent="0.3">
      <c r="A37" s="1">
        <f t="shared" si="4"/>
        <v>43795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43795</v>
      </c>
      <c r="B38" s="64">
        <v>1</v>
      </c>
      <c r="C38" s="69"/>
      <c r="D38" s="306" t="s">
        <v>250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43795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43795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43795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43795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43795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17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69</v>
      </c>
      <c r="O43" s="3"/>
      <c r="P43" s="3"/>
      <c r="Q43" s="3"/>
      <c r="R43" s="3"/>
    </row>
    <row r="44" spans="1:18" ht="58.2" customHeight="1" x14ac:dyDescent="0.3">
      <c r="A44" s="1">
        <f t="shared" si="4"/>
        <v>43795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49" t="s">
        <v>142</v>
      </c>
      <c r="I44" s="65" t="str">
        <f>"me©‡gvU fwZ© 
= "&amp;I75</f>
        <v>me©‡gvU fwZ© 
= 19859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99</v>
      </c>
      <c r="L44" s="65" t="str">
        <f>"wbwðZ g„„Zz¨ 
= "&amp;L75</f>
        <v>wbwðZ g„„Zz¨ 
= 70</v>
      </c>
      <c r="M44" s="65" t="str">
        <f>"QvocÎ cÖvß †ivMx
 = "&amp;M75</f>
        <v>QvocÎ cÖvß †ivMx
 = 19682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43795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H45+'25.11'!I45</f>
        <v>1208</v>
      </c>
      <c r="J45" s="49">
        <v>3</v>
      </c>
      <c r="K45" s="49">
        <v>3</v>
      </c>
      <c r="L45" s="49">
        <v>1</v>
      </c>
      <c r="M45" s="14">
        <f t="shared" ref="M45:M74" si="12">I45-N45-J45</f>
        <v>1203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43795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H46+'25.11'!I46</f>
        <v>1878</v>
      </c>
      <c r="J46" s="51">
        <v>12</v>
      </c>
      <c r="K46" s="51">
        <v>10</v>
      </c>
      <c r="L46" s="51">
        <v>8</v>
      </c>
      <c r="M46" s="17">
        <f t="shared" si="12"/>
        <v>1857</v>
      </c>
      <c r="N46" s="86">
        <v>9</v>
      </c>
      <c r="O46" s="3"/>
      <c r="P46" s="3"/>
      <c r="Q46" s="3"/>
      <c r="R46" s="3"/>
    </row>
    <row r="47" spans="1:18" ht="17.55" customHeight="1" x14ac:dyDescent="0.3">
      <c r="A47" s="1">
        <f t="shared" si="4"/>
        <v>43795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H47+'25.11'!I47</f>
        <v>667</v>
      </c>
      <c r="J47" s="51">
        <v>4</v>
      </c>
      <c r="K47" s="51">
        <v>4</v>
      </c>
      <c r="L47" s="51">
        <v>3</v>
      </c>
      <c r="M47" s="17">
        <f t="shared" si="12"/>
        <v>662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43795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H48+'25.11'!I48</f>
        <v>755</v>
      </c>
      <c r="J48" s="51">
        <v>8</v>
      </c>
      <c r="K48" s="51">
        <v>7</v>
      </c>
      <c r="L48" s="51">
        <v>4</v>
      </c>
      <c r="M48" s="17">
        <f t="shared" si="12"/>
        <v>747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43795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H49+'25.11'!I49</f>
        <v>915</v>
      </c>
      <c r="J49" s="51">
        <v>12</v>
      </c>
      <c r="K49" s="51">
        <v>12</v>
      </c>
      <c r="L49" s="51">
        <v>12</v>
      </c>
      <c r="M49" s="17">
        <f t="shared" si="12"/>
        <v>899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43795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H50+'25.11'!I50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43795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H51+'25.11'!I51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43795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H52+'25.11'!I52</f>
        <v>382</v>
      </c>
      <c r="J52" s="51">
        <v>1</v>
      </c>
      <c r="K52" s="51">
        <v>2</v>
      </c>
      <c r="L52" s="51">
        <v>2</v>
      </c>
      <c r="M52" s="17">
        <f t="shared" si="12"/>
        <v>378</v>
      </c>
      <c r="N52" s="86">
        <v>3</v>
      </c>
      <c r="O52" s="3"/>
      <c r="P52" s="3"/>
      <c r="Q52" s="3"/>
      <c r="R52" s="3"/>
    </row>
    <row r="53" spans="1:18" ht="17.55" customHeight="1" x14ac:dyDescent="0.3">
      <c r="A53" s="1">
        <f t="shared" si="4"/>
        <v>43795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H53+'25.11'!I53</f>
        <v>210</v>
      </c>
      <c r="J53" s="51">
        <v>1</v>
      </c>
      <c r="K53" s="51">
        <v>1</v>
      </c>
      <c r="L53" s="51">
        <v>0</v>
      </c>
      <c r="M53" s="17">
        <f t="shared" si="12"/>
        <v>209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43795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H54+'25.11'!I54</f>
        <v>1713</v>
      </c>
      <c r="J54" s="51">
        <v>2</v>
      </c>
      <c r="K54" s="51">
        <v>1</v>
      </c>
      <c r="L54" s="51">
        <v>1</v>
      </c>
      <c r="M54" s="17">
        <f t="shared" si="12"/>
        <v>1705</v>
      </c>
      <c r="N54" s="86">
        <v>6</v>
      </c>
      <c r="O54" s="3"/>
      <c r="P54" s="3"/>
      <c r="Q54" s="3"/>
      <c r="R54" s="3"/>
    </row>
    <row r="55" spans="1:18" ht="17.55" customHeight="1" x14ac:dyDescent="0.3">
      <c r="A55" s="1">
        <f t="shared" si="4"/>
        <v>43795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H55+'25.11'!I55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43795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H56+'25.11'!I56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43795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H57+'25.11'!I57</f>
        <v>688</v>
      </c>
      <c r="J57" s="51">
        <v>4</v>
      </c>
      <c r="K57" s="51">
        <v>4</v>
      </c>
      <c r="L57" s="51">
        <v>1</v>
      </c>
      <c r="M57" s="17">
        <f t="shared" si="12"/>
        <v>681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43795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H58+'25.11'!I58</f>
        <v>1417</v>
      </c>
      <c r="J58" s="51">
        <v>6</v>
      </c>
      <c r="K58" s="51">
        <v>6</v>
      </c>
      <c r="L58" s="51">
        <v>4</v>
      </c>
      <c r="M58" s="17">
        <f t="shared" si="12"/>
        <v>1405</v>
      </c>
      <c r="N58" s="86">
        <v>6</v>
      </c>
      <c r="O58" s="3"/>
      <c r="P58" s="3"/>
      <c r="Q58" s="3"/>
      <c r="R58" s="3"/>
    </row>
    <row r="59" spans="1:18" ht="17.55" customHeight="1" x14ac:dyDescent="0.3">
      <c r="A59" s="1">
        <f t="shared" si="4"/>
        <v>43795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H59+'25.11'!I59</f>
        <v>773</v>
      </c>
      <c r="J59" s="51">
        <v>8</v>
      </c>
      <c r="K59" s="51">
        <v>8</v>
      </c>
      <c r="L59" s="51">
        <v>7</v>
      </c>
      <c r="M59" s="17">
        <f t="shared" si="12"/>
        <v>762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43795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H60+'25.11'!I60</f>
        <v>375</v>
      </c>
      <c r="J60" s="51"/>
      <c r="K60" s="51"/>
      <c r="L60" s="51">
        <v>0</v>
      </c>
      <c r="M60" s="17">
        <f t="shared" si="12"/>
        <v>370</v>
      </c>
      <c r="N60" s="86">
        <v>5</v>
      </c>
      <c r="O60" s="3"/>
      <c r="P60" s="3"/>
      <c r="Q60" s="3"/>
      <c r="R60" s="3"/>
    </row>
    <row r="61" spans="1:18" ht="17.55" customHeight="1" x14ac:dyDescent="0.3">
      <c r="A61" s="1">
        <f t="shared" si="4"/>
        <v>43795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H61+'25.11'!I61</f>
        <v>486</v>
      </c>
      <c r="J61" s="51"/>
      <c r="K61" s="51"/>
      <c r="L61" s="51">
        <v>0</v>
      </c>
      <c r="M61" s="17">
        <f t="shared" si="12"/>
        <v>484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43795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H62+'25.11'!I62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43795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H63+'25.11'!I63</f>
        <v>812</v>
      </c>
      <c r="J63" s="51">
        <v>6</v>
      </c>
      <c r="K63" s="51">
        <v>5</v>
      </c>
      <c r="L63" s="51">
        <v>5</v>
      </c>
      <c r="M63" s="17">
        <f t="shared" si="12"/>
        <v>803</v>
      </c>
      <c r="N63" s="86">
        <v>3</v>
      </c>
      <c r="O63" s="3"/>
      <c r="P63" s="3"/>
      <c r="Q63" s="3"/>
      <c r="R63" s="3"/>
    </row>
    <row r="64" spans="1:18" ht="17.55" customHeight="1" x14ac:dyDescent="0.3">
      <c r="A64" s="1">
        <f t="shared" si="4"/>
        <v>43795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H64+'25.11'!I64</f>
        <v>982</v>
      </c>
      <c r="J64" s="51"/>
      <c r="K64" s="51"/>
      <c r="L64" s="51">
        <v>0</v>
      </c>
      <c r="M64" s="17">
        <f t="shared" si="12"/>
        <v>982</v>
      </c>
      <c r="N64" s="86">
        <v>0</v>
      </c>
      <c r="O64" s="3"/>
      <c r="P64" s="3"/>
      <c r="Q64" s="3"/>
      <c r="R64" s="3"/>
    </row>
    <row r="65" spans="1:18" ht="17.55" customHeight="1" x14ac:dyDescent="0.3">
      <c r="A65" s="1">
        <f t="shared" si="4"/>
        <v>43795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H65+'25.11'!I65</f>
        <v>495</v>
      </c>
      <c r="J65" s="51">
        <v>4</v>
      </c>
      <c r="K65" s="51">
        <v>4</v>
      </c>
      <c r="L65" s="51">
        <v>4</v>
      </c>
      <c r="M65" s="17">
        <f t="shared" si="12"/>
        <v>487</v>
      </c>
      <c r="N65" s="86">
        <v>4</v>
      </c>
      <c r="O65" s="3"/>
      <c r="P65" s="3"/>
      <c r="Q65" s="3"/>
      <c r="R65" s="3"/>
    </row>
    <row r="66" spans="1:18" ht="17.55" customHeight="1" x14ac:dyDescent="0.3">
      <c r="A66" s="1">
        <f t="shared" si="4"/>
        <v>43795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H66+'25.11'!I66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43795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H67+'25.11'!I67</f>
        <v>730</v>
      </c>
      <c r="J67" s="51">
        <v>7</v>
      </c>
      <c r="K67" s="51">
        <v>6</v>
      </c>
      <c r="L67" s="51">
        <v>5</v>
      </c>
      <c r="M67" s="17">
        <f t="shared" si="12"/>
        <v>720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43795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H68+'25.11'!I68</f>
        <v>359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43795</v>
      </c>
      <c r="B69" s="2" t="s">
        <v>105</v>
      </c>
      <c r="C69" s="33">
        <v>25</v>
      </c>
      <c r="D69" s="50" t="s">
        <v>106</v>
      </c>
      <c r="E69" s="13">
        <v>4</v>
      </c>
      <c r="F69" s="13">
        <v>0</v>
      </c>
      <c r="G69" s="13">
        <v>0</v>
      </c>
      <c r="H69" s="83">
        <f t="shared" si="11"/>
        <v>4</v>
      </c>
      <c r="I69" s="105">
        <f>H69+'25.11'!I69</f>
        <v>861</v>
      </c>
      <c r="J69" s="51">
        <v>3</v>
      </c>
      <c r="K69" s="51">
        <v>2</v>
      </c>
      <c r="L69" s="51">
        <v>1</v>
      </c>
      <c r="M69" s="17">
        <f t="shared" si="12"/>
        <v>851</v>
      </c>
      <c r="N69" s="86">
        <v>7</v>
      </c>
      <c r="O69" s="3"/>
      <c r="P69" s="3"/>
      <c r="Q69" s="3"/>
      <c r="R69" s="3"/>
    </row>
    <row r="70" spans="1:18" ht="17.55" customHeight="1" x14ac:dyDescent="0.3">
      <c r="A70" s="1">
        <f t="shared" si="4"/>
        <v>43795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H70+'25.11'!I70</f>
        <v>793</v>
      </c>
      <c r="J70" s="51">
        <v>2</v>
      </c>
      <c r="K70" s="51">
        <v>2</v>
      </c>
      <c r="L70" s="51">
        <v>0</v>
      </c>
      <c r="M70" s="17">
        <f t="shared" si="12"/>
        <v>788</v>
      </c>
      <c r="N70" s="86">
        <v>3</v>
      </c>
      <c r="O70" s="3"/>
      <c r="P70" s="3"/>
      <c r="Q70" s="3"/>
      <c r="R70" s="3"/>
    </row>
    <row r="71" spans="1:18" ht="17.55" customHeight="1" x14ac:dyDescent="0.3">
      <c r="A71" s="1">
        <f t="shared" si="4"/>
        <v>43795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H71+'25.11'!I71</f>
        <v>778</v>
      </c>
      <c r="J71" s="51"/>
      <c r="K71" s="51"/>
      <c r="L71" s="51">
        <v>0</v>
      </c>
      <c r="M71" s="17">
        <f t="shared" si="12"/>
        <v>777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43795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H72+'25.11'!I72</f>
        <v>310</v>
      </c>
      <c r="J72" s="51"/>
      <c r="K72" s="51"/>
      <c r="L72" s="51">
        <v>0</v>
      </c>
      <c r="M72" s="17">
        <f t="shared" si="12"/>
        <v>308</v>
      </c>
      <c r="N72" s="86">
        <v>2</v>
      </c>
      <c r="O72" s="3"/>
      <c r="P72" s="3"/>
      <c r="Q72" s="3"/>
      <c r="R72" s="3"/>
    </row>
    <row r="73" spans="1:18" ht="17.55" customHeight="1" x14ac:dyDescent="0.3">
      <c r="A73" s="1">
        <f t="shared" si="4"/>
        <v>43795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H73+'25.11'!I73</f>
        <v>400</v>
      </c>
      <c r="J73" s="51">
        <v>3</v>
      </c>
      <c r="K73" s="51">
        <v>3</v>
      </c>
      <c r="L73" s="51">
        <v>3</v>
      </c>
      <c r="M73" s="17">
        <f t="shared" si="12"/>
        <v>395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43795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H74+'25.11'!I74</f>
        <v>10</v>
      </c>
      <c r="J74" s="55">
        <v>10</v>
      </c>
      <c r="K74" s="55">
        <v>7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43795</v>
      </c>
      <c r="B75" s="2">
        <v>1</v>
      </c>
      <c r="C75" s="29"/>
      <c r="D75" s="22" t="s">
        <v>117</v>
      </c>
      <c r="E75" s="23">
        <f>SUM(E45:E74)</f>
        <v>17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17</v>
      </c>
      <c r="I75" s="23">
        <f t="shared" si="13"/>
        <v>19859</v>
      </c>
      <c r="J75" s="23">
        <f t="shared" si="13"/>
        <v>108</v>
      </c>
      <c r="K75" s="23">
        <f t="shared" si="13"/>
        <v>99</v>
      </c>
      <c r="L75" s="23">
        <f t="shared" si="13"/>
        <v>70</v>
      </c>
      <c r="M75" s="23">
        <f t="shared" si="13"/>
        <v>19682</v>
      </c>
      <c r="N75" s="23">
        <f t="shared" si="13"/>
        <v>69</v>
      </c>
      <c r="O75" s="3"/>
      <c r="P75" s="3"/>
      <c r="Q75" s="3"/>
      <c r="R75" s="3"/>
    </row>
    <row r="76" spans="1:18" ht="17.55" customHeight="1" x14ac:dyDescent="0.3">
      <c r="A76" s="1">
        <f t="shared" si="4"/>
        <v>43795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43795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43795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43795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43795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43795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43795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43795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43795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43795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43795</v>
      </c>
      <c r="B86" s="2">
        <v>1</v>
      </c>
      <c r="E86" s="30"/>
    </row>
    <row r="87" spans="1:14" x14ac:dyDescent="0.3">
      <c r="A87" s="1">
        <f t="shared" si="4"/>
        <v>43795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43795</v>
      </c>
      <c r="B88" s="2">
        <v>1</v>
      </c>
      <c r="E88" s="30"/>
    </row>
    <row r="89" spans="1:14" x14ac:dyDescent="0.3">
      <c r="A89" s="1">
        <f t="shared" ref="A89" si="14">$N$3</f>
        <v>43795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43794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43794</v>
      </c>
      <c r="B2" s="2">
        <v>1</v>
      </c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41"/>
      <c r="N2" s="248"/>
    </row>
    <row r="3" spans="1:20" ht="17.399999999999999" x14ac:dyDescent="0.3">
      <c r="A3" s="1">
        <f t="shared" si="0"/>
        <v>43794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43794</v>
      </c>
      <c r="O3" s="3"/>
      <c r="P3" s="3"/>
      <c r="Q3" s="3"/>
      <c r="R3" s="3"/>
    </row>
    <row r="4" spans="1:20" ht="17.399999999999999" x14ac:dyDescent="0.3">
      <c r="A4" s="1">
        <f t="shared" si="0"/>
        <v>43794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43794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43794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43794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43794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43794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112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537</v>
      </c>
      <c r="O9" s="3"/>
      <c r="P9" s="3"/>
      <c r="Q9" s="40" t="str">
        <f>"24 N›Uvq ?? msL¨v = "&amp;H36</f>
        <v>24 N›Uvq ?? msL¨v = 112</v>
      </c>
    </row>
    <row r="10" spans="1:20" ht="57.6" x14ac:dyDescent="0.3">
      <c r="A10" s="1">
        <f t="shared" si="0"/>
        <v>43794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47" t="s">
        <v>142</v>
      </c>
      <c r="I10" s="65" t="str">
        <f>"me©‡gvU fwZ©
= "&amp;I36</f>
        <v>me©‡gvU fwZ©
= 99657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193</v>
      </c>
      <c r="L10" s="65" t="str">
        <f>"wbwðZ g„„Zz¨ 
= "&amp;L36</f>
        <v>wbwðZ g„„Zz¨ 
= 121</v>
      </c>
      <c r="M10" s="65" t="str">
        <f>"QvocÎ cÖvß †ivMx
 = "&amp;M36</f>
        <v>QvocÎ cÖvß †ivMx
 = 98856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43794</v>
      </c>
      <c r="B11" s="2" t="s">
        <v>9</v>
      </c>
      <c r="C11" s="12">
        <v>1</v>
      </c>
      <c r="D11" s="57" t="s">
        <v>10</v>
      </c>
      <c r="E11" s="13">
        <v>7</v>
      </c>
      <c r="F11" s="13">
        <v>0</v>
      </c>
      <c r="G11" s="13">
        <v>0</v>
      </c>
      <c r="H11" s="82">
        <f>SUM(E11:G11)</f>
        <v>7</v>
      </c>
      <c r="I11" s="104">
        <f>H11+'24.11'!I11</f>
        <v>8579</v>
      </c>
      <c r="J11" s="49">
        <v>40</v>
      </c>
      <c r="K11" s="49">
        <v>23</v>
      </c>
      <c r="L11" s="49">
        <v>11</v>
      </c>
      <c r="M11" s="14">
        <f t="shared" ref="M11:M23" si="1">I11-N11-J11</f>
        <v>8491</v>
      </c>
      <c r="N11" s="85">
        <v>48</v>
      </c>
      <c r="O11" s="3"/>
      <c r="P11" s="3"/>
      <c r="Q11" s="3"/>
      <c r="R11" s="3"/>
    </row>
    <row r="12" spans="1:20" x14ac:dyDescent="0.3">
      <c r="A12" s="1">
        <f t="shared" si="0"/>
        <v>43794</v>
      </c>
      <c r="B12" s="2" t="s">
        <v>11</v>
      </c>
      <c r="C12" s="15">
        <v>2</v>
      </c>
      <c r="D12" s="59" t="s">
        <v>144</v>
      </c>
      <c r="E12" s="13">
        <v>2</v>
      </c>
      <c r="F12" s="13">
        <v>0</v>
      </c>
      <c r="G12" s="13">
        <v>0</v>
      </c>
      <c r="H12" s="83">
        <f t="shared" ref="H12:H23" si="2">SUM(E12:G12)</f>
        <v>2</v>
      </c>
      <c r="I12" s="105">
        <f>H12+'24.11'!I12</f>
        <v>4959</v>
      </c>
      <c r="J12" s="51">
        <v>2</v>
      </c>
      <c r="K12" s="51">
        <v>0</v>
      </c>
      <c r="L12" s="51">
        <v>0</v>
      </c>
      <c r="M12" s="17">
        <f t="shared" si="1"/>
        <v>4926</v>
      </c>
      <c r="N12" s="86">
        <v>31</v>
      </c>
      <c r="O12" s="3"/>
      <c r="P12" s="3"/>
      <c r="Q12" s="3"/>
      <c r="R12" s="3"/>
    </row>
    <row r="13" spans="1:20" x14ac:dyDescent="0.3">
      <c r="A13" s="1">
        <f t="shared" si="0"/>
        <v>43794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H13+'24.11'!I13</f>
        <v>1450</v>
      </c>
      <c r="J13" s="51">
        <v>16</v>
      </c>
      <c r="K13" s="51">
        <v>10</v>
      </c>
      <c r="L13" s="51">
        <v>9</v>
      </c>
      <c r="M13" s="17">
        <f t="shared" si="1"/>
        <v>1427</v>
      </c>
      <c r="N13" s="86">
        <v>7</v>
      </c>
      <c r="O13" s="3"/>
      <c r="Q13" s="3"/>
      <c r="R13" s="3"/>
    </row>
    <row r="14" spans="1:20" x14ac:dyDescent="0.3">
      <c r="A14" s="1">
        <f t="shared" si="0"/>
        <v>43794</v>
      </c>
      <c r="B14" s="2" t="s">
        <v>14</v>
      </c>
      <c r="C14" s="15">
        <v>4</v>
      </c>
      <c r="D14" s="59" t="s">
        <v>145</v>
      </c>
      <c r="E14" s="13">
        <v>5</v>
      </c>
      <c r="F14" s="13">
        <v>0</v>
      </c>
      <c r="G14" s="13">
        <v>0</v>
      </c>
      <c r="H14" s="83">
        <f t="shared" si="2"/>
        <v>5</v>
      </c>
      <c r="I14" s="105">
        <f>H14+'24.11'!I14</f>
        <v>3697</v>
      </c>
      <c r="J14" s="51">
        <v>8</v>
      </c>
      <c r="K14" s="51">
        <v>8</v>
      </c>
      <c r="L14" s="51">
        <v>5</v>
      </c>
      <c r="M14" s="17">
        <f t="shared" si="1"/>
        <v>3654</v>
      </c>
      <c r="N14" s="86">
        <v>35</v>
      </c>
      <c r="O14" s="3"/>
      <c r="P14" s="3"/>
      <c r="Q14" s="3"/>
      <c r="R14" s="3"/>
    </row>
    <row r="15" spans="1:20" ht="17.399999999999999" x14ac:dyDescent="0.3">
      <c r="A15" s="1">
        <f t="shared" si="0"/>
        <v>43794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H15+'24.11'!I15</f>
        <v>1647</v>
      </c>
      <c r="J15" s="51">
        <v>3</v>
      </c>
      <c r="K15" s="51">
        <v>2</v>
      </c>
      <c r="L15" s="51">
        <v>2</v>
      </c>
      <c r="M15" s="17">
        <f t="shared" si="1"/>
        <v>1640</v>
      </c>
      <c r="N15" s="86">
        <v>4</v>
      </c>
      <c r="O15" s="3"/>
      <c r="P15" s="3"/>
      <c r="Q15" s="3"/>
      <c r="R15" s="3"/>
    </row>
    <row r="16" spans="1:20" ht="17.399999999999999" x14ac:dyDescent="0.3">
      <c r="A16" s="1">
        <f t="shared" si="0"/>
        <v>43794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H16+'24.11'!I16</f>
        <v>1041</v>
      </c>
      <c r="J16" s="51"/>
      <c r="K16" s="51"/>
      <c r="L16" s="51">
        <v>0</v>
      </c>
      <c r="M16" s="17">
        <f t="shared" si="1"/>
        <v>1031</v>
      </c>
      <c r="N16" s="86">
        <v>10</v>
      </c>
      <c r="O16" s="3"/>
      <c r="P16" s="3"/>
      <c r="Q16" s="3"/>
      <c r="R16" s="3"/>
    </row>
    <row r="17" spans="1:18" x14ac:dyDescent="0.3">
      <c r="A17" s="1">
        <f t="shared" si="0"/>
        <v>43794</v>
      </c>
      <c r="B17" s="2" t="s">
        <v>23</v>
      </c>
      <c r="C17" s="15">
        <v>7</v>
      </c>
      <c r="D17" s="61" t="s">
        <v>24</v>
      </c>
      <c r="E17" s="13">
        <v>4</v>
      </c>
      <c r="F17" s="13">
        <v>0</v>
      </c>
      <c r="G17" s="13">
        <v>0</v>
      </c>
      <c r="H17" s="83">
        <f t="shared" si="2"/>
        <v>4</v>
      </c>
      <c r="I17" s="105">
        <f>H17+'24.11'!I17</f>
        <v>4141</v>
      </c>
      <c r="J17" s="51">
        <v>15</v>
      </c>
      <c r="K17" s="51">
        <v>12</v>
      </c>
      <c r="L17" s="51">
        <v>5</v>
      </c>
      <c r="M17" s="17">
        <f t="shared" si="1"/>
        <v>4100</v>
      </c>
      <c r="N17" s="86">
        <v>26</v>
      </c>
      <c r="O17" s="3"/>
      <c r="P17" s="3"/>
      <c r="Q17" s="3"/>
      <c r="R17" s="3"/>
    </row>
    <row r="18" spans="1:18" ht="17.399999999999999" x14ac:dyDescent="0.3">
      <c r="A18" s="1">
        <f t="shared" si="0"/>
        <v>43794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H18+'24.11'!I18</f>
        <v>352</v>
      </c>
      <c r="J18" s="51"/>
      <c r="K18" s="51"/>
      <c r="L18" s="51">
        <v>0</v>
      </c>
      <c r="M18" s="17">
        <f t="shared" si="1"/>
        <v>351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43794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H19+'24.11'!I19</f>
        <v>1727</v>
      </c>
      <c r="J19" s="51"/>
      <c r="K19" s="51">
        <v>0</v>
      </c>
      <c r="L19" s="51">
        <v>0</v>
      </c>
      <c r="M19" s="17">
        <f t="shared" si="1"/>
        <v>1718</v>
      </c>
      <c r="N19" s="86">
        <v>9</v>
      </c>
      <c r="O19" s="3"/>
      <c r="P19" s="3"/>
      <c r="Q19" s="3"/>
      <c r="R19" s="3"/>
    </row>
    <row r="20" spans="1:18" x14ac:dyDescent="0.3">
      <c r="A20" s="1">
        <f t="shared" si="0"/>
        <v>43794</v>
      </c>
      <c r="B20" s="2" t="s">
        <v>29</v>
      </c>
      <c r="C20" s="15">
        <v>10</v>
      </c>
      <c r="D20" s="59" t="s">
        <v>30</v>
      </c>
      <c r="E20" s="13">
        <v>7</v>
      </c>
      <c r="F20" s="13">
        <v>0</v>
      </c>
      <c r="G20" s="13">
        <v>0</v>
      </c>
      <c r="H20" s="83">
        <f t="shared" si="2"/>
        <v>7</v>
      </c>
      <c r="I20" s="105">
        <f>H20+'24.11'!I20</f>
        <v>3151</v>
      </c>
      <c r="J20" s="51">
        <v>3</v>
      </c>
      <c r="K20" s="51">
        <v>2</v>
      </c>
      <c r="L20" s="51">
        <v>2</v>
      </c>
      <c r="M20" s="17">
        <f t="shared" si="1"/>
        <v>3121</v>
      </c>
      <c r="N20" s="86">
        <v>27</v>
      </c>
      <c r="O20" s="3"/>
      <c r="P20" s="3"/>
      <c r="Q20" s="3"/>
      <c r="R20" s="3"/>
    </row>
    <row r="21" spans="1:18" ht="22.2" customHeight="1" x14ac:dyDescent="0.3">
      <c r="A21" s="1">
        <f t="shared" si="0"/>
        <v>43794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H21+'24.11'!I21</f>
        <v>244</v>
      </c>
      <c r="J21" s="51"/>
      <c r="K21" s="51"/>
      <c r="L21" s="51"/>
      <c r="M21" s="17">
        <f t="shared" si="1"/>
        <v>243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H22+'24.11'!I22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43794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30</v>
      </c>
      <c r="I24" s="94">
        <f t="shared" si="3"/>
        <v>31063</v>
      </c>
      <c r="J24" s="92">
        <f t="shared" si="3"/>
        <v>87</v>
      </c>
      <c r="K24" s="92">
        <f t="shared" si="3"/>
        <v>57</v>
      </c>
      <c r="L24" s="92">
        <f t="shared" si="3"/>
        <v>34</v>
      </c>
      <c r="M24" s="95">
        <f t="shared" si="3"/>
        <v>30777</v>
      </c>
      <c r="N24" s="96">
        <f t="shared" si="3"/>
        <v>199</v>
      </c>
      <c r="O24" s="3"/>
      <c r="P24" s="3"/>
      <c r="Q24" s="3"/>
      <c r="R24" s="3"/>
    </row>
    <row r="25" spans="1:18" x14ac:dyDescent="0.3">
      <c r="A25" s="1">
        <f t="shared" ref="A25:A88" si="4">$N$3</f>
        <v>43794</v>
      </c>
      <c r="B25" s="2">
        <v>1</v>
      </c>
      <c r="C25" s="78"/>
      <c r="D25" s="79" t="s">
        <v>119</v>
      </c>
      <c r="E25" s="97">
        <f>E75</f>
        <v>23</v>
      </c>
      <c r="F25" s="97">
        <f t="shared" ref="F25:N25" si="5">F75</f>
        <v>0</v>
      </c>
      <c r="G25" s="97">
        <f t="shared" si="5"/>
        <v>0</v>
      </c>
      <c r="H25" s="97">
        <f t="shared" si="5"/>
        <v>23</v>
      </c>
      <c r="I25" s="97">
        <f t="shared" si="5"/>
        <v>19842</v>
      </c>
      <c r="J25" s="97">
        <f t="shared" si="5"/>
        <v>108</v>
      </c>
      <c r="K25" s="97">
        <f t="shared" si="5"/>
        <v>99</v>
      </c>
      <c r="L25" s="97">
        <f t="shared" si="5"/>
        <v>70</v>
      </c>
      <c r="M25" s="97">
        <f t="shared" si="5"/>
        <v>19669</v>
      </c>
      <c r="N25" s="97">
        <f t="shared" si="5"/>
        <v>65</v>
      </c>
      <c r="O25" s="3"/>
      <c r="P25" s="3"/>
      <c r="Q25" s="3"/>
      <c r="R25" s="3"/>
    </row>
    <row r="26" spans="1:18" x14ac:dyDescent="0.3">
      <c r="A26" s="1">
        <f t="shared" si="4"/>
        <v>43794</v>
      </c>
      <c r="B26" s="2">
        <v>1</v>
      </c>
      <c r="C26" s="78"/>
      <c r="D26" s="79" t="s">
        <v>154</v>
      </c>
      <c r="E26" s="97">
        <f>E24+E25</f>
        <v>53</v>
      </c>
      <c r="F26" s="98">
        <f t="shared" ref="F26:N26" si="6">F24+F25</f>
        <v>0</v>
      </c>
      <c r="G26" s="98">
        <f t="shared" si="6"/>
        <v>0</v>
      </c>
      <c r="H26" s="99">
        <f t="shared" si="6"/>
        <v>53</v>
      </c>
      <c r="I26" s="97">
        <f t="shared" si="6"/>
        <v>50905</v>
      </c>
      <c r="J26" s="98">
        <f t="shared" si="6"/>
        <v>195</v>
      </c>
      <c r="K26" s="98">
        <f t="shared" si="6"/>
        <v>156</v>
      </c>
      <c r="L26" s="100">
        <f t="shared" si="6"/>
        <v>104</v>
      </c>
      <c r="M26" s="101">
        <f t="shared" si="6"/>
        <v>50446</v>
      </c>
      <c r="N26" s="102">
        <f t="shared" si="6"/>
        <v>264</v>
      </c>
      <c r="O26" s="3"/>
      <c r="P26" s="67"/>
      <c r="Q26" s="3"/>
      <c r="R26" s="3"/>
    </row>
    <row r="27" spans="1:18" x14ac:dyDescent="0.3">
      <c r="A27" s="1">
        <f t="shared" si="4"/>
        <v>43794</v>
      </c>
      <c r="B27" s="2">
        <v>1</v>
      </c>
      <c r="C27" s="80"/>
      <c r="D27" s="81" t="s">
        <v>120</v>
      </c>
      <c r="E27" s="97">
        <f>SUM(E28:E35)</f>
        <v>59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59</v>
      </c>
      <c r="I27" s="97">
        <f t="shared" si="7"/>
        <v>48752</v>
      </c>
      <c r="J27" s="98">
        <f>SUM(J28:J35)</f>
        <v>69</v>
      </c>
      <c r="K27" s="98">
        <f t="shared" si="7"/>
        <v>37</v>
      </c>
      <c r="L27" s="100">
        <f t="shared" si="7"/>
        <v>17</v>
      </c>
      <c r="M27" s="101">
        <f t="shared" si="7"/>
        <v>48410</v>
      </c>
      <c r="N27" s="102">
        <f t="shared" si="7"/>
        <v>273</v>
      </c>
      <c r="O27" s="3"/>
      <c r="P27" s="3"/>
      <c r="Q27" s="3"/>
      <c r="R27" s="3"/>
    </row>
    <row r="28" spans="1:18" x14ac:dyDescent="0.3">
      <c r="A28" s="1">
        <f t="shared" si="4"/>
        <v>43794</v>
      </c>
      <c r="B28" s="2" t="s">
        <v>31</v>
      </c>
      <c r="C28" s="12">
        <v>1</v>
      </c>
      <c r="D28" s="48" t="s">
        <v>32</v>
      </c>
      <c r="E28" s="13">
        <v>11</v>
      </c>
      <c r="F28" s="13">
        <v>0</v>
      </c>
      <c r="G28" s="13">
        <v>0</v>
      </c>
      <c r="H28" s="82">
        <f t="shared" ref="H28:H35" si="8">SUM(E28:G28)</f>
        <v>11</v>
      </c>
      <c r="I28" s="104">
        <f>H28+'24.11'!I28</f>
        <v>11566</v>
      </c>
      <c r="J28" s="49">
        <v>14</v>
      </c>
      <c r="K28" s="49">
        <v>8</v>
      </c>
      <c r="L28" s="49">
        <v>5</v>
      </c>
      <c r="M28" s="14">
        <f t="shared" ref="M28:M35" si="9">I28-N28-J28</f>
        <v>11516</v>
      </c>
      <c r="N28" s="85">
        <v>36</v>
      </c>
      <c r="O28" s="3"/>
      <c r="P28" s="3"/>
      <c r="Q28" s="3"/>
      <c r="R28" s="3"/>
    </row>
    <row r="29" spans="1:18" x14ac:dyDescent="0.3">
      <c r="A29" s="1">
        <f t="shared" si="4"/>
        <v>43794</v>
      </c>
      <c r="B29" s="2" t="s">
        <v>33</v>
      </c>
      <c r="C29" s="15">
        <v>2</v>
      </c>
      <c r="D29" s="50" t="s">
        <v>156</v>
      </c>
      <c r="E29" s="13">
        <v>18</v>
      </c>
      <c r="F29" s="13">
        <v>0</v>
      </c>
      <c r="G29" s="13">
        <v>0</v>
      </c>
      <c r="H29" s="83">
        <f t="shared" si="8"/>
        <v>18</v>
      </c>
      <c r="I29" s="105">
        <f>H29+'24.11'!I29</f>
        <v>8119</v>
      </c>
      <c r="J29" s="51">
        <v>7</v>
      </c>
      <c r="K29" s="51">
        <v>5</v>
      </c>
      <c r="L29" s="51">
        <v>2</v>
      </c>
      <c r="M29" s="17">
        <f t="shared" si="9"/>
        <v>7999</v>
      </c>
      <c r="N29" s="86">
        <v>113</v>
      </c>
      <c r="O29" s="3"/>
      <c r="P29" s="3"/>
      <c r="Q29" s="3"/>
      <c r="R29" s="3"/>
    </row>
    <row r="30" spans="1:18" ht="17.399999999999999" x14ac:dyDescent="0.3">
      <c r="A30" s="1">
        <f t="shared" si="4"/>
        <v>43794</v>
      </c>
      <c r="B30" s="2" t="s">
        <v>35</v>
      </c>
      <c r="C30" s="15">
        <v>3</v>
      </c>
      <c r="D30" s="50" t="s">
        <v>36</v>
      </c>
      <c r="E30" s="13">
        <v>17</v>
      </c>
      <c r="F30" s="13">
        <v>0</v>
      </c>
      <c r="G30" s="13">
        <v>0</v>
      </c>
      <c r="H30" s="83">
        <f t="shared" si="8"/>
        <v>17</v>
      </c>
      <c r="I30" s="105">
        <f>H30+'24.11'!I30</f>
        <v>11777</v>
      </c>
      <c r="J30" s="51">
        <v>24</v>
      </c>
      <c r="K30" s="51">
        <v>10</v>
      </c>
      <c r="L30" s="51">
        <v>4</v>
      </c>
      <c r="M30" s="17">
        <f t="shared" si="9"/>
        <v>11692</v>
      </c>
      <c r="N30" s="86">
        <v>61</v>
      </c>
      <c r="O30" s="3"/>
      <c r="P30" s="3"/>
      <c r="Q30" s="3"/>
      <c r="R30" s="3"/>
    </row>
    <row r="31" spans="1:18" ht="17.399999999999999" x14ac:dyDescent="0.3">
      <c r="A31" s="1">
        <f t="shared" si="4"/>
        <v>43794</v>
      </c>
      <c r="B31" s="2" t="s">
        <v>37</v>
      </c>
      <c r="C31" s="15">
        <v>4</v>
      </c>
      <c r="D31" s="50" t="s">
        <v>38</v>
      </c>
      <c r="E31" s="13">
        <v>3</v>
      </c>
      <c r="F31" s="13">
        <v>0</v>
      </c>
      <c r="G31" s="13">
        <v>0</v>
      </c>
      <c r="H31" s="83">
        <f t="shared" si="8"/>
        <v>3</v>
      </c>
      <c r="I31" s="105">
        <f>H31+'24.11'!I31</f>
        <v>2153</v>
      </c>
      <c r="J31" s="51">
        <v>4</v>
      </c>
      <c r="K31" s="51">
        <v>4</v>
      </c>
      <c r="L31" s="51">
        <v>2</v>
      </c>
      <c r="M31" s="17">
        <f t="shared" si="9"/>
        <v>2140</v>
      </c>
      <c r="N31" s="86">
        <v>9</v>
      </c>
      <c r="O31" s="3"/>
      <c r="P31" s="3"/>
      <c r="Q31" s="3"/>
      <c r="R31" s="3"/>
    </row>
    <row r="32" spans="1:18" ht="17.399999999999999" x14ac:dyDescent="0.3">
      <c r="A32" s="1">
        <f t="shared" si="4"/>
        <v>43794</v>
      </c>
      <c r="B32" s="2" t="s">
        <v>39</v>
      </c>
      <c r="C32" s="15">
        <v>5</v>
      </c>
      <c r="D32" s="50" t="s">
        <v>40</v>
      </c>
      <c r="E32" s="13">
        <v>4</v>
      </c>
      <c r="F32" s="13">
        <v>0</v>
      </c>
      <c r="G32" s="13">
        <v>0</v>
      </c>
      <c r="H32" s="83">
        <f t="shared" si="8"/>
        <v>4</v>
      </c>
      <c r="I32" s="105">
        <f>H32+'24.11'!I32</f>
        <v>4779</v>
      </c>
      <c r="J32" s="51">
        <v>5</v>
      </c>
      <c r="K32" s="51">
        <v>2</v>
      </c>
      <c r="L32" s="51">
        <v>0</v>
      </c>
      <c r="M32" s="17">
        <f t="shared" si="9"/>
        <v>4753</v>
      </c>
      <c r="N32" s="86">
        <v>21</v>
      </c>
      <c r="O32" s="3"/>
      <c r="P32" s="3"/>
      <c r="Q32" s="3"/>
      <c r="R32" s="3"/>
    </row>
    <row r="33" spans="1:18" ht="17.399999999999999" x14ac:dyDescent="0.3">
      <c r="A33" s="1">
        <f t="shared" si="4"/>
        <v>43794</v>
      </c>
      <c r="B33" s="2" t="s">
        <v>41</v>
      </c>
      <c r="C33" s="15">
        <v>6</v>
      </c>
      <c r="D33" s="50" t="s">
        <v>42</v>
      </c>
      <c r="E33" s="13">
        <v>5</v>
      </c>
      <c r="F33" s="13">
        <v>0</v>
      </c>
      <c r="G33" s="13">
        <v>0</v>
      </c>
      <c r="H33" s="83">
        <f t="shared" si="8"/>
        <v>5</v>
      </c>
      <c r="I33" s="105">
        <f>H33+'24.11'!I33</f>
        <v>7001</v>
      </c>
      <c r="J33" s="51">
        <v>10</v>
      </c>
      <c r="K33" s="51">
        <v>5</v>
      </c>
      <c r="L33" s="51">
        <v>2</v>
      </c>
      <c r="M33" s="17">
        <f t="shared" si="9"/>
        <v>6973</v>
      </c>
      <c r="N33" s="86">
        <v>18</v>
      </c>
      <c r="O33" s="3"/>
      <c r="P33" s="3"/>
      <c r="Q33" s="3"/>
      <c r="R33" s="3"/>
    </row>
    <row r="34" spans="1:18" x14ac:dyDescent="0.3">
      <c r="A34" s="1">
        <f t="shared" si="4"/>
        <v>43794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H34+'24.11'!I34</f>
        <v>1007</v>
      </c>
      <c r="J34" s="51">
        <v>1</v>
      </c>
      <c r="K34" s="51">
        <v>0</v>
      </c>
      <c r="L34" s="51">
        <v>0</v>
      </c>
      <c r="M34" s="17">
        <f t="shared" si="9"/>
        <v>1005</v>
      </c>
      <c r="N34" s="86">
        <v>1</v>
      </c>
      <c r="O34" s="3"/>
      <c r="P34" s="3"/>
      <c r="Q34" s="3"/>
      <c r="R34" s="3"/>
    </row>
    <row r="35" spans="1:18" ht="17.399999999999999" x14ac:dyDescent="0.3">
      <c r="A35" s="1">
        <f t="shared" si="4"/>
        <v>43794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H35+'24.11'!I35</f>
        <v>2350</v>
      </c>
      <c r="J35" s="55">
        <v>4</v>
      </c>
      <c r="K35" s="55">
        <v>3</v>
      </c>
      <c r="L35" s="55">
        <v>2</v>
      </c>
      <c r="M35" s="19">
        <f t="shared" si="9"/>
        <v>2332</v>
      </c>
      <c r="N35" s="87">
        <v>14</v>
      </c>
      <c r="O35" s="3"/>
      <c r="P35" s="3"/>
      <c r="Q35" s="3"/>
      <c r="R35" s="3"/>
    </row>
    <row r="36" spans="1:18" x14ac:dyDescent="0.3">
      <c r="A36" s="1">
        <f t="shared" si="4"/>
        <v>43794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112</v>
      </c>
      <c r="I36" s="23">
        <f t="shared" si="10"/>
        <v>99657</v>
      </c>
      <c r="J36" s="23">
        <f t="shared" si="10"/>
        <v>264</v>
      </c>
      <c r="K36" s="23">
        <f t="shared" si="10"/>
        <v>193</v>
      </c>
      <c r="L36" s="23">
        <f t="shared" si="10"/>
        <v>121</v>
      </c>
      <c r="M36" s="23">
        <f t="shared" si="10"/>
        <v>98856</v>
      </c>
      <c r="N36" s="23">
        <f t="shared" si="10"/>
        <v>537</v>
      </c>
      <c r="O36" s="3"/>
      <c r="P36" s="3"/>
      <c r="Q36" s="3"/>
      <c r="R36" s="3"/>
    </row>
    <row r="37" spans="1:18" ht="21.6" customHeight="1" x14ac:dyDescent="0.3">
      <c r="A37" s="1">
        <f t="shared" si="4"/>
        <v>43794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43794</v>
      </c>
      <c r="B38" s="64">
        <v>1</v>
      </c>
      <c r="C38" s="69"/>
      <c r="D38" s="306" t="s">
        <v>249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43794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43794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43794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43794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43794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23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65</v>
      </c>
      <c r="O43" s="3"/>
      <c r="P43" s="3"/>
      <c r="Q43" s="3"/>
      <c r="R43" s="3"/>
    </row>
    <row r="44" spans="1:18" ht="58.2" customHeight="1" x14ac:dyDescent="0.3">
      <c r="A44" s="1">
        <f t="shared" si="4"/>
        <v>43794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47" t="s">
        <v>142</v>
      </c>
      <c r="I44" s="65" t="str">
        <f>"me©‡gvU fwZ© 
= "&amp;I75</f>
        <v>me©‡gvU fwZ© 
= 19842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99</v>
      </c>
      <c r="L44" s="65" t="str">
        <f>"wbwðZ g„„Zz¨ 
= "&amp;L75</f>
        <v>wbwðZ g„„Zz¨ 
= 70</v>
      </c>
      <c r="M44" s="65" t="str">
        <f>"QvocÎ cÖvß †ivMx
 = "&amp;M75</f>
        <v>QvocÎ cÖvß †ivMx
 = 19669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43794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H45+'24.11'!I45</f>
        <v>1208</v>
      </c>
      <c r="J45" s="49">
        <v>3</v>
      </c>
      <c r="K45" s="49">
        <v>3</v>
      </c>
      <c r="L45" s="49">
        <v>1</v>
      </c>
      <c r="M45" s="14">
        <f t="shared" ref="M45:M74" si="12">I45-N45-J45</f>
        <v>1203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43794</v>
      </c>
      <c r="B46" s="2" t="s">
        <v>15</v>
      </c>
      <c r="C46" s="33">
        <v>2</v>
      </c>
      <c r="D46" s="50" t="s">
        <v>16</v>
      </c>
      <c r="E46" s="13">
        <v>4</v>
      </c>
      <c r="F46" s="13">
        <v>0</v>
      </c>
      <c r="G46" s="13">
        <v>0</v>
      </c>
      <c r="H46" s="83">
        <f t="shared" si="11"/>
        <v>4</v>
      </c>
      <c r="I46" s="105">
        <f>H46+'24.11'!I46</f>
        <v>1875</v>
      </c>
      <c r="J46" s="51">
        <v>12</v>
      </c>
      <c r="K46" s="51">
        <v>10</v>
      </c>
      <c r="L46" s="51">
        <v>8</v>
      </c>
      <c r="M46" s="17">
        <f t="shared" si="12"/>
        <v>1855</v>
      </c>
      <c r="N46" s="86">
        <v>8</v>
      </c>
      <c r="O46" s="3"/>
      <c r="P46" s="3"/>
      <c r="Q46" s="3"/>
      <c r="R46" s="3"/>
    </row>
    <row r="47" spans="1:18" ht="17.55" customHeight="1" x14ac:dyDescent="0.3">
      <c r="A47" s="1">
        <f t="shared" si="4"/>
        <v>43794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H47+'24.11'!I47</f>
        <v>666</v>
      </c>
      <c r="J47" s="51">
        <v>4</v>
      </c>
      <c r="K47" s="51">
        <v>4</v>
      </c>
      <c r="L47" s="51">
        <v>3</v>
      </c>
      <c r="M47" s="17">
        <f t="shared" si="12"/>
        <v>662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43794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H48+'24.11'!I48</f>
        <v>755</v>
      </c>
      <c r="J48" s="51">
        <v>8</v>
      </c>
      <c r="K48" s="51">
        <v>7</v>
      </c>
      <c r="L48" s="51">
        <v>4</v>
      </c>
      <c r="M48" s="17">
        <f t="shared" si="12"/>
        <v>747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43794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H49+'24.11'!I49</f>
        <v>914</v>
      </c>
      <c r="J49" s="51">
        <v>12</v>
      </c>
      <c r="K49" s="51">
        <v>12</v>
      </c>
      <c r="L49" s="51">
        <v>12</v>
      </c>
      <c r="M49" s="17">
        <f t="shared" si="12"/>
        <v>897</v>
      </c>
      <c r="N49" s="86">
        <v>5</v>
      </c>
      <c r="O49" s="3"/>
      <c r="P49" s="3"/>
      <c r="Q49" s="3"/>
      <c r="R49" s="3"/>
    </row>
    <row r="50" spans="1:18" ht="17.55" customHeight="1" x14ac:dyDescent="0.3">
      <c r="A50" s="1">
        <f t="shared" si="4"/>
        <v>43794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H50+'24.11'!I50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43794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H51+'24.11'!I51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43794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H52+'24.11'!I52</f>
        <v>381</v>
      </c>
      <c r="J52" s="51">
        <v>1</v>
      </c>
      <c r="K52" s="51">
        <v>2</v>
      </c>
      <c r="L52" s="51">
        <v>2</v>
      </c>
      <c r="M52" s="17">
        <f t="shared" si="12"/>
        <v>378</v>
      </c>
      <c r="N52" s="86">
        <v>2</v>
      </c>
      <c r="O52" s="3"/>
      <c r="P52" s="3"/>
      <c r="Q52" s="3"/>
      <c r="R52" s="3"/>
    </row>
    <row r="53" spans="1:18" ht="17.55" customHeight="1" x14ac:dyDescent="0.3">
      <c r="A53" s="1">
        <f t="shared" si="4"/>
        <v>43794</v>
      </c>
      <c r="B53" s="2" t="s">
        <v>73</v>
      </c>
      <c r="C53" s="33">
        <v>9</v>
      </c>
      <c r="D53" s="50" t="s">
        <v>74</v>
      </c>
      <c r="E53" s="13">
        <v>1</v>
      </c>
      <c r="F53" s="13">
        <v>0</v>
      </c>
      <c r="G53" s="13">
        <v>0</v>
      </c>
      <c r="H53" s="83">
        <f t="shared" si="11"/>
        <v>1</v>
      </c>
      <c r="I53" s="105">
        <f>H53+'24.11'!I53</f>
        <v>210</v>
      </c>
      <c r="J53" s="51">
        <v>1</v>
      </c>
      <c r="K53" s="51">
        <v>1</v>
      </c>
      <c r="L53" s="51">
        <v>0</v>
      </c>
      <c r="M53" s="17">
        <f t="shared" si="12"/>
        <v>208</v>
      </c>
      <c r="N53" s="86">
        <v>1</v>
      </c>
      <c r="O53" s="3"/>
      <c r="P53" s="3"/>
      <c r="Q53" s="3"/>
      <c r="R53" s="3"/>
    </row>
    <row r="54" spans="1:18" ht="17.55" customHeight="1" x14ac:dyDescent="0.3">
      <c r="A54" s="1">
        <f t="shared" si="4"/>
        <v>43794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H54+'24.11'!I54</f>
        <v>1712</v>
      </c>
      <c r="J54" s="51">
        <v>2</v>
      </c>
      <c r="K54" s="51">
        <v>1</v>
      </c>
      <c r="L54" s="51">
        <v>1</v>
      </c>
      <c r="M54" s="17">
        <f t="shared" si="12"/>
        <v>1704</v>
      </c>
      <c r="N54" s="86">
        <v>6</v>
      </c>
      <c r="O54" s="3"/>
      <c r="P54" s="3"/>
      <c r="Q54" s="3"/>
      <c r="R54" s="3"/>
    </row>
    <row r="55" spans="1:18" ht="17.55" customHeight="1" x14ac:dyDescent="0.3">
      <c r="A55" s="1">
        <f t="shared" si="4"/>
        <v>43794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H55+'24.11'!I55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43794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H56+'24.11'!I56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43794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H57+'24.11'!I57</f>
        <v>688</v>
      </c>
      <c r="J57" s="51">
        <v>4</v>
      </c>
      <c r="K57" s="51">
        <v>4</v>
      </c>
      <c r="L57" s="51">
        <v>1</v>
      </c>
      <c r="M57" s="17">
        <f t="shared" si="12"/>
        <v>681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43794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H58+'24.11'!I58</f>
        <v>1417</v>
      </c>
      <c r="J58" s="51">
        <v>6</v>
      </c>
      <c r="K58" s="51">
        <v>6</v>
      </c>
      <c r="L58" s="51">
        <v>4</v>
      </c>
      <c r="M58" s="17">
        <f t="shared" si="12"/>
        <v>1405</v>
      </c>
      <c r="N58" s="86">
        <v>6</v>
      </c>
      <c r="O58" s="3"/>
      <c r="P58" s="3"/>
      <c r="Q58" s="3"/>
      <c r="R58" s="3"/>
    </row>
    <row r="59" spans="1:18" ht="17.55" customHeight="1" x14ac:dyDescent="0.3">
      <c r="A59" s="1">
        <f t="shared" si="4"/>
        <v>43794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H59+'24.11'!I59</f>
        <v>772</v>
      </c>
      <c r="J59" s="51">
        <v>8</v>
      </c>
      <c r="K59" s="51">
        <v>8</v>
      </c>
      <c r="L59" s="51">
        <v>7</v>
      </c>
      <c r="M59" s="17">
        <f t="shared" si="12"/>
        <v>762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43794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H60+'24.11'!I60</f>
        <v>374</v>
      </c>
      <c r="J60" s="51"/>
      <c r="K60" s="51"/>
      <c r="L60" s="51">
        <v>0</v>
      </c>
      <c r="M60" s="17">
        <f t="shared" si="12"/>
        <v>370</v>
      </c>
      <c r="N60" s="86">
        <v>4</v>
      </c>
      <c r="O60" s="3"/>
      <c r="P60" s="3"/>
      <c r="Q60" s="3"/>
      <c r="R60" s="3"/>
    </row>
    <row r="61" spans="1:18" ht="17.55" customHeight="1" x14ac:dyDescent="0.3">
      <c r="A61" s="1">
        <f t="shared" si="4"/>
        <v>43794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H61+'24.11'!I61</f>
        <v>485</v>
      </c>
      <c r="J61" s="51"/>
      <c r="K61" s="51"/>
      <c r="L61" s="51">
        <v>0</v>
      </c>
      <c r="M61" s="17">
        <f t="shared" si="12"/>
        <v>482</v>
      </c>
      <c r="N61" s="86">
        <v>3</v>
      </c>
      <c r="O61" s="3"/>
      <c r="P61" s="3"/>
      <c r="Q61" s="3"/>
      <c r="R61" s="3"/>
    </row>
    <row r="62" spans="1:18" ht="17.55" customHeight="1" x14ac:dyDescent="0.3">
      <c r="A62" s="1">
        <f t="shared" si="4"/>
        <v>43794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H62+'24.11'!I62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43794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H63+'24.11'!I63</f>
        <v>812</v>
      </c>
      <c r="J63" s="51">
        <v>6</v>
      </c>
      <c r="K63" s="51">
        <v>5</v>
      </c>
      <c r="L63" s="51">
        <v>5</v>
      </c>
      <c r="M63" s="17">
        <f t="shared" si="12"/>
        <v>802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43794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H64+'24.11'!I64</f>
        <v>982</v>
      </c>
      <c r="J64" s="51"/>
      <c r="K64" s="51"/>
      <c r="L64" s="51">
        <v>0</v>
      </c>
      <c r="M64" s="17">
        <f t="shared" si="12"/>
        <v>982</v>
      </c>
      <c r="N64" s="86">
        <v>0</v>
      </c>
      <c r="O64" s="3"/>
      <c r="P64" s="3"/>
      <c r="Q64" s="3"/>
      <c r="R64" s="3"/>
    </row>
    <row r="65" spans="1:18" ht="17.55" customHeight="1" x14ac:dyDescent="0.3">
      <c r="A65" s="1">
        <f t="shared" si="4"/>
        <v>43794</v>
      </c>
      <c r="B65" s="2" t="s">
        <v>97</v>
      </c>
      <c r="C65" s="33">
        <v>21</v>
      </c>
      <c r="D65" s="50" t="s">
        <v>98</v>
      </c>
      <c r="E65" s="13">
        <v>2</v>
      </c>
      <c r="F65" s="13">
        <v>0</v>
      </c>
      <c r="G65" s="13">
        <v>0</v>
      </c>
      <c r="H65" s="83">
        <f t="shared" si="11"/>
        <v>2</v>
      </c>
      <c r="I65" s="105">
        <f>H65+'24.11'!I65</f>
        <v>494</v>
      </c>
      <c r="J65" s="51">
        <v>4</v>
      </c>
      <c r="K65" s="51">
        <v>4</v>
      </c>
      <c r="L65" s="51">
        <v>4</v>
      </c>
      <c r="M65" s="17">
        <f t="shared" si="12"/>
        <v>488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43794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H66+'24.11'!I66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43794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H67+'24.11'!I67</f>
        <v>730</v>
      </c>
      <c r="J67" s="51">
        <v>7</v>
      </c>
      <c r="K67" s="51">
        <v>6</v>
      </c>
      <c r="L67" s="51">
        <v>5</v>
      </c>
      <c r="M67" s="17">
        <f t="shared" si="12"/>
        <v>719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43794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H68+'24.11'!I68</f>
        <v>359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43794</v>
      </c>
      <c r="B69" s="2" t="s">
        <v>105</v>
      </c>
      <c r="C69" s="33">
        <v>25</v>
      </c>
      <c r="D69" s="50" t="s">
        <v>106</v>
      </c>
      <c r="E69" s="13">
        <v>5</v>
      </c>
      <c r="F69" s="13">
        <v>0</v>
      </c>
      <c r="G69" s="13">
        <v>0</v>
      </c>
      <c r="H69" s="83">
        <f t="shared" si="11"/>
        <v>5</v>
      </c>
      <c r="I69" s="105">
        <f>H69+'24.11'!I69</f>
        <v>857</v>
      </c>
      <c r="J69" s="51">
        <v>3</v>
      </c>
      <c r="K69" s="51">
        <v>2</v>
      </c>
      <c r="L69" s="51">
        <v>1</v>
      </c>
      <c r="M69" s="17">
        <f t="shared" si="12"/>
        <v>848</v>
      </c>
      <c r="N69" s="86">
        <v>6</v>
      </c>
      <c r="O69" s="3"/>
      <c r="P69" s="3"/>
      <c r="Q69" s="3"/>
      <c r="R69" s="3"/>
    </row>
    <row r="70" spans="1:18" ht="17.55" customHeight="1" x14ac:dyDescent="0.3">
      <c r="A70" s="1">
        <f t="shared" si="4"/>
        <v>43794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H70+'24.11'!I70</f>
        <v>792</v>
      </c>
      <c r="J70" s="51">
        <v>2</v>
      </c>
      <c r="K70" s="51">
        <v>2</v>
      </c>
      <c r="L70" s="51">
        <v>0</v>
      </c>
      <c r="M70" s="17">
        <f t="shared" si="12"/>
        <v>788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43794</v>
      </c>
      <c r="B71" s="2" t="s">
        <v>109</v>
      </c>
      <c r="C71" s="33">
        <v>27</v>
      </c>
      <c r="D71" s="50" t="s">
        <v>110</v>
      </c>
      <c r="E71" s="13">
        <v>1</v>
      </c>
      <c r="F71" s="13">
        <v>0</v>
      </c>
      <c r="G71" s="13">
        <v>0</v>
      </c>
      <c r="H71" s="83">
        <f t="shared" si="11"/>
        <v>1</v>
      </c>
      <c r="I71" s="105">
        <f>H71+'24.11'!I71</f>
        <v>778</v>
      </c>
      <c r="J71" s="51"/>
      <c r="K71" s="51"/>
      <c r="L71" s="51">
        <v>0</v>
      </c>
      <c r="M71" s="17">
        <f t="shared" si="12"/>
        <v>777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43794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H72+'24.11'!I72</f>
        <v>309</v>
      </c>
      <c r="J72" s="51"/>
      <c r="K72" s="51"/>
      <c r="L72" s="51">
        <v>0</v>
      </c>
      <c r="M72" s="17">
        <f t="shared" si="12"/>
        <v>307</v>
      </c>
      <c r="N72" s="86">
        <v>2</v>
      </c>
      <c r="O72" s="3"/>
      <c r="P72" s="3"/>
      <c r="Q72" s="3"/>
      <c r="R72" s="3"/>
    </row>
    <row r="73" spans="1:18" ht="17.55" customHeight="1" x14ac:dyDescent="0.3">
      <c r="A73" s="1">
        <f t="shared" si="4"/>
        <v>43794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H73+'24.11'!I73</f>
        <v>400</v>
      </c>
      <c r="J73" s="51">
        <v>3</v>
      </c>
      <c r="K73" s="51">
        <v>3</v>
      </c>
      <c r="L73" s="51">
        <v>3</v>
      </c>
      <c r="M73" s="17">
        <f t="shared" si="12"/>
        <v>395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43794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H74+'24.11'!I74</f>
        <v>10</v>
      </c>
      <c r="J74" s="55">
        <v>10</v>
      </c>
      <c r="K74" s="55">
        <v>7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43794</v>
      </c>
      <c r="B75" s="2">
        <v>1</v>
      </c>
      <c r="C75" s="29"/>
      <c r="D75" s="22" t="s">
        <v>117</v>
      </c>
      <c r="E75" s="23">
        <f>SUM(E45:E74)</f>
        <v>23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23</v>
      </c>
      <c r="I75" s="23">
        <f t="shared" si="13"/>
        <v>19842</v>
      </c>
      <c r="J75" s="23">
        <f t="shared" si="13"/>
        <v>108</v>
      </c>
      <c r="K75" s="23">
        <f t="shared" si="13"/>
        <v>99</v>
      </c>
      <c r="L75" s="23">
        <f t="shared" si="13"/>
        <v>70</v>
      </c>
      <c r="M75" s="23">
        <f t="shared" si="13"/>
        <v>19669</v>
      </c>
      <c r="N75" s="23">
        <f t="shared" si="13"/>
        <v>65</v>
      </c>
      <c r="O75" s="3"/>
      <c r="P75" s="3"/>
      <c r="Q75" s="3"/>
      <c r="R75" s="3"/>
    </row>
    <row r="76" spans="1:18" ht="17.55" customHeight="1" x14ac:dyDescent="0.3">
      <c r="A76" s="1">
        <f t="shared" si="4"/>
        <v>43794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43794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43794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43794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43794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43794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43794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43794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43794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43794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43794</v>
      </c>
      <c r="B86" s="2">
        <v>1</v>
      </c>
      <c r="E86" s="30"/>
    </row>
    <row r="87" spans="1:14" x14ac:dyDescent="0.3">
      <c r="A87" s="1">
        <f t="shared" si="4"/>
        <v>43794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43794</v>
      </c>
      <c r="B88" s="2">
        <v>1</v>
      </c>
      <c r="E88" s="30"/>
    </row>
    <row r="89" spans="1:14" x14ac:dyDescent="0.3">
      <c r="A89" s="1">
        <f t="shared" ref="A89" si="14">$N$3</f>
        <v>43794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G18" sqref="G18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43793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43793</v>
      </c>
      <c r="B2" s="2">
        <v>1</v>
      </c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41"/>
      <c r="N2" s="246"/>
    </row>
    <row r="3" spans="1:20" ht="17.399999999999999" x14ac:dyDescent="0.3">
      <c r="A3" s="1">
        <f t="shared" si="0"/>
        <v>43793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43793</v>
      </c>
      <c r="O3" s="3"/>
      <c r="P3" s="3"/>
      <c r="Q3" s="3"/>
      <c r="R3" s="3"/>
    </row>
    <row r="4" spans="1:20" ht="17.399999999999999" x14ac:dyDescent="0.3">
      <c r="A4" s="1">
        <f t="shared" si="0"/>
        <v>43793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43793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43793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43793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43793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43793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92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536</v>
      </c>
      <c r="O9" s="3"/>
      <c r="P9" s="3"/>
      <c r="Q9" s="40" t="str">
        <f>"24 N›Uvq ?? msL¨v = "&amp;H36</f>
        <v>24 N›Uvq ?? msL¨v = 92</v>
      </c>
    </row>
    <row r="10" spans="1:20" ht="57.6" x14ac:dyDescent="0.3">
      <c r="A10" s="1">
        <f t="shared" si="0"/>
        <v>43793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45" t="s">
        <v>142</v>
      </c>
      <c r="I10" s="65" t="str">
        <f>"me©‡gvU fwZ©
= "&amp;I36</f>
        <v>me©‡gvU fwZ©
= 99545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193</v>
      </c>
      <c r="L10" s="65" t="str">
        <f>"wbwðZ g„„Zz¨ 
= "&amp;L36</f>
        <v>wbwðZ g„„Zz¨ 
= 121</v>
      </c>
      <c r="M10" s="65" t="str">
        <f>"QvocÎ cÖvß †ivMx
 = "&amp;M36</f>
        <v>QvocÎ cÖvß †ivMx
 = 98745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43793</v>
      </c>
      <c r="B11" s="2" t="s">
        <v>9</v>
      </c>
      <c r="C11" s="12">
        <v>1</v>
      </c>
      <c r="D11" s="57" t="s">
        <v>10</v>
      </c>
      <c r="E11" s="13">
        <v>14</v>
      </c>
      <c r="F11" s="13">
        <v>0</v>
      </c>
      <c r="G11" s="13">
        <v>0</v>
      </c>
      <c r="H11" s="82">
        <f>SUM(E11:G11)</f>
        <v>14</v>
      </c>
      <c r="I11" s="104">
        <f>H11+'23.11'!I11</f>
        <v>8572</v>
      </c>
      <c r="J11" s="49">
        <v>40</v>
      </c>
      <c r="K11" s="49">
        <v>23</v>
      </c>
      <c r="L11" s="49">
        <v>11</v>
      </c>
      <c r="M11" s="14">
        <f t="shared" ref="M11:M23" si="1">I11-N11-J11</f>
        <v>8482</v>
      </c>
      <c r="N11" s="85">
        <v>50</v>
      </c>
      <c r="O11" s="3"/>
      <c r="P11" s="3"/>
      <c r="Q11" s="3"/>
      <c r="R11" s="3"/>
    </row>
    <row r="12" spans="1:20" x14ac:dyDescent="0.3">
      <c r="A12" s="1">
        <f t="shared" si="0"/>
        <v>43793</v>
      </c>
      <c r="B12" s="2" t="s">
        <v>11</v>
      </c>
      <c r="C12" s="15">
        <v>2</v>
      </c>
      <c r="D12" s="59" t="s">
        <v>144</v>
      </c>
      <c r="E12" s="13">
        <v>1</v>
      </c>
      <c r="F12" s="13">
        <v>0</v>
      </c>
      <c r="G12" s="13">
        <v>0</v>
      </c>
      <c r="H12" s="83">
        <f t="shared" ref="H12:H23" si="2">SUM(E12:G12)</f>
        <v>1</v>
      </c>
      <c r="I12" s="105">
        <f>H12+'23.11'!I12</f>
        <v>4957</v>
      </c>
      <c r="J12" s="51">
        <v>2</v>
      </c>
      <c r="K12" s="51">
        <v>0</v>
      </c>
      <c r="L12" s="51">
        <v>0</v>
      </c>
      <c r="M12" s="17">
        <f t="shared" si="1"/>
        <v>4920</v>
      </c>
      <c r="N12" s="86">
        <v>35</v>
      </c>
      <c r="O12" s="3"/>
      <c r="P12" s="3"/>
      <c r="Q12" s="3"/>
      <c r="R12" s="3"/>
    </row>
    <row r="13" spans="1:20" x14ac:dyDescent="0.3">
      <c r="A13" s="1">
        <f t="shared" si="0"/>
        <v>43793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H13+'23.11'!I13</f>
        <v>1448</v>
      </c>
      <c r="J13" s="51">
        <v>16</v>
      </c>
      <c r="K13" s="51">
        <v>10</v>
      </c>
      <c r="L13" s="51">
        <v>9</v>
      </c>
      <c r="M13" s="17">
        <f t="shared" si="1"/>
        <v>1425</v>
      </c>
      <c r="N13" s="86">
        <v>7</v>
      </c>
      <c r="O13" s="3"/>
      <c r="Q13" s="3"/>
      <c r="R13" s="3"/>
    </row>
    <row r="14" spans="1:20" x14ac:dyDescent="0.3">
      <c r="A14" s="1">
        <f t="shared" si="0"/>
        <v>43793</v>
      </c>
      <c r="B14" s="2" t="s">
        <v>14</v>
      </c>
      <c r="C14" s="15">
        <v>4</v>
      </c>
      <c r="D14" s="59" t="s">
        <v>145</v>
      </c>
      <c r="E14" s="13">
        <v>8</v>
      </c>
      <c r="F14" s="13">
        <v>0</v>
      </c>
      <c r="G14" s="13">
        <v>0</v>
      </c>
      <c r="H14" s="83">
        <f t="shared" si="2"/>
        <v>8</v>
      </c>
      <c r="I14" s="105">
        <f>H14+'23.11'!I14</f>
        <v>3692</v>
      </c>
      <c r="J14" s="51">
        <v>8</v>
      </c>
      <c r="K14" s="51">
        <v>8</v>
      </c>
      <c r="L14" s="51">
        <v>5</v>
      </c>
      <c r="M14" s="17">
        <f t="shared" si="1"/>
        <v>3645</v>
      </c>
      <c r="N14" s="86">
        <v>39</v>
      </c>
      <c r="O14" s="3"/>
      <c r="P14" s="3"/>
      <c r="Q14" s="3"/>
      <c r="R14" s="3"/>
    </row>
    <row r="15" spans="1:20" ht="17.399999999999999" x14ac:dyDescent="0.3">
      <c r="A15" s="1">
        <f t="shared" si="0"/>
        <v>43793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H15+'23.11'!I15</f>
        <v>1647</v>
      </c>
      <c r="J15" s="51">
        <v>3</v>
      </c>
      <c r="K15" s="51">
        <v>2</v>
      </c>
      <c r="L15" s="51">
        <v>2</v>
      </c>
      <c r="M15" s="17">
        <f t="shared" si="1"/>
        <v>1640</v>
      </c>
      <c r="N15" s="86">
        <v>4</v>
      </c>
      <c r="O15" s="3"/>
      <c r="P15" s="3"/>
      <c r="Q15" s="3"/>
      <c r="R15" s="3"/>
    </row>
    <row r="16" spans="1:20" ht="17.399999999999999" x14ac:dyDescent="0.3">
      <c r="A16" s="1">
        <f t="shared" si="0"/>
        <v>43793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H16+'23.11'!I16</f>
        <v>1041</v>
      </c>
      <c r="J16" s="51"/>
      <c r="K16" s="51"/>
      <c r="L16" s="51">
        <v>0</v>
      </c>
      <c r="M16" s="17">
        <f t="shared" si="1"/>
        <v>1030</v>
      </c>
      <c r="N16" s="86">
        <v>11</v>
      </c>
      <c r="O16" s="3"/>
      <c r="P16" s="3"/>
      <c r="Q16" s="3"/>
      <c r="R16" s="3"/>
    </row>
    <row r="17" spans="1:18" x14ac:dyDescent="0.3">
      <c r="A17" s="1">
        <f t="shared" si="0"/>
        <v>43793</v>
      </c>
      <c r="B17" s="2" t="s">
        <v>23</v>
      </c>
      <c r="C17" s="15">
        <v>7</v>
      </c>
      <c r="D17" s="61" t="s">
        <v>24</v>
      </c>
      <c r="E17" s="13">
        <v>2</v>
      </c>
      <c r="F17" s="13">
        <v>0</v>
      </c>
      <c r="G17" s="13">
        <v>0</v>
      </c>
      <c r="H17" s="83">
        <f t="shared" si="2"/>
        <v>2</v>
      </c>
      <c r="I17" s="105">
        <f>H17+'23.11'!I17</f>
        <v>4137</v>
      </c>
      <c r="J17" s="51">
        <v>15</v>
      </c>
      <c r="K17" s="51">
        <v>12</v>
      </c>
      <c r="L17" s="51">
        <v>5</v>
      </c>
      <c r="M17" s="17">
        <f t="shared" si="1"/>
        <v>4094</v>
      </c>
      <c r="N17" s="86">
        <v>28</v>
      </c>
      <c r="O17" s="3"/>
      <c r="P17" s="3"/>
      <c r="Q17" s="3"/>
      <c r="R17" s="3"/>
    </row>
    <row r="18" spans="1:18" ht="17.399999999999999" x14ac:dyDescent="0.3">
      <c r="A18" s="1">
        <f t="shared" si="0"/>
        <v>43793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H18+'23.11'!I18</f>
        <v>352</v>
      </c>
      <c r="J18" s="51"/>
      <c r="K18" s="51"/>
      <c r="L18" s="51">
        <v>0</v>
      </c>
      <c r="M18" s="17">
        <f t="shared" si="1"/>
        <v>351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43793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H19+'23.11'!I19</f>
        <v>1725</v>
      </c>
      <c r="J19" s="51"/>
      <c r="K19" s="51">
        <v>0</v>
      </c>
      <c r="L19" s="51">
        <v>0</v>
      </c>
      <c r="M19" s="17">
        <f t="shared" si="1"/>
        <v>1717</v>
      </c>
      <c r="N19" s="86">
        <v>8</v>
      </c>
      <c r="O19" s="3"/>
      <c r="P19" s="3"/>
      <c r="Q19" s="3"/>
      <c r="R19" s="3"/>
    </row>
    <row r="20" spans="1:18" x14ac:dyDescent="0.3">
      <c r="A20" s="1">
        <f t="shared" si="0"/>
        <v>43793</v>
      </c>
      <c r="B20" s="2" t="s">
        <v>29</v>
      </c>
      <c r="C20" s="15">
        <v>10</v>
      </c>
      <c r="D20" s="59" t="s">
        <v>30</v>
      </c>
      <c r="E20" s="13">
        <v>2</v>
      </c>
      <c r="F20" s="13">
        <v>0</v>
      </c>
      <c r="G20" s="13">
        <v>0</v>
      </c>
      <c r="H20" s="83">
        <f t="shared" si="2"/>
        <v>2</v>
      </c>
      <c r="I20" s="105">
        <f>H20+'23.11'!I20</f>
        <v>3144</v>
      </c>
      <c r="J20" s="51">
        <v>3</v>
      </c>
      <c r="K20" s="51">
        <v>2</v>
      </c>
      <c r="L20" s="51">
        <v>2</v>
      </c>
      <c r="M20" s="17">
        <f t="shared" si="1"/>
        <v>3120</v>
      </c>
      <c r="N20" s="86">
        <v>21</v>
      </c>
      <c r="O20" s="3"/>
      <c r="P20" s="3"/>
      <c r="Q20" s="3"/>
      <c r="R20" s="3"/>
    </row>
    <row r="21" spans="1:18" ht="22.2" customHeight="1" x14ac:dyDescent="0.3">
      <c r="A21" s="1">
        <f t="shared" si="0"/>
        <v>43793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H21+'23.11'!I21</f>
        <v>243</v>
      </c>
      <c r="J21" s="51"/>
      <c r="K21" s="51"/>
      <c r="L21" s="51"/>
      <c r="M21" s="17">
        <f t="shared" si="1"/>
        <v>243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H22+'23.11'!I22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43793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30</v>
      </c>
      <c r="I24" s="94">
        <f t="shared" si="3"/>
        <v>31033</v>
      </c>
      <c r="J24" s="92">
        <f t="shared" si="3"/>
        <v>87</v>
      </c>
      <c r="K24" s="92">
        <f t="shared" si="3"/>
        <v>57</v>
      </c>
      <c r="L24" s="92">
        <f t="shared" si="3"/>
        <v>34</v>
      </c>
      <c r="M24" s="95">
        <f t="shared" si="3"/>
        <v>30742</v>
      </c>
      <c r="N24" s="96">
        <f t="shared" si="3"/>
        <v>204</v>
      </c>
      <c r="O24" s="3"/>
      <c r="P24" s="3"/>
      <c r="Q24" s="3"/>
      <c r="R24" s="3"/>
    </row>
    <row r="25" spans="1:18" x14ac:dyDescent="0.3">
      <c r="A25" s="1">
        <f t="shared" ref="A25:A88" si="4">$N$3</f>
        <v>43793</v>
      </c>
      <c r="B25" s="2">
        <v>1</v>
      </c>
      <c r="C25" s="78"/>
      <c r="D25" s="79" t="s">
        <v>119</v>
      </c>
      <c r="E25" s="97">
        <f>E75</f>
        <v>16</v>
      </c>
      <c r="F25" s="97">
        <f t="shared" ref="F25:N25" si="5">F75</f>
        <v>0</v>
      </c>
      <c r="G25" s="97">
        <f t="shared" si="5"/>
        <v>0</v>
      </c>
      <c r="H25" s="97">
        <f t="shared" si="5"/>
        <v>16</v>
      </c>
      <c r="I25" s="97">
        <f t="shared" si="5"/>
        <v>19819</v>
      </c>
      <c r="J25" s="97">
        <f t="shared" si="5"/>
        <v>108</v>
      </c>
      <c r="K25" s="97">
        <f t="shared" si="5"/>
        <v>99</v>
      </c>
      <c r="L25" s="97">
        <f t="shared" si="5"/>
        <v>70</v>
      </c>
      <c r="M25" s="97">
        <f t="shared" si="5"/>
        <v>19653</v>
      </c>
      <c r="N25" s="97">
        <f t="shared" si="5"/>
        <v>58</v>
      </c>
      <c r="O25" s="3"/>
      <c r="P25" s="3"/>
      <c r="Q25" s="3"/>
      <c r="R25" s="3"/>
    </row>
    <row r="26" spans="1:18" x14ac:dyDescent="0.3">
      <c r="A26" s="1">
        <f t="shared" si="4"/>
        <v>43793</v>
      </c>
      <c r="B26" s="2">
        <v>1</v>
      </c>
      <c r="C26" s="78"/>
      <c r="D26" s="79" t="s">
        <v>154</v>
      </c>
      <c r="E26" s="97">
        <f>E24+E25</f>
        <v>46</v>
      </c>
      <c r="F26" s="98">
        <f t="shared" ref="F26:N26" si="6">F24+F25</f>
        <v>0</v>
      </c>
      <c r="G26" s="98">
        <f t="shared" si="6"/>
        <v>0</v>
      </c>
      <c r="H26" s="99">
        <f t="shared" si="6"/>
        <v>46</v>
      </c>
      <c r="I26" s="97">
        <f t="shared" si="6"/>
        <v>50852</v>
      </c>
      <c r="J26" s="98">
        <f t="shared" si="6"/>
        <v>195</v>
      </c>
      <c r="K26" s="98">
        <f t="shared" si="6"/>
        <v>156</v>
      </c>
      <c r="L26" s="100">
        <f t="shared" si="6"/>
        <v>104</v>
      </c>
      <c r="M26" s="101">
        <f t="shared" si="6"/>
        <v>50395</v>
      </c>
      <c r="N26" s="102">
        <f t="shared" si="6"/>
        <v>262</v>
      </c>
      <c r="O26" s="3"/>
      <c r="P26" s="67"/>
      <c r="Q26" s="3"/>
      <c r="R26" s="3"/>
    </row>
    <row r="27" spans="1:18" x14ac:dyDescent="0.3">
      <c r="A27" s="1">
        <f t="shared" si="4"/>
        <v>43793</v>
      </c>
      <c r="B27" s="2">
        <v>1</v>
      </c>
      <c r="C27" s="80"/>
      <c r="D27" s="81" t="s">
        <v>120</v>
      </c>
      <c r="E27" s="97">
        <f>SUM(E28:E35)</f>
        <v>46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46</v>
      </c>
      <c r="I27" s="97">
        <f t="shared" si="7"/>
        <v>48693</v>
      </c>
      <c r="J27" s="98">
        <f>SUM(J28:J35)</f>
        <v>69</v>
      </c>
      <c r="K27" s="98">
        <f t="shared" si="7"/>
        <v>37</v>
      </c>
      <c r="L27" s="100">
        <f t="shared" si="7"/>
        <v>17</v>
      </c>
      <c r="M27" s="101">
        <f t="shared" si="7"/>
        <v>48350</v>
      </c>
      <c r="N27" s="102">
        <f t="shared" si="7"/>
        <v>274</v>
      </c>
      <c r="O27" s="3"/>
      <c r="P27" s="3"/>
      <c r="Q27" s="3"/>
      <c r="R27" s="3"/>
    </row>
    <row r="28" spans="1:18" x14ac:dyDescent="0.3">
      <c r="A28" s="1">
        <f t="shared" si="4"/>
        <v>43793</v>
      </c>
      <c r="B28" s="2" t="s">
        <v>31</v>
      </c>
      <c r="C28" s="12">
        <v>1</v>
      </c>
      <c r="D28" s="48" t="s">
        <v>32</v>
      </c>
      <c r="E28" s="13">
        <v>11</v>
      </c>
      <c r="F28" s="13">
        <v>0</v>
      </c>
      <c r="G28" s="13">
        <v>0</v>
      </c>
      <c r="H28" s="82">
        <f t="shared" ref="H28:H35" si="8">SUM(E28:G28)</f>
        <v>11</v>
      </c>
      <c r="I28" s="104">
        <f>H28+'23.11'!I28</f>
        <v>11555</v>
      </c>
      <c r="J28" s="49">
        <v>14</v>
      </c>
      <c r="K28" s="49">
        <v>8</v>
      </c>
      <c r="L28" s="49">
        <v>5</v>
      </c>
      <c r="M28" s="14">
        <f t="shared" ref="M28:M35" si="9">I28-N28-J28</f>
        <v>11503</v>
      </c>
      <c r="N28" s="85">
        <v>38</v>
      </c>
      <c r="O28" s="3"/>
      <c r="P28" s="3"/>
      <c r="Q28" s="3"/>
      <c r="R28" s="3"/>
    </row>
    <row r="29" spans="1:18" x14ac:dyDescent="0.3">
      <c r="A29" s="1">
        <f t="shared" si="4"/>
        <v>43793</v>
      </c>
      <c r="B29" s="2" t="s">
        <v>33</v>
      </c>
      <c r="C29" s="15">
        <v>2</v>
      </c>
      <c r="D29" s="50" t="s">
        <v>156</v>
      </c>
      <c r="E29" s="13">
        <v>16</v>
      </c>
      <c r="F29" s="13">
        <v>0</v>
      </c>
      <c r="G29" s="13">
        <v>0</v>
      </c>
      <c r="H29" s="83">
        <f t="shared" si="8"/>
        <v>16</v>
      </c>
      <c r="I29" s="105">
        <f>H29+'23.11'!I29</f>
        <v>8101</v>
      </c>
      <c r="J29" s="51">
        <v>7</v>
      </c>
      <c r="K29" s="51">
        <v>5</v>
      </c>
      <c r="L29" s="51">
        <v>2</v>
      </c>
      <c r="M29" s="17">
        <f t="shared" si="9"/>
        <v>7981</v>
      </c>
      <c r="N29" s="86">
        <v>113</v>
      </c>
      <c r="O29" s="3"/>
      <c r="P29" s="3"/>
      <c r="Q29" s="3"/>
      <c r="R29" s="3"/>
    </row>
    <row r="30" spans="1:18" ht="17.399999999999999" x14ac:dyDescent="0.3">
      <c r="A30" s="1">
        <f t="shared" si="4"/>
        <v>43793</v>
      </c>
      <c r="B30" s="2" t="s">
        <v>35</v>
      </c>
      <c r="C30" s="15">
        <v>3</v>
      </c>
      <c r="D30" s="50" t="s">
        <v>36</v>
      </c>
      <c r="E30" s="13">
        <v>9</v>
      </c>
      <c r="F30" s="13">
        <v>0</v>
      </c>
      <c r="G30" s="13">
        <v>0</v>
      </c>
      <c r="H30" s="83">
        <f t="shared" si="8"/>
        <v>9</v>
      </c>
      <c r="I30" s="105">
        <f>H30+'23.11'!I30</f>
        <v>11760</v>
      </c>
      <c r="J30" s="51">
        <v>24</v>
      </c>
      <c r="K30" s="51">
        <v>10</v>
      </c>
      <c r="L30" s="51">
        <v>4</v>
      </c>
      <c r="M30" s="17">
        <f t="shared" si="9"/>
        <v>11674</v>
      </c>
      <c r="N30" s="86">
        <v>62</v>
      </c>
      <c r="O30" s="3"/>
      <c r="P30" s="3"/>
      <c r="Q30" s="3"/>
      <c r="R30" s="3"/>
    </row>
    <row r="31" spans="1:18" ht="17.399999999999999" x14ac:dyDescent="0.3">
      <c r="A31" s="1">
        <f t="shared" si="4"/>
        <v>43793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H31+'23.11'!I31</f>
        <v>2150</v>
      </c>
      <c r="J31" s="51">
        <v>4</v>
      </c>
      <c r="K31" s="51">
        <v>4</v>
      </c>
      <c r="L31" s="51">
        <v>2</v>
      </c>
      <c r="M31" s="17">
        <f t="shared" si="9"/>
        <v>2137</v>
      </c>
      <c r="N31" s="86">
        <v>9</v>
      </c>
      <c r="O31" s="3"/>
      <c r="P31" s="3"/>
      <c r="Q31" s="3"/>
      <c r="R31" s="3"/>
    </row>
    <row r="32" spans="1:18" ht="17.399999999999999" x14ac:dyDescent="0.3">
      <c r="A32" s="1">
        <f t="shared" si="4"/>
        <v>43793</v>
      </c>
      <c r="B32" s="2" t="s">
        <v>39</v>
      </c>
      <c r="C32" s="15">
        <v>5</v>
      </c>
      <c r="D32" s="50" t="s">
        <v>40</v>
      </c>
      <c r="E32" s="13">
        <v>3</v>
      </c>
      <c r="F32" s="13">
        <v>0</v>
      </c>
      <c r="G32" s="13">
        <v>0</v>
      </c>
      <c r="H32" s="83">
        <f t="shared" si="8"/>
        <v>3</v>
      </c>
      <c r="I32" s="105">
        <f>H32+'23.11'!I32</f>
        <v>4775</v>
      </c>
      <c r="J32" s="51">
        <v>5</v>
      </c>
      <c r="K32" s="51">
        <v>2</v>
      </c>
      <c r="L32" s="51">
        <v>0</v>
      </c>
      <c r="M32" s="17">
        <f t="shared" si="9"/>
        <v>4753</v>
      </c>
      <c r="N32" s="86">
        <v>17</v>
      </c>
      <c r="O32" s="3"/>
      <c r="P32" s="3"/>
      <c r="Q32" s="3"/>
      <c r="R32" s="3"/>
    </row>
    <row r="33" spans="1:18" ht="17.399999999999999" x14ac:dyDescent="0.3">
      <c r="A33" s="1">
        <f t="shared" si="4"/>
        <v>43793</v>
      </c>
      <c r="B33" s="2" t="s">
        <v>41</v>
      </c>
      <c r="C33" s="15">
        <v>6</v>
      </c>
      <c r="D33" s="50" t="s">
        <v>42</v>
      </c>
      <c r="E33" s="13">
        <v>3</v>
      </c>
      <c r="F33" s="13">
        <v>0</v>
      </c>
      <c r="G33" s="13">
        <v>0</v>
      </c>
      <c r="H33" s="83">
        <f t="shared" si="8"/>
        <v>3</v>
      </c>
      <c r="I33" s="105">
        <f>H33+'23.11'!I33</f>
        <v>6996</v>
      </c>
      <c r="J33" s="51">
        <v>10</v>
      </c>
      <c r="K33" s="51">
        <v>5</v>
      </c>
      <c r="L33" s="51">
        <v>2</v>
      </c>
      <c r="M33" s="17">
        <f t="shared" si="9"/>
        <v>6969</v>
      </c>
      <c r="N33" s="86">
        <v>17</v>
      </c>
      <c r="O33" s="3"/>
      <c r="P33" s="3"/>
      <c r="Q33" s="3"/>
      <c r="R33" s="3"/>
    </row>
    <row r="34" spans="1:18" x14ac:dyDescent="0.3">
      <c r="A34" s="1">
        <f t="shared" si="4"/>
        <v>43793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H34+'23.11'!I34</f>
        <v>1007</v>
      </c>
      <c r="J34" s="51">
        <v>1</v>
      </c>
      <c r="K34" s="51">
        <v>0</v>
      </c>
      <c r="L34" s="51">
        <v>0</v>
      </c>
      <c r="M34" s="17">
        <f t="shared" si="9"/>
        <v>1005</v>
      </c>
      <c r="N34" s="86">
        <v>1</v>
      </c>
      <c r="O34" s="3"/>
      <c r="P34" s="3"/>
      <c r="Q34" s="3"/>
      <c r="R34" s="3"/>
    </row>
    <row r="35" spans="1:18" ht="17.399999999999999" x14ac:dyDescent="0.3">
      <c r="A35" s="1">
        <f t="shared" si="4"/>
        <v>43793</v>
      </c>
      <c r="B35" s="2" t="s">
        <v>45</v>
      </c>
      <c r="C35" s="20">
        <v>8</v>
      </c>
      <c r="D35" s="54" t="s">
        <v>46</v>
      </c>
      <c r="E35" s="13">
        <v>3</v>
      </c>
      <c r="F35" s="13">
        <v>0</v>
      </c>
      <c r="G35" s="13">
        <v>0</v>
      </c>
      <c r="H35" s="84">
        <f t="shared" si="8"/>
        <v>3</v>
      </c>
      <c r="I35" s="106">
        <f>H35+'23.11'!I35</f>
        <v>2349</v>
      </c>
      <c r="J35" s="55">
        <v>4</v>
      </c>
      <c r="K35" s="55">
        <v>3</v>
      </c>
      <c r="L35" s="55">
        <v>2</v>
      </c>
      <c r="M35" s="19">
        <f t="shared" si="9"/>
        <v>2328</v>
      </c>
      <c r="N35" s="87">
        <v>17</v>
      </c>
      <c r="O35" s="3"/>
      <c r="P35" s="3"/>
      <c r="Q35" s="3"/>
      <c r="R35" s="3"/>
    </row>
    <row r="36" spans="1:18" x14ac:dyDescent="0.3">
      <c r="A36" s="1">
        <f t="shared" si="4"/>
        <v>43793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92</v>
      </c>
      <c r="I36" s="23">
        <f t="shared" si="10"/>
        <v>99545</v>
      </c>
      <c r="J36" s="23">
        <f t="shared" si="10"/>
        <v>264</v>
      </c>
      <c r="K36" s="23">
        <f t="shared" si="10"/>
        <v>193</v>
      </c>
      <c r="L36" s="23">
        <f t="shared" si="10"/>
        <v>121</v>
      </c>
      <c r="M36" s="23">
        <f t="shared" si="10"/>
        <v>98745</v>
      </c>
      <c r="N36" s="23">
        <f t="shared" si="10"/>
        <v>536</v>
      </c>
      <c r="O36" s="3"/>
      <c r="P36" s="3"/>
      <c r="Q36" s="3"/>
      <c r="R36" s="3"/>
    </row>
    <row r="37" spans="1:18" ht="21.6" customHeight="1" x14ac:dyDescent="0.3">
      <c r="A37" s="1">
        <f t="shared" si="4"/>
        <v>43793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43793</v>
      </c>
      <c r="B38" s="64">
        <v>1</v>
      </c>
      <c r="C38" s="69"/>
      <c r="D38" s="306" t="s">
        <v>248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43793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43793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43793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43793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43793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16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58</v>
      </c>
      <c r="O43" s="3"/>
      <c r="P43" s="3"/>
      <c r="Q43" s="3"/>
      <c r="R43" s="3"/>
    </row>
    <row r="44" spans="1:18" ht="58.2" customHeight="1" x14ac:dyDescent="0.3">
      <c r="A44" s="1">
        <f t="shared" si="4"/>
        <v>43793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45" t="s">
        <v>142</v>
      </c>
      <c r="I44" s="65" t="str">
        <f>"me©‡gvU fwZ© 
= "&amp;I75</f>
        <v>me©‡gvU fwZ© 
= 19819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99</v>
      </c>
      <c r="L44" s="65" t="str">
        <f>"wbwðZ g„„Zz¨ 
= "&amp;L75</f>
        <v>wbwðZ g„„Zz¨ 
= 70</v>
      </c>
      <c r="M44" s="65" t="str">
        <f>"QvocÎ cÖvß †ivMx
 = "&amp;M75</f>
        <v>QvocÎ cÖvß †ivMx
 = 19653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43793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H45+'23.11'!I45</f>
        <v>1207</v>
      </c>
      <c r="J45" s="49">
        <v>3</v>
      </c>
      <c r="K45" s="49">
        <v>3</v>
      </c>
      <c r="L45" s="49">
        <v>1</v>
      </c>
      <c r="M45" s="14">
        <f t="shared" ref="M45:M74" si="12">I45-N45-J45</f>
        <v>1203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43793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H46+'23.11'!I46</f>
        <v>1871</v>
      </c>
      <c r="J46" s="51">
        <v>12</v>
      </c>
      <c r="K46" s="51">
        <v>10</v>
      </c>
      <c r="L46" s="51">
        <v>8</v>
      </c>
      <c r="M46" s="17">
        <f t="shared" si="12"/>
        <v>1854</v>
      </c>
      <c r="N46" s="86">
        <v>5</v>
      </c>
      <c r="O46" s="3"/>
      <c r="P46" s="3"/>
      <c r="Q46" s="3"/>
      <c r="R46" s="3"/>
    </row>
    <row r="47" spans="1:18" ht="17.55" customHeight="1" x14ac:dyDescent="0.3">
      <c r="A47" s="1">
        <f t="shared" si="4"/>
        <v>43793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H47+'23.11'!I47</f>
        <v>666</v>
      </c>
      <c r="J47" s="51">
        <v>4</v>
      </c>
      <c r="K47" s="51">
        <v>4</v>
      </c>
      <c r="L47" s="51">
        <v>3</v>
      </c>
      <c r="M47" s="17">
        <f t="shared" si="12"/>
        <v>661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43793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H48+'23.11'!I48</f>
        <v>755</v>
      </c>
      <c r="J48" s="51">
        <v>8</v>
      </c>
      <c r="K48" s="51">
        <v>7</v>
      </c>
      <c r="L48" s="51">
        <v>4</v>
      </c>
      <c r="M48" s="17">
        <f t="shared" si="12"/>
        <v>747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43793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H49+'23.11'!I49</f>
        <v>913</v>
      </c>
      <c r="J49" s="51">
        <v>12</v>
      </c>
      <c r="K49" s="51">
        <v>12</v>
      </c>
      <c r="L49" s="51">
        <v>12</v>
      </c>
      <c r="M49" s="17">
        <f t="shared" si="12"/>
        <v>897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43793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H50+'23.11'!I50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43793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H51+'23.11'!I51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43793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H52+'23.11'!I52</f>
        <v>380</v>
      </c>
      <c r="J52" s="51">
        <v>1</v>
      </c>
      <c r="K52" s="51">
        <v>2</v>
      </c>
      <c r="L52" s="51">
        <v>2</v>
      </c>
      <c r="M52" s="17">
        <f t="shared" si="12"/>
        <v>378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43793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H53+'23.11'!I53</f>
        <v>209</v>
      </c>
      <c r="J53" s="51">
        <v>1</v>
      </c>
      <c r="K53" s="51">
        <v>1</v>
      </c>
      <c r="L53" s="51">
        <v>0</v>
      </c>
      <c r="M53" s="17">
        <f t="shared" si="12"/>
        <v>208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43793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H54+'23.11'!I54</f>
        <v>1712</v>
      </c>
      <c r="J54" s="51">
        <v>2</v>
      </c>
      <c r="K54" s="51">
        <v>1</v>
      </c>
      <c r="L54" s="51">
        <v>1</v>
      </c>
      <c r="M54" s="17">
        <f t="shared" si="12"/>
        <v>1702</v>
      </c>
      <c r="N54" s="86">
        <v>8</v>
      </c>
      <c r="O54" s="3"/>
      <c r="P54" s="3"/>
      <c r="Q54" s="3"/>
      <c r="R54" s="3"/>
    </row>
    <row r="55" spans="1:18" ht="17.55" customHeight="1" x14ac:dyDescent="0.3">
      <c r="A55" s="1">
        <f t="shared" si="4"/>
        <v>43793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H55+'23.11'!I55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43793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H56+'23.11'!I56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43793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H57+'23.11'!I57</f>
        <v>687</v>
      </c>
      <c r="J57" s="51">
        <v>4</v>
      </c>
      <c r="K57" s="51">
        <v>4</v>
      </c>
      <c r="L57" s="51">
        <v>1</v>
      </c>
      <c r="M57" s="17">
        <f t="shared" si="12"/>
        <v>680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43793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H58+'23.11'!I58</f>
        <v>1417</v>
      </c>
      <c r="J58" s="51">
        <v>6</v>
      </c>
      <c r="K58" s="51">
        <v>6</v>
      </c>
      <c r="L58" s="51">
        <v>4</v>
      </c>
      <c r="M58" s="17">
        <f t="shared" si="12"/>
        <v>1405</v>
      </c>
      <c r="N58" s="86">
        <v>6</v>
      </c>
      <c r="O58" s="3"/>
      <c r="P58" s="3"/>
      <c r="Q58" s="3"/>
      <c r="R58" s="3"/>
    </row>
    <row r="59" spans="1:18" ht="17.55" customHeight="1" x14ac:dyDescent="0.3">
      <c r="A59" s="1">
        <f t="shared" si="4"/>
        <v>43793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H59+'23.11'!I59</f>
        <v>772</v>
      </c>
      <c r="J59" s="51">
        <v>8</v>
      </c>
      <c r="K59" s="51">
        <v>8</v>
      </c>
      <c r="L59" s="51">
        <v>7</v>
      </c>
      <c r="M59" s="17">
        <f t="shared" si="12"/>
        <v>761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43793</v>
      </c>
      <c r="B60" s="2" t="s">
        <v>87</v>
      </c>
      <c r="C60" s="33">
        <v>16</v>
      </c>
      <c r="D60" s="50" t="s">
        <v>88</v>
      </c>
      <c r="E60" s="13">
        <v>2</v>
      </c>
      <c r="F60" s="13">
        <v>0</v>
      </c>
      <c r="G60" s="13">
        <v>0</v>
      </c>
      <c r="H60" s="83">
        <f t="shared" si="11"/>
        <v>2</v>
      </c>
      <c r="I60" s="105">
        <f>H60+'23.11'!I60</f>
        <v>373</v>
      </c>
      <c r="J60" s="51"/>
      <c r="K60" s="51"/>
      <c r="L60" s="51">
        <v>0</v>
      </c>
      <c r="M60" s="17">
        <f t="shared" si="12"/>
        <v>370</v>
      </c>
      <c r="N60" s="86">
        <v>3</v>
      </c>
      <c r="O60" s="3"/>
      <c r="P60" s="3"/>
      <c r="Q60" s="3"/>
      <c r="R60" s="3"/>
    </row>
    <row r="61" spans="1:18" ht="17.55" customHeight="1" x14ac:dyDescent="0.3">
      <c r="A61" s="1">
        <f t="shared" si="4"/>
        <v>43793</v>
      </c>
      <c r="B61" s="2" t="s">
        <v>89</v>
      </c>
      <c r="C61" s="33">
        <v>17</v>
      </c>
      <c r="D61" s="52" t="s">
        <v>90</v>
      </c>
      <c r="E61" s="13">
        <v>2</v>
      </c>
      <c r="F61" s="13">
        <v>0</v>
      </c>
      <c r="G61" s="13">
        <v>0</v>
      </c>
      <c r="H61" s="83">
        <f t="shared" si="11"/>
        <v>2</v>
      </c>
      <c r="I61" s="105">
        <f>H61+'23.11'!I61</f>
        <v>485</v>
      </c>
      <c r="J61" s="51"/>
      <c r="K61" s="51"/>
      <c r="L61" s="51">
        <v>0</v>
      </c>
      <c r="M61" s="17">
        <f t="shared" si="12"/>
        <v>481</v>
      </c>
      <c r="N61" s="86">
        <v>4</v>
      </c>
      <c r="O61" s="3"/>
      <c r="P61" s="3"/>
      <c r="Q61" s="3"/>
      <c r="R61" s="3"/>
    </row>
    <row r="62" spans="1:18" ht="17.55" customHeight="1" x14ac:dyDescent="0.3">
      <c r="A62" s="1">
        <f t="shared" si="4"/>
        <v>43793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H62+'23.11'!I62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43793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H63+'23.11'!I63</f>
        <v>811</v>
      </c>
      <c r="J63" s="51">
        <v>6</v>
      </c>
      <c r="K63" s="51">
        <v>5</v>
      </c>
      <c r="L63" s="51">
        <v>5</v>
      </c>
      <c r="M63" s="17">
        <f t="shared" si="12"/>
        <v>800</v>
      </c>
      <c r="N63" s="86">
        <v>5</v>
      </c>
      <c r="O63" s="3"/>
      <c r="P63" s="3"/>
      <c r="Q63" s="3"/>
      <c r="R63" s="3"/>
    </row>
    <row r="64" spans="1:18" ht="17.55" customHeight="1" x14ac:dyDescent="0.3">
      <c r="A64" s="1">
        <f t="shared" si="4"/>
        <v>43793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H64+'23.11'!I64</f>
        <v>982</v>
      </c>
      <c r="J64" s="51"/>
      <c r="K64" s="51"/>
      <c r="L64" s="51">
        <v>0</v>
      </c>
      <c r="M64" s="17">
        <f t="shared" si="12"/>
        <v>982</v>
      </c>
      <c r="N64" s="86">
        <v>0</v>
      </c>
      <c r="O64" s="3"/>
      <c r="P64" s="3"/>
      <c r="Q64" s="3"/>
      <c r="R64" s="3"/>
    </row>
    <row r="65" spans="1:18" ht="17.55" customHeight="1" x14ac:dyDescent="0.3">
      <c r="A65" s="1">
        <f t="shared" si="4"/>
        <v>43793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H65+'23.11'!I65</f>
        <v>492</v>
      </c>
      <c r="J65" s="51">
        <v>4</v>
      </c>
      <c r="K65" s="51">
        <v>4</v>
      </c>
      <c r="L65" s="51">
        <v>4</v>
      </c>
      <c r="M65" s="17">
        <f t="shared" si="12"/>
        <v>486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43793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H66+'23.11'!I66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43793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H67+'23.11'!I67</f>
        <v>730</v>
      </c>
      <c r="J67" s="51">
        <v>7</v>
      </c>
      <c r="K67" s="51">
        <v>6</v>
      </c>
      <c r="L67" s="51">
        <v>5</v>
      </c>
      <c r="M67" s="17">
        <f t="shared" si="12"/>
        <v>719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43793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H68+'23.11'!I68</f>
        <v>359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43793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H69+'23.11'!I69</f>
        <v>852</v>
      </c>
      <c r="J69" s="51">
        <v>3</v>
      </c>
      <c r="K69" s="51">
        <v>2</v>
      </c>
      <c r="L69" s="51">
        <v>1</v>
      </c>
      <c r="M69" s="17">
        <f t="shared" si="12"/>
        <v>846</v>
      </c>
      <c r="N69" s="86">
        <v>3</v>
      </c>
      <c r="O69" s="3"/>
      <c r="P69" s="3"/>
      <c r="Q69" s="3"/>
      <c r="R69" s="3"/>
    </row>
    <row r="70" spans="1:18" ht="17.55" customHeight="1" x14ac:dyDescent="0.3">
      <c r="A70" s="1">
        <f t="shared" si="4"/>
        <v>43793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H70+'23.11'!I70</f>
        <v>790</v>
      </c>
      <c r="J70" s="51">
        <v>2</v>
      </c>
      <c r="K70" s="51">
        <v>2</v>
      </c>
      <c r="L70" s="51">
        <v>0</v>
      </c>
      <c r="M70" s="17">
        <f t="shared" si="12"/>
        <v>788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43793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H71+'23.11'!I71</f>
        <v>777</v>
      </c>
      <c r="J71" s="51"/>
      <c r="K71" s="51"/>
      <c r="L71" s="51">
        <v>0</v>
      </c>
      <c r="M71" s="17">
        <f t="shared" si="12"/>
        <v>775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43793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H72+'23.11'!I72</f>
        <v>308</v>
      </c>
      <c r="J72" s="51"/>
      <c r="K72" s="51"/>
      <c r="L72" s="51">
        <v>0</v>
      </c>
      <c r="M72" s="17">
        <f t="shared" si="12"/>
        <v>307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43793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H73+'23.11'!I73</f>
        <v>399</v>
      </c>
      <c r="J73" s="51">
        <v>3</v>
      </c>
      <c r="K73" s="51">
        <v>3</v>
      </c>
      <c r="L73" s="51">
        <v>3</v>
      </c>
      <c r="M73" s="17">
        <f t="shared" si="12"/>
        <v>394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43793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H74+'23.11'!I74</f>
        <v>10</v>
      </c>
      <c r="J74" s="55">
        <v>10</v>
      </c>
      <c r="K74" s="55">
        <v>7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43793</v>
      </c>
      <c r="B75" s="2">
        <v>1</v>
      </c>
      <c r="C75" s="29"/>
      <c r="D75" s="22" t="s">
        <v>117</v>
      </c>
      <c r="E75" s="23">
        <f>SUM(E45:E74)</f>
        <v>16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16</v>
      </c>
      <c r="I75" s="23">
        <f t="shared" si="13"/>
        <v>19819</v>
      </c>
      <c r="J75" s="23">
        <f t="shared" si="13"/>
        <v>108</v>
      </c>
      <c r="K75" s="23">
        <f t="shared" si="13"/>
        <v>99</v>
      </c>
      <c r="L75" s="23">
        <f t="shared" si="13"/>
        <v>70</v>
      </c>
      <c r="M75" s="23">
        <f t="shared" si="13"/>
        <v>19653</v>
      </c>
      <c r="N75" s="23">
        <f t="shared" si="13"/>
        <v>58</v>
      </c>
      <c r="O75" s="3"/>
      <c r="P75" s="3"/>
      <c r="Q75" s="3"/>
      <c r="R75" s="3"/>
    </row>
    <row r="76" spans="1:18" ht="17.55" customHeight="1" x14ac:dyDescent="0.3">
      <c r="A76" s="1">
        <f t="shared" si="4"/>
        <v>43793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43793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43793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43793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43793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43793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43793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43793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43793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43793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43793</v>
      </c>
      <c r="B86" s="2">
        <v>1</v>
      </c>
      <c r="E86" s="30"/>
    </row>
    <row r="87" spans="1:14" x14ac:dyDescent="0.3">
      <c r="A87" s="1">
        <f t="shared" si="4"/>
        <v>43793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43793</v>
      </c>
      <c r="B88" s="2">
        <v>1</v>
      </c>
      <c r="E88" s="30"/>
    </row>
    <row r="89" spans="1:14" x14ac:dyDescent="0.3">
      <c r="A89" s="1">
        <f t="shared" ref="A89" si="14">$N$3</f>
        <v>43793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7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43792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43792</v>
      </c>
      <c r="B2" s="2">
        <v>1</v>
      </c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41"/>
      <c r="N2" s="244"/>
    </row>
    <row r="3" spans="1:20" ht="17.399999999999999" x14ac:dyDescent="0.3">
      <c r="A3" s="1">
        <f t="shared" si="0"/>
        <v>43792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43792</v>
      </c>
      <c r="O3" s="3"/>
      <c r="P3" s="3"/>
      <c r="Q3" s="3"/>
      <c r="R3" s="3"/>
    </row>
    <row r="4" spans="1:20" ht="17.399999999999999" x14ac:dyDescent="0.3">
      <c r="A4" s="1">
        <f t="shared" si="0"/>
        <v>43792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43792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43792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43792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43792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43792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90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565</v>
      </c>
      <c r="O9" s="3"/>
      <c r="P9" s="3"/>
      <c r="Q9" s="40" t="str">
        <f>"24 N›Uvq ?? msL¨v = "&amp;H36</f>
        <v>24 N›Uvq ?? msL¨v = 90</v>
      </c>
    </row>
    <row r="10" spans="1:20" ht="57.6" x14ac:dyDescent="0.3">
      <c r="A10" s="1">
        <f t="shared" si="0"/>
        <v>43792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43" t="s">
        <v>142</v>
      </c>
      <c r="I10" s="65" t="str">
        <f>"me©‡gvU fwZ©
= "&amp;I36</f>
        <v>me©‡gvU fwZ©
= 99453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193</v>
      </c>
      <c r="L10" s="65" t="str">
        <f>"wbwðZ g„„Zz¨ 
= "&amp;L36</f>
        <v>wbwðZ g„„Zz¨ 
= 121</v>
      </c>
      <c r="M10" s="65" t="str">
        <f>"QvocÎ cÖvß †ivMx
 = "&amp;M36</f>
        <v>QvocÎ cÖvß †ivMx
 = 98624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43792</v>
      </c>
      <c r="B11" s="2" t="s">
        <v>9</v>
      </c>
      <c r="C11" s="12">
        <v>1</v>
      </c>
      <c r="D11" s="57" t="s">
        <v>10</v>
      </c>
      <c r="E11" s="13">
        <v>5</v>
      </c>
      <c r="F11" s="13">
        <v>0</v>
      </c>
      <c r="G11" s="13">
        <v>0</v>
      </c>
      <c r="H11" s="82">
        <f>SUM(E11:G11)</f>
        <v>5</v>
      </c>
      <c r="I11" s="104">
        <f>H11+'22.11'!I11</f>
        <v>8558</v>
      </c>
      <c r="J11" s="49">
        <v>40</v>
      </c>
      <c r="K11" s="49">
        <v>23</v>
      </c>
      <c r="L11" s="49">
        <v>11</v>
      </c>
      <c r="M11" s="14">
        <f t="shared" ref="M11:M23" si="1">I11-N11-J11</f>
        <v>8475</v>
      </c>
      <c r="N11" s="85">
        <v>43</v>
      </c>
      <c r="O11" s="3"/>
      <c r="P11" s="3"/>
      <c r="Q11" s="3"/>
      <c r="R11" s="3"/>
    </row>
    <row r="12" spans="1:20" x14ac:dyDescent="0.3">
      <c r="A12" s="1">
        <f t="shared" si="0"/>
        <v>43792</v>
      </c>
      <c r="B12" s="2" t="s">
        <v>11</v>
      </c>
      <c r="C12" s="15">
        <v>2</v>
      </c>
      <c r="D12" s="59" t="s">
        <v>144</v>
      </c>
      <c r="E12" s="13">
        <v>2</v>
      </c>
      <c r="F12" s="13">
        <v>0</v>
      </c>
      <c r="G12" s="13">
        <v>0</v>
      </c>
      <c r="H12" s="83">
        <f t="shared" ref="H12:H23" si="2">SUM(E12:G12)</f>
        <v>2</v>
      </c>
      <c r="I12" s="105">
        <f>H12+'22.11'!I12</f>
        <v>4956</v>
      </c>
      <c r="J12" s="51">
        <v>2</v>
      </c>
      <c r="K12" s="51">
        <v>0</v>
      </c>
      <c r="L12" s="51">
        <v>0</v>
      </c>
      <c r="M12" s="17">
        <f t="shared" si="1"/>
        <v>4919</v>
      </c>
      <c r="N12" s="86">
        <v>35</v>
      </c>
      <c r="O12" s="3"/>
      <c r="P12" s="3"/>
      <c r="Q12" s="3"/>
      <c r="R12" s="3"/>
    </row>
    <row r="13" spans="1:20" x14ac:dyDescent="0.3">
      <c r="A13" s="1">
        <f t="shared" si="0"/>
        <v>43792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H13+'22.11'!I13</f>
        <v>1447</v>
      </c>
      <c r="J13" s="51">
        <v>16</v>
      </c>
      <c r="K13" s="51">
        <v>10</v>
      </c>
      <c r="L13" s="51">
        <v>9</v>
      </c>
      <c r="M13" s="17">
        <f t="shared" si="1"/>
        <v>1423</v>
      </c>
      <c r="N13" s="86">
        <v>8</v>
      </c>
      <c r="O13" s="3"/>
      <c r="Q13" s="3"/>
      <c r="R13" s="3"/>
    </row>
    <row r="14" spans="1:20" x14ac:dyDescent="0.3">
      <c r="A14" s="1">
        <f t="shared" si="0"/>
        <v>43792</v>
      </c>
      <c r="B14" s="2" t="s">
        <v>14</v>
      </c>
      <c r="C14" s="15">
        <v>4</v>
      </c>
      <c r="D14" s="59" t="s">
        <v>145</v>
      </c>
      <c r="E14" s="13">
        <v>5</v>
      </c>
      <c r="F14" s="13">
        <v>0</v>
      </c>
      <c r="G14" s="13">
        <v>0</v>
      </c>
      <c r="H14" s="83">
        <f t="shared" si="2"/>
        <v>5</v>
      </c>
      <c r="I14" s="105">
        <f>H14+'22.11'!I14</f>
        <v>3684</v>
      </c>
      <c r="J14" s="51">
        <v>8</v>
      </c>
      <c r="K14" s="51">
        <v>8</v>
      </c>
      <c r="L14" s="51">
        <v>5</v>
      </c>
      <c r="M14" s="17">
        <f t="shared" si="1"/>
        <v>3638</v>
      </c>
      <c r="N14" s="86">
        <v>38</v>
      </c>
      <c r="O14" s="3"/>
      <c r="P14" s="3"/>
      <c r="Q14" s="3"/>
      <c r="R14" s="3"/>
    </row>
    <row r="15" spans="1:20" ht="17.399999999999999" x14ac:dyDescent="0.3">
      <c r="A15" s="1">
        <f t="shared" si="0"/>
        <v>43792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H15+'22.11'!I15</f>
        <v>1646</v>
      </c>
      <c r="J15" s="51">
        <v>3</v>
      </c>
      <c r="K15" s="51">
        <v>2</v>
      </c>
      <c r="L15" s="51">
        <v>2</v>
      </c>
      <c r="M15" s="17">
        <f t="shared" si="1"/>
        <v>1640</v>
      </c>
      <c r="N15" s="86">
        <v>3</v>
      </c>
      <c r="O15" s="3"/>
      <c r="P15" s="3"/>
      <c r="Q15" s="3"/>
      <c r="R15" s="3"/>
    </row>
    <row r="16" spans="1:20" ht="17.399999999999999" x14ac:dyDescent="0.3">
      <c r="A16" s="1">
        <f t="shared" si="0"/>
        <v>43792</v>
      </c>
      <c r="B16" s="2" t="s">
        <v>21</v>
      </c>
      <c r="C16" s="15">
        <v>6</v>
      </c>
      <c r="D16" s="61" t="s">
        <v>22</v>
      </c>
      <c r="E16" s="13">
        <v>4</v>
      </c>
      <c r="F16" s="13">
        <v>0</v>
      </c>
      <c r="G16" s="13">
        <v>0</v>
      </c>
      <c r="H16" s="83">
        <f t="shared" si="2"/>
        <v>4</v>
      </c>
      <c r="I16" s="105">
        <f>H16+'22.11'!I16</f>
        <v>1041</v>
      </c>
      <c r="J16" s="51"/>
      <c r="K16" s="51"/>
      <c r="L16" s="51">
        <v>0</v>
      </c>
      <c r="M16" s="17">
        <f t="shared" si="1"/>
        <v>1030</v>
      </c>
      <c r="N16" s="86">
        <v>11</v>
      </c>
      <c r="O16" s="3"/>
      <c r="P16" s="3"/>
      <c r="Q16" s="3"/>
      <c r="R16" s="3"/>
    </row>
    <row r="17" spans="1:18" x14ac:dyDescent="0.3">
      <c r="A17" s="1">
        <f t="shared" si="0"/>
        <v>43792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H17+'22.11'!I17</f>
        <v>4135</v>
      </c>
      <c r="J17" s="51">
        <v>15</v>
      </c>
      <c r="K17" s="51">
        <v>12</v>
      </c>
      <c r="L17" s="51">
        <v>5</v>
      </c>
      <c r="M17" s="17">
        <f t="shared" si="1"/>
        <v>4075</v>
      </c>
      <c r="N17" s="86">
        <v>45</v>
      </c>
      <c r="O17" s="3"/>
      <c r="P17" s="3"/>
      <c r="Q17" s="3"/>
      <c r="R17" s="3"/>
    </row>
    <row r="18" spans="1:18" ht="17.399999999999999" x14ac:dyDescent="0.3">
      <c r="A18" s="1">
        <f t="shared" si="0"/>
        <v>43792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H18+'22.11'!I18</f>
        <v>352</v>
      </c>
      <c r="J18" s="51"/>
      <c r="K18" s="51"/>
      <c r="L18" s="51">
        <v>0</v>
      </c>
      <c r="M18" s="17">
        <f t="shared" si="1"/>
        <v>351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43792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H19+'22.11'!I19</f>
        <v>1724</v>
      </c>
      <c r="J19" s="51"/>
      <c r="K19" s="51">
        <v>0</v>
      </c>
      <c r="L19" s="51">
        <v>0</v>
      </c>
      <c r="M19" s="17">
        <f t="shared" si="1"/>
        <v>1714</v>
      </c>
      <c r="N19" s="86">
        <v>10</v>
      </c>
      <c r="O19" s="3"/>
      <c r="P19" s="3"/>
      <c r="Q19" s="3"/>
      <c r="R19" s="3"/>
    </row>
    <row r="20" spans="1:18" x14ac:dyDescent="0.3">
      <c r="A20" s="1">
        <f t="shared" si="0"/>
        <v>43792</v>
      </c>
      <c r="B20" s="2" t="s">
        <v>29</v>
      </c>
      <c r="C20" s="15">
        <v>10</v>
      </c>
      <c r="D20" s="59" t="s">
        <v>30</v>
      </c>
      <c r="E20" s="13">
        <v>2</v>
      </c>
      <c r="F20" s="13">
        <v>0</v>
      </c>
      <c r="G20" s="13">
        <v>0</v>
      </c>
      <c r="H20" s="83">
        <f t="shared" si="2"/>
        <v>2</v>
      </c>
      <c r="I20" s="105">
        <f>H20+'22.11'!I20</f>
        <v>3142</v>
      </c>
      <c r="J20" s="51">
        <v>3</v>
      </c>
      <c r="K20" s="51">
        <v>2</v>
      </c>
      <c r="L20" s="51">
        <v>2</v>
      </c>
      <c r="M20" s="17">
        <f t="shared" si="1"/>
        <v>3114</v>
      </c>
      <c r="N20" s="86">
        <v>25</v>
      </c>
      <c r="O20" s="3"/>
      <c r="P20" s="3"/>
      <c r="Q20" s="3"/>
      <c r="R20" s="3"/>
    </row>
    <row r="21" spans="1:18" ht="22.2" customHeight="1" x14ac:dyDescent="0.3">
      <c r="A21" s="1">
        <f t="shared" si="0"/>
        <v>43792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H21+'22.11'!I21</f>
        <v>243</v>
      </c>
      <c r="J21" s="51"/>
      <c r="K21" s="51"/>
      <c r="L21" s="51"/>
      <c r="M21" s="17">
        <f t="shared" si="1"/>
        <v>243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H22+'22.11'!I22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43792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22</v>
      </c>
      <c r="I24" s="94">
        <f t="shared" si="3"/>
        <v>31003</v>
      </c>
      <c r="J24" s="92">
        <f t="shared" si="3"/>
        <v>87</v>
      </c>
      <c r="K24" s="92">
        <f t="shared" si="3"/>
        <v>57</v>
      </c>
      <c r="L24" s="92">
        <f t="shared" si="3"/>
        <v>34</v>
      </c>
      <c r="M24" s="95">
        <f t="shared" si="3"/>
        <v>30697</v>
      </c>
      <c r="N24" s="96">
        <f t="shared" si="3"/>
        <v>219</v>
      </c>
      <c r="O24" s="3"/>
      <c r="P24" s="3"/>
      <c r="Q24" s="3"/>
      <c r="R24" s="3"/>
    </row>
    <row r="25" spans="1:18" x14ac:dyDescent="0.3">
      <c r="A25" s="1">
        <f t="shared" ref="A25:A88" si="4">$N$3</f>
        <v>43792</v>
      </c>
      <c r="B25" s="2">
        <v>1</v>
      </c>
      <c r="C25" s="78"/>
      <c r="D25" s="79" t="s">
        <v>119</v>
      </c>
      <c r="E25" s="97">
        <f>E75</f>
        <v>10</v>
      </c>
      <c r="F25" s="97">
        <f t="shared" ref="F25:N25" si="5">F75</f>
        <v>0</v>
      </c>
      <c r="G25" s="97">
        <f t="shared" si="5"/>
        <v>0</v>
      </c>
      <c r="H25" s="97">
        <f t="shared" si="5"/>
        <v>10</v>
      </c>
      <c r="I25" s="97">
        <f t="shared" si="5"/>
        <v>19803</v>
      </c>
      <c r="J25" s="97">
        <f t="shared" si="5"/>
        <v>108</v>
      </c>
      <c r="K25" s="97">
        <f t="shared" si="5"/>
        <v>99</v>
      </c>
      <c r="L25" s="97">
        <f t="shared" si="5"/>
        <v>70</v>
      </c>
      <c r="M25" s="97">
        <f t="shared" si="5"/>
        <v>19638</v>
      </c>
      <c r="N25" s="97">
        <f t="shared" si="5"/>
        <v>57</v>
      </c>
      <c r="O25" s="3"/>
      <c r="P25" s="3"/>
      <c r="Q25" s="3"/>
      <c r="R25" s="3"/>
    </row>
    <row r="26" spans="1:18" x14ac:dyDescent="0.3">
      <c r="A26" s="1">
        <f t="shared" si="4"/>
        <v>43792</v>
      </c>
      <c r="B26" s="2">
        <v>1</v>
      </c>
      <c r="C26" s="78"/>
      <c r="D26" s="79" t="s">
        <v>154</v>
      </c>
      <c r="E26" s="97">
        <f>E24+E25</f>
        <v>32</v>
      </c>
      <c r="F26" s="98">
        <f t="shared" ref="F26:N26" si="6">F24+F25</f>
        <v>0</v>
      </c>
      <c r="G26" s="98">
        <f t="shared" si="6"/>
        <v>0</v>
      </c>
      <c r="H26" s="99">
        <f t="shared" si="6"/>
        <v>32</v>
      </c>
      <c r="I26" s="97">
        <f t="shared" si="6"/>
        <v>50806</v>
      </c>
      <c r="J26" s="98">
        <f t="shared" si="6"/>
        <v>195</v>
      </c>
      <c r="K26" s="98">
        <f t="shared" si="6"/>
        <v>156</v>
      </c>
      <c r="L26" s="100">
        <f t="shared" si="6"/>
        <v>104</v>
      </c>
      <c r="M26" s="101">
        <f t="shared" si="6"/>
        <v>50335</v>
      </c>
      <c r="N26" s="102">
        <f t="shared" si="6"/>
        <v>276</v>
      </c>
      <c r="O26" s="3"/>
      <c r="P26" s="67"/>
      <c r="Q26" s="3"/>
      <c r="R26" s="3"/>
    </row>
    <row r="27" spans="1:18" x14ac:dyDescent="0.3">
      <c r="A27" s="1">
        <f t="shared" si="4"/>
        <v>43792</v>
      </c>
      <c r="B27" s="2">
        <v>1</v>
      </c>
      <c r="C27" s="80"/>
      <c r="D27" s="81" t="s">
        <v>120</v>
      </c>
      <c r="E27" s="97">
        <f>SUM(E28:E35)</f>
        <v>58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58</v>
      </c>
      <c r="I27" s="97">
        <f t="shared" si="7"/>
        <v>48647</v>
      </c>
      <c r="J27" s="98">
        <f>SUM(J28:J35)</f>
        <v>69</v>
      </c>
      <c r="K27" s="98">
        <f t="shared" si="7"/>
        <v>37</v>
      </c>
      <c r="L27" s="100">
        <f t="shared" si="7"/>
        <v>17</v>
      </c>
      <c r="M27" s="101">
        <f t="shared" si="7"/>
        <v>48289</v>
      </c>
      <c r="N27" s="102">
        <f t="shared" si="7"/>
        <v>289</v>
      </c>
      <c r="O27" s="3"/>
      <c r="P27" s="3"/>
      <c r="Q27" s="3"/>
      <c r="R27" s="3"/>
    </row>
    <row r="28" spans="1:18" x14ac:dyDescent="0.3">
      <c r="A28" s="1">
        <f t="shared" si="4"/>
        <v>43792</v>
      </c>
      <c r="B28" s="2" t="s">
        <v>31</v>
      </c>
      <c r="C28" s="12">
        <v>1</v>
      </c>
      <c r="D28" s="48" t="s">
        <v>32</v>
      </c>
      <c r="E28" s="13">
        <v>5</v>
      </c>
      <c r="F28" s="13">
        <v>0</v>
      </c>
      <c r="G28" s="13">
        <v>0</v>
      </c>
      <c r="H28" s="82">
        <f t="shared" ref="H28:H35" si="8">SUM(E28:G28)</f>
        <v>5</v>
      </c>
      <c r="I28" s="104">
        <f>H28+'22.11'!I28</f>
        <v>11544</v>
      </c>
      <c r="J28" s="49">
        <v>14</v>
      </c>
      <c r="K28" s="49">
        <v>8</v>
      </c>
      <c r="L28" s="49">
        <v>5</v>
      </c>
      <c r="M28" s="14">
        <f t="shared" ref="M28:M35" si="9">I28-N28-J28</f>
        <v>11491</v>
      </c>
      <c r="N28" s="85">
        <v>39</v>
      </c>
      <c r="O28" s="3"/>
      <c r="P28" s="3"/>
      <c r="Q28" s="3"/>
      <c r="R28" s="3"/>
    </row>
    <row r="29" spans="1:18" x14ac:dyDescent="0.3">
      <c r="A29" s="1">
        <f t="shared" si="4"/>
        <v>43792</v>
      </c>
      <c r="B29" s="2" t="s">
        <v>33</v>
      </c>
      <c r="C29" s="15">
        <v>2</v>
      </c>
      <c r="D29" s="50" t="s">
        <v>156</v>
      </c>
      <c r="E29" s="13">
        <v>21</v>
      </c>
      <c r="F29" s="13">
        <v>0</v>
      </c>
      <c r="G29" s="13">
        <v>0</v>
      </c>
      <c r="H29" s="83">
        <f t="shared" si="8"/>
        <v>21</v>
      </c>
      <c r="I29" s="105">
        <f>H29+'22.11'!I29</f>
        <v>8085</v>
      </c>
      <c r="J29" s="51">
        <v>7</v>
      </c>
      <c r="K29" s="51">
        <v>5</v>
      </c>
      <c r="L29" s="51">
        <v>2</v>
      </c>
      <c r="M29" s="17">
        <f t="shared" si="9"/>
        <v>7965</v>
      </c>
      <c r="N29" s="86">
        <v>113</v>
      </c>
      <c r="O29" s="3"/>
      <c r="P29" s="3"/>
      <c r="Q29" s="3"/>
      <c r="R29" s="3"/>
    </row>
    <row r="30" spans="1:18" ht="17.399999999999999" x14ac:dyDescent="0.3">
      <c r="A30" s="1">
        <f t="shared" si="4"/>
        <v>43792</v>
      </c>
      <c r="B30" s="2" t="s">
        <v>35</v>
      </c>
      <c r="C30" s="15">
        <v>3</v>
      </c>
      <c r="D30" s="50" t="s">
        <v>36</v>
      </c>
      <c r="E30" s="13">
        <v>23</v>
      </c>
      <c r="F30" s="13">
        <v>0</v>
      </c>
      <c r="G30" s="13">
        <v>0</v>
      </c>
      <c r="H30" s="83">
        <f t="shared" si="8"/>
        <v>23</v>
      </c>
      <c r="I30" s="105">
        <f>H30+'22.11'!I30</f>
        <v>11751</v>
      </c>
      <c r="J30" s="51">
        <v>24</v>
      </c>
      <c r="K30" s="51">
        <v>10</v>
      </c>
      <c r="L30" s="51">
        <v>4</v>
      </c>
      <c r="M30" s="17">
        <f t="shared" si="9"/>
        <v>11649</v>
      </c>
      <c r="N30" s="86">
        <v>78</v>
      </c>
      <c r="O30" s="3"/>
      <c r="P30" s="3"/>
      <c r="Q30" s="3"/>
      <c r="R30" s="3"/>
    </row>
    <row r="31" spans="1:18" ht="17.399999999999999" x14ac:dyDescent="0.3">
      <c r="A31" s="1">
        <f t="shared" si="4"/>
        <v>43792</v>
      </c>
      <c r="B31" s="2" t="s">
        <v>37</v>
      </c>
      <c r="C31" s="15">
        <v>4</v>
      </c>
      <c r="D31" s="50" t="s">
        <v>38</v>
      </c>
      <c r="E31" s="13">
        <v>3</v>
      </c>
      <c r="F31" s="13">
        <v>0</v>
      </c>
      <c r="G31" s="13">
        <v>0</v>
      </c>
      <c r="H31" s="83">
        <f t="shared" si="8"/>
        <v>3</v>
      </c>
      <c r="I31" s="105">
        <f>H31+'22.11'!I31</f>
        <v>2149</v>
      </c>
      <c r="J31" s="51">
        <v>4</v>
      </c>
      <c r="K31" s="51">
        <v>4</v>
      </c>
      <c r="L31" s="51">
        <v>2</v>
      </c>
      <c r="M31" s="17">
        <f t="shared" si="9"/>
        <v>2137</v>
      </c>
      <c r="N31" s="86">
        <v>8</v>
      </c>
      <c r="O31" s="3"/>
      <c r="P31" s="3"/>
      <c r="Q31" s="3"/>
      <c r="R31" s="3"/>
    </row>
    <row r="32" spans="1:18" ht="17.399999999999999" x14ac:dyDescent="0.3">
      <c r="A32" s="1">
        <f t="shared" si="4"/>
        <v>43792</v>
      </c>
      <c r="B32" s="2" t="s">
        <v>39</v>
      </c>
      <c r="C32" s="15">
        <v>5</v>
      </c>
      <c r="D32" s="50" t="s">
        <v>40</v>
      </c>
      <c r="E32" s="13">
        <v>3</v>
      </c>
      <c r="F32" s="13">
        <v>0</v>
      </c>
      <c r="G32" s="13">
        <v>0</v>
      </c>
      <c r="H32" s="83">
        <f t="shared" si="8"/>
        <v>3</v>
      </c>
      <c r="I32" s="105">
        <f>H32+'22.11'!I32</f>
        <v>4772</v>
      </c>
      <c r="J32" s="51">
        <v>5</v>
      </c>
      <c r="K32" s="51">
        <v>2</v>
      </c>
      <c r="L32" s="51">
        <v>0</v>
      </c>
      <c r="M32" s="17">
        <f t="shared" si="9"/>
        <v>4751</v>
      </c>
      <c r="N32" s="86">
        <v>16</v>
      </c>
      <c r="O32" s="3"/>
      <c r="P32" s="3"/>
      <c r="Q32" s="3"/>
      <c r="R32" s="3"/>
    </row>
    <row r="33" spans="1:18" ht="17.399999999999999" x14ac:dyDescent="0.3">
      <c r="A33" s="1">
        <f t="shared" si="4"/>
        <v>43792</v>
      </c>
      <c r="B33" s="2" t="s">
        <v>41</v>
      </c>
      <c r="C33" s="15">
        <v>6</v>
      </c>
      <c r="D33" s="50" t="s">
        <v>42</v>
      </c>
      <c r="E33" s="13">
        <v>2</v>
      </c>
      <c r="F33" s="13">
        <v>0</v>
      </c>
      <c r="G33" s="13">
        <v>0</v>
      </c>
      <c r="H33" s="83">
        <f t="shared" si="8"/>
        <v>2</v>
      </c>
      <c r="I33" s="105">
        <f>H33+'22.11'!I33</f>
        <v>6993</v>
      </c>
      <c r="J33" s="51">
        <v>10</v>
      </c>
      <c r="K33" s="51">
        <v>5</v>
      </c>
      <c r="L33" s="51">
        <v>2</v>
      </c>
      <c r="M33" s="17">
        <f t="shared" si="9"/>
        <v>6965</v>
      </c>
      <c r="N33" s="86">
        <v>18</v>
      </c>
      <c r="O33" s="3"/>
      <c r="P33" s="3"/>
      <c r="Q33" s="3"/>
      <c r="R33" s="3"/>
    </row>
    <row r="34" spans="1:18" x14ac:dyDescent="0.3">
      <c r="A34" s="1">
        <f t="shared" si="4"/>
        <v>43792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H34+'22.11'!I34</f>
        <v>1007</v>
      </c>
      <c r="J34" s="51">
        <v>1</v>
      </c>
      <c r="K34" s="51">
        <v>0</v>
      </c>
      <c r="L34" s="51">
        <v>0</v>
      </c>
      <c r="M34" s="17">
        <f t="shared" si="9"/>
        <v>1004</v>
      </c>
      <c r="N34" s="86">
        <v>2</v>
      </c>
      <c r="O34" s="3"/>
      <c r="P34" s="3"/>
      <c r="Q34" s="3"/>
      <c r="R34" s="3"/>
    </row>
    <row r="35" spans="1:18" ht="17.399999999999999" x14ac:dyDescent="0.3">
      <c r="A35" s="1">
        <f t="shared" si="4"/>
        <v>43792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H35+'22.11'!I35</f>
        <v>2346</v>
      </c>
      <c r="J35" s="55">
        <v>4</v>
      </c>
      <c r="K35" s="55">
        <v>3</v>
      </c>
      <c r="L35" s="55">
        <v>2</v>
      </c>
      <c r="M35" s="19">
        <f t="shared" si="9"/>
        <v>2327</v>
      </c>
      <c r="N35" s="87">
        <v>15</v>
      </c>
      <c r="O35" s="3"/>
      <c r="P35" s="3"/>
      <c r="Q35" s="3"/>
      <c r="R35" s="3"/>
    </row>
    <row r="36" spans="1:18" x14ac:dyDescent="0.3">
      <c r="A36" s="1">
        <f t="shared" si="4"/>
        <v>43792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90</v>
      </c>
      <c r="I36" s="23">
        <f t="shared" si="10"/>
        <v>99453</v>
      </c>
      <c r="J36" s="23">
        <f t="shared" si="10"/>
        <v>264</v>
      </c>
      <c r="K36" s="23">
        <f t="shared" si="10"/>
        <v>193</v>
      </c>
      <c r="L36" s="23">
        <f t="shared" si="10"/>
        <v>121</v>
      </c>
      <c r="M36" s="23">
        <f t="shared" si="10"/>
        <v>98624</v>
      </c>
      <c r="N36" s="23">
        <f t="shared" si="10"/>
        <v>565</v>
      </c>
      <c r="O36" s="3"/>
      <c r="P36" s="3"/>
      <c r="Q36" s="3"/>
      <c r="R36" s="3"/>
    </row>
    <row r="37" spans="1:18" ht="21.6" customHeight="1" x14ac:dyDescent="0.3">
      <c r="A37" s="1">
        <f t="shared" si="4"/>
        <v>43792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43792</v>
      </c>
      <c r="B38" s="64">
        <v>1</v>
      </c>
      <c r="C38" s="69"/>
      <c r="D38" s="306" t="s">
        <v>247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43792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43792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43792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43792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43792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10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57</v>
      </c>
      <c r="O43" s="3"/>
      <c r="P43" s="3"/>
      <c r="Q43" s="3"/>
      <c r="R43" s="3"/>
    </row>
    <row r="44" spans="1:18" ht="58.2" customHeight="1" x14ac:dyDescent="0.3">
      <c r="A44" s="1">
        <f t="shared" si="4"/>
        <v>43792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43" t="s">
        <v>142</v>
      </c>
      <c r="I44" s="65" t="str">
        <f>"me©‡gvU fwZ© 
= "&amp;I75</f>
        <v>me©‡gvU fwZ© 
= 19803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99</v>
      </c>
      <c r="L44" s="65" t="str">
        <f>"wbwðZ g„„Zz¨ 
= "&amp;L75</f>
        <v>wbwðZ g„„Zz¨ 
= 70</v>
      </c>
      <c r="M44" s="65" t="str">
        <f>"QvocÎ cÖvß †ivMx
 = "&amp;M75</f>
        <v>QvocÎ cÖvß †ivMx
 = 19638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43792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H45+'22.11'!I45</f>
        <v>1207</v>
      </c>
      <c r="J45" s="49">
        <v>3</v>
      </c>
      <c r="K45" s="49">
        <v>3</v>
      </c>
      <c r="L45" s="49">
        <v>1</v>
      </c>
      <c r="M45" s="14">
        <f t="shared" ref="M45:M74" si="12">I45-N45-J45</f>
        <v>1203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43792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H46+'22.11'!I46</f>
        <v>1871</v>
      </c>
      <c r="J46" s="51">
        <v>12</v>
      </c>
      <c r="K46" s="51">
        <v>10</v>
      </c>
      <c r="L46" s="51">
        <v>8</v>
      </c>
      <c r="M46" s="17">
        <f t="shared" si="12"/>
        <v>1852</v>
      </c>
      <c r="N46" s="86">
        <v>7</v>
      </c>
      <c r="O46" s="3"/>
      <c r="P46" s="3"/>
      <c r="Q46" s="3"/>
      <c r="R46" s="3"/>
    </row>
    <row r="47" spans="1:18" ht="17.55" customHeight="1" x14ac:dyDescent="0.3">
      <c r="A47" s="1">
        <f t="shared" si="4"/>
        <v>43792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H47+'22.11'!I47</f>
        <v>665</v>
      </c>
      <c r="J47" s="51">
        <v>4</v>
      </c>
      <c r="K47" s="51">
        <v>4</v>
      </c>
      <c r="L47" s="51">
        <v>3</v>
      </c>
      <c r="M47" s="17">
        <f t="shared" si="12"/>
        <v>660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43792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H48+'22.11'!I48</f>
        <v>755</v>
      </c>
      <c r="J48" s="51">
        <v>8</v>
      </c>
      <c r="K48" s="51">
        <v>7</v>
      </c>
      <c r="L48" s="51">
        <v>4</v>
      </c>
      <c r="M48" s="17">
        <f t="shared" si="12"/>
        <v>746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43792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H49+'22.11'!I49</f>
        <v>912</v>
      </c>
      <c r="J49" s="51">
        <v>12</v>
      </c>
      <c r="K49" s="51">
        <v>12</v>
      </c>
      <c r="L49" s="51">
        <v>12</v>
      </c>
      <c r="M49" s="17">
        <f t="shared" si="12"/>
        <v>897</v>
      </c>
      <c r="N49" s="86">
        <v>3</v>
      </c>
      <c r="O49" s="3"/>
      <c r="P49" s="3"/>
      <c r="Q49" s="3"/>
      <c r="R49" s="3"/>
    </row>
    <row r="50" spans="1:18" ht="17.55" customHeight="1" x14ac:dyDescent="0.3">
      <c r="A50" s="1">
        <f t="shared" si="4"/>
        <v>43792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H50+'22.11'!I50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43792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H51+'22.11'!I51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43792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H52+'22.11'!I52</f>
        <v>379</v>
      </c>
      <c r="J52" s="51">
        <v>1</v>
      </c>
      <c r="K52" s="51">
        <v>2</v>
      </c>
      <c r="L52" s="51">
        <v>2</v>
      </c>
      <c r="M52" s="17">
        <f t="shared" si="12"/>
        <v>378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43792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H53+'22.11'!I53</f>
        <v>209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1</v>
      </c>
      <c r="O53" s="3"/>
      <c r="P53" s="3"/>
      <c r="Q53" s="3"/>
      <c r="R53" s="3"/>
    </row>
    <row r="54" spans="1:18" ht="17.55" customHeight="1" x14ac:dyDescent="0.3">
      <c r="A54" s="1">
        <f t="shared" si="4"/>
        <v>43792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H54+'22.11'!I54</f>
        <v>1712</v>
      </c>
      <c r="J54" s="51">
        <v>2</v>
      </c>
      <c r="K54" s="51">
        <v>1</v>
      </c>
      <c r="L54" s="51">
        <v>1</v>
      </c>
      <c r="M54" s="17">
        <f t="shared" si="12"/>
        <v>1699</v>
      </c>
      <c r="N54" s="86">
        <v>11</v>
      </c>
      <c r="O54" s="3"/>
      <c r="P54" s="3"/>
      <c r="Q54" s="3"/>
      <c r="R54" s="3"/>
    </row>
    <row r="55" spans="1:18" ht="17.55" customHeight="1" x14ac:dyDescent="0.3">
      <c r="A55" s="1">
        <f t="shared" si="4"/>
        <v>43792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H55+'22.11'!I55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43792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H56+'22.11'!I56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43792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H57+'22.11'!I57</f>
        <v>687</v>
      </c>
      <c r="J57" s="51">
        <v>4</v>
      </c>
      <c r="K57" s="51">
        <v>4</v>
      </c>
      <c r="L57" s="51">
        <v>1</v>
      </c>
      <c r="M57" s="17">
        <f t="shared" si="12"/>
        <v>679</v>
      </c>
      <c r="N57" s="86">
        <v>4</v>
      </c>
      <c r="O57" s="3"/>
      <c r="P57" s="3"/>
      <c r="Q57" s="3"/>
      <c r="R57" s="3"/>
    </row>
    <row r="58" spans="1:18" ht="17.55" customHeight="1" x14ac:dyDescent="0.3">
      <c r="A58" s="1">
        <f t="shared" si="4"/>
        <v>43792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H58+'22.11'!I58</f>
        <v>1414</v>
      </c>
      <c r="J58" s="51">
        <v>6</v>
      </c>
      <c r="K58" s="51">
        <v>6</v>
      </c>
      <c r="L58" s="51">
        <v>4</v>
      </c>
      <c r="M58" s="17">
        <f t="shared" si="12"/>
        <v>1405</v>
      </c>
      <c r="N58" s="86">
        <v>3</v>
      </c>
      <c r="O58" s="3"/>
      <c r="P58" s="3"/>
      <c r="Q58" s="3"/>
      <c r="R58" s="3"/>
    </row>
    <row r="59" spans="1:18" ht="17.55" customHeight="1" x14ac:dyDescent="0.3">
      <c r="A59" s="1">
        <f t="shared" si="4"/>
        <v>43792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H59+'22.11'!I59</f>
        <v>771</v>
      </c>
      <c r="J59" s="51">
        <v>8</v>
      </c>
      <c r="K59" s="51">
        <v>8</v>
      </c>
      <c r="L59" s="51">
        <v>7</v>
      </c>
      <c r="M59" s="17">
        <f t="shared" si="12"/>
        <v>761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43792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H60+'22.11'!I60</f>
        <v>371</v>
      </c>
      <c r="J60" s="51"/>
      <c r="K60" s="51"/>
      <c r="L60" s="51">
        <v>0</v>
      </c>
      <c r="M60" s="17">
        <f t="shared" si="12"/>
        <v>370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43792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H61+'22.11'!I61</f>
        <v>483</v>
      </c>
      <c r="J61" s="51"/>
      <c r="K61" s="51"/>
      <c r="L61" s="51">
        <v>0</v>
      </c>
      <c r="M61" s="17">
        <f t="shared" si="12"/>
        <v>481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43792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H62+'22.11'!I62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43792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H63+'22.11'!I63</f>
        <v>809</v>
      </c>
      <c r="J63" s="51">
        <v>6</v>
      </c>
      <c r="K63" s="51">
        <v>5</v>
      </c>
      <c r="L63" s="51">
        <v>5</v>
      </c>
      <c r="M63" s="17">
        <f t="shared" si="12"/>
        <v>796</v>
      </c>
      <c r="N63" s="86">
        <v>7</v>
      </c>
      <c r="O63" s="3"/>
      <c r="P63" s="3"/>
      <c r="Q63" s="3"/>
      <c r="R63" s="3"/>
    </row>
    <row r="64" spans="1:18" ht="17.55" customHeight="1" x14ac:dyDescent="0.3">
      <c r="A64" s="1">
        <f t="shared" si="4"/>
        <v>43792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H64+'22.11'!I64</f>
        <v>982</v>
      </c>
      <c r="J64" s="51"/>
      <c r="K64" s="51"/>
      <c r="L64" s="51">
        <v>0</v>
      </c>
      <c r="M64" s="17">
        <f t="shared" si="12"/>
        <v>982</v>
      </c>
      <c r="N64" s="86">
        <v>0</v>
      </c>
      <c r="O64" s="3"/>
      <c r="P64" s="3"/>
      <c r="Q64" s="3"/>
      <c r="R64" s="3"/>
    </row>
    <row r="65" spans="1:18" ht="17.55" customHeight="1" x14ac:dyDescent="0.3">
      <c r="A65" s="1">
        <f t="shared" si="4"/>
        <v>43792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H65+'22.11'!I65</f>
        <v>492</v>
      </c>
      <c r="J65" s="51">
        <v>4</v>
      </c>
      <c r="K65" s="51">
        <v>4</v>
      </c>
      <c r="L65" s="51">
        <v>4</v>
      </c>
      <c r="M65" s="17">
        <f t="shared" si="12"/>
        <v>486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43792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H66+'22.11'!I66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43792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H67+'22.11'!I67</f>
        <v>729</v>
      </c>
      <c r="J67" s="51">
        <v>7</v>
      </c>
      <c r="K67" s="51">
        <v>6</v>
      </c>
      <c r="L67" s="51">
        <v>5</v>
      </c>
      <c r="M67" s="17">
        <f t="shared" si="12"/>
        <v>718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43792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H68+'22.11'!I68</f>
        <v>359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43792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H69+'22.11'!I69</f>
        <v>852</v>
      </c>
      <c r="J69" s="51">
        <v>3</v>
      </c>
      <c r="K69" s="51">
        <v>2</v>
      </c>
      <c r="L69" s="51">
        <v>1</v>
      </c>
      <c r="M69" s="17">
        <f t="shared" si="12"/>
        <v>845</v>
      </c>
      <c r="N69" s="86">
        <v>4</v>
      </c>
      <c r="O69" s="3"/>
      <c r="P69" s="3"/>
      <c r="Q69" s="3"/>
      <c r="R69" s="3"/>
    </row>
    <row r="70" spans="1:18" ht="17.55" customHeight="1" x14ac:dyDescent="0.3">
      <c r="A70" s="1">
        <f t="shared" si="4"/>
        <v>43792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H70+'22.11'!I70</f>
        <v>790</v>
      </c>
      <c r="J70" s="51">
        <v>2</v>
      </c>
      <c r="K70" s="51">
        <v>2</v>
      </c>
      <c r="L70" s="51">
        <v>0</v>
      </c>
      <c r="M70" s="17">
        <f t="shared" si="12"/>
        <v>788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43792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H71+'22.11'!I71</f>
        <v>777</v>
      </c>
      <c r="J71" s="51"/>
      <c r="K71" s="51"/>
      <c r="L71" s="51">
        <v>0</v>
      </c>
      <c r="M71" s="17">
        <f t="shared" si="12"/>
        <v>775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43792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H72+'22.11'!I72</f>
        <v>307</v>
      </c>
      <c r="J72" s="51"/>
      <c r="K72" s="51"/>
      <c r="L72" s="51">
        <v>0</v>
      </c>
      <c r="M72" s="17">
        <f t="shared" si="12"/>
        <v>307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43792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H73+'22.11'!I73</f>
        <v>398</v>
      </c>
      <c r="J73" s="51">
        <v>3</v>
      </c>
      <c r="K73" s="51">
        <v>3</v>
      </c>
      <c r="L73" s="51">
        <v>3</v>
      </c>
      <c r="M73" s="17">
        <f t="shared" si="12"/>
        <v>394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43792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H74+'22.11'!I74</f>
        <v>10</v>
      </c>
      <c r="J74" s="55">
        <v>10</v>
      </c>
      <c r="K74" s="55">
        <v>7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43792</v>
      </c>
      <c r="B75" s="2">
        <v>1</v>
      </c>
      <c r="C75" s="29"/>
      <c r="D75" s="22" t="s">
        <v>117</v>
      </c>
      <c r="E75" s="23">
        <f>SUM(E45:E74)</f>
        <v>10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10</v>
      </c>
      <c r="I75" s="23">
        <f t="shared" si="13"/>
        <v>19803</v>
      </c>
      <c r="J75" s="23">
        <f t="shared" si="13"/>
        <v>108</v>
      </c>
      <c r="K75" s="23">
        <f t="shared" si="13"/>
        <v>99</v>
      </c>
      <c r="L75" s="23">
        <f t="shared" si="13"/>
        <v>70</v>
      </c>
      <c r="M75" s="23">
        <f t="shared" si="13"/>
        <v>19638</v>
      </c>
      <c r="N75" s="23">
        <f t="shared" si="13"/>
        <v>57</v>
      </c>
      <c r="O75" s="3"/>
      <c r="P75" s="3"/>
      <c r="Q75" s="3"/>
      <c r="R75" s="3"/>
    </row>
    <row r="76" spans="1:18" ht="17.55" customHeight="1" x14ac:dyDescent="0.3">
      <c r="A76" s="1">
        <f t="shared" si="4"/>
        <v>43792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43792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43792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43792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43792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43792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43792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43792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43792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43792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43792</v>
      </c>
      <c r="B86" s="2">
        <v>1</v>
      </c>
      <c r="E86" s="30"/>
    </row>
    <row r="87" spans="1:14" x14ac:dyDescent="0.3">
      <c r="A87" s="1">
        <f t="shared" si="4"/>
        <v>43792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43792</v>
      </c>
      <c r="B88" s="2">
        <v>1</v>
      </c>
      <c r="E88" s="30"/>
    </row>
    <row r="89" spans="1:14" x14ac:dyDescent="0.3">
      <c r="A89" s="1">
        <f t="shared" ref="A89" si="14">$N$3</f>
        <v>43792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43791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43791</v>
      </c>
      <c r="B2" s="2">
        <v>1</v>
      </c>
      <c r="C2" s="242"/>
      <c r="D2" s="242"/>
      <c r="E2" s="242"/>
      <c r="F2" s="242"/>
      <c r="G2" s="242"/>
      <c r="H2" s="242"/>
      <c r="I2" s="242"/>
      <c r="J2" s="242"/>
      <c r="K2" s="242"/>
      <c r="L2" s="242"/>
      <c r="M2" s="41"/>
      <c r="N2" s="242"/>
    </row>
    <row r="3" spans="1:20" ht="17.399999999999999" x14ac:dyDescent="0.3">
      <c r="A3" s="1">
        <f t="shared" si="0"/>
        <v>43791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43791</v>
      </c>
      <c r="O3" s="3"/>
      <c r="P3" s="3"/>
      <c r="Q3" s="3"/>
      <c r="R3" s="3"/>
    </row>
    <row r="4" spans="1:20" ht="17.399999999999999" x14ac:dyDescent="0.3">
      <c r="A4" s="1">
        <f t="shared" si="0"/>
        <v>43791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43791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43791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43791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43791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43791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100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559</v>
      </c>
      <c r="O9" s="3"/>
      <c r="P9" s="3"/>
      <c r="Q9" s="40" t="str">
        <f>"24 N›Uvq ?? msL¨v = "&amp;H36</f>
        <v>24 N›Uvq ?? msL¨v = 100</v>
      </c>
    </row>
    <row r="10" spans="1:20" ht="57.6" x14ac:dyDescent="0.3">
      <c r="A10" s="1">
        <f t="shared" si="0"/>
        <v>43791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41" t="s">
        <v>142</v>
      </c>
      <c r="I10" s="65" t="str">
        <f>"me©‡gvU fwZ©
= "&amp;I36</f>
        <v>me©‡gvU fwZ©
= 99363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193</v>
      </c>
      <c r="L10" s="65" t="str">
        <f>"wbwðZ g„„Zz¨ 
= "&amp;L36</f>
        <v>wbwðZ g„„Zz¨ 
= 121</v>
      </c>
      <c r="M10" s="65" t="str">
        <f>"QvocÎ cÖvß †ivMx
 = "&amp;M36</f>
        <v>QvocÎ cÖvß †ivMx
 = 98540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43791</v>
      </c>
      <c r="B11" s="2" t="s">
        <v>9</v>
      </c>
      <c r="C11" s="12">
        <v>1</v>
      </c>
      <c r="D11" s="57" t="s">
        <v>10</v>
      </c>
      <c r="E11" s="13">
        <v>8</v>
      </c>
      <c r="F11" s="13">
        <v>0</v>
      </c>
      <c r="G11" s="13">
        <v>0</v>
      </c>
      <c r="H11" s="82">
        <f>SUM(E11:G11)</f>
        <v>8</v>
      </c>
      <c r="I11" s="104">
        <f>H11+'21.11'!I11</f>
        <v>8553</v>
      </c>
      <c r="J11" s="49">
        <v>40</v>
      </c>
      <c r="K11" s="49">
        <v>23</v>
      </c>
      <c r="L11" s="49">
        <v>11</v>
      </c>
      <c r="M11" s="14">
        <f t="shared" ref="M11:M23" si="1">I11-N11-J11</f>
        <v>8467</v>
      </c>
      <c r="N11" s="85">
        <v>46</v>
      </c>
      <c r="O11" s="3"/>
      <c r="P11" s="3"/>
      <c r="Q11" s="3"/>
      <c r="R11" s="3"/>
    </row>
    <row r="12" spans="1:20" x14ac:dyDescent="0.3">
      <c r="A12" s="1">
        <f t="shared" si="0"/>
        <v>43791</v>
      </c>
      <c r="B12" s="2" t="s">
        <v>11</v>
      </c>
      <c r="C12" s="15">
        <v>2</v>
      </c>
      <c r="D12" s="59" t="s">
        <v>144</v>
      </c>
      <c r="E12" s="13">
        <v>6</v>
      </c>
      <c r="F12" s="13">
        <v>0</v>
      </c>
      <c r="G12" s="13">
        <v>0</v>
      </c>
      <c r="H12" s="83">
        <f t="shared" ref="H12:H23" si="2">SUM(E12:G12)</f>
        <v>6</v>
      </c>
      <c r="I12" s="105">
        <f>H12+'21.11'!I12</f>
        <v>4954</v>
      </c>
      <c r="J12" s="51">
        <v>2</v>
      </c>
      <c r="K12" s="51">
        <v>0</v>
      </c>
      <c r="L12" s="51">
        <v>0</v>
      </c>
      <c r="M12" s="17">
        <f t="shared" si="1"/>
        <v>4917</v>
      </c>
      <c r="N12" s="86">
        <v>35</v>
      </c>
      <c r="O12" s="3"/>
      <c r="P12" s="3"/>
      <c r="Q12" s="3"/>
      <c r="R12" s="3"/>
    </row>
    <row r="13" spans="1:20" x14ac:dyDescent="0.3">
      <c r="A13" s="1">
        <f t="shared" si="0"/>
        <v>43791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H13+'21.11'!I13</f>
        <v>1446</v>
      </c>
      <c r="J13" s="51">
        <v>16</v>
      </c>
      <c r="K13" s="51">
        <v>10</v>
      </c>
      <c r="L13" s="51">
        <v>9</v>
      </c>
      <c r="M13" s="17">
        <f t="shared" si="1"/>
        <v>1423</v>
      </c>
      <c r="N13" s="86">
        <v>7</v>
      </c>
      <c r="O13" s="3"/>
      <c r="Q13" s="3"/>
      <c r="R13" s="3"/>
    </row>
    <row r="14" spans="1:20" x14ac:dyDescent="0.3">
      <c r="A14" s="1">
        <f t="shared" si="0"/>
        <v>43791</v>
      </c>
      <c r="B14" s="2" t="s">
        <v>14</v>
      </c>
      <c r="C14" s="15">
        <v>4</v>
      </c>
      <c r="D14" s="59" t="s">
        <v>145</v>
      </c>
      <c r="E14" s="13">
        <v>4</v>
      </c>
      <c r="F14" s="13">
        <v>0</v>
      </c>
      <c r="G14" s="13">
        <v>0</v>
      </c>
      <c r="H14" s="83">
        <f t="shared" si="2"/>
        <v>4</v>
      </c>
      <c r="I14" s="105">
        <f>H14+'21.11'!I14</f>
        <v>3679</v>
      </c>
      <c r="J14" s="51">
        <v>8</v>
      </c>
      <c r="K14" s="51">
        <v>8</v>
      </c>
      <c r="L14" s="51">
        <v>5</v>
      </c>
      <c r="M14" s="17">
        <f t="shared" si="1"/>
        <v>3637</v>
      </c>
      <c r="N14" s="86">
        <v>34</v>
      </c>
      <c r="O14" s="3"/>
      <c r="P14" s="3"/>
      <c r="Q14" s="3"/>
      <c r="R14" s="3"/>
    </row>
    <row r="15" spans="1:20" ht="17.399999999999999" x14ac:dyDescent="0.3">
      <c r="A15" s="1">
        <f t="shared" si="0"/>
        <v>43791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H15+'21.11'!I15</f>
        <v>1646</v>
      </c>
      <c r="J15" s="51">
        <v>3</v>
      </c>
      <c r="K15" s="51">
        <v>2</v>
      </c>
      <c r="L15" s="51">
        <v>2</v>
      </c>
      <c r="M15" s="17">
        <f t="shared" si="1"/>
        <v>1636</v>
      </c>
      <c r="N15" s="86">
        <v>7</v>
      </c>
      <c r="O15" s="3"/>
      <c r="P15" s="3"/>
      <c r="Q15" s="3"/>
      <c r="R15" s="3"/>
    </row>
    <row r="16" spans="1:20" ht="17.399999999999999" x14ac:dyDescent="0.3">
      <c r="A16" s="1">
        <f t="shared" si="0"/>
        <v>43791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H16+'21.11'!I16</f>
        <v>1037</v>
      </c>
      <c r="J16" s="51"/>
      <c r="K16" s="51"/>
      <c r="L16" s="51">
        <v>0</v>
      </c>
      <c r="M16" s="17">
        <f t="shared" si="1"/>
        <v>1028</v>
      </c>
      <c r="N16" s="86">
        <v>9</v>
      </c>
      <c r="O16" s="3"/>
      <c r="P16" s="3"/>
      <c r="Q16" s="3"/>
      <c r="R16" s="3"/>
    </row>
    <row r="17" spans="1:18" x14ac:dyDescent="0.3">
      <c r="A17" s="1">
        <f t="shared" si="0"/>
        <v>43791</v>
      </c>
      <c r="B17" s="2" t="s">
        <v>23</v>
      </c>
      <c r="C17" s="15">
        <v>7</v>
      </c>
      <c r="D17" s="61" t="s">
        <v>24</v>
      </c>
      <c r="E17" s="13">
        <v>5</v>
      </c>
      <c r="F17" s="13">
        <v>0</v>
      </c>
      <c r="G17" s="13">
        <v>0</v>
      </c>
      <c r="H17" s="83">
        <f t="shared" si="2"/>
        <v>5</v>
      </c>
      <c r="I17" s="105">
        <f>H17+'21.11'!I17</f>
        <v>4132</v>
      </c>
      <c r="J17" s="51">
        <v>15</v>
      </c>
      <c r="K17" s="51">
        <v>12</v>
      </c>
      <c r="L17" s="51">
        <v>5</v>
      </c>
      <c r="M17" s="17">
        <f t="shared" si="1"/>
        <v>4075</v>
      </c>
      <c r="N17" s="86">
        <v>42</v>
      </c>
      <c r="O17" s="3"/>
      <c r="P17" s="3"/>
      <c r="Q17" s="3"/>
      <c r="R17" s="3"/>
    </row>
    <row r="18" spans="1:18" ht="17.399999999999999" x14ac:dyDescent="0.3">
      <c r="A18" s="1">
        <f t="shared" si="0"/>
        <v>43791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H18+'21.11'!I18</f>
        <v>352</v>
      </c>
      <c r="J18" s="51"/>
      <c r="K18" s="51"/>
      <c r="L18" s="51">
        <v>0</v>
      </c>
      <c r="M18" s="17">
        <f t="shared" si="1"/>
        <v>351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43791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H19+'21.11'!I19</f>
        <v>1724</v>
      </c>
      <c r="J19" s="51"/>
      <c r="K19" s="51">
        <v>0</v>
      </c>
      <c r="L19" s="51">
        <v>0</v>
      </c>
      <c r="M19" s="17">
        <f t="shared" si="1"/>
        <v>1713</v>
      </c>
      <c r="N19" s="86">
        <v>11</v>
      </c>
      <c r="O19" s="3"/>
      <c r="P19" s="3"/>
      <c r="Q19" s="3"/>
      <c r="R19" s="3"/>
    </row>
    <row r="20" spans="1:18" x14ac:dyDescent="0.3">
      <c r="A20" s="1">
        <f t="shared" si="0"/>
        <v>43791</v>
      </c>
      <c r="B20" s="2" t="s">
        <v>29</v>
      </c>
      <c r="C20" s="15">
        <v>10</v>
      </c>
      <c r="D20" s="59" t="s">
        <v>30</v>
      </c>
      <c r="E20" s="13">
        <v>3</v>
      </c>
      <c r="F20" s="13">
        <v>0</v>
      </c>
      <c r="G20" s="13">
        <v>0</v>
      </c>
      <c r="H20" s="83">
        <f t="shared" si="2"/>
        <v>3</v>
      </c>
      <c r="I20" s="105">
        <f>H20+'21.11'!I20</f>
        <v>3140</v>
      </c>
      <c r="J20" s="51">
        <v>3</v>
      </c>
      <c r="K20" s="51">
        <v>2</v>
      </c>
      <c r="L20" s="51">
        <v>2</v>
      </c>
      <c r="M20" s="17">
        <f t="shared" si="1"/>
        <v>3112</v>
      </c>
      <c r="N20" s="86">
        <v>25</v>
      </c>
      <c r="O20" s="3"/>
      <c r="P20" s="3"/>
      <c r="Q20" s="3"/>
      <c r="R20" s="3"/>
    </row>
    <row r="21" spans="1:18" ht="22.2" customHeight="1" x14ac:dyDescent="0.3">
      <c r="A21" s="1">
        <f t="shared" si="0"/>
        <v>43791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H21+'21.11'!I21</f>
        <v>243</v>
      </c>
      <c r="J21" s="51"/>
      <c r="K21" s="51"/>
      <c r="L21" s="51"/>
      <c r="M21" s="17">
        <f t="shared" si="1"/>
        <v>241</v>
      </c>
      <c r="N21" s="86">
        <v>2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H22+'21.11'!I22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43791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30</v>
      </c>
      <c r="I24" s="94">
        <f t="shared" si="3"/>
        <v>30981</v>
      </c>
      <c r="J24" s="92">
        <f t="shared" si="3"/>
        <v>87</v>
      </c>
      <c r="K24" s="92">
        <f t="shared" si="3"/>
        <v>57</v>
      </c>
      <c r="L24" s="92">
        <f t="shared" si="3"/>
        <v>34</v>
      </c>
      <c r="M24" s="95">
        <f t="shared" si="3"/>
        <v>30675</v>
      </c>
      <c r="N24" s="96">
        <f t="shared" si="3"/>
        <v>219</v>
      </c>
      <c r="O24" s="3"/>
      <c r="P24" s="3"/>
      <c r="Q24" s="3"/>
      <c r="R24" s="3"/>
    </row>
    <row r="25" spans="1:18" x14ac:dyDescent="0.3">
      <c r="A25" s="1">
        <f t="shared" ref="A25:A88" si="4">$N$3</f>
        <v>43791</v>
      </c>
      <c r="B25" s="2">
        <v>1</v>
      </c>
      <c r="C25" s="78"/>
      <c r="D25" s="79" t="s">
        <v>119</v>
      </c>
      <c r="E25" s="97">
        <f>E75</f>
        <v>18</v>
      </c>
      <c r="F25" s="97">
        <f t="shared" ref="F25:N25" si="5">F75</f>
        <v>0</v>
      </c>
      <c r="G25" s="97">
        <f t="shared" si="5"/>
        <v>0</v>
      </c>
      <c r="H25" s="97">
        <f t="shared" si="5"/>
        <v>18</v>
      </c>
      <c r="I25" s="97">
        <f t="shared" si="5"/>
        <v>19793</v>
      </c>
      <c r="J25" s="97">
        <f t="shared" si="5"/>
        <v>108</v>
      </c>
      <c r="K25" s="97">
        <f t="shared" si="5"/>
        <v>99</v>
      </c>
      <c r="L25" s="97">
        <f t="shared" si="5"/>
        <v>70</v>
      </c>
      <c r="M25" s="97">
        <f t="shared" si="5"/>
        <v>19618</v>
      </c>
      <c r="N25" s="97">
        <f t="shared" si="5"/>
        <v>67</v>
      </c>
      <c r="O25" s="3"/>
      <c r="P25" s="3"/>
      <c r="Q25" s="3"/>
      <c r="R25" s="3"/>
    </row>
    <row r="26" spans="1:18" x14ac:dyDescent="0.3">
      <c r="A26" s="1">
        <f t="shared" si="4"/>
        <v>43791</v>
      </c>
      <c r="B26" s="2">
        <v>1</v>
      </c>
      <c r="C26" s="78"/>
      <c r="D26" s="79" t="s">
        <v>154</v>
      </c>
      <c r="E26" s="97">
        <f>E24+E25</f>
        <v>48</v>
      </c>
      <c r="F26" s="98">
        <f t="shared" ref="F26:N26" si="6">F24+F25</f>
        <v>0</v>
      </c>
      <c r="G26" s="98">
        <f t="shared" si="6"/>
        <v>0</v>
      </c>
      <c r="H26" s="99">
        <f t="shared" si="6"/>
        <v>48</v>
      </c>
      <c r="I26" s="97">
        <f t="shared" si="6"/>
        <v>50774</v>
      </c>
      <c r="J26" s="98">
        <f t="shared" si="6"/>
        <v>195</v>
      </c>
      <c r="K26" s="98">
        <f t="shared" si="6"/>
        <v>156</v>
      </c>
      <c r="L26" s="100">
        <f t="shared" si="6"/>
        <v>104</v>
      </c>
      <c r="M26" s="101">
        <f t="shared" si="6"/>
        <v>50293</v>
      </c>
      <c r="N26" s="102">
        <f t="shared" si="6"/>
        <v>286</v>
      </c>
      <c r="O26" s="3"/>
      <c r="P26" s="67"/>
      <c r="Q26" s="3"/>
      <c r="R26" s="3"/>
    </row>
    <row r="27" spans="1:18" x14ac:dyDescent="0.3">
      <c r="A27" s="1">
        <f t="shared" si="4"/>
        <v>43791</v>
      </c>
      <c r="B27" s="2">
        <v>1</v>
      </c>
      <c r="C27" s="80"/>
      <c r="D27" s="81" t="s">
        <v>120</v>
      </c>
      <c r="E27" s="97">
        <f>SUM(E28:E35)</f>
        <v>52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52</v>
      </c>
      <c r="I27" s="97">
        <f t="shared" si="7"/>
        <v>48589</v>
      </c>
      <c r="J27" s="98">
        <f>SUM(J28:J35)</f>
        <v>69</v>
      </c>
      <c r="K27" s="98">
        <f t="shared" si="7"/>
        <v>37</v>
      </c>
      <c r="L27" s="100">
        <f t="shared" si="7"/>
        <v>17</v>
      </c>
      <c r="M27" s="101">
        <f t="shared" si="7"/>
        <v>48247</v>
      </c>
      <c r="N27" s="102">
        <f t="shared" si="7"/>
        <v>273</v>
      </c>
      <c r="O27" s="3"/>
      <c r="P27" s="3"/>
      <c r="Q27" s="3"/>
      <c r="R27" s="3"/>
    </row>
    <row r="28" spans="1:18" x14ac:dyDescent="0.3">
      <c r="A28" s="1">
        <f t="shared" si="4"/>
        <v>43791</v>
      </c>
      <c r="B28" s="2" t="s">
        <v>31</v>
      </c>
      <c r="C28" s="12">
        <v>1</v>
      </c>
      <c r="D28" s="48" t="s">
        <v>32</v>
      </c>
      <c r="E28" s="13">
        <v>15</v>
      </c>
      <c r="F28" s="13">
        <v>0</v>
      </c>
      <c r="G28" s="13">
        <v>0</v>
      </c>
      <c r="H28" s="82">
        <f t="shared" ref="H28:H35" si="8">SUM(E28:G28)</f>
        <v>15</v>
      </c>
      <c r="I28" s="104">
        <f>H28+'21.11'!I28</f>
        <v>11539</v>
      </c>
      <c r="J28" s="49">
        <v>14</v>
      </c>
      <c r="K28" s="49">
        <v>8</v>
      </c>
      <c r="L28" s="49">
        <v>5</v>
      </c>
      <c r="M28" s="14">
        <f t="shared" ref="M28:M35" si="9">I28-N28-J28</f>
        <v>11487</v>
      </c>
      <c r="N28" s="85">
        <v>38</v>
      </c>
      <c r="O28" s="3"/>
      <c r="P28" s="3"/>
      <c r="Q28" s="3"/>
      <c r="R28" s="3"/>
    </row>
    <row r="29" spans="1:18" x14ac:dyDescent="0.3">
      <c r="A29" s="1">
        <f t="shared" si="4"/>
        <v>43791</v>
      </c>
      <c r="B29" s="2" t="s">
        <v>33</v>
      </c>
      <c r="C29" s="15">
        <v>2</v>
      </c>
      <c r="D29" s="50" t="s">
        <v>156</v>
      </c>
      <c r="E29" s="13">
        <v>13</v>
      </c>
      <c r="F29" s="13">
        <v>0</v>
      </c>
      <c r="G29" s="13">
        <v>0</v>
      </c>
      <c r="H29" s="83">
        <f t="shared" si="8"/>
        <v>13</v>
      </c>
      <c r="I29" s="105">
        <f>H29+'21.11'!I29</f>
        <v>8064</v>
      </c>
      <c r="J29" s="51">
        <v>7</v>
      </c>
      <c r="K29" s="51">
        <v>5</v>
      </c>
      <c r="L29" s="51">
        <v>2</v>
      </c>
      <c r="M29" s="17">
        <f t="shared" si="9"/>
        <v>7955</v>
      </c>
      <c r="N29" s="86">
        <v>102</v>
      </c>
      <c r="O29" s="3"/>
      <c r="P29" s="3"/>
      <c r="Q29" s="3"/>
      <c r="R29" s="3"/>
    </row>
    <row r="30" spans="1:18" x14ac:dyDescent="0.3">
      <c r="A30" s="1">
        <f t="shared" si="4"/>
        <v>43791</v>
      </c>
      <c r="B30" s="2" t="s">
        <v>35</v>
      </c>
      <c r="C30" s="15">
        <v>3</v>
      </c>
      <c r="D30" s="50" t="s">
        <v>36</v>
      </c>
      <c r="E30" s="13">
        <v>17</v>
      </c>
      <c r="F30" s="13">
        <v>0</v>
      </c>
      <c r="G30" s="13">
        <v>0</v>
      </c>
      <c r="H30" s="83">
        <f t="shared" si="8"/>
        <v>17</v>
      </c>
      <c r="I30" s="105">
        <f>H30+'21.11'!I30</f>
        <v>11728</v>
      </c>
      <c r="J30" s="51">
        <v>24</v>
      </c>
      <c r="K30" s="51">
        <v>10</v>
      </c>
      <c r="L30" s="51">
        <v>4</v>
      </c>
      <c r="M30" s="17">
        <f t="shared" si="9"/>
        <v>11625</v>
      </c>
      <c r="N30" s="86">
        <v>79</v>
      </c>
      <c r="O30" s="3"/>
      <c r="P30" s="3"/>
      <c r="Q30" s="3"/>
      <c r="R30" s="3"/>
    </row>
    <row r="31" spans="1:18" x14ac:dyDescent="0.3">
      <c r="A31" s="1">
        <f t="shared" si="4"/>
        <v>43791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H31+'21.11'!I31</f>
        <v>2146</v>
      </c>
      <c r="J31" s="51">
        <v>4</v>
      </c>
      <c r="K31" s="51">
        <v>4</v>
      </c>
      <c r="L31" s="51">
        <v>2</v>
      </c>
      <c r="M31" s="17">
        <f t="shared" si="9"/>
        <v>2136</v>
      </c>
      <c r="N31" s="86">
        <v>6</v>
      </c>
      <c r="O31" s="3"/>
      <c r="P31" s="3"/>
      <c r="Q31" s="3"/>
      <c r="R31" s="3"/>
    </row>
    <row r="32" spans="1:18" x14ac:dyDescent="0.3">
      <c r="A32" s="1">
        <f t="shared" si="4"/>
        <v>43791</v>
      </c>
      <c r="B32" s="2" t="s">
        <v>39</v>
      </c>
      <c r="C32" s="15">
        <v>5</v>
      </c>
      <c r="D32" s="50" t="s">
        <v>40</v>
      </c>
      <c r="E32" s="13">
        <v>2</v>
      </c>
      <c r="F32" s="13">
        <v>0</v>
      </c>
      <c r="G32" s="13">
        <v>0</v>
      </c>
      <c r="H32" s="83">
        <f t="shared" si="8"/>
        <v>2</v>
      </c>
      <c r="I32" s="105">
        <f>H32+'21.11'!I32</f>
        <v>4769</v>
      </c>
      <c r="J32" s="51">
        <v>5</v>
      </c>
      <c r="K32" s="51">
        <v>2</v>
      </c>
      <c r="L32" s="51">
        <v>0</v>
      </c>
      <c r="M32" s="17">
        <f t="shared" si="9"/>
        <v>4751</v>
      </c>
      <c r="N32" s="86">
        <v>13</v>
      </c>
      <c r="O32" s="3"/>
      <c r="P32" s="3"/>
      <c r="Q32" s="3"/>
      <c r="R32" s="3"/>
    </row>
    <row r="33" spans="1:18" x14ac:dyDescent="0.3">
      <c r="A33" s="1">
        <f t="shared" si="4"/>
        <v>43791</v>
      </c>
      <c r="B33" s="2" t="s">
        <v>41</v>
      </c>
      <c r="C33" s="15">
        <v>6</v>
      </c>
      <c r="D33" s="50" t="s">
        <v>42</v>
      </c>
      <c r="E33" s="13">
        <v>4</v>
      </c>
      <c r="F33" s="13">
        <v>0</v>
      </c>
      <c r="G33" s="13">
        <v>0</v>
      </c>
      <c r="H33" s="83">
        <f t="shared" si="8"/>
        <v>4</v>
      </c>
      <c r="I33" s="105">
        <f>H33+'21.11'!I33</f>
        <v>6991</v>
      </c>
      <c r="J33" s="51">
        <v>10</v>
      </c>
      <c r="K33" s="51">
        <v>5</v>
      </c>
      <c r="L33" s="51">
        <v>2</v>
      </c>
      <c r="M33" s="17">
        <f t="shared" si="9"/>
        <v>6963</v>
      </c>
      <c r="N33" s="86">
        <v>18</v>
      </c>
      <c r="O33" s="3"/>
      <c r="P33" s="3"/>
      <c r="Q33" s="3"/>
      <c r="R33" s="3"/>
    </row>
    <row r="34" spans="1:18" x14ac:dyDescent="0.3">
      <c r="A34" s="1">
        <f t="shared" si="4"/>
        <v>43791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H34+'21.11'!I34</f>
        <v>1007</v>
      </c>
      <c r="J34" s="51">
        <v>1</v>
      </c>
      <c r="K34" s="51">
        <v>0</v>
      </c>
      <c r="L34" s="51">
        <v>0</v>
      </c>
      <c r="M34" s="17">
        <f t="shared" si="9"/>
        <v>1003</v>
      </c>
      <c r="N34" s="86">
        <v>3</v>
      </c>
      <c r="O34" s="3"/>
      <c r="P34" s="3"/>
      <c r="Q34" s="3"/>
      <c r="R34" s="3"/>
    </row>
    <row r="35" spans="1:18" x14ac:dyDescent="0.3">
      <c r="A35" s="1">
        <f t="shared" si="4"/>
        <v>43791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H35+'21.11'!I35</f>
        <v>2345</v>
      </c>
      <c r="J35" s="55">
        <v>4</v>
      </c>
      <c r="K35" s="55">
        <v>3</v>
      </c>
      <c r="L35" s="55">
        <v>2</v>
      </c>
      <c r="M35" s="19">
        <f t="shared" si="9"/>
        <v>2327</v>
      </c>
      <c r="N35" s="87">
        <v>14</v>
      </c>
      <c r="O35" s="3"/>
      <c r="P35" s="3"/>
      <c r="Q35" s="3"/>
      <c r="R35" s="3"/>
    </row>
    <row r="36" spans="1:18" x14ac:dyDescent="0.3">
      <c r="A36" s="1">
        <f t="shared" si="4"/>
        <v>43791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100</v>
      </c>
      <c r="I36" s="23">
        <f t="shared" si="10"/>
        <v>99363</v>
      </c>
      <c r="J36" s="23">
        <f t="shared" si="10"/>
        <v>264</v>
      </c>
      <c r="K36" s="23">
        <f t="shared" si="10"/>
        <v>193</v>
      </c>
      <c r="L36" s="23">
        <f t="shared" si="10"/>
        <v>121</v>
      </c>
      <c r="M36" s="23">
        <f t="shared" si="10"/>
        <v>98540</v>
      </c>
      <c r="N36" s="23">
        <f t="shared" si="10"/>
        <v>559</v>
      </c>
      <c r="O36" s="3"/>
      <c r="P36" s="3"/>
      <c r="Q36" s="3"/>
      <c r="R36" s="3"/>
    </row>
    <row r="37" spans="1:18" ht="21.6" customHeight="1" x14ac:dyDescent="0.3">
      <c r="A37" s="1">
        <f t="shared" si="4"/>
        <v>43791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43791</v>
      </c>
      <c r="B38" s="64">
        <v>1</v>
      </c>
      <c r="C38" s="69"/>
      <c r="D38" s="306" t="s">
        <v>246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43791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43791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43791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43791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43791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67</v>
      </c>
      <c r="O43" s="3"/>
      <c r="P43" s="3"/>
      <c r="Q43" s="3"/>
      <c r="R43" s="3"/>
    </row>
    <row r="44" spans="1:18" ht="58.2" customHeight="1" x14ac:dyDescent="0.3">
      <c r="A44" s="1">
        <f t="shared" si="4"/>
        <v>43791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41" t="s">
        <v>142</v>
      </c>
      <c r="I44" s="65" t="str">
        <f>"me©‡gvU fwZ© 
= "&amp;I75</f>
        <v>me©‡gvU fwZ© 
= 19793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99</v>
      </c>
      <c r="L44" s="65" t="str">
        <f>"wbwðZ g„„Zz¨ 
= "&amp;L75</f>
        <v>wbwðZ g„„Zz¨ 
= 70</v>
      </c>
      <c r="M44" s="65" t="str">
        <f>"QvocÎ cÖvß †ivMx
 = "&amp;M75</f>
        <v>QvocÎ cÖvß †ivMx
 = 19618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43791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H45+'21.11'!I45</f>
        <v>1207</v>
      </c>
      <c r="J45" s="49">
        <v>3</v>
      </c>
      <c r="K45" s="49">
        <v>3</v>
      </c>
      <c r="L45" s="49">
        <v>1</v>
      </c>
      <c r="M45" s="14">
        <f t="shared" ref="M45:M74" si="12">I45-N45-J45</f>
        <v>1203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43791</v>
      </c>
      <c r="B46" s="2" t="s">
        <v>15</v>
      </c>
      <c r="C46" s="33">
        <v>2</v>
      </c>
      <c r="D46" s="50" t="s">
        <v>16</v>
      </c>
      <c r="E46" s="13">
        <v>4</v>
      </c>
      <c r="F46" s="13">
        <v>0</v>
      </c>
      <c r="G46" s="13">
        <v>0</v>
      </c>
      <c r="H46" s="83">
        <f t="shared" si="11"/>
        <v>4</v>
      </c>
      <c r="I46" s="105">
        <f>H46+'21.11'!I46</f>
        <v>1870</v>
      </c>
      <c r="J46" s="51">
        <v>12</v>
      </c>
      <c r="K46" s="51">
        <v>10</v>
      </c>
      <c r="L46" s="51">
        <v>8</v>
      </c>
      <c r="M46" s="17">
        <f t="shared" si="12"/>
        <v>1849</v>
      </c>
      <c r="N46" s="86">
        <v>9</v>
      </c>
      <c r="O46" s="3"/>
      <c r="P46" s="3"/>
      <c r="Q46" s="3"/>
      <c r="R46" s="3"/>
    </row>
    <row r="47" spans="1:18" ht="17.55" customHeight="1" x14ac:dyDescent="0.3">
      <c r="A47" s="1">
        <f t="shared" si="4"/>
        <v>43791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H47+'21.11'!I47</f>
        <v>665</v>
      </c>
      <c r="J47" s="51">
        <v>4</v>
      </c>
      <c r="K47" s="51">
        <v>4</v>
      </c>
      <c r="L47" s="51">
        <v>3</v>
      </c>
      <c r="M47" s="17">
        <f t="shared" si="12"/>
        <v>660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43791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H48+'21.11'!I48</f>
        <v>755</v>
      </c>
      <c r="J48" s="51">
        <v>8</v>
      </c>
      <c r="K48" s="51">
        <v>7</v>
      </c>
      <c r="L48" s="51">
        <v>4</v>
      </c>
      <c r="M48" s="17">
        <f t="shared" si="12"/>
        <v>746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43791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H49+'21.11'!I49</f>
        <v>911</v>
      </c>
      <c r="J49" s="51">
        <v>12</v>
      </c>
      <c r="K49" s="51">
        <v>12</v>
      </c>
      <c r="L49" s="51">
        <v>12</v>
      </c>
      <c r="M49" s="17">
        <f t="shared" si="12"/>
        <v>893</v>
      </c>
      <c r="N49" s="86">
        <v>6</v>
      </c>
      <c r="O49" s="3"/>
      <c r="P49" s="3"/>
      <c r="Q49" s="3"/>
      <c r="R49" s="3"/>
    </row>
    <row r="50" spans="1:18" ht="17.55" customHeight="1" x14ac:dyDescent="0.3">
      <c r="A50" s="1">
        <f t="shared" si="4"/>
        <v>43791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H50+'21.11'!I50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43791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H51+'21.11'!I51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43791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H52+'21.11'!I52</f>
        <v>379</v>
      </c>
      <c r="J52" s="51">
        <v>1</v>
      </c>
      <c r="K52" s="51">
        <v>2</v>
      </c>
      <c r="L52" s="51">
        <v>2</v>
      </c>
      <c r="M52" s="17">
        <f t="shared" si="12"/>
        <v>377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43791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H53+'21.11'!I53</f>
        <v>209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1</v>
      </c>
      <c r="O53" s="3"/>
      <c r="P53" s="3"/>
      <c r="Q53" s="3"/>
      <c r="R53" s="3"/>
    </row>
    <row r="54" spans="1:18" ht="17.55" customHeight="1" x14ac:dyDescent="0.3">
      <c r="A54" s="1">
        <f t="shared" si="4"/>
        <v>43791</v>
      </c>
      <c r="B54" s="2" t="s">
        <v>75</v>
      </c>
      <c r="C54" s="33">
        <v>10</v>
      </c>
      <c r="D54" s="50" t="s">
        <v>76</v>
      </c>
      <c r="E54" s="13">
        <v>5</v>
      </c>
      <c r="F54" s="13">
        <v>0</v>
      </c>
      <c r="G54" s="13">
        <v>0</v>
      </c>
      <c r="H54" s="83">
        <f t="shared" si="11"/>
        <v>5</v>
      </c>
      <c r="I54" s="105">
        <f>H54+'21.11'!I54</f>
        <v>1710</v>
      </c>
      <c r="J54" s="51">
        <v>2</v>
      </c>
      <c r="K54" s="51">
        <v>1</v>
      </c>
      <c r="L54" s="51">
        <v>1</v>
      </c>
      <c r="M54" s="17">
        <f t="shared" si="12"/>
        <v>1699</v>
      </c>
      <c r="N54" s="86">
        <v>9</v>
      </c>
      <c r="O54" s="3"/>
      <c r="P54" s="3"/>
      <c r="Q54" s="3"/>
      <c r="R54" s="3"/>
    </row>
    <row r="55" spans="1:18" ht="17.55" customHeight="1" x14ac:dyDescent="0.3">
      <c r="A55" s="1">
        <f t="shared" si="4"/>
        <v>43791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H55+'21.11'!I55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43791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H56+'21.11'!I56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43791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H57+'21.11'!I57</f>
        <v>686</v>
      </c>
      <c r="J57" s="51">
        <v>4</v>
      </c>
      <c r="K57" s="51">
        <v>4</v>
      </c>
      <c r="L57" s="51">
        <v>1</v>
      </c>
      <c r="M57" s="17">
        <f t="shared" si="12"/>
        <v>679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43791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H58+'21.11'!I58</f>
        <v>1414</v>
      </c>
      <c r="J58" s="51">
        <v>6</v>
      </c>
      <c r="K58" s="51">
        <v>6</v>
      </c>
      <c r="L58" s="51">
        <v>4</v>
      </c>
      <c r="M58" s="17">
        <f t="shared" si="12"/>
        <v>1401</v>
      </c>
      <c r="N58" s="86">
        <v>7</v>
      </c>
      <c r="O58" s="3"/>
      <c r="P58" s="3"/>
      <c r="Q58" s="3"/>
      <c r="R58" s="3"/>
    </row>
    <row r="59" spans="1:18" ht="17.55" customHeight="1" x14ac:dyDescent="0.3">
      <c r="A59" s="1">
        <f t="shared" si="4"/>
        <v>43791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H59+'21.11'!I59</f>
        <v>770</v>
      </c>
      <c r="J59" s="51">
        <v>8</v>
      </c>
      <c r="K59" s="51">
        <v>8</v>
      </c>
      <c r="L59" s="51">
        <v>7</v>
      </c>
      <c r="M59" s="17">
        <f t="shared" si="12"/>
        <v>761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43791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H60+'21.11'!I60</f>
        <v>371</v>
      </c>
      <c r="J60" s="51"/>
      <c r="K60" s="51"/>
      <c r="L60" s="51">
        <v>0</v>
      </c>
      <c r="M60" s="17">
        <f t="shared" si="12"/>
        <v>370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43791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H61+'21.11'!I61</f>
        <v>483</v>
      </c>
      <c r="J61" s="51"/>
      <c r="K61" s="51"/>
      <c r="L61" s="51">
        <v>0</v>
      </c>
      <c r="M61" s="17">
        <f t="shared" si="12"/>
        <v>481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43791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H62+'21.11'!I62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43791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H63+'21.11'!I63</f>
        <v>807</v>
      </c>
      <c r="J63" s="51">
        <v>6</v>
      </c>
      <c r="K63" s="51">
        <v>5</v>
      </c>
      <c r="L63" s="51">
        <v>5</v>
      </c>
      <c r="M63" s="17">
        <f t="shared" si="12"/>
        <v>795</v>
      </c>
      <c r="N63" s="86">
        <v>6</v>
      </c>
      <c r="O63" s="3"/>
      <c r="P63" s="3"/>
      <c r="Q63" s="3"/>
      <c r="R63" s="3"/>
    </row>
    <row r="64" spans="1:18" ht="17.55" customHeight="1" x14ac:dyDescent="0.3">
      <c r="A64" s="1">
        <f t="shared" si="4"/>
        <v>43791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H64+'21.11'!I64</f>
        <v>982</v>
      </c>
      <c r="J64" s="51"/>
      <c r="K64" s="51"/>
      <c r="L64" s="51">
        <v>0</v>
      </c>
      <c r="M64" s="17">
        <f t="shared" si="12"/>
        <v>980</v>
      </c>
      <c r="N64" s="86">
        <v>2</v>
      </c>
      <c r="O64" s="3"/>
      <c r="P64" s="3"/>
      <c r="Q64" s="3"/>
      <c r="R64" s="3"/>
    </row>
    <row r="65" spans="1:18" ht="17.55" customHeight="1" x14ac:dyDescent="0.3">
      <c r="A65" s="1">
        <f t="shared" si="4"/>
        <v>43791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H65+'21.11'!I65</f>
        <v>492</v>
      </c>
      <c r="J65" s="51">
        <v>4</v>
      </c>
      <c r="K65" s="51">
        <v>4</v>
      </c>
      <c r="L65" s="51">
        <v>4</v>
      </c>
      <c r="M65" s="17">
        <f t="shared" si="12"/>
        <v>483</v>
      </c>
      <c r="N65" s="86">
        <v>5</v>
      </c>
      <c r="O65" s="3"/>
      <c r="P65" s="3"/>
      <c r="Q65" s="3"/>
      <c r="R65" s="3"/>
    </row>
    <row r="66" spans="1:18" ht="17.55" customHeight="1" x14ac:dyDescent="0.3">
      <c r="A66" s="1">
        <f t="shared" si="4"/>
        <v>43791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H66+'21.11'!I66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43791</v>
      </c>
      <c r="B67" s="2" t="s">
        <v>101</v>
      </c>
      <c r="C67" s="33">
        <v>23</v>
      </c>
      <c r="D67" s="50" t="s">
        <v>102</v>
      </c>
      <c r="E67" s="13">
        <v>2</v>
      </c>
      <c r="F67" s="13">
        <v>0</v>
      </c>
      <c r="G67" s="13">
        <v>0</v>
      </c>
      <c r="H67" s="83">
        <f t="shared" si="11"/>
        <v>2</v>
      </c>
      <c r="I67" s="105">
        <f>H67+'21.11'!I67</f>
        <v>728</v>
      </c>
      <c r="J67" s="51">
        <v>7</v>
      </c>
      <c r="K67" s="51">
        <v>6</v>
      </c>
      <c r="L67" s="51">
        <v>5</v>
      </c>
      <c r="M67" s="17">
        <f t="shared" si="12"/>
        <v>718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43791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H68+'21.11'!I68</f>
        <v>359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43791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H69+'21.11'!I69</f>
        <v>851</v>
      </c>
      <c r="J69" s="51">
        <v>3</v>
      </c>
      <c r="K69" s="51">
        <v>2</v>
      </c>
      <c r="L69" s="51">
        <v>1</v>
      </c>
      <c r="M69" s="17">
        <f t="shared" si="12"/>
        <v>845</v>
      </c>
      <c r="N69" s="86">
        <v>3</v>
      </c>
      <c r="O69" s="3"/>
      <c r="P69" s="3"/>
      <c r="Q69" s="3"/>
      <c r="R69" s="3"/>
    </row>
    <row r="70" spans="1:18" ht="17.55" customHeight="1" x14ac:dyDescent="0.3">
      <c r="A70" s="1">
        <f t="shared" si="4"/>
        <v>43791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H70+'21.11'!I70</f>
        <v>790</v>
      </c>
      <c r="J70" s="51">
        <v>2</v>
      </c>
      <c r="K70" s="51">
        <v>2</v>
      </c>
      <c r="L70" s="51">
        <v>0</v>
      </c>
      <c r="M70" s="17">
        <f t="shared" si="12"/>
        <v>787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43791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H71+'21.11'!I71</f>
        <v>777</v>
      </c>
      <c r="J71" s="51"/>
      <c r="K71" s="51"/>
      <c r="L71" s="51">
        <v>0</v>
      </c>
      <c r="M71" s="17">
        <f t="shared" si="12"/>
        <v>775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43791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H72+'21.11'!I72</f>
        <v>307</v>
      </c>
      <c r="J72" s="51"/>
      <c r="K72" s="51"/>
      <c r="L72" s="51">
        <v>0</v>
      </c>
      <c r="M72" s="17">
        <f t="shared" si="12"/>
        <v>306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43791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H73+'21.11'!I73</f>
        <v>398</v>
      </c>
      <c r="J73" s="51">
        <v>3</v>
      </c>
      <c r="K73" s="51">
        <v>3</v>
      </c>
      <c r="L73" s="51">
        <v>3</v>
      </c>
      <c r="M73" s="17">
        <f t="shared" si="12"/>
        <v>394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43791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H74+'21.11'!I74</f>
        <v>10</v>
      </c>
      <c r="J74" s="55">
        <v>10</v>
      </c>
      <c r="K74" s="55">
        <v>7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43791</v>
      </c>
      <c r="B75" s="2">
        <v>1</v>
      </c>
      <c r="C75" s="29"/>
      <c r="D75" s="22" t="s">
        <v>117</v>
      </c>
      <c r="E75" s="23">
        <f>SUM(E45:E74)</f>
        <v>18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18</v>
      </c>
      <c r="I75" s="23">
        <f t="shared" si="13"/>
        <v>19793</v>
      </c>
      <c r="J75" s="23">
        <f t="shared" si="13"/>
        <v>108</v>
      </c>
      <c r="K75" s="23">
        <f t="shared" si="13"/>
        <v>99</v>
      </c>
      <c r="L75" s="23">
        <f t="shared" si="13"/>
        <v>70</v>
      </c>
      <c r="M75" s="23">
        <f t="shared" si="13"/>
        <v>19618</v>
      </c>
      <c r="N75" s="23">
        <f t="shared" si="13"/>
        <v>67</v>
      </c>
      <c r="O75" s="3"/>
      <c r="P75" s="3"/>
      <c r="Q75" s="3"/>
      <c r="R75" s="3"/>
    </row>
    <row r="76" spans="1:18" ht="17.55" customHeight="1" x14ac:dyDescent="0.3">
      <c r="A76" s="1">
        <f t="shared" si="4"/>
        <v>43791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43791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43791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43791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43791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43791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43791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43791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43791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43791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43791</v>
      </c>
      <c r="B86" s="2">
        <v>1</v>
      </c>
      <c r="E86" s="30"/>
    </row>
    <row r="87" spans="1:14" x14ac:dyDescent="0.3">
      <c r="A87" s="1">
        <f t="shared" si="4"/>
        <v>43791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43791</v>
      </c>
      <c r="B88" s="2">
        <v>1</v>
      </c>
      <c r="E88" s="30"/>
    </row>
    <row r="89" spans="1:14" x14ac:dyDescent="0.3">
      <c r="A89" s="1">
        <f t="shared" ref="A89" si="14">$N$3</f>
        <v>43791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43790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43790</v>
      </c>
      <c r="B2" s="2">
        <v>1</v>
      </c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41"/>
      <c r="N2" s="239"/>
    </row>
    <row r="3" spans="1:20" ht="17.399999999999999" x14ac:dyDescent="0.3">
      <c r="A3" s="1">
        <f t="shared" si="0"/>
        <v>43790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43790</v>
      </c>
      <c r="O3" s="3"/>
      <c r="P3" s="3"/>
      <c r="Q3" s="3"/>
      <c r="R3" s="3"/>
    </row>
    <row r="4" spans="1:20" ht="17.399999999999999" x14ac:dyDescent="0.3">
      <c r="A4" s="1">
        <f t="shared" si="0"/>
        <v>43790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43790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43790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43790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43790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43790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123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565</v>
      </c>
      <c r="O9" s="3"/>
      <c r="P9" s="3"/>
      <c r="Q9" s="40" t="str">
        <f>"24 N›Uvq ?? msL¨v = "&amp;H36</f>
        <v>24 N›Uvq ?? msL¨v = 123</v>
      </c>
    </row>
    <row r="10" spans="1:20" ht="57.6" x14ac:dyDescent="0.3">
      <c r="A10" s="1">
        <f t="shared" si="0"/>
        <v>43790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40" t="s">
        <v>142</v>
      </c>
      <c r="I10" s="65" t="str">
        <f>"me©‡gvU fwZ©
= "&amp;I36</f>
        <v>me©‡gvU fwZ©
= 99263</v>
      </c>
      <c r="J10" s="65" t="str">
        <f>"ch©v‡jvPbvi Rb¨ †cÖwiZ g„„Zz¨ 
= "&amp;J36</f>
        <v>ch©v‡jvPbvi Rb¨ †cÖwiZ g„„Zz¨ 
= 264</v>
      </c>
      <c r="K10" s="65" t="str">
        <f>"ch©v‡jvPbv m¤úbœK…Z g„„Zz¨ 
= "&amp;K36</f>
        <v>ch©v‡jvPbv m¤úbœK…Z g„„Zz¨ 
= 193</v>
      </c>
      <c r="L10" s="65" t="str">
        <f>"wbwðZ g„„Zz¨ 
= "&amp;L36</f>
        <v>wbwðZ g„„Zz¨ 
= 121</v>
      </c>
      <c r="M10" s="65" t="str">
        <f>"QvocÎ cÖvß †ivMx
 = "&amp;M36</f>
        <v>QvocÎ cÖvß †ivMx
 = 98434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43790</v>
      </c>
      <c r="B11" s="2" t="s">
        <v>9</v>
      </c>
      <c r="C11" s="12">
        <v>1</v>
      </c>
      <c r="D11" s="57" t="s">
        <v>10</v>
      </c>
      <c r="E11" s="13">
        <v>13</v>
      </c>
      <c r="F11" s="13">
        <v>0</v>
      </c>
      <c r="G11" s="13">
        <v>0</v>
      </c>
      <c r="H11" s="82">
        <f>SUM(E11:G11)</f>
        <v>13</v>
      </c>
      <c r="I11" s="104">
        <f>H11+'20.11'!I11</f>
        <v>8545</v>
      </c>
      <c r="J11" s="49">
        <v>40</v>
      </c>
      <c r="K11" s="49">
        <v>23</v>
      </c>
      <c r="L11" s="49">
        <v>11</v>
      </c>
      <c r="M11" s="14">
        <f t="shared" ref="M11:M23" si="1">I11-N11-J11</f>
        <v>8458</v>
      </c>
      <c r="N11" s="85">
        <v>47</v>
      </c>
      <c r="O11" s="3"/>
      <c r="P11" s="3"/>
      <c r="Q11" s="3"/>
      <c r="R11" s="3"/>
    </row>
    <row r="12" spans="1:20" x14ac:dyDescent="0.3">
      <c r="A12" s="1">
        <f t="shared" si="0"/>
        <v>43790</v>
      </c>
      <c r="B12" s="2" t="s">
        <v>11</v>
      </c>
      <c r="C12" s="15">
        <v>2</v>
      </c>
      <c r="D12" s="59" t="s">
        <v>144</v>
      </c>
      <c r="E12" s="13">
        <v>3</v>
      </c>
      <c r="F12" s="13">
        <v>0</v>
      </c>
      <c r="G12" s="13">
        <v>0</v>
      </c>
      <c r="H12" s="83">
        <f t="shared" ref="H12:H23" si="2">SUM(E12:G12)</f>
        <v>3</v>
      </c>
      <c r="I12" s="105">
        <f>H12+'20.11'!I12</f>
        <v>4948</v>
      </c>
      <c r="J12" s="51">
        <v>2</v>
      </c>
      <c r="K12" s="51">
        <v>0</v>
      </c>
      <c r="L12" s="51">
        <v>0</v>
      </c>
      <c r="M12" s="17">
        <f t="shared" si="1"/>
        <v>4916</v>
      </c>
      <c r="N12" s="86">
        <v>30</v>
      </c>
      <c r="O12" s="3"/>
      <c r="P12" s="3"/>
      <c r="Q12" s="3"/>
      <c r="R12" s="3"/>
    </row>
    <row r="13" spans="1:20" x14ac:dyDescent="0.3">
      <c r="A13" s="1">
        <f t="shared" si="0"/>
        <v>43790</v>
      </c>
      <c r="B13" s="2" t="s">
        <v>12</v>
      </c>
      <c r="C13" s="15">
        <v>3</v>
      </c>
      <c r="D13" s="59" t="s">
        <v>13</v>
      </c>
      <c r="E13" s="13">
        <v>5</v>
      </c>
      <c r="F13" s="13">
        <v>0</v>
      </c>
      <c r="G13" s="13">
        <v>0</v>
      </c>
      <c r="H13" s="83">
        <f t="shared" si="2"/>
        <v>5</v>
      </c>
      <c r="I13" s="105">
        <f>H13+'20.11'!I13</f>
        <v>1444</v>
      </c>
      <c r="J13" s="51">
        <v>16</v>
      </c>
      <c r="K13" s="51">
        <v>10</v>
      </c>
      <c r="L13" s="51">
        <v>9</v>
      </c>
      <c r="M13" s="17">
        <f t="shared" si="1"/>
        <v>1422</v>
      </c>
      <c r="N13" s="86">
        <v>6</v>
      </c>
      <c r="O13" s="3"/>
      <c r="Q13" s="3"/>
      <c r="R13" s="3"/>
    </row>
    <row r="14" spans="1:20" x14ac:dyDescent="0.3">
      <c r="A14" s="1">
        <f t="shared" si="0"/>
        <v>43790</v>
      </c>
      <c r="B14" s="2" t="s">
        <v>14</v>
      </c>
      <c r="C14" s="15">
        <v>4</v>
      </c>
      <c r="D14" s="59" t="s">
        <v>145</v>
      </c>
      <c r="E14" s="13">
        <v>7</v>
      </c>
      <c r="F14" s="13">
        <v>0</v>
      </c>
      <c r="G14" s="13">
        <v>0</v>
      </c>
      <c r="H14" s="83">
        <f t="shared" si="2"/>
        <v>7</v>
      </c>
      <c r="I14" s="105">
        <f>H14+'20.11'!I14</f>
        <v>3675</v>
      </c>
      <c r="J14" s="51">
        <v>8</v>
      </c>
      <c r="K14" s="51">
        <v>8</v>
      </c>
      <c r="L14" s="51">
        <v>5</v>
      </c>
      <c r="M14" s="17">
        <f t="shared" si="1"/>
        <v>3632</v>
      </c>
      <c r="N14" s="86">
        <v>35</v>
      </c>
      <c r="O14" s="3"/>
      <c r="P14" s="3"/>
      <c r="Q14" s="3"/>
      <c r="R14" s="3"/>
    </row>
    <row r="15" spans="1:20" ht="17.399999999999999" x14ac:dyDescent="0.3">
      <c r="A15" s="1">
        <f t="shared" si="0"/>
        <v>43790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H15+'20.11'!I15</f>
        <v>1646</v>
      </c>
      <c r="J15" s="51">
        <v>3</v>
      </c>
      <c r="K15" s="51">
        <v>2</v>
      </c>
      <c r="L15" s="51">
        <v>2</v>
      </c>
      <c r="M15" s="17">
        <f t="shared" si="1"/>
        <v>1635</v>
      </c>
      <c r="N15" s="86">
        <v>8</v>
      </c>
      <c r="O15" s="3"/>
      <c r="P15" s="3"/>
      <c r="Q15" s="3"/>
      <c r="R15" s="3"/>
    </row>
    <row r="16" spans="1:20" ht="17.399999999999999" x14ac:dyDescent="0.3">
      <c r="A16" s="1">
        <f t="shared" si="0"/>
        <v>43790</v>
      </c>
      <c r="B16" s="2" t="s">
        <v>21</v>
      </c>
      <c r="C16" s="15">
        <v>6</v>
      </c>
      <c r="D16" s="61" t="s">
        <v>22</v>
      </c>
      <c r="E16" s="13">
        <v>4</v>
      </c>
      <c r="F16" s="13">
        <v>0</v>
      </c>
      <c r="G16" s="13">
        <v>0</v>
      </c>
      <c r="H16" s="83">
        <f t="shared" si="2"/>
        <v>4</v>
      </c>
      <c r="I16" s="105">
        <f>H16+'20.11'!I16</f>
        <v>1035</v>
      </c>
      <c r="J16" s="51"/>
      <c r="K16" s="51"/>
      <c r="L16" s="51">
        <v>0</v>
      </c>
      <c r="M16" s="17">
        <f t="shared" si="1"/>
        <v>1028</v>
      </c>
      <c r="N16" s="86">
        <v>7</v>
      </c>
      <c r="O16" s="3"/>
      <c r="P16" s="3"/>
      <c r="Q16" s="3"/>
      <c r="R16" s="3"/>
    </row>
    <row r="17" spans="1:18" x14ac:dyDescent="0.3">
      <c r="A17" s="1">
        <f t="shared" si="0"/>
        <v>43790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H17+'20.11'!I17</f>
        <v>4127</v>
      </c>
      <c r="J17" s="51">
        <v>15</v>
      </c>
      <c r="K17" s="51">
        <v>12</v>
      </c>
      <c r="L17" s="51">
        <v>5</v>
      </c>
      <c r="M17" s="17">
        <f t="shared" si="1"/>
        <v>4071</v>
      </c>
      <c r="N17" s="86">
        <v>41</v>
      </c>
      <c r="O17" s="3"/>
      <c r="P17" s="3"/>
      <c r="Q17" s="3"/>
      <c r="R17" s="3"/>
    </row>
    <row r="18" spans="1:18" ht="17.399999999999999" x14ac:dyDescent="0.3">
      <c r="A18" s="1">
        <f t="shared" si="0"/>
        <v>43790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H18+'20.11'!I18</f>
        <v>352</v>
      </c>
      <c r="J18" s="51"/>
      <c r="K18" s="51"/>
      <c r="L18" s="51">
        <v>0</v>
      </c>
      <c r="M18" s="17">
        <f t="shared" si="1"/>
        <v>351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43790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H19+'20.11'!I19</f>
        <v>1724</v>
      </c>
      <c r="J19" s="51"/>
      <c r="K19" s="51">
        <v>0</v>
      </c>
      <c r="L19" s="51">
        <v>0</v>
      </c>
      <c r="M19" s="17">
        <f t="shared" si="1"/>
        <v>1712</v>
      </c>
      <c r="N19" s="86">
        <v>12</v>
      </c>
      <c r="O19" s="3"/>
      <c r="P19" s="3"/>
      <c r="Q19" s="3"/>
      <c r="R19" s="3"/>
    </row>
    <row r="20" spans="1:18" x14ac:dyDescent="0.3">
      <c r="A20" s="1">
        <f t="shared" si="0"/>
        <v>43790</v>
      </c>
      <c r="B20" s="2" t="s">
        <v>29</v>
      </c>
      <c r="C20" s="15">
        <v>10</v>
      </c>
      <c r="D20" s="59" t="s">
        <v>30</v>
      </c>
      <c r="E20" s="13">
        <v>5</v>
      </c>
      <c r="F20" s="13">
        <v>0</v>
      </c>
      <c r="G20" s="13">
        <v>0</v>
      </c>
      <c r="H20" s="83">
        <f t="shared" si="2"/>
        <v>5</v>
      </c>
      <c r="I20" s="105">
        <f>H20+'20.11'!I20</f>
        <v>3137</v>
      </c>
      <c r="J20" s="51">
        <v>3</v>
      </c>
      <c r="K20" s="51">
        <v>2</v>
      </c>
      <c r="L20" s="51">
        <v>2</v>
      </c>
      <c r="M20" s="17">
        <f t="shared" si="1"/>
        <v>3108</v>
      </c>
      <c r="N20" s="86">
        <v>26</v>
      </c>
      <c r="O20" s="3"/>
      <c r="P20" s="3"/>
      <c r="Q20" s="3"/>
      <c r="R20" s="3"/>
    </row>
    <row r="21" spans="1:18" ht="22.2" customHeight="1" x14ac:dyDescent="0.3">
      <c r="A21" s="1">
        <f t="shared" si="0"/>
        <v>43790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H21+'20.11'!I21</f>
        <v>243</v>
      </c>
      <c r="J21" s="51"/>
      <c r="K21" s="51"/>
      <c r="L21" s="51"/>
      <c r="M21" s="17">
        <f t="shared" si="1"/>
        <v>241</v>
      </c>
      <c r="N21" s="86">
        <v>2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H22+'20.11'!I22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43790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42</v>
      </c>
      <c r="I24" s="94">
        <f t="shared" si="3"/>
        <v>30951</v>
      </c>
      <c r="J24" s="92">
        <f t="shared" si="3"/>
        <v>87</v>
      </c>
      <c r="K24" s="92">
        <f t="shared" si="3"/>
        <v>57</v>
      </c>
      <c r="L24" s="92">
        <f t="shared" si="3"/>
        <v>34</v>
      </c>
      <c r="M24" s="95">
        <f t="shared" si="3"/>
        <v>30649</v>
      </c>
      <c r="N24" s="96">
        <f t="shared" si="3"/>
        <v>215</v>
      </c>
      <c r="O24" s="3"/>
      <c r="P24" s="3"/>
      <c r="Q24" s="3"/>
      <c r="R24" s="3"/>
    </row>
    <row r="25" spans="1:18" x14ac:dyDescent="0.3">
      <c r="A25" s="1">
        <f t="shared" ref="A25:A88" si="4">$N$3</f>
        <v>43790</v>
      </c>
      <c r="B25" s="2">
        <v>1</v>
      </c>
      <c r="C25" s="78"/>
      <c r="D25" s="79" t="s">
        <v>119</v>
      </c>
      <c r="E25" s="97">
        <f>E75</f>
        <v>15</v>
      </c>
      <c r="F25" s="97">
        <f t="shared" ref="F25:N25" si="5">F75</f>
        <v>0</v>
      </c>
      <c r="G25" s="97">
        <f t="shared" si="5"/>
        <v>0</v>
      </c>
      <c r="H25" s="97">
        <f t="shared" si="5"/>
        <v>15</v>
      </c>
      <c r="I25" s="97">
        <f t="shared" si="5"/>
        <v>19775</v>
      </c>
      <c r="J25" s="97">
        <f t="shared" si="5"/>
        <v>108</v>
      </c>
      <c r="K25" s="97">
        <f t="shared" si="5"/>
        <v>99</v>
      </c>
      <c r="L25" s="97">
        <f t="shared" si="5"/>
        <v>70</v>
      </c>
      <c r="M25" s="97">
        <f t="shared" si="5"/>
        <v>19611</v>
      </c>
      <c r="N25" s="97">
        <f t="shared" si="5"/>
        <v>56</v>
      </c>
      <c r="O25" s="3"/>
      <c r="P25" s="3"/>
      <c r="Q25" s="3"/>
      <c r="R25" s="3"/>
    </row>
    <row r="26" spans="1:18" x14ac:dyDescent="0.3">
      <c r="A26" s="1">
        <f t="shared" si="4"/>
        <v>43790</v>
      </c>
      <c r="B26" s="2">
        <v>1</v>
      </c>
      <c r="C26" s="78"/>
      <c r="D26" s="79" t="s">
        <v>154</v>
      </c>
      <c r="E26" s="97">
        <f>E24+E25</f>
        <v>57</v>
      </c>
      <c r="F26" s="98">
        <f t="shared" ref="F26:N26" si="6">F24+F25</f>
        <v>0</v>
      </c>
      <c r="G26" s="98">
        <f t="shared" si="6"/>
        <v>0</v>
      </c>
      <c r="H26" s="99">
        <f t="shared" si="6"/>
        <v>57</v>
      </c>
      <c r="I26" s="97">
        <f t="shared" si="6"/>
        <v>50726</v>
      </c>
      <c r="J26" s="98">
        <f t="shared" si="6"/>
        <v>195</v>
      </c>
      <c r="K26" s="98">
        <f t="shared" si="6"/>
        <v>156</v>
      </c>
      <c r="L26" s="100">
        <f t="shared" si="6"/>
        <v>104</v>
      </c>
      <c r="M26" s="101">
        <f t="shared" si="6"/>
        <v>50260</v>
      </c>
      <c r="N26" s="102">
        <f t="shared" si="6"/>
        <v>271</v>
      </c>
      <c r="O26" s="3"/>
      <c r="P26" s="67"/>
      <c r="Q26" s="3"/>
      <c r="R26" s="3"/>
    </row>
    <row r="27" spans="1:18" x14ac:dyDescent="0.3">
      <c r="A27" s="1">
        <f t="shared" si="4"/>
        <v>43790</v>
      </c>
      <c r="B27" s="2">
        <v>1</v>
      </c>
      <c r="C27" s="80"/>
      <c r="D27" s="81" t="s">
        <v>120</v>
      </c>
      <c r="E27" s="97">
        <f>SUM(E28:E35)</f>
        <v>66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66</v>
      </c>
      <c r="I27" s="97">
        <f t="shared" si="7"/>
        <v>48537</v>
      </c>
      <c r="J27" s="98">
        <f>SUM(J28:J35)</f>
        <v>69</v>
      </c>
      <c r="K27" s="98">
        <f t="shared" si="7"/>
        <v>37</v>
      </c>
      <c r="L27" s="100">
        <f t="shared" si="7"/>
        <v>17</v>
      </c>
      <c r="M27" s="101">
        <f t="shared" si="7"/>
        <v>48174</v>
      </c>
      <c r="N27" s="102">
        <f t="shared" si="7"/>
        <v>294</v>
      </c>
      <c r="O27" s="3"/>
      <c r="P27" s="3"/>
      <c r="Q27" s="3"/>
      <c r="R27" s="3"/>
    </row>
    <row r="28" spans="1:18" x14ac:dyDescent="0.3">
      <c r="A28" s="1">
        <f t="shared" si="4"/>
        <v>43790</v>
      </c>
      <c r="B28" s="2" t="s">
        <v>31</v>
      </c>
      <c r="C28" s="12">
        <v>1</v>
      </c>
      <c r="D28" s="48" t="s">
        <v>32</v>
      </c>
      <c r="E28" s="13">
        <v>8</v>
      </c>
      <c r="F28" s="13">
        <v>0</v>
      </c>
      <c r="G28" s="13">
        <v>0</v>
      </c>
      <c r="H28" s="82">
        <f t="shared" ref="H28:H35" si="8">SUM(E28:G28)</f>
        <v>8</v>
      </c>
      <c r="I28" s="104">
        <f>H28+'20.11'!I28</f>
        <v>11524</v>
      </c>
      <c r="J28" s="49">
        <v>14</v>
      </c>
      <c r="K28" s="49">
        <v>8</v>
      </c>
      <c r="L28" s="49">
        <v>5</v>
      </c>
      <c r="M28" s="14">
        <f t="shared" ref="M28:M35" si="9">I28-N28-J28</f>
        <v>11475</v>
      </c>
      <c r="N28" s="85">
        <v>35</v>
      </c>
      <c r="O28" s="3"/>
      <c r="P28" s="3"/>
      <c r="Q28" s="3"/>
      <c r="R28" s="3"/>
    </row>
    <row r="29" spans="1:18" x14ac:dyDescent="0.3">
      <c r="A29" s="1">
        <f t="shared" si="4"/>
        <v>43790</v>
      </c>
      <c r="B29" s="2" t="s">
        <v>33</v>
      </c>
      <c r="C29" s="15">
        <v>2</v>
      </c>
      <c r="D29" s="50" t="s">
        <v>156</v>
      </c>
      <c r="E29" s="13">
        <v>24</v>
      </c>
      <c r="F29" s="13">
        <v>0</v>
      </c>
      <c r="G29" s="13">
        <v>0</v>
      </c>
      <c r="H29" s="83">
        <f t="shared" si="8"/>
        <v>24</v>
      </c>
      <c r="I29" s="105">
        <f>H29+'20.11'!I29</f>
        <v>8051</v>
      </c>
      <c r="J29" s="51">
        <v>7</v>
      </c>
      <c r="K29" s="51">
        <v>5</v>
      </c>
      <c r="L29" s="51">
        <v>2</v>
      </c>
      <c r="M29" s="17">
        <f t="shared" si="9"/>
        <v>7927</v>
      </c>
      <c r="N29" s="86">
        <v>117</v>
      </c>
      <c r="O29" s="3"/>
      <c r="P29" s="3"/>
      <c r="Q29" s="3"/>
      <c r="R29" s="3"/>
    </row>
    <row r="30" spans="1:18" ht="17.399999999999999" x14ac:dyDescent="0.3">
      <c r="A30" s="1">
        <f t="shared" si="4"/>
        <v>43790</v>
      </c>
      <c r="B30" s="2" t="s">
        <v>35</v>
      </c>
      <c r="C30" s="15">
        <v>3</v>
      </c>
      <c r="D30" s="50" t="s">
        <v>36</v>
      </c>
      <c r="E30" s="13">
        <v>17</v>
      </c>
      <c r="F30" s="13">
        <v>0</v>
      </c>
      <c r="G30" s="13">
        <v>0</v>
      </c>
      <c r="H30" s="83">
        <f t="shared" si="8"/>
        <v>17</v>
      </c>
      <c r="I30" s="105">
        <f>H30+'20.11'!I30</f>
        <v>11711</v>
      </c>
      <c r="J30" s="51">
        <v>24</v>
      </c>
      <c r="K30" s="51">
        <v>10</v>
      </c>
      <c r="L30" s="51">
        <v>4</v>
      </c>
      <c r="M30" s="17">
        <f t="shared" si="9"/>
        <v>11612</v>
      </c>
      <c r="N30" s="86">
        <v>75</v>
      </c>
      <c r="O30" s="3"/>
      <c r="P30" s="3"/>
      <c r="Q30" s="3"/>
      <c r="R30" s="3"/>
    </row>
    <row r="31" spans="1:18" ht="17.399999999999999" x14ac:dyDescent="0.3">
      <c r="A31" s="1">
        <f t="shared" si="4"/>
        <v>43790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H31+'20.11'!I31</f>
        <v>2146</v>
      </c>
      <c r="J31" s="51">
        <v>4</v>
      </c>
      <c r="K31" s="51">
        <v>4</v>
      </c>
      <c r="L31" s="51">
        <v>2</v>
      </c>
      <c r="M31" s="17">
        <f t="shared" si="9"/>
        <v>2136</v>
      </c>
      <c r="N31" s="86">
        <v>6</v>
      </c>
      <c r="O31" s="3"/>
      <c r="P31" s="3"/>
      <c r="Q31" s="3"/>
      <c r="R31" s="3"/>
    </row>
    <row r="32" spans="1:18" ht="17.399999999999999" x14ac:dyDescent="0.3">
      <c r="A32" s="1">
        <f t="shared" si="4"/>
        <v>43790</v>
      </c>
      <c r="B32" s="2" t="s">
        <v>39</v>
      </c>
      <c r="C32" s="15">
        <v>5</v>
      </c>
      <c r="D32" s="50" t="s">
        <v>40</v>
      </c>
      <c r="E32" s="13">
        <v>6</v>
      </c>
      <c r="F32" s="13">
        <v>0</v>
      </c>
      <c r="G32" s="13">
        <v>0</v>
      </c>
      <c r="H32" s="83">
        <f t="shared" si="8"/>
        <v>6</v>
      </c>
      <c r="I32" s="105">
        <f>H32+'20.11'!I32</f>
        <v>4767</v>
      </c>
      <c r="J32" s="51">
        <v>5</v>
      </c>
      <c r="K32" s="51">
        <v>2</v>
      </c>
      <c r="L32" s="51">
        <v>0</v>
      </c>
      <c r="M32" s="17">
        <f t="shared" si="9"/>
        <v>4743</v>
      </c>
      <c r="N32" s="86">
        <v>19</v>
      </c>
      <c r="O32" s="3"/>
      <c r="P32" s="3"/>
      <c r="Q32" s="3"/>
      <c r="R32" s="3"/>
    </row>
    <row r="33" spans="1:18" ht="17.399999999999999" x14ac:dyDescent="0.3">
      <c r="A33" s="1">
        <f t="shared" si="4"/>
        <v>43790</v>
      </c>
      <c r="B33" s="2" t="s">
        <v>41</v>
      </c>
      <c r="C33" s="15">
        <v>6</v>
      </c>
      <c r="D33" s="50" t="s">
        <v>42</v>
      </c>
      <c r="E33" s="13">
        <v>9</v>
      </c>
      <c r="F33" s="13">
        <v>0</v>
      </c>
      <c r="G33" s="13">
        <v>0</v>
      </c>
      <c r="H33" s="83">
        <f t="shared" si="8"/>
        <v>9</v>
      </c>
      <c r="I33" s="105">
        <f>H33+'20.11'!I33</f>
        <v>6987</v>
      </c>
      <c r="J33" s="51">
        <v>10</v>
      </c>
      <c r="K33" s="51">
        <v>5</v>
      </c>
      <c r="L33" s="51">
        <v>2</v>
      </c>
      <c r="M33" s="17">
        <f t="shared" si="9"/>
        <v>6951</v>
      </c>
      <c r="N33" s="86">
        <v>26</v>
      </c>
      <c r="O33" s="3"/>
      <c r="P33" s="3"/>
      <c r="Q33" s="3"/>
      <c r="R33" s="3"/>
    </row>
    <row r="34" spans="1:18" x14ac:dyDescent="0.3">
      <c r="A34" s="1">
        <f t="shared" si="4"/>
        <v>43790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H34+'20.11'!I34</f>
        <v>1007</v>
      </c>
      <c r="J34" s="51">
        <v>1</v>
      </c>
      <c r="K34" s="51">
        <v>0</v>
      </c>
      <c r="L34" s="51">
        <v>0</v>
      </c>
      <c r="M34" s="17">
        <f t="shared" si="9"/>
        <v>1003</v>
      </c>
      <c r="N34" s="86">
        <v>3</v>
      </c>
      <c r="O34" s="3"/>
      <c r="P34" s="3"/>
      <c r="Q34" s="3"/>
      <c r="R34" s="3"/>
    </row>
    <row r="35" spans="1:18" ht="17.399999999999999" x14ac:dyDescent="0.3">
      <c r="A35" s="1">
        <f t="shared" si="4"/>
        <v>43790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H35+'20.11'!I35</f>
        <v>2344</v>
      </c>
      <c r="J35" s="55">
        <v>4</v>
      </c>
      <c r="K35" s="55">
        <v>3</v>
      </c>
      <c r="L35" s="55">
        <v>2</v>
      </c>
      <c r="M35" s="19">
        <f t="shared" si="9"/>
        <v>2327</v>
      </c>
      <c r="N35" s="87">
        <v>13</v>
      </c>
      <c r="O35" s="3"/>
      <c r="P35" s="3"/>
      <c r="Q35" s="3"/>
      <c r="R35" s="3"/>
    </row>
    <row r="36" spans="1:18" x14ac:dyDescent="0.3">
      <c r="A36" s="1">
        <f t="shared" si="4"/>
        <v>43790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123</v>
      </c>
      <c r="I36" s="23">
        <f t="shared" si="10"/>
        <v>99263</v>
      </c>
      <c r="J36" s="23">
        <f t="shared" si="10"/>
        <v>264</v>
      </c>
      <c r="K36" s="23">
        <f t="shared" si="10"/>
        <v>193</v>
      </c>
      <c r="L36" s="23">
        <f t="shared" si="10"/>
        <v>121</v>
      </c>
      <c r="M36" s="23">
        <f t="shared" si="10"/>
        <v>98434</v>
      </c>
      <c r="N36" s="23">
        <f t="shared" si="10"/>
        <v>565</v>
      </c>
      <c r="O36" s="3"/>
      <c r="P36" s="3"/>
      <c r="Q36" s="3"/>
      <c r="R36" s="3"/>
    </row>
    <row r="37" spans="1:18" ht="21.6" customHeight="1" x14ac:dyDescent="0.3">
      <c r="A37" s="1">
        <f t="shared" si="4"/>
        <v>43790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43790</v>
      </c>
      <c r="B38" s="64">
        <v>1</v>
      </c>
      <c r="C38" s="69"/>
      <c r="D38" s="306" t="s">
        <v>245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43790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43790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43790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43790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43790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56</v>
      </c>
      <c r="O43" s="3"/>
      <c r="P43" s="3"/>
      <c r="Q43" s="3"/>
      <c r="R43" s="3"/>
    </row>
    <row r="44" spans="1:18" ht="58.2" customHeight="1" x14ac:dyDescent="0.3">
      <c r="A44" s="1">
        <f t="shared" si="4"/>
        <v>43790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40" t="s">
        <v>142</v>
      </c>
      <c r="I44" s="65" t="str">
        <f>"me©‡gvU fwZ© 
= "&amp;I75</f>
        <v>me©‡gvU fwZ© 
= 19775</v>
      </c>
      <c r="J44" s="65" t="str">
        <f>"ch©v‡jvPbvi Rb¨ †cÖwiZ g„„Zz¨ 
= "&amp;J75</f>
        <v>ch©v‡jvPbvi Rb¨ †cÖwiZ g„„Zz¨ 
= 108</v>
      </c>
      <c r="K44" s="65" t="str">
        <f>"ch©v‡jvPbv m¤úbœK…Z g„„Zz¨ 
= "&amp;K75</f>
        <v>ch©v‡jvPbv m¤úbœK…Z g„„Zz¨ 
= 99</v>
      </c>
      <c r="L44" s="65" t="str">
        <f>"wbwðZ g„„Zz¨ 
= "&amp;L75</f>
        <v>wbwðZ g„„Zz¨ 
= 70</v>
      </c>
      <c r="M44" s="65" t="str">
        <f>"QvocÎ cÖvß †ivMx
 = "&amp;M75</f>
        <v>QvocÎ cÖvß †ivMx
 = 19611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43790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H45+'20.11'!I45</f>
        <v>1207</v>
      </c>
      <c r="J45" s="49">
        <v>3</v>
      </c>
      <c r="K45" s="49">
        <v>3</v>
      </c>
      <c r="L45" s="49">
        <v>1</v>
      </c>
      <c r="M45" s="14">
        <f t="shared" ref="M45:M74" si="12">I45-N45-J45</f>
        <v>1202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43790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H46+'20.11'!I46</f>
        <v>1866</v>
      </c>
      <c r="J46" s="51">
        <v>12</v>
      </c>
      <c r="K46" s="51">
        <v>10</v>
      </c>
      <c r="L46" s="51">
        <v>8</v>
      </c>
      <c r="M46" s="17">
        <f t="shared" si="12"/>
        <v>1849</v>
      </c>
      <c r="N46" s="86">
        <v>5</v>
      </c>
      <c r="O46" s="3"/>
      <c r="P46" s="3"/>
      <c r="Q46" s="3"/>
      <c r="R46" s="3"/>
    </row>
    <row r="47" spans="1:18" ht="17.55" customHeight="1" x14ac:dyDescent="0.3">
      <c r="A47" s="1">
        <f t="shared" si="4"/>
        <v>43790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H47+'20.11'!I47</f>
        <v>665</v>
      </c>
      <c r="J47" s="51">
        <v>4</v>
      </c>
      <c r="K47" s="51">
        <v>4</v>
      </c>
      <c r="L47" s="51">
        <v>3</v>
      </c>
      <c r="M47" s="17">
        <f t="shared" si="12"/>
        <v>660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43790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H48+'20.11'!I48</f>
        <v>755</v>
      </c>
      <c r="J48" s="51">
        <v>8</v>
      </c>
      <c r="K48" s="51">
        <v>7</v>
      </c>
      <c r="L48" s="51">
        <v>4</v>
      </c>
      <c r="M48" s="17">
        <f t="shared" si="12"/>
        <v>746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43790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H49+'20.11'!I49</f>
        <v>910</v>
      </c>
      <c r="J49" s="51">
        <v>12</v>
      </c>
      <c r="K49" s="51">
        <v>12</v>
      </c>
      <c r="L49" s="51">
        <v>12</v>
      </c>
      <c r="M49" s="17">
        <f t="shared" si="12"/>
        <v>893</v>
      </c>
      <c r="N49" s="86">
        <v>5</v>
      </c>
      <c r="O49" s="3"/>
      <c r="P49" s="3"/>
      <c r="Q49" s="3"/>
      <c r="R49" s="3"/>
    </row>
    <row r="50" spans="1:18" ht="17.55" customHeight="1" x14ac:dyDescent="0.3">
      <c r="A50" s="1">
        <f t="shared" si="4"/>
        <v>43790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H50+'20.11'!I50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43790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H51+'20.11'!I51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43790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H52+'20.11'!I52</f>
        <v>378</v>
      </c>
      <c r="J52" s="51">
        <v>1</v>
      </c>
      <c r="K52" s="51">
        <v>2</v>
      </c>
      <c r="L52" s="51">
        <v>2</v>
      </c>
      <c r="M52" s="17">
        <f t="shared" si="12"/>
        <v>377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43790</v>
      </c>
      <c r="B53" s="2" t="s">
        <v>73</v>
      </c>
      <c r="C53" s="33">
        <v>9</v>
      </c>
      <c r="D53" s="50" t="s">
        <v>74</v>
      </c>
      <c r="E53" s="13">
        <v>1</v>
      </c>
      <c r="F53" s="13">
        <v>0</v>
      </c>
      <c r="G53" s="13">
        <v>0</v>
      </c>
      <c r="H53" s="83">
        <f t="shared" si="11"/>
        <v>1</v>
      </c>
      <c r="I53" s="105">
        <f>H53+'20.11'!I53</f>
        <v>209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1</v>
      </c>
      <c r="O53" s="3"/>
      <c r="P53" s="3"/>
      <c r="Q53" s="3"/>
      <c r="R53" s="3"/>
    </row>
    <row r="54" spans="1:18" ht="17.55" customHeight="1" x14ac:dyDescent="0.3">
      <c r="A54" s="1">
        <f t="shared" si="4"/>
        <v>43790</v>
      </c>
      <c r="B54" s="2" t="s">
        <v>75</v>
      </c>
      <c r="C54" s="33">
        <v>10</v>
      </c>
      <c r="D54" s="50" t="s">
        <v>76</v>
      </c>
      <c r="E54" s="13">
        <v>3</v>
      </c>
      <c r="F54" s="13">
        <v>0</v>
      </c>
      <c r="G54" s="13">
        <v>0</v>
      </c>
      <c r="H54" s="83">
        <f t="shared" si="11"/>
        <v>3</v>
      </c>
      <c r="I54" s="105">
        <f>H54+'20.11'!I54</f>
        <v>1705</v>
      </c>
      <c r="J54" s="51">
        <v>2</v>
      </c>
      <c r="K54" s="51">
        <v>1</v>
      </c>
      <c r="L54" s="51">
        <v>1</v>
      </c>
      <c r="M54" s="17">
        <f t="shared" si="12"/>
        <v>1697</v>
      </c>
      <c r="N54" s="86">
        <v>6</v>
      </c>
      <c r="O54" s="3"/>
      <c r="P54" s="3"/>
      <c r="Q54" s="3"/>
      <c r="R54" s="3"/>
    </row>
    <row r="55" spans="1:18" ht="17.55" customHeight="1" x14ac:dyDescent="0.3">
      <c r="A55" s="1">
        <f t="shared" si="4"/>
        <v>43790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H55+'20.11'!I55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43790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H56+'20.11'!I56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43790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H57+'20.11'!I57</f>
        <v>685</v>
      </c>
      <c r="J57" s="51">
        <v>4</v>
      </c>
      <c r="K57" s="51">
        <v>4</v>
      </c>
      <c r="L57" s="51">
        <v>1</v>
      </c>
      <c r="M57" s="17">
        <f t="shared" si="12"/>
        <v>678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43790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H58+'20.11'!I58</f>
        <v>1413</v>
      </c>
      <c r="J58" s="51">
        <v>6</v>
      </c>
      <c r="K58" s="51">
        <v>6</v>
      </c>
      <c r="L58" s="51">
        <v>4</v>
      </c>
      <c r="M58" s="17">
        <f t="shared" si="12"/>
        <v>1401</v>
      </c>
      <c r="N58" s="86">
        <v>6</v>
      </c>
      <c r="O58" s="3"/>
      <c r="P58" s="3"/>
      <c r="Q58" s="3"/>
      <c r="R58" s="3"/>
    </row>
    <row r="59" spans="1:18" ht="17.55" customHeight="1" x14ac:dyDescent="0.3">
      <c r="A59" s="1">
        <f t="shared" si="4"/>
        <v>43790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H59+'20.11'!I59</f>
        <v>770</v>
      </c>
      <c r="J59" s="51">
        <v>8</v>
      </c>
      <c r="K59" s="51">
        <v>8</v>
      </c>
      <c r="L59" s="51">
        <v>7</v>
      </c>
      <c r="M59" s="17">
        <f t="shared" si="12"/>
        <v>760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43790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H60+'20.11'!I60</f>
        <v>371</v>
      </c>
      <c r="J60" s="51"/>
      <c r="K60" s="51"/>
      <c r="L60" s="51">
        <v>0</v>
      </c>
      <c r="M60" s="17">
        <f t="shared" si="12"/>
        <v>370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43790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H61+'20.11'!I61</f>
        <v>483</v>
      </c>
      <c r="J61" s="51"/>
      <c r="K61" s="51"/>
      <c r="L61" s="51">
        <v>0</v>
      </c>
      <c r="M61" s="17">
        <f t="shared" si="12"/>
        <v>481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43790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H62+'20.11'!I62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43790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H63+'20.11'!I63</f>
        <v>806</v>
      </c>
      <c r="J63" s="51">
        <v>6</v>
      </c>
      <c r="K63" s="51">
        <v>5</v>
      </c>
      <c r="L63" s="51">
        <v>5</v>
      </c>
      <c r="M63" s="17">
        <f t="shared" si="12"/>
        <v>795</v>
      </c>
      <c r="N63" s="86">
        <v>5</v>
      </c>
      <c r="O63" s="3"/>
      <c r="P63" s="3"/>
      <c r="Q63" s="3"/>
      <c r="R63" s="3"/>
    </row>
    <row r="64" spans="1:18" ht="17.55" customHeight="1" x14ac:dyDescent="0.3">
      <c r="A64" s="1">
        <f t="shared" si="4"/>
        <v>43790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H64+'20.11'!I64</f>
        <v>982</v>
      </c>
      <c r="J64" s="51"/>
      <c r="K64" s="51"/>
      <c r="L64" s="51">
        <v>0</v>
      </c>
      <c r="M64" s="17">
        <f t="shared" si="12"/>
        <v>980</v>
      </c>
      <c r="N64" s="86">
        <v>2</v>
      </c>
      <c r="O64" s="3"/>
      <c r="P64" s="3"/>
      <c r="Q64" s="3"/>
      <c r="R64" s="3"/>
    </row>
    <row r="65" spans="1:18" ht="17.55" customHeight="1" x14ac:dyDescent="0.3">
      <c r="A65" s="1">
        <f t="shared" si="4"/>
        <v>43790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H65+'20.11'!I65</f>
        <v>492</v>
      </c>
      <c r="J65" s="51">
        <v>4</v>
      </c>
      <c r="K65" s="51">
        <v>4</v>
      </c>
      <c r="L65" s="51">
        <v>4</v>
      </c>
      <c r="M65" s="17">
        <f t="shared" si="12"/>
        <v>483</v>
      </c>
      <c r="N65" s="86">
        <v>5</v>
      </c>
      <c r="O65" s="3"/>
      <c r="P65" s="3"/>
      <c r="Q65" s="3"/>
      <c r="R65" s="3"/>
    </row>
    <row r="66" spans="1:18" ht="17.55" customHeight="1" x14ac:dyDescent="0.3">
      <c r="A66" s="1">
        <f t="shared" si="4"/>
        <v>43790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H66+'20.11'!I66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43790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H67+'20.11'!I67</f>
        <v>726</v>
      </c>
      <c r="J67" s="51">
        <v>7</v>
      </c>
      <c r="K67" s="51">
        <v>6</v>
      </c>
      <c r="L67" s="51">
        <v>5</v>
      </c>
      <c r="M67" s="17">
        <f t="shared" si="12"/>
        <v>718</v>
      </c>
      <c r="N67" s="86">
        <v>1</v>
      </c>
      <c r="O67" s="3"/>
      <c r="P67" s="3"/>
      <c r="Q67" s="3"/>
      <c r="R67" s="3"/>
    </row>
    <row r="68" spans="1:18" ht="17.55" customHeight="1" x14ac:dyDescent="0.3">
      <c r="A68" s="1">
        <f t="shared" si="4"/>
        <v>43790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H68+'20.11'!I68</f>
        <v>359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43790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H69+'20.11'!I69</f>
        <v>849</v>
      </c>
      <c r="J69" s="51">
        <v>3</v>
      </c>
      <c r="K69" s="51">
        <v>2</v>
      </c>
      <c r="L69" s="51">
        <v>1</v>
      </c>
      <c r="M69" s="17">
        <f t="shared" si="12"/>
        <v>843</v>
      </c>
      <c r="N69" s="86">
        <v>3</v>
      </c>
      <c r="O69" s="3"/>
      <c r="P69" s="3"/>
      <c r="Q69" s="3"/>
      <c r="R69" s="3"/>
    </row>
    <row r="70" spans="1:18" ht="17.55" customHeight="1" x14ac:dyDescent="0.3">
      <c r="A70" s="1">
        <f t="shared" si="4"/>
        <v>43790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H70+'20.11'!I70</f>
        <v>790</v>
      </c>
      <c r="J70" s="51">
        <v>2</v>
      </c>
      <c r="K70" s="51">
        <v>2</v>
      </c>
      <c r="L70" s="51">
        <v>0</v>
      </c>
      <c r="M70" s="17">
        <f t="shared" si="12"/>
        <v>787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43790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H71+'20.11'!I71</f>
        <v>777</v>
      </c>
      <c r="J71" s="51"/>
      <c r="K71" s="51"/>
      <c r="L71" s="51">
        <v>0</v>
      </c>
      <c r="M71" s="17">
        <f t="shared" si="12"/>
        <v>775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43790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H72+'20.11'!I72</f>
        <v>307</v>
      </c>
      <c r="J72" s="51"/>
      <c r="K72" s="51"/>
      <c r="L72" s="51">
        <v>0</v>
      </c>
      <c r="M72" s="17">
        <f t="shared" si="12"/>
        <v>306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43790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H73+'20.11'!I73</f>
        <v>398</v>
      </c>
      <c r="J73" s="51">
        <v>3</v>
      </c>
      <c r="K73" s="51">
        <v>3</v>
      </c>
      <c r="L73" s="51">
        <v>3</v>
      </c>
      <c r="M73" s="17">
        <f t="shared" si="12"/>
        <v>394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43790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H74+'20.11'!I74</f>
        <v>10</v>
      </c>
      <c r="J74" s="55">
        <v>10</v>
      </c>
      <c r="K74" s="55">
        <v>7</v>
      </c>
      <c r="L74" s="55">
        <v>4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43790</v>
      </c>
      <c r="B75" s="2">
        <v>1</v>
      </c>
      <c r="C75" s="29"/>
      <c r="D75" s="22" t="s">
        <v>117</v>
      </c>
      <c r="E75" s="23">
        <f>SUM(E45:E74)</f>
        <v>15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15</v>
      </c>
      <c r="I75" s="23">
        <f t="shared" si="13"/>
        <v>19775</v>
      </c>
      <c r="J75" s="23">
        <f t="shared" si="13"/>
        <v>108</v>
      </c>
      <c r="K75" s="23">
        <f t="shared" si="13"/>
        <v>99</v>
      </c>
      <c r="L75" s="23">
        <f t="shared" si="13"/>
        <v>70</v>
      </c>
      <c r="M75" s="23">
        <f t="shared" si="13"/>
        <v>19611</v>
      </c>
      <c r="N75" s="23">
        <f t="shared" si="13"/>
        <v>56</v>
      </c>
      <c r="O75" s="3"/>
      <c r="P75" s="3"/>
      <c r="Q75" s="3"/>
      <c r="R75" s="3"/>
    </row>
    <row r="76" spans="1:18" ht="17.55" customHeight="1" x14ac:dyDescent="0.3">
      <c r="A76" s="1">
        <f t="shared" si="4"/>
        <v>43790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43790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43790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43790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43790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43790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43790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43790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43790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43790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43790</v>
      </c>
      <c r="B86" s="2">
        <v>1</v>
      </c>
      <c r="E86" s="30"/>
    </row>
    <row r="87" spans="1:14" x14ac:dyDescent="0.3">
      <c r="A87" s="1">
        <f t="shared" si="4"/>
        <v>43790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43790</v>
      </c>
      <c r="B88" s="2">
        <v>1</v>
      </c>
      <c r="E88" s="30"/>
    </row>
    <row r="89" spans="1:14" x14ac:dyDescent="0.3">
      <c r="A89" s="1">
        <f t="shared" ref="A89" si="14">$N$3</f>
        <v>43790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43789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43789</v>
      </c>
      <c r="B2" s="2">
        <v>1</v>
      </c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41"/>
      <c r="N2" s="238"/>
    </row>
    <row r="3" spans="1:20" ht="17.399999999999999" x14ac:dyDescent="0.3">
      <c r="A3" s="1">
        <f t="shared" si="0"/>
        <v>43789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43789</v>
      </c>
      <c r="O3" s="3"/>
      <c r="P3" s="3"/>
      <c r="Q3" s="3"/>
      <c r="R3" s="3"/>
    </row>
    <row r="4" spans="1:20" ht="17.399999999999999" x14ac:dyDescent="0.3">
      <c r="A4" s="1">
        <f t="shared" si="0"/>
        <v>43789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43789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43789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43789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43789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43789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117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570</v>
      </c>
      <c r="O9" s="3"/>
      <c r="P9" s="3"/>
      <c r="Q9" s="40" t="str">
        <f>"24 N›Uvq ?? msL¨v = "&amp;H36</f>
        <v>24 N›Uvq ?? msL¨v = 117</v>
      </c>
    </row>
    <row r="10" spans="1:20" ht="57.6" x14ac:dyDescent="0.3">
      <c r="A10" s="1">
        <f t="shared" si="0"/>
        <v>43789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37" t="s">
        <v>142</v>
      </c>
      <c r="I10" s="65" t="str">
        <f>"me©‡gvU fwZ©
= "&amp;I36</f>
        <v>me©‡gvU fwZ©
= 99140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98319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43789</v>
      </c>
      <c r="B11" s="2" t="s">
        <v>9</v>
      </c>
      <c r="C11" s="12">
        <v>1</v>
      </c>
      <c r="D11" s="57" t="s">
        <v>10</v>
      </c>
      <c r="E11" s="13">
        <v>10</v>
      </c>
      <c r="F11" s="13">
        <v>0</v>
      </c>
      <c r="G11" s="13">
        <v>0</v>
      </c>
      <c r="H11" s="82">
        <f>SUM(E11:G11)</f>
        <v>10</v>
      </c>
      <c r="I11" s="104">
        <f>H11+'19.11'!I11</f>
        <v>8532</v>
      </c>
      <c r="J11" s="49">
        <v>40</v>
      </c>
      <c r="K11" s="49">
        <v>23</v>
      </c>
      <c r="L11" s="49">
        <v>11</v>
      </c>
      <c r="M11" s="14">
        <f t="shared" ref="M11:M23" si="1">I11-N11-J11</f>
        <v>8445</v>
      </c>
      <c r="N11" s="85">
        <v>47</v>
      </c>
      <c r="O11" s="3"/>
      <c r="P11" s="3"/>
      <c r="Q11" s="3"/>
      <c r="R11" s="3"/>
    </row>
    <row r="12" spans="1:20" x14ac:dyDescent="0.3">
      <c r="A12" s="1">
        <f t="shared" si="0"/>
        <v>43789</v>
      </c>
      <c r="B12" s="2" t="s">
        <v>11</v>
      </c>
      <c r="C12" s="15">
        <v>2</v>
      </c>
      <c r="D12" s="59" t="s">
        <v>144</v>
      </c>
      <c r="E12" s="13">
        <v>7</v>
      </c>
      <c r="F12" s="13">
        <v>0</v>
      </c>
      <c r="G12" s="13">
        <v>0</v>
      </c>
      <c r="H12" s="83">
        <f t="shared" ref="H12:H23" si="2">SUM(E12:G12)</f>
        <v>7</v>
      </c>
      <c r="I12" s="105">
        <f>H12+'19.11'!I12</f>
        <v>4945</v>
      </c>
      <c r="J12" s="51">
        <v>2</v>
      </c>
      <c r="K12" s="51">
        <v>0</v>
      </c>
      <c r="L12" s="51">
        <v>0</v>
      </c>
      <c r="M12" s="17">
        <f t="shared" si="1"/>
        <v>4913</v>
      </c>
      <c r="N12" s="86">
        <v>30</v>
      </c>
      <c r="O12" s="3"/>
      <c r="P12" s="3"/>
      <c r="Q12" s="3"/>
      <c r="R12" s="3"/>
    </row>
    <row r="13" spans="1:20" x14ac:dyDescent="0.3">
      <c r="A13" s="1">
        <f t="shared" si="0"/>
        <v>43789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H13+'19.11'!I13</f>
        <v>1439</v>
      </c>
      <c r="J13" s="51">
        <v>16</v>
      </c>
      <c r="K13" s="51">
        <v>9</v>
      </c>
      <c r="L13" s="51">
        <v>8</v>
      </c>
      <c r="M13" s="17">
        <f t="shared" si="1"/>
        <v>1422</v>
      </c>
      <c r="N13" s="86">
        <v>1</v>
      </c>
      <c r="O13" s="3"/>
      <c r="Q13" s="3"/>
      <c r="R13" s="3"/>
    </row>
    <row r="14" spans="1:20" x14ac:dyDescent="0.3">
      <c r="A14" s="1">
        <f t="shared" si="0"/>
        <v>43789</v>
      </c>
      <c r="B14" s="2" t="s">
        <v>14</v>
      </c>
      <c r="C14" s="15">
        <v>4</v>
      </c>
      <c r="D14" s="59" t="s">
        <v>145</v>
      </c>
      <c r="E14" s="13">
        <v>4</v>
      </c>
      <c r="F14" s="13">
        <v>0</v>
      </c>
      <c r="G14" s="13">
        <v>0</v>
      </c>
      <c r="H14" s="83">
        <f t="shared" si="2"/>
        <v>4</v>
      </c>
      <c r="I14" s="105">
        <f>H14+'19.11'!I14</f>
        <v>3668</v>
      </c>
      <c r="J14" s="51">
        <v>7</v>
      </c>
      <c r="K14" s="51">
        <v>8</v>
      </c>
      <c r="L14" s="51">
        <v>5</v>
      </c>
      <c r="M14" s="17">
        <f t="shared" si="1"/>
        <v>3631</v>
      </c>
      <c r="N14" s="86">
        <v>30</v>
      </c>
      <c r="O14" s="3"/>
      <c r="P14" s="3"/>
      <c r="Q14" s="3"/>
      <c r="R14" s="3"/>
    </row>
    <row r="15" spans="1:20" ht="17.399999999999999" x14ac:dyDescent="0.3">
      <c r="A15" s="1">
        <f t="shared" si="0"/>
        <v>43789</v>
      </c>
      <c r="B15" s="2" t="s">
        <v>19</v>
      </c>
      <c r="C15" s="15">
        <v>5</v>
      </c>
      <c r="D15" s="59" t="s">
        <v>20</v>
      </c>
      <c r="E15" s="13">
        <v>2</v>
      </c>
      <c r="F15" s="13">
        <v>0</v>
      </c>
      <c r="G15" s="13">
        <v>0</v>
      </c>
      <c r="H15" s="83">
        <f t="shared" si="2"/>
        <v>2</v>
      </c>
      <c r="I15" s="105">
        <f>H15+'19.11'!I15</f>
        <v>1646</v>
      </c>
      <c r="J15" s="51">
        <v>3</v>
      </c>
      <c r="K15" s="51">
        <v>2</v>
      </c>
      <c r="L15" s="51">
        <v>2</v>
      </c>
      <c r="M15" s="17">
        <f t="shared" si="1"/>
        <v>1634</v>
      </c>
      <c r="N15" s="86">
        <v>9</v>
      </c>
      <c r="O15" s="3"/>
      <c r="P15" s="3"/>
      <c r="Q15" s="3"/>
      <c r="R15" s="3"/>
    </row>
    <row r="16" spans="1:20" ht="17.399999999999999" x14ac:dyDescent="0.3">
      <c r="A16" s="1">
        <f t="shared" si="0"/>
        <v>43789</v>
      </c>
      <c r="B16" s="2" t="s">
        <v>21</v>
      </c>
      <c r="C16" s="15">
        <v>6</v>
      </c>
      <c r="D16" s="61" t="s">
        <v>22</v>
      </c>
      <c r="E16" s="13">
        <v>3</v>
      </c>
      <c r="F16" s="13">
        <v>0</v>
      </c>
      <c r="G16" s="13">
        <v>0</v>
      </c>
      <c r="H16" s="83">
        <f t="shared" si="2"/>
        <v>3</v>
      </c>
      <c r="I16" s="105">
        <f>H16+'19.11'!I16</f>
        <v>1031</v>
      </c>
      <c r="J16" s="51"/>
      <c r="K16" s="51"/>
      <c r="L16" s="51">
        <v>0</v>
      </c>
      <c r="M16" s="17">
        <f t="shared" si="1"/>
        <v>1025</v>
      </c>
      <c r="N16" s="86">
        <v>6</v>
      </c>
      <c r="O16" s="3"/>
      <c r="P16" s="3"/>
      <c r="Q16" s="3"/>
      <c r="R16" s="3"/>
    </row>
    <row r="17" spans="1:18" x14ac:dyDescent="0.3">
      <c r="A17" s="1">
        <f t="shared" si="0"/>
        <v>43789</v>
      </c>
      <c r="B17" s="2" t="s">
        <v>23</v>
      </c>
      <c r="C17" s="15">
        <v>7</v>
      </c>
      <c r="D17" s="61" t="s">
        <v>24</v>
      </c>
      <c r="E17" s="13">
        <v>5</v>
      </c>
      <c r="F17" s="13">
        <v>0</v>
      </c>
      <c r="G17" s="13">
        <v>0</v>
      </c>
      <c r="H17" s="83">
        <f t="shared" si="2"/>
        <v>5</v>
      </c>
      <c r="I17" s="105">
        <f>H17+'19.11'!I17</f>
        <v>4124</v>
      </c>
      <c r="J17" s="51">
        <v>15</v>
      </c>
      <c r="K17" s="51">
        <v>9</v>
      </c>
      <c r="L17" s="51">
        <v>4</v>
      </c>
      <c r="M17" s="17">
        <f t="shared" si="1"/>
        <v>4068</v>
      </c>
      <c r="N17" s="86">
        <v>41</v>
      </c>
      <c r="O17" s="3"/>
      <c r="P17" s="3"/>
      <c r="Q17" s="3"/>
      <c r="R17" s="3"/>
    </row>
    <row r="18" spans="1:18" ht="17.399999999999999" x14ac:dyDescent="0.3">
      <c r="A18" s="1">
        <f t="shared" si="0"/>
        <v>43789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H18+'19.11'!I18</f>
        <v>352</v>
      </c>
      <c r="J18" s="51"/>
      <c r="K18" s="51"/>
      <c r="L18" s="51">
        <v>0</v>
      </c>
      <c r="M18" s="17">
        <f t="shared" si="1"/>
        <v>351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43789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H19+'19.11'!I19</f>
        <v>1722</v>
      </c>
      <c r="J19" s="51"/>
      <c r="K19" s="51">
        <v>0</v>
      </c>
      <c r="L19" s="51">
        <v>0</v>
      </c>
      <c r="M19" s="17">
        <f t="shared" si="1"/>
        <v>1709</v>
      </c>
      <c r="N19" s="86">
        <v>13</v>
      </c>
      <c r="O19" s="3"/>
      <c r="P19" s="3"/>
      <c r="Q19" s="3"/>
      <c r="R19" s="3"/>
    </row>
    <row r="20" spans="1:18" x14ac:dyDescent="0.3">
      <c r="A20" s="1">
        <f t="shared" si="0"/>
        <v>43789</v>
      </c>
      <c r="B20" s="2" t="s">
        <v>29</v>
      </c>
      <c r="C20" s="15">
        <v>10</v>
      </c>
      <c r="D20" s="59" t="s">
        <v>30</v>
      </c>
      <c r="E20" s="13">
        <v>4</v>
      </c>
      <c r="F20" s="13">
        <v>0</v>
      </c>
      <c r="G20" s="13">
        <v>0</v>
      </c>
      <c r="H20" s="83">
        <f t="shared" si="2"/>
        <v>4</v>
      </c>
      <c r="I20" s="105">
        <f>H20+'19.11'!I20</f>
        <v>3132</v>
      </c>
      <c r="J20" s="51">
        <v>3</v>
      </c>
      <c r="K20" s="51">
        <v>2</v>
      </c>
      <c r="L20" s="51">
        <v>2</v>
      </c>
      <c r="M20" s="17">
        <f t="shared" si="1"/>
        <v>3098</v>
      </c>
      <c r="N20" s="86">
        <v>31</v>
      </c>
      <c r="O20" s="3"/>
      <c r="P20" s="3"/>
      <c r="Q20" s="3"/>
      <c r="R20" s="3"/>
    </row>
    <row r="21" spans="1:18" ht="22.2" customHeight="1" x14ac:dyDescent="0.3">
      <c r="A21" s="1">
        <f t="shared" si="0"/>
        <v>43789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H21+'19.11'!I21</f>
        <v>243</v>
      </c>
      <c r="J21" s="51"/>
      <c r="K21" s="51"/>
      <c r="L21" s="51"/>
      <c r="M21" s="17">
        <f t="shared" si="1"/>
        <v>241</v>
      </c>
      <c r="N21" s="86">
        <v>2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H22+'19.11'!I22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43789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36</v>
      </c>
      <c r="I24" s="94">
        <f t="shared" si="3"/>
        <v>30909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30612</v>
      </c>
      <c r="N24" s="96">
        <f t="shared" si="3"/>
        <v>211</v>
      </c>
      <c r="O24" s="3"/>
      <c r="P24" s="3"/>
      <c r="Q24" s="3"/>
      <c r="R24" s="3"/>
    </row>
    <row r="25" spans="1:18" x14ac:dyDescent="0.3">
      <c r="A25" s="1">
        <f t="shared" ref="A25:A88" si="4">$N$3</f>
        <v>43789</v>
      </c>
      <c r="B25" s="2">
        <v>1</v>
      </c>
      <c r="C25" s="78"/>
      <c r="D25" s="79" t="s">
        <v>119</v>
      </c>
      <c r="E25" s="97">
        <f>E75</f>
        <v>12</v>
      </c>
      <c r="F25" s="97">
        <f t="shared" ref="F25:N25" si="5">F75</f>
        <v>0</v>
      </c>
      <c r="G25" s="97">
        <f t="shared" si="5"/>
        <v>0</v>
      </c>
      <c r="H25" s="97">
        <f t="shared" si="5"/>
        <v>12</v>
      </c>
      <c r="I25" s="97">
        <f t="shared" si="5"/>
        <v>19760</v>
      </c>
      <c r="J25" s="97">
        <f t="shared" si="5"/>
        <v>107</v>
      </c>
      <c r="K25" s="97">
        <f t="shared" si="5"/>
        <v>98</v>
      </c>
      <c r="L25" s="97">
        <f t="shared" si="5"/>
        <v>69</v>
      </c>
      <c r="M25" s="97">
        <f t="shared" si="5"/>
        <v>19601</v>
      </c>
      <c r="N25" s="97">
        <f t="shared" si="5"/>
        <v>52</v>
      </c>
      <c r="O25" s="3"/>
      <c r="P25" s="3"/>
      <c r="Q25" s="3"/>
      <c r="R25" s="3"/>
    </row>
    <row r="26" spans="1:18" x14ac:dyDescent="0.3">
      <c r="A26" s="1">
        <f t="shared" si="4"/>
        <v>43789</v>
      </c>
      <c r="B26" s="2">
        <v>1</v>
      </c>
      <c r="C26" s="78"/>
      <c r="D26" s="79" t="s">
        <v>154</v>
      </c>
      <c r="E26" s="97">
        <f>E24+E25</f>
        <v>48</v>
      </c>
      <c r="F26" s="98">
        <f t="shared" ref="F26:N26" si="6">F24+F25</f>
        <v>0</v>
      </c>
      <c r="G26" s="98">
        <f t="shared" si="6"/>
        <v>0</v>
      </c>
      <c r="H26" s="99">
        <f t="shared" si="6"/>
        <v>48</v>
      </c>
      <c r="I26" s="97">
        <f t="shared" si="6"/>
        <v>50669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50213</v>
      </c>
      <c r="N26" s="102">
        <f t="shared" si="6"/>
        <v>263</v>
      </c>
      <c r="O26" s="3"/>
      <c r="P26" s="67"/>
      <c r="Q26" s="3"/>
      <c r="R26" s="3"/>
    </row>
    <row r="27" spans="1:18" x14ac:dyDescent="0.3">
      <c r="A27" s="1">
        <f t="shared" si="4"/>
        <v>43789</v>
      </c>
      <c r="B27" s="2">
        <v>1</v>
      </c>
      <c r="C27" s="80"/>
      <c r="D27" s="81" t="s">
        <v>120</v>
      </c>
      <c r="E27" s="97">
        <f>SUM(E28:E35)</f>
        <v>69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69</v>
      </c>
      <c r="I27" s="97">
        <f t="shared" si="7"/>
        <v>48471</v>
      </c>
      <c r="J27" s="98">
        <f>SUM(J28:J35)</f>
        <v>58</v>
      </c>
      <c r="K27" s="98">
        <f t="shared" si="7"/>
        <v>28</v>
      </c>
      <c r="L27" s="100">
        <f t="shared" si="7"/>
        <v>11</v>
      </c>
      <c r="M27" s="101">
        <f t="shared" si="7"/>
        <v>48106</v>
      </c>
      <c r="N27" s="102">
        <f t="shared" si="7"/>
        <v>307</v>
      </c>
      <c r="O27" s="3"/>
      <c r="P27" s="3"/>
      <c r="Q27" s="3"/>
      <c r="R27" s="3"/>
    </row>
    <row r="28" spans="1:18" x14ac:dyDescent="0.3">
      <c r="A28" s="1">
        <f t="shared" si="4"/>
        <v>43789</v>
      </c>
      <c r="B28" s="2" t="s">
        <v>31</v>
      </c>
      <c r="C28" s="12">
        <v>1</v>
      </c>
      <c r="D28" s="48" t="s">
        <v>32</v>
      </c>
      <c r="E28" s="13">
        <v>12</v>
      </c>
      <c r="F28" s="13">
        <v>0</v>
      </c>
      <c r="G28" s="13">
        <v>0</v>
      </c>
      <c r="H28" s="82">
        <f t="shared" ref="H28:H35" si="8">SUM(E28:G28)</f>
        <v>12</v>
      </c>
      <c r="I28" s="104">
        <f>H28+'19.11'!I28</f>
        <v>11516</v>
      </c>
      <c r="J28" s="49">
        <v>13</v>
      </c>
      <c r="K28" s="49">
        <v>6</v>
      </c>
      <c r="L28" s="49">
        <v>4</v>
      </c>
      <c r="M28" s="14">
        <f t="shared" ref="M28:M35" si="9">I28-N28-J28</f>
        <v>11461</v>
      </c>
      <c r="N28" s="85">
        <v>42</v>
      </c>
      <c r="O28" s="3"/>
      <c r="P28" s="3"/>
      <c r="Q28" s="3"/>
      <c r="R28" s="3"/>
    </row>
    <row r="29" spans="1:18" x14ac:dyDescent="0.3">
      <c r="A29" s="1">
        <f t="shared" si="4"/>
        <v>43789</v>
      </c>
      <c r="B29" s="2" t="s">
        <v>33</v>
      </c>
      <c r="C29" s="15">
        <v>2</v>
      </c>
      <c r="D29" s="50" t="s">
        <v>156</v>
      </c>
      <c r="E29" s="13">
        <v>20</v>
      </c>
      <c r="F29" s="13">
        <v>0</v>
      </c>
      <c r="G29" s="13">
        <v>0</v>
      </c>
      <c r="H29" s="83">
        <f t="shared" si="8"/>
        <v>20</v>
      </c>
      <c r="I29" s="105">
        <f>H29+'19.11'!I29</f>
        <v>8027</v>
      </c>
      <c r="J29" s="51">
        <v>5</v>
      </c>
      <c r="K29" s="51">
        <v>3</v>
      </c>
      <c r="L29" s="51">
        <v>0</v>
      </c>
      <c r="M29" s="17">
        <f t="shared" si="9"/>
        <v>7911</v>
      </c>
      <c r="N29" s="86">
        <v>111</v>
      </c>
      <c r="O29" s="3"/>
      <c r="P29" s="3"/>
      <c r="Q29" s="3"/>
      <c r="R29" s="3"/>
    </row>
    <row r="30" spans="1:18" ht="17.399999999999999" x14ac:dyDescent="0.3">
      <c r="A30" s="1">
        <f t="shared" si="4"/>
        <v>43789</v>
      </c>
      <c r="B30" s="2" t="s">
        <v>35</v>
      </c>
      <c r="C30" s="15">
        <v>3</v>
      </c>
      <c r="D30" s="50" t="s">
        <v>36</v>
      </c>
      <c r="E30" s="13">
        <v>24</v>
      </c>
      <c r="F30" s="13">
        <v>0</v>
      </c>
      <c r="G30" s="13">
        <v>0</v>
      </c>
      <c r="H30" s="83">
        <f t="shared" si="8"/>
        <v>24</v>
      </c>
      <c r="I30" s="105">
        <f>H30+'19.11'!I30</f>
        <v>11694</v>
      </c>
      <c r="J30" s="51">
        <v>17</v>
      </c>
      <c r="K30" s="51">
        <v>9</v>
      </c>
      <c r="L30" s="51">
        <v>3</v>
      </c>
      <c r="M30" s="17">
        <f t="shared" si="9"/>
        <v>11593</v>
      </c>
      <c r="N30" s="86">
        <v>84</v>
      </c>
      <c r="O30" s="3"/>
      <c r="P30" s="3"/>
      <c r="Q30" s="3"/>
      <c r="R30" s="3"/>
    </row>
    <row r="31" spans="1:18" ht="17.399999999999999" x14ac:dyDescent="0.3">
      <c r="A31" s="1">
        <f t="shared" si="4"/>
        <v>43789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H31+'19.11'!I31</f>
        <v>2145</v>
      </c>
      <c r="J31" s="51">
        <v>4</v>
      </c>
      <c r="K31" s="51">
        <v>3</v>
      </c>
      <c r="L31" s="51">
        <v>2</v>
      </c>
      <c r="M31" s="17">
        <f t="shared" si="9"/>
        <v>2133</v>
      </c>
      <c r="N31" s="86">
        <v>8</v>
      </c>
      <c r="O31" s="3"/>
      <c r="P31" s="3"/>
      <c r="Q31" s="3"/>
      <c r="R31" s="3"/>
    </row>
    <row r="32" spans="1:18" ht="17.399999999999999" x14ac:dyDescent="0.3">
      <c r="A32" s="1">
        <f t="shared" si="4"/>
        <v>43789</v>
      </c>
      <c r="B32" s="2" t="s">
        <v>39</v>
      </c>
      <c r="C32" s="15">
        <v>5</v>
      </c>
      <c r="D32" s="50" t="s">
        <v>40</v>
      </c>
      <c r="E32" s="13">
        <v>5</v>
      </c>
      <c r="F32" s="13">
        <v>0</v>
      </c>
      <c r="G32" s="13">
        <v>0</v>
      </c>
      <c r="H32" s="83">
        <f t="shared" si="8"/>
        <v>5</v>
      </c>
      <c r="I32" s="105">
        <f>H32+'19.11'!I32</f>
        <v>4761</v>
      </c>
      <c r="J32" s="51">
        <v>5</v>
      </c>
      <c r="K32" s="51">
        <v>2</v>
      </c>
      <c r="L32" s="51">
        <v>0</v>
      </c>
      <c r="M32" s="17">
        <f t="shared" si="9"/>
        <v>4739</v>
      </c>
      <c r="N32" s="86">
        <v>17</v>
      </c>
      <c r="O32" s="3"/>
      <c r="P32" s="3"/>
      <c r="Q32" s="3"/>
      <c r="R32" s="3"/>
    </row>
    <row r="33" spans="1:18" ht="17.399999999999999" x14ac:dyDescent="0.3">
      <c r="A33" s="1">
        <f t="shared" si="4"/>
        <v>43789</v>
      </c>
      <c r="B33" s="2" t="s">
        <v>41</v>
      </c>
      <c r="C33" s="15">
        <v>6</v>
      </c>
      <c r="D33" s="50" t="s">
        <v>42</v>
      </c>
      <c r="E33" s="13">
        <v>5</v>
      </c>
      <c r="F33" s="13">
        <v>0</v>
      </c>
      <c r="G33" s="13">
        <v>0</v>
      </c>
      <c r="H33" s="83">
        <f t="shared" si="8"/>
        <v>5</v>
      </c>
      <c r="I33" s="105">
        <f>H33+'19.11'!I33</f>
        <v>6978</v>
      </c>
      <c r="J33" s="51">
        <v>9</v>
      </c>
      <c r="K33" s="51">
        <v>4</v>
      </c>
      <c r="L33" s="51">
        <v>1</v>
      </c>
      <c r="M33" s="17">
        <f t="shared" si="9"/>
        <v>6941</v>
      </c>
      <c r="N33" s="86">
        <v>28</v>
      </c>
      <c r="O33" s="3"/>
      <c r="P33" s="3"/>
      <c r="Q33" s="3"/>
      <c r="R33" s="3"/>
    </row>
    <row r="34" spans="1:18" x14ac:dyDescent="0.3">
      <c r="A34" s="1">
        <f t="shared" si="4"/>
        <v>43789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H34+'19.11'!I34</f>
        <v>1007</v>
      </c>
      <c r="J34" s="51">
        <v>1</v>
      </c>
      <c r="K34" s="51">
        <v>0</v>
      </c>
      <c r="L34" s="51">
        <v>0</v>
      </c>
      <c r="M34" s="17">
        <f t="shared" si="9"/>
        <v>1003</v>
      </c>
      <c r="N34" s="86">
        <v>3</v>
      </c>
      <c r="O34" s="3"/>
      <c r="P34" s="3"/>
      <c r="Q34" s="3"/>
      <c r="R34" s="3"/>
    </row>
    <row r="35" spans="1:18" ht="17.399999999999999" x14ac:dyDescent="0.3">
      <c r="A35" s="1">
        <f t="shared" si="4"/>
        <v>43789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H35+'19.11'!I35</f>
        <v>2343</v>
      </c>
      <c r="J35" s="55">
        <v>4</v>
      </c>
      <c r="K35" s="55">
        <v>1</v>
      </c>
      <c r="L35" s="55">
        <v>1</v>
      </c>
      <c r="M35" s="19">
        <f t="shared" si="9"/>
        <v>2325</v>
      </c>
      <c r="N35" s="87">
        <v>14</v>
      </c>
      <c r="O35" s="3"/>
      <c r="P35" s="3"/>
      <c r="Q35" s="3"/>
      <c r="R35" s="3"/>
    </row>
    <row r="36" spans="1:18" x14ac:dyDescent="0.3">
      <c r="A36" s="1">
        <f t="shared" si="4"/>
        <v>43789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117</v>
      </c>
      <c r="I36" s="23">
        <f t="shared" si="10"/>
        <v>99140</v>
      </c>
      <c r="J36" s="23">
        <f t="shared" si="10"/>
        <v>251</v>
      </c>
      <c r="K36" s="23">
        <f t="shared" si="10"/>
        <v>179</v>
      </c>
      <c r="L36" s="23">
        <f t="shared" si="10"/>
        <v>112</v>
      </c>
      <c r="M36" s="23">
        <f t="shared" si="10"/>
        <v>98319</v>
      </c>
      <c r="N36" s="23">
        <f t="shared" si="10"/>
        <v>570</v>
      </c>
      <c r="O36" s="3"/>
      <c r="P36" s="3"/>
      <c r="Q36" s="3"/>
      <c r="R36" s="3"/>
    </row>
    <row r="37" spans="1:18" ht="21.6" customHeight="1" x14ac:dyDescent="0.3">
      <c r="A37" s="1">
        <f t="shared" si="4"/>
        <v>43789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43789</v>
      </c>
      <c r="B38" s="64">
        <v>1</v>
      </c>
      <c r="C38" s="69"/>
      <c r="D38" s="306" t="s">
        <v>244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43789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43789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43789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43789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43789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52</v>
      </c>
      <c r="O43" s="3"/>
      <c r="P43" s="3"/>
      <c r="Q43" s="3"/>
      <c r="R43" s="3"/>
    </row>
    <row r="44" spans="1:18" ht="58.2" customHeight="1" x14ac:dyDescent="0.3">
      <c r="A44" s="1">
        <f t="shared" si="4"/>
        <v>43789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37" t="s">
        <v>142</v>
      </c>
      <c r="I44" s="65" t="str">
        <f>"me©‡gvU fwZ© 
= "&amp;I75</f>
        <v>me©‡gvU fwZ© 
= 19760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19601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43789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H45+'19.11'!I45</f>
        <v>1206</v>
      </c>
      <c r="J45" s="49">
        <v>3</v>
      </c>
      <c r="K45" s="49">
        <v>3</v>
      </c>
      <c r="L45" s="49">
        <v>1</v>
      </c>
      <c r="M45" s="14">
        <f t="shared" ref="M45:M74" si="12">I45-N45-J45</f>
        <v>1202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43789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H46+'19.11'!I46</f>
        <v>1866</v>
      </c>
      <c r="J46" s="51">
        <v>11</v>
      </c>
      <c r="K46" s="51">
        <v>10</v>
      </c>
      <c r="L46" s="51">
        <v>8</v>
      </c>
      <c r="M46" s="17">
        <f t="shared" si="12"/>
        <v>1849</v>
      </c>
      <c r="N46" s="86">
        <v>6</v>
      </c>
      <c r="O46" s="3"/>
      <c r="P46" s="3"/>
      <c r="Q46" s="3"/>
      <c r="R46" s="3"/>
    </row>
    <row r="47" spans="1:18" ht="17.55" customHeight="1" x14ac:dyDescent="0.3">
      <c r="A47" s="1">
        <f t="shared" si="4"/>
        <v>43789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H47+'19.11'!I47</f>
        <v>665</v>
      </c>
      <c r="J47" s="51">
        <v>4</v>
      </c>
      <c r="K47" s="51">
        <v>4</v>
      </c>
      <c r="L47" s="51">
        <v>3</v>
      </c>
      <c r="M47" s="17">
        <f t="shared" si="12"/>
        <v>660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43789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H48+'19.11'!I48</f>
        <v>755</v>
      </c>
      <c r="J48" s="51">
        <v>8</v>
      </c>
      <c r="K48" s="51">
        <v>7</v>
      </c>
      <c r="L48" s="51">
        <v>4</v>
      </c>
      <c r="M48" s="17">
        <f t="shared" si="12"/>
        <v>746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43789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H49+'19.11'!I49</f>
        <v>909</v>
      </c>
      <c r="J49" s="51">
        <v>12</v>
      </c>
      <c r="K49" s="51">
        <v>12</v>
      </c>
      <c r="L49" s="51">
        <v>12</v>
      </c>
      <c r="M49" s="17">
        <f t="shared" si="12"/>
        <v>893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43789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H50+'19.11'!I50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43789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H51+'19.11'!I51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43789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H52+'19.11'!I52</f>
        <v>378</v>
      </c>
      <c r="J52" s="51">
        <v>1</v>
      </c>
      <c r="K52" s="51">
        <v>2</v>
      </c>
      <c r="L52" s="51">
        <v>2</v>
      </c>
      <c r="M52" s="17">
        <f t="shared" si="12"/>
        <v>376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43789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H53+'19.11'!I53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43789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H54+'19.11'!I54</f>
        <v>1702</v>
      </c>
      <c r="J54" s="51">
        <v>2</v>
      </c>
      <c r="K54" s="51">
        <v>1</v>
      </c>
      <c r="L54" s="51">
        <v>1</v>
      </c>
      <c r="M54" s="17">
        <f t="shared" si="12"/>
        <v>1695</v>
      </c>
      <c r="N54" s="86">
        <v>5</v>
      </c>
      <c r="O54" s="3"/>
      <c r="P54" s="3"/>
      <c r="Q54" s="3"/>
      <c r="R54" s="3"/>
    </row>
    <row r="55" spans="1:18" ht="17.55" customHeight="1" x14ac:dyDescent="0.3">
      <c r="A55" s="1">
        <f t="shared" si="4"/>
        <v>43789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H55+'19.11'!I55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43789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H56+'19.11'!I56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43789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H57+'19.11'!I57</f>
        <v>685</v>
      </c>
      <c r="J57" s="51">
        <v>4</v>
      </c>
      <c r="K57" s="51">
        <v>4</v>
      </c>
      <c r="L57" s="51">
        <v>1</v>
      </c>
      <c r="M57" s="17">
        <f t="shared" si="12"/>
        <v>678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43789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H58+'19.11'!I58</f>
        <v>1410</v>
      </c>
      <c r="J58" s="51">
        <v>6</v>
      </c>
      <c r="K58" s="51">
        <v>6</v>
      </c>
      <c r="L58" s="51">
        <v>4</v>
      </c>
      <c r="M58" s="17">
        <f t="shared" si="12"/>
        <v>1397</v>
      </c>
      <c r="N58" s="86">
        <v>7</v>
      </c>
      <c r="O58" s="3"/>
      <c r="P58" s="3"/>
      <c r="Q58" s="3"/>
      <c r="R58" s="3"/>
    </row>
    <row r="59" spans="1:18" ht="17.55" customHeight="1" x14ac:dyDescent="0.3">
      <c r="A59" s="1">
        <f t="shared" si="4"/>
        <v>43789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H59+'19.11'!I59</f>
        <v>770</v>
      </c>
      <c r="J59" s="51">
        <v>8</v>
      </c>
      <c r="K59" s="51">
        <v>8</v>
      </c>
      <c r="L59" s="51">
        <v>7</v>
      </c>
      <c r="M59" s="17">
        <f t="shared" si="12"/>
        <v>760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43789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H60+'19.11'!I60</f>
        <v>370</v>
      </c>
      <c r="J60" s="51"/>
      <c r="K60" s="51"/>
      <c r="L60" s="51">
        <v>0</v>
      </c>
      <c r="M60" s="17">
        <f t="shared" si="12"/>
        <v>369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43789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H61+'19.11'!I61</f>
        <v>482</v>
      </c>
      <c r="J61" s="51"/>
      <c r="K61" s="51"/>
      <c r="L61" s="51">
        <v>0</v>
      </c>
      <c r="M61" s="17">
        <f t="shared" si="12"/>
        <v>480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43789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H62+'19.11'!I62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43789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H63+'19.11'!I63</f>
        <v>806</v>
      </c>
      <c r="J63" s="51">
        <v>6</v>
      </c>
      <c r="K63" s="51">
        <v>5</v>
      </c>
      <c r="L63" s="51">
        <v>5</v>
      </c>
      <c r="M63" s="17">
        <f t="shared" si="12"/>
        <v>794</v>
      </c>
      <c r="N63" s="86">
        <v>6</v>
      </c>
      <c r="O63" s="3"/>
      <c r="P63" s="3"/>
      <c r="Q63" s="3"/>
      <c r="R63" s="3"/>
    </row>
    <row r="64" spans="1:18" ht="17.55" customHeight="1" x14ac:dyDescent="0.3">
      <c r="A64" s="1">
        <f t="shared" si="4"/>
        <v>43789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H64+'19.11'!I64</f>
        <v>981</v>
      </c>
      <c r="J64" s="51"/>
      <c r="K64" s="51"/>
      <c r="L64" s="51">
        <v>0</v>
      </c>
      <c r="M64" s="17">
        <f t="shared" si="12"/>
        <v>980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43789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H65+'19.11'!I65</f>
        <v>492</v>
      </c>
      <c r="J65" s="51">
        <v>4</v>
      </c>
      <c r="K65" s="51">
        <v>4</v>
      </c>
      <c r="L65" s="51">
        <v>4</v>
      </c>
      <c r="M65" s="17">
        <f t="shared" si="12"/>
        <v>483</v>
      </c>
      <c r="N65" s="86">
        <v>5</v>
      </c>
      <c r="O65" s="3"/>
      <c r="P65" s="3"/>
      <c r="Q65" s="3"/>
      <c r="R65" s="3"/>
    </row>
    <row r="66" spans="1:18" ht="17.55" customHeight="1" x14ac:dyDescent="0.3">
      <c r="A66" s="1">
        <f t="shared" si="4"/>
        <v>43789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H66+'19.11'!I66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43789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H67+'19.11'!I67</f>
        <v>725</v>
      </c>
      <c r="J67" s="51">
        <v>7</v>
      </c>
      <c r="K67" s="51">
        <v>6</v>
      </c>
      <c r="L67" s="51">
        <v>5</v>
      </c>
      <c r="M67" s="17">
        <f t="shared" si="12"/>
        <v>718</v>
      </c>
      <c r="N67" s="86">
        <v>0</v>
      </c>
      <c r="O67" s="3"/>
      <c r="P67" s="3"/>
      <c r="Q67" s="3"/>
      <c r="R67" s="3"/>
    </row>
    <row r="68" spans="1:18" ht="17.55" customHeight="1" x14ac:dyDescent="0.3">
      <c r="A68" s="1">
        <f t="shared" si="4"/>
        <v>43789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H68+'19.11'!I68</f>
        <v>359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43789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H69+'19.11'!I69</f>
        <v>847</v>
      </c>
      <c r="J69" s="51">
        <v>3</v>
      </c>
      <c r="K69" s="51">
        <v>2</v>
      </c>
      <c r="L69" s="51">
        <v>1</v>
      </c>
      <c r="M69" s="17">
        <f t="shared" si="12"/>
        <v>843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43789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H70+'19.11'!I70</f>
        <v>790</v>
      </c>
      <c r="J70" s="51">
        <v>2</v>
      </c>
      <c r="K70" s="51">
        <v>2</v>
      </c>
      <c r="L70" s="51">
        <v>0</v>
      </c>
      <c r="M70" s="17">
        <f t="shared" si="12"/>
        <v>787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43789</v>
      </c>
      <c r="B71" s="2" t="s">
        <v>109</v>
      </c>
      <c r="C71" s="33">
        <v>27</v>
      </c>
      <c r="D71" s="50" t="s">
        <v>110</v>
      </c>
      <c r="E71" s="13">
        <v>2</v>
      </c>
      <c r="F71" s="13">
        <v>0</v>
      </c>
      <c r="G71" s="13">
        <v>0</v>
      </c>
      <c r="H71" s="83">
        <f t="shared" si="11"/>
        <v>2</v>
      </c>
      <c r="I71" s="105">
        <f>H71+'19.11'!I71</f>
        <v>777</v>
      </c>
      <c r="J71" s="51"/>
      <c r="K71" s="51"/>
      <c r="L71" s="51">
        <v>0</v>
      </c>
      <c r="M71" s="17">
        <f t="shared" si="12"/>
        <v>775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43789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H72+'19.11'!I72</f>
        <v>307</v>
      </c>
      <c r="J72" s="51"/>
      <c r="K72" s="51"/>
      <c r="L72" s="51">
        <v>0</v>
      </c>
      <c r="M72" s="17">
        <f t="shared" si="12"/>
        <v>306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43789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H73+'19.11'!I73</f>
        <v>398</v>
      </c>
      <c r="J73" s="51">
        <v>3</v>
      </c>
      <c r="K73" s="51">
        <v>3</v>
      </c>
      <c r="L73" s="51">
        <v>3</v>
      </c>
      <c r="M73" s="17">
        <f t="shared" si="12"/>
        <v>394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43789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H74+'19.11'!I74</f>
        <v>10</v>
      </c>
      <c r="J74" s="55">
        <v>10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43789</v>
      </c>
      <c r="B75" s="2">
        <v>1</v>
      </c>
      <c r="C75" s="29"/>
      <c r="D75" s="22" t="s">
        <v>117</v>
      </c>
      <c r="E75" s="23">
        <f>SUM(E45:E74)</f>
        <v>12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12</v>
      </c>
      <c r="I75" s="23">
        <f t="shared" si="13"/>
        <v>19760</v>
      </c>
      <c r="J75" s="23">
        <f t="shared" si="13"/>
        <v>107</v>
      </c>
      <c r="K75" s="23">
        <f t="shared" si="13"/>
        <v>98</v>
      </c>
      <c r="L75" s="23">
        <f t="shared" si="13"/>
        <v>69</v>
      </c>
      <c r="M75" s="23">
        <f t="shared" si="13"/>
        <v>19601</v>
      </c>
      <c r="N75" s="23">
        <f t="shared" si="13"/>
        <v>52</v>
      </c>
      <c r="O75" s="3"/>
      <c r="P75" s="3"/>
      <c r="Q75" s="3"/>
      <c r="R75" s="3"/>
    </row>
    <row r="76" spans="1:18" ht="17.55" customHeight="1" x14ac:dyDescent="0.3">
      <c r="A76" s="1">
        <f t="shared" si="4"/>
        <v>43789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43789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43789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43789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43789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43789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43789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43789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43789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43789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43789</v>
      </c>
      <c r="B86" s="2">
        <v>1</v>
      </c>
      <c r="E86" s="30"/>
    </row>
    <row r="87" spans="1:14" x14ac:dyDescent="0.3">
      <c r="A87" s="1">
        <f t="shared" si="4"/>
        <v>43789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43789</v>
      </c>
      <c r="B88" s="2">
        <v>1</v>
      </c>
      <c r="E88" s="30"/>
    </row>
    <row r="89" spans="1:14" x14ac:dyDescent="0.3">
      <c r="A89" s="1">
        <f t="shared" ref="A89" si="14">$N$3</f>
        <v>43789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43788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43788</v>
      </c>
      <c r="B2" s="2">
        <v>1</v>
      </c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41"/>
      <c r="N2" s="235"/>
    </row>
    <row r="3" spans="1:20" ht="17.399999999999999" x14ac:dyDescent="0.3">
      <c r="A3" s="1">
        <f t="shared" si="0"/>
        <v>43788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43788</v>
      </c>
      <c r="O3" s="3"/>
      <c r="P3" s="3"/>
      <c r="Q3" s="3"/>
      <c r="R3" s="3"/>
    </row>
    <row r="4" spans="1:20" ht="17.399999999999999" x14ac:dyDescent="0.3">
      <c r="A4" s="1">
        <f t="shared" si="0"/>
        <v>43788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43788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43788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43788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43788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43788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124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577</v>
      </c>
      <c r="O9" s="3"/>
      <c r="P9" s="3"/>
      <c r="Q9" s="40" t="str">
        <f>"24 N›Uvq ?? msL¨v = "&amp;H36</f>
        <v>24 N›Uvq ?? msL¨v = 124</v>
      </c>
    </row>
    <row r="10" spans="1:20" ht="57.6" x14ac:dyDescent="0.3">
      <c r="A10" s="1">
        <f t="shared" si="0"/>
        <v>43788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36" t="s">
        <v>142</v>
      </c>
      <c r="I10" s="65" t="str">
        <f>"me©‡gvU fwZ©
= "&amp;I36</f>
        <v>me©‡gvU fwZ©
= 99023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98195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43788</v>
      </c>
      <c r="B11" s="2" t="s">
        <v>9</v>
      </c>
      <c r="C11" s="12">
        <v>1</v>
      </c>
      <c r="D11" s="57" t="s">
        <v>10</v>
      </c>
      <c r="E11" s="13">
        <v>9</v>
      </c>
      <c r="F11" s="13">
        <v>0</v>
      </c>
      <c r="G11" s="13">
        <v>0</v>
      </c>
      <c r="H11" s="82">
        <f>SUM(E11:G11)</f>
        <v>9</v>
      </c>
      <c r="I11" s="104">
        <f>H11+'18.11'!I11</f>
        <v>8522</v>
      </c>
      <c r="J11" s="49">
        <v>40</v>
      </c>
      <c r="K11" s="49">
        <v>23</v>
      </c>
      <c r="L11" s="49">
        <v>11</v>
      </c>
      <c r="M11" s="14">
        <f t="shared" ref="M11:M23" si="1">I11-N11-J11</f>
        <v>8422</v>
      </c>
      <c r="N11" s="85">
        <v>60</v>
      </c>
      <c r="O11" s="3"/>
      <c r="P11" s="3"/>
      <c r="Q11" s="3"/>
      <c r="R11" s="3"/>
    </row>
    <row r="12" spans="1:20" x14ac:dyDescent="0.3">
      <c r="A12" s="1">
        <f t="shared" si="0"/>
        <v>43788</v>
      </c>
      <c r="B12" s="2" t="s">
        <v>11</v>
      </c>
      <c r="C12" s="15">
        <v>2</v>
      </c>
      <c r="D12" s="59" t="s">
        <v>144</v>
      </c>
      <c r="E12" s="13">
        <v>4</v>
      </c>
      <c r="F12" s="13">
        <v>0</v>
      </c>
      <c r="G12" s="13">
        <v>0</v>
      </c>
      <c r="H12" s="83">
        <f t="shared" ref="H12:H23" si="2">SUM(E12:G12)</f>
        <v>4</v>
      </c>
      <c r="I12" s="105">
        <f>H12+'18.11'!I12</f>
        <v>4938</v>
      </c>
      <c r="J12" s="51">
        <v>2</v>
      </c>
      <c r="K12" s="51">
        <v>0</v>
      </c>
      <c r="L12" s="51">
        <v>0</v>
      </c>
      <c r="M12" s="17">
        <f t="shared" si="1"/>
        <v>4905</v>
      </c>
      <c r="N12" s="86">
        <v>31</v>
      </c>
      <c r="O12" s="3"/>
      <c r="P12" s="3"/>
      <c r="Q12" s="3"/>
      <c r="R12" s="3"/>
    </row>
    <row r="13" spans="1:20" x14ac:dyDescent="0.3">
      <c r="A13" s="1">
        <f t="shared" si="0"/>
        <v>43788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H13+'18.11'!I13</f>
        <v>1439</v>
      </c>
      <c r="J13" s="51">
        <v>16</v>
      </c>
      <c r="K13" s="51">
        <v>9</v>
      </c>
      <c r="L13" s="51">
        <v>8</v>
      </c>
      <c r="M13" s="17">
        <f t="shared" si="1"/>
        <v>1422</v>
      </c>
      <c r="N13" s="86">
        <v>1</v>
      </c>
      <c r="O13" s="3"/>
      <c r="Q13" s="3"/>
      <c r="R13" s="3"/>
    </row>
    <row r="14" spans="1:20" x14ac:dyDescent="0.3">
      <c r="A14" s="1">
        <f t="shared" si="0"/>
        <v>43788</v>
      </c>
      <c r="B14" s="2" t="s">
        <v>14</v>
      </c>
      <c r="C14" s="15">
        <v>4</v>
      </c>
      <c r="D14" s="59" t="s">
        <v>145</v>
      </c>
      <c r="E14" s="13">
        <v>4</v>
      </c>
      <c r="F14" s="13">
        <v>0</v>
      </c>
      <c r="G14" s="13">
        <v>0</v>
      </c>
      <c r="H14" s="83">
        <f t="shared" si="2"/>
        <v>4</v>
      </c>
      <c r="I14" s="105">
        <f>H14+'18.11'!I14</f>
        <v>3664</v>
      </c>
      <c r="J14" s="51">
        <v>7</v>
      </c>
      <c r="K14" s="51">
        <v>8</v>
      </c>
      <c r="L14" s="51">
        <v>5</v>
      </c>
      <c r="M14" s="17">
        <f t="shared" si="1"/>
        <v>3621</v>
      </c>
      <c r="N14" s="86">
        <v>36</v>
      </c>
      <c r="O14" s="3"/>
      <c r="P14" s="3"/>
      <c r="Q14" s="3"/>
      <c r="R14" s="3"/>
    </row>
    <row r="15" spans="1:20" ht="17.399999999999999" x14ac:dyDescent="0.3">
      <c r="A15" s="1">
        <f t="shared" si="0"/>
        <v>43788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H15+'18.11'!I15</f>
        <v>1644</v>
      </c>
      <c r="J15" s="51">
        <v>3</v>
      </c>
      <c r="K15" s="51">
        <v>2</v>
      </c>
      <c r="L15" s="51">
        <v>2</v>
      </c>
      <c r="M15" s="17">
        <f t="shared" si="1"/>
        <v>1634</v>
      </c>
      <c r="N15" s="86">
        <v>7</v>
      </c>
      <c r="O15" s="3"/>
      <c r="P15" s="3"/>
      <c r="Q15" s="3"/>
      <c r="R15" s="3"/>
    </row>
    <row r="16" spans="1:20" ht="17.399999999999999" x14ac:dyDescent="0.3">
      <c r="A16" s="1">
        <f t="shared" si="0"/>
        <v>43788</v>
      </c>
      <c r="B16" s="2" t="s">
        <v>21</v>
      </c>
      <c r="C16" s="15">
        <v>6</v>
      </c>
      <c r="D16" s="61" t="s">
        <v>22</v>
      </c>
      <c r="E16" s="13">
        <v>3</v>
      </c>
      <c r="F16" s="13">
        <v>0</v>
      </c>
      <c r="G16" s="13">
        <v>0</v>
      </c>
      <c r="H16" s="83">
        <f t="shared" si="2"/>
        <v>3</v>
      </c>
      <c r="I16" s="105">
        <f>H16+'18.11'!I16</f>
        <v>1028</v>
      </c>
      <c r="J16" s="51"/>
      <c r="K16" s="51"/>
      <c r="L16" s="51">
        <v>0</v>
      </c>
      <c r="M16" s="17">
        <f t="shared" si="1"/>
        <v>1023</v>
      </c>
      <c r="N16" s="86">
        <v>5</v>
      </c>
      <c r="O16" s="3"/>
      <c r="P16" s="3"/>
      <c r="Q16" s="3"/>
      <c r="R16" s="3"/>
    </row>
    <row r="17" spans="1:18" x14ac:dyDescent="0.3">
      <c r="A17" s="1">
        <f t="shared" si="0"/>
        <v>43788</v>
      </c>
      <c r="B17" s="2" t="s">
        <v>23</v>
      </c>
      <c r="C17" s="15">
        <v>7</v>
      </c>
      <c r="D17" s="61" t="s">
        <v>24</v>
      </c>
      <c r="E17" s="13">
        <v>5</v>
      </c>
      <c r="F17" s="13">
        <v>0</v>
      </c>
      <c r="G17" s="13">
        <v>0</v>
      </c>
      <c r="H17" s="83">
        <f t="shared" si="2"/>
        <v>5</v>
      </c>
      <c r="I17" s="105">
        <f>H17+'18.11'!I17</f>
        <v>4119</v>
      </c>
      <c r="J17" s="51">
        <v>15</v>
      </c>
      <c r="K17" s="51">
        <v>9</v>
      </c>
      <c r="L17" s="51">
        <v>4</v>
      </c>
      <c r="M17" s="17">
        <f t="shared" si="1"/>
        <v>4063</v>
      </c>
      <c r="N17" s="86">
        <v>41</v>
      </c>
      <c r="O17" s="3"/>
      <c r="P17" s="3"/>
      <c r="Q17" s="3"/>
      <c r="R17" s="3"/>
    </row>
    <row r="18" spans="1:18" ht="17.399999999999999" x14ac:dyDescent="0.3">
      <c r="A18" s="1">
        <f t="shared" si="0"/>
        <v>43788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H18+'18.11'!I18</f>
        <v>352</v>
      </c>
      <c r="J18" s="51"/>
      <c r="K18" s="51"/>
      <c r="L18" s="51">
        <v>0</v>
      </c>
      <c r="M18" s="17">
        <f t="shared" si="1"/>
        <v>351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43788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H19+'18.11'!I19</f>
        <v>1722</v>
      </c>
      <c r="J19" s="51"/>
      <c r="K19" s="51">
        <v>0</v>
      </c>
      <c r="L19" s="51">
        <v>0</v>
      </c>
      <c r="M19" s="17">
        <f t="shared" si="1"/>
        <v>1711</v>
      </c>
      <c r="N19" s="86">
        <v>11</v>
      </c>
      <c r="O19" s="3"/>
      <c r="P19" s="3"/>
      <c r="Q19" s="3"/>
      <c r="R19" s="3"/>
    </row>
    <row r="20" spans="1:18" x14ac:dyDescent="0.3">
      <c r="A20" s="1">
        <f t="shared" si="0"/>
        <v>43788</v>
      </c>
      <c r="B20" s="2" t="s">
        <v>29</v>
      </c>
      <c r="C20" s="15">
        <v>10</v>
      </c>
      <c r="D20" s="59" t="s">
        <v>30</v>
      </c>
      <c r="E20" s="13">
        <v>9</v>
      </c>
      <c r="F20" s="13">
        <v>0</v>
      </c>
      <c r="G20" s="13">
        <v>0</v>
      </c>
      <c r="H20" s="83">
        <f t="shared" si="2"/>
        <v>9</v>
      </c>
      <c r="I20" s="105">
        <f>H20+'18.11'!I20</f>
        <v>3128</v>
      </c>
      <c r="J20" s="51">
        <v>3</v>
      </c>
      <c r="K20" s="51">
        <v>2</v>
      </c>
      <c r="L20" s="51">
        <v>2</v>
      </c>
      <c r="M20" s="17">
        <f t="shared" si="1"/>
        <v>3098</v>
      </c>
      <c r="N20" s="86">
        <v>27</v>
      </c>
      <c r="O20" s="3"/>
      <c r="P20" s="3"/>
      <c r="Q20" s="3"/>
      <c r="R20" s="3"/>
    </row>
    <row r="21" spans="1:18" ht="22.2" customHeight="1" x14ac:dyDescent="0.3">
      <c r="A21" s="1">
        <f t="shared" si="0"/>
        <v>43788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H21+'18.11'!I21</f>
        <v>242</v>
      </c>
      <c r="J21" s="51"/>
      <c r="K21" s="51"/>
      <c r="L21" s="51"/>
      <c r="M21" s="17">
        <f t="shared" si="1"/>
        <v>241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H22+'18.11'!I22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43788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40</v>
      </c>
      <c r="I24" s="94">
        <f t="shared" si="3"/>
        <v>30873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30566</v>
      </c>
      <c r="N24" s="96">
        <f t="shared" si="3"/>
        <v>221</v>
      </c>
      <c r="O24" s="3"/>
      <c r="P24" s="3"/>
      <c r="Q24" s="3"/>
      <c r="R24" s="3"/>
    </row>
    <row r="25" spans="1:18" x14ac:dyDescent="0.3">
      <c r="A25" s="1">
        <f t="shared" ref="A25:A88" si="4">$N$3</f>
        <v>43788</v>
      </c>
      <c r="B25" s="2">
        <v>1</v>
      </c>
      <c r="C25" s="78"/>
      <c r="D25" s="79" t="s">
        <v>119</v>
      </c>
      <c r="E25" s="97">
        <f>E75</f>
        <v>7</v>
      </c>
      <c r="F25" s="97">
        <f t="shared" ref="F25:N25" si="5">F75</f>
        <v>0</v>
      </c>
      <c r="G25" s="97">
        <f t="shared" si="5"/>
        <v>0</v>
      </c>
      <c r="H25" s="97">
        <f t="shared" si="5"/>
        <v>7</v>
      </c>
      <c r="I25" s="97">
        <f t="shared" si="5"/>
        <v>19748</v>
      </c>
      <c r="J25" s="97">
        <f t="shared" si="5"/>
        <v>107</v>
      </c>
      <c r="K25" s="97">
        <f t="shared" si="5"/>
        <v>98</v>
      </c>
      <c r="L25" s="97">
        <f t="shared" si="5"/>
        <v>69</v>
      </c>
      <c r="M25" s="97">
        <f t="shared" si="5"/>
        <v>19592</v>
      </c>
      <c r="N25" s="97">
        <f t="shared" si="5"/>
        <v>49</v>
      </c>
      <c r="O25" s="3"/>
      <c r="P25" s="3"/>
      <c r="Q25" s="3"/>
      <c r="R25" s="3"/>
    </row>
    <row r="26" spans="1:18" x14ac:dyDescent="0.3">
      <c r="A26" s="1">
        <f t="shared" si="4"/>
        <v>43788</v>
      </c>
      <c r="B26" s="2">
        <v>1</v>
      </c>
      <c r="C26" s="78"/>
      <c r="D26" s="79" t="s">
        <v>154</v>
      </c>
      <c r="E26" s="97">
        <f>E24+E25</f>
        <v>47</v>
      </c>
      <c r="F26" s="98">
        <f t="shared" ref="F26:N26" si="6">F24+F25</f>
        <v>0</v>
      </c>
      <c r="G26" s="98">
        <f t="shared" si="6"/>
        <v>0</v>
      </c>
      <c r="H26" s="99">
        <f t="shared" si="6"/>
        <v>47</v>
      </c>
      <c r="I26" s="97">
        <f t="shared" si="6"/>
        <v>50621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50158</v>
      </c>
      <c r="N26" s="102">
        <f t="shared" si="6"/>
        <v>270</v>
      </c>
      <c r="O26" s="3"/>
      <c r="P26" s="67"/>
      <c r="Q26" s="3"/>
      <c r="R26" s="3"/>
    </row>
    <row r="27" spans="1:18" x14ac:dyDescent="0.3">
      <c r="A27" s="1">
        <f t="shared" si="4"/>
        <v>43788</v>
      </c>
      <c r="B27" s="2">
        <v>1</v>
      </c>
      <c r="C27" s="80"/>
      <c r="D27" s="81" t="s">
        <v>120</v>
      </c>
      <c r="E27" s="97">
        <f>SUM(E28:E35)</f>
        <v>77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77</v>
      </c>
      <c r="I27" s="97">
        <f t="shared" si="7"/>
        <v>48402</v>
      </c>
      <c r="J27" s="98">
        <f>SUM(J28:J35)</f>
        <v>58</v>
      </c>
      <c r="K27" s="98">
        <f t="shared" si="7"/>
        <v>28</v>
      </c>
      <c r="L27" s="100">
        <f t="shared" si="7"/>
        <v>11</v>
      </c>
      <c r="M27" s="101">
        <f t="shared" si="7"/>
        <v>48037</v>
      </c>
      <c r="N27" s="102">
        <f t="shared" si="7"/>
        <v>307</v>
      </c>
      <c r="O27" s="3"/>
      <c r="P27" s="3"/>
      <c r="Q27" s="3"/>
      <c r="R27" s="3"/>
    </row>
    <row r="28" spans="1:18" x14ac:dyDescent="0.3">
      <c r="A28" s="1">
        <f t="shared" si="4"/>
        <v>43788</v>
      </c>
      <c r="B28" s="2" t="s">
        <v>31</v>
      </c>
      <c r="C28" s="12">
        <v>1</v>
      </c>
      <c r="D28" s="48" t="s">
        <v>32</v>
      </c>
      <c r="E28" s="13">
        <v>13</v>
      </c>
      <c r="F28" s="13">
        <v>0</v>
      </c>
      <c r="G28" s="13">
        <v>0</v>
      </c>
      <c r="H28" s="82">
        <f t="shared" ref="H28:H35" si="8">SUM(E28:G28)</f>
        <v>13</v>
      </c>
      <c r="I28" s="104">
        <f>H28+'18.11'!I28</f>
        <v>11504</v>
      </c>
      <c r="J28" s="49">
        <v>13</v>
      </c>
      <c r="K28" s="49">
        <v>6</v>
      </c>
      <c r="L28" s="49">
        <v>4</v>
      </c>
      <c r="M28" s="14">
        <f t="shared" ref="M28:M35" si="9">I28-N28-J28</f>
        <v>11458</v>
      </c>
      <c r="N28" s="85">
        <v>33</v>
      </c>
      <c r="O28" s="3"/>
      <c r="P28" s="3"/>
      <c r="Q28" s="3"/>
      <c r="R28" s="3"/>
    </row>
    <row r="29" spans="1:18" x14ac:dyDescent="0.3">
      <c r="A29" s="1">
        <f t="shared" si="4"/>
        <v>43788</v>
      </c>
      <c r="B29" s="2" t="s">
        <v>33</v>
      </c>
      <c r="C29" s="15">
        <v>2</v>
      </c>
      <c r="D29" s="50" t="s">
        <v>156</v>
      </c>
      <c r="E29" s="13">
        <v>22</v>
      </c>
      <c r="F29" s="13">
        <v>0</v>
      </c>
      <c r="G29" s="13">
        <v>0</v>
      </c>
      <c r="H29" s="83">
        <f t="shared" si="8"/>
        <v>22</v>
      </c>
      <c r="I29" s="105">
        <f>H29+'18.11'!I29</f>
        <v>8007</v>
      </c>
      <c r="J29" s="51">
        <v>5</v>
      </c>
      <c r="K29" s="51">
        <v>3</v>
      </c>
      <c r="L29" s="51">
        <v>0</v>
      </c>
      <c r="M29" s="17">
        <f t="shared" si="9"/>
        <v>7885</v>
      </c>
      <c r="N29" s="86">
        <v>117</v>
      </c>
      <c r="O29" s="3"/>
      <c r="P29" s="3"/>
      <c r="Q29" s="3"/>
      <c r="R29" s="3"/>
    </row>
    <row r="30" spans="1:18" ht="17.399999999999999" x14ac:dyDescent="0.3">
      <c r="A30" s="1">
        <f t="shared" si="4"/>
        <v>43788</v>
      </c>
      <c r="B30" s="2" t="s">
        <v>35</v>
      </c>
      <c r="C30" s="15">
        <v>3</v>
      </c>
      <c r="D30" s="50" t="s">
        <v>36</v>
      </c>
      <c r="E30" s="13">
        <v>20</v>
      </c>
      <c r="F30" s="13">
        <v>0</v>
      </c>
      <c r="G30" s="13">
        <v>0</v>
      </c>
      <c r="H30" s="83">
        <f t="shared" si="8"/>
        <v>20</v>
      </c>
      <c r="I30" s="105">
        <f>H30+'18.11'!I30</f>
        <v>11670</v>
      </c>
      <c r="J30" s="51">
        <v>17</v>
      </c>
      <c r="K30" s="51">
        <v>9</v>
      </c>
      <c r="L30" s="51">
        <v>3</v>
      </c>
      <c r="M30" s="17">
        <f t="shared" si="9"/>
        <v>11574</v>
      </c>
      <c r="N30" s="86">
        <v>79</v>
      </c>
      <c r="O30" s="3"/>
      <c r="P30" s="3"/>
      <c r="Q30" s="3"/>
      <c r="R30" s="3"/>
    </row>
    <row r="31" spans="1:18" ht="17.399999999999999" x14ac:dyDescent="0.3">
      <c r="A31" s="1">
        <f t="shared" si="4"/>
        <v>43788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H31+'18.11'!I31</f>
        <v>2143</v>
      </c>
      <c r="J31" s="51">
        <v>4</v>
      </c>
      <c r="K31" s="51">
        <v>3</v>
      </c>
      <c r="L31" s="51">
        <v>2</v>
      </c>
      <c r="M31" s="17">
        <f t="shared" si="9"/>
        <v>2132</v>
      </c>
      <c r="N31" s="86">
        <v>7</v>
      </c>
      <c r="O31" s="3"/>
      <c r="P31" s="3"/>
      <c r="Q31" s="3"/>
      <c r="R31" s="3"/>
    </row>
    <row r="32" spans="1:18" ht="17.399999999999999" x14ac:dyDescent="0.3">
      <c r="A32" s="1">
        <f t="shared" si="4"/>
        <v>43788</v>
      </c>
      <c r="B32" s="2" t="s">
        <v>39</v>
      </c>
      <c r="C32" s="15">
        <v>5</v>
      </c>
      <c r="D32" s="50" t="s">
        <v>40</v>
      </c>
      <c r="E32" s="13">
        <v>8</v>
      </c>
      <c r="F32" s="13">
        <v>0</v>
      </c>
      <c r="G32" s="13">
        <v>0</v>
      </c>
      <c r="H32" s="83">
        <f t="shared" si="8"/>
        <v>8</v>
      </c>
      <c r="I32" s="105">
        <f>H32+'18.11'!I32</f>
        <v>4756</v>
      </c>
      <c r="J32" s="51">
        <v>5</v>
      </c>
      <c r="K32" s="51">
        <v>2</v>
      </c>
      <c r="L32" s="51">
        <v>0</v>
      </c>
      <c r="M32" s="17">
        <f t="shared" si="9"/>
        <v>4735</v>
      </c>
      <c r="N32" s="86">
        <v>16</v>
      </c>
      <c r="O32" s="3"/>
      <c r="P32" s="3"/>
      <c r="Q32" s="3"/>
      <c r="R32" s="3"/>
    </row>
    <row r="33" spans="1:18" ht="17.399999999999999" x14ac:dyDescent="0.3">
      <c r="A33" s="1">
        <f t="shared" si="4"/>
        <v>43788</v>
      </c>
      <c r="B33" s="2" t="s">
        <v>41</v>
      </c>
      <c r="C33" s="15">
        <v>6</v>
      </c>
      <c r="D33" s="50" t="s">
        <v>42</v>
      </c>
      <c r="E33" s="13">
        <v>9</v>
      </c>
      <c r="F33" s="13">
        <v>0</v>
      </c>
      <c r="G33" s="13">
        <v>0</v>
      </c>
      <c r="H33" s="83">
        <f t="shared" si="8"/>
        <v>9</v>
      </c>
      <c r="I33" s="105">
        <f>H33+'18.11'!I33</f>
        <v>6973</v>
      </c>
      <c r="J33" s="51">
        <v>9</v>
      </c>
      <c r="K33" s="51">
        <v>4</v>
      </c>
      <c r="L33" s="51">
        <v>1</v>
      </c>
      <c r="M33" s="17">
        <f t="shared" si="9"/>
        <v>6928</v>
      </c>
      <c r="N33" s="86">
        <v>36</v>
      </c>
      <c r="O33" s="3"/>
      <c r="P33" s="3"/>
      <c r="Q33" s="3"/>
      <c r="R33" s="3"/>
    </row>
    <row r="34" spans="1:18" x14ac:dyDescent="0.3">
      <c r="A34" s="1">
        <f t="shared" si="4"/>
        <v>43788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H34+'18.11'!I34</f>
        <v>1007</v>
      </c>
      <c r="J34" s="51">
        <v>1</v>
      </c>
      <c r="K34" s="51">
        <v>0</v>
      </c>
      <c r="L34" s="51">
        <v>0</v>
      </c>
      <c r="M34" s="17">
        <f t="shared" si="9"/>
        <v>1002</v>
      </c>
      <c r="N34" s="86">
        <v>4</v>
      </c>
      <c r="O34" s="3"/>
      <c r="P34" s="3"/>
      <c r="Q34" s="3"/>
      <c r="R34" s="3"/>
    </row>
    <row r="35" spans="1:18" ht="17.399999999999999" x14ac:dyDescent="0.3">
      <c r="A35" s="1">
        <f t="shared" si="4"/>
        <v>43788</v>
      </c>
      <c r="B35" s="2" t="s">
        <v>45</v>
      </c>
      <c r="C35" s="20">
        <v>8</v>
      </c>
      <c r="D35" s="54" t="s">
        <v>46</v>
      </c>
      <c r="E35" s="13">
        <v>3</v>
      </c>
      <c r="F35" s="13">
        <v>0</v>
      </c>
      <c r="G35" s="13">
        <v>0</v>
      </c>
      <c r="H35" s="84">
        <f t="shared" si="8"/>
        <v>3</v>
      </c>
      <c r="I35" s="106">
        <f>H35+'18.11'!I35</f>
        <v>2342</v>
      </c>
      <c r="J35" s="55">
        <v>4</v>
      </c>
      <c r="K35" s="55">
        <v>1</v>
      </c>
      <c r="L35" s="55">
        <v>1</v>
      </c>
      <c r="M35" s="19">
        <f t="shared" si="9"/>
        <v>2323</v>
      </c>
      <c r="N35" s="87">
        <v>15</v>
      </c>
      <c r="O35" s="3"/>
      <c r="P35" s="3"/>
      <c r="Q35" s="3"/>
      <c r="R35" s="3"/>
    </row>
    <row r="36" spans="1:18" x14ac:dyDescent="0.3">
      <c r="A36" s="1">
        <f t="shared" si="4"/>
        <v>43788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124</v>
      </c>
      <c r="I36" s="23">
        <f t="shared" si="10"/>
        <v>99023</v>
      </c>
      <c r="J36" s="23">
        <f t="shared" si="10"/>
        <v>251</v>
      </c>
      <c r="K36" s="23">
        <f t="shared" si="10"/>
        <v>179</v>
      </c>
      <c r="L36" s="23">
        <f t="shared" si="10"/>
        <v>112</v>
      </c>
      <c r="M36" s="23">
        <f t="shared" si="10"/>
        <v>98195</v>
      </c>
      <c r="N36" s="23">
        <f t="shared" si="10"/>
        <v>577</v>
      </c>
      <c r="O36" s="3"/>
      <c r="P36" s="3"/>
      <c r="Q36" s="3"/>
      <c r="R36" s="3"/>
    </row>
    <row r="37" spans="1:18" ht="21.6" customHeight="1" x14ac:dyDescent="0.3">
      <c r="A37" s="1">
        <f t="shared" si="4"/>
        <v>43788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43788</v>
      </c>
      <c r="B38" s="64">
        <v>1</v>
      </c>
      <c r="C38" s="69"/>
      <c r="D38" s="306" t="s">
        <v>243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43788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43788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43788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43788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43788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7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49</v>
      </c>
      <c r="O43" s="3"/>
      <c r="P43" s="3"/>
      <c r="Q43" s="3"/>
      <c r="R43" s="3"/>
    </row>
    <row r="44" spans="1:18" ht="58.2" customHeight="1" x14ac:dyDescent="0.3">
      <c r="A44" s="1">
        <f t="shared" si="4"/>
        <v>43788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36" t="s">
        <v>142</v>
      </c>
      <c r="I44" s="65" t="str">
        <f>"me©‡gvU fwZ© 
= "&amp;I75</f>
        <v>me©‡gvU fwZ© 
= 19748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19592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43788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H45+'18.11'!I45</f>
        <v>1205</v>
      </c>
      <c r="J45" s="49">
        <v>3</v>
      </c>
      <c r="K45" s="49">
        <v>3</v>
      </c>
      <c r="L45" s="49">
        <v>1</v>
      </c>
      <c r="M45" s="14">
        <f t="shared" ref="M45:M74" si="12">I45-N45-J45</f>
        <v>1202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43788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H46+'18.11'!I46</f>
        <v>1865</v>
      </c>
      <c r="J46" s="51">
        <v>11</v>
      </c>
      <c r="K46" s="51">
        <v>10</v>
      </c>
      <c r="L46" s="51">
        <v>8</v>
      </c>
      <c r="M46" s="17">
        <f t="shared" si="12"/>
        <v>1849</v>
      </c>
      <c r="N46" s="86">
        <v>5</v>
      </c>
      <c r="O46" s="3"/>
      <c r="P46" s="3"/>
      <c r="Q46" s="3"/>
      <c r="R46" s="3"/>
    </row>
    <row r="47" spans="1:18" ht="17.55" customHeight="1" x14ac:dyDescent="0.3">
      <c r="A47" s="1">
        <f t="shared" si="4"/>
        <v>43788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H47+'18.11'!I47</f>
        <v>664</v>
      </c>
      <c r="J47" s="51">
        <v>4</v>
      </c>
      <c r="K47" s="51">
        <v>4</v>
      </c>
      <c r="L47" s="51">
        <v>3</v>
      </c>
      <c r="M47" s="17">
        <f t="shared" si="12"/>
        <v>660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43788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H48+'18.11'!I48</f>
        <v>754</v>
      </c>
      <c r="J48" s="51">
        <v>8</v>
      </c>
      <c r="K48" s="51">
        <v>7</v>
      </c>
      <c r="L48" s="51">
        <v>4</v>
      </c>
      <c r="M48" s="17">
        <f t="shared" si="12"/>
        <v>744</v>
      </c>
      <c r="N48" s="86">
        <v>2</v>
      </c>
      <c r="O48" s="3"/>
      <c r="P48" s="3"/>
      <c r="Q48" s="3"/>
      <c r="R48" s="3"/>
    </row>
    <row r="49" spans="1:18" ht="17.55" customHeight="1" x14ac:dyDescent="0.3">
      <c r="A49" s="1">
        <f t="shared" si="4"/>
        <v>43788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H49+'18.11'!I49</f>
        <v>909</v>
      </c>
      <c r="J49" s="51">
        <v>12</v>
      </c>
      <c r="K49" s="51">
        <v>12</v>
      </c>
      <c r="L49" s="51">
        <v>12</v>
      </c>
      <c r="M49" s="17">
        <f t="shared" si="12"/>
        <v>893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43788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H50+'18.11'!I50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43788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H51+'18.11'!I51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43788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H52+'18.11'!I52</f>
        <v>378</v>
      </c>
      <c r="J52" s="51">
        <v>1</v>
      </c>
      <c r="K52" s="51">
        <v>2</v>
      </c>
      <c r="L52" s="51">
        <v>2</v>
      </c>
      <c r="M52" s="17">
        <f t="shared" si="12"/>
        <v>374</v>
      </c>
      <c r="N52" s="86">
        <v>3</v>
      </c>
      <c r="O52" s="3"/>
      <c r="P52" s="3"/>
      <c r="Q52" s="3"/>
      <c r="R52" s="3"/>
    </row>
    <row r="53" spans="1:18" ht="17.55" customHeight="1" x14ac:dyDescent="0.3">
      <c r="A53" s="1">
        <f t="shared" si="4"/>
        <v>43788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H53+'18.11'!I53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43788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H54+'18.11'!I54</f>
        <v>1702</v>
      </c>
      <c r="J54" s="51">
        <v>2</v>
      </c>
      <c r="K54" s="51">
        <v>1</v>
      </c>
      <c r="L54" s="51">
        <v>1</v>
      </c>
      <c r="M54" s="17">
        <f t="shared" si="12"/>
        <v>1694</v>
      </c>
      <c r="N54" s="86">
        <v>6</v>
      </c>
      <c r="O54" s="3"/>
      <c r="P54" s="3"/>
      <c r="Q54" s="3"/>
      <c r="R54" s="3"/>
    </row>
    <row r="55" spans="1:18" ht="17.55" customHeight="1" x14ac:dyDescent="0.3">
      <c r="A55" s="1">
        <f t="shared" si="4"/>
        <v>43788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H55+'18.11'!I55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43788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H56+'18.11'!I56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43788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H57+'18.11'!I57</f>
        <v>685</v>
      </c>
      <c r="J57" s="51">
        <v>4</v>
      </c>
      <c r="K57" s="51">
        <v>4</v>
      </c>
      <c r="L57" s="51">
        <v>1</v>
      </c>
      <c r="M57" s="17">
        <f t="shared" si="12"/>
        <v>677</v>
      </c>
      <c r="N57" s="86">
        <v>4</v>
      </c>
      <c r="O57" s="3"/>
      <c r="P57" s="3"/>
      <c r="Q57" s="3"/>
      <c r="R57" s="3"/>
    </row>
    <row r="58" spans="1:18" ht="17.55" customHeight="1" x14ac:dyDescent="0.3">
      <c r="A58" s="1">
        <f t="shared" si="4"/>
        <v>43788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H58+'18.11'!I58</f>
        <v>1408</v>
      </c>
      <c r="J58" s="51">
        <v>6</v>
      </c>
      <c r="K58" s="51">
        <v>6</v>
      </c>
      <c r="L58" s="51">
        <v>4</v>
      </c>
      <c r="M58" s="17">
        <f t="shared" si="12"/>
        <v>1399</v>
      </c>
      <c r="N58" s="86">
        <v>3</v>
      </c>
      <c r="O58" s="3"/>
      <c r="P58" s="3"/>
      <c r="Q58" s="3"/>
      <c r="R58" s="3"/>
    </row>
    <row r="59" spans="1:18" ht="17.55" customHeight="1" x14ac:dyDescent="0.3">
      <c r="A59" s="1">
        <f t="shared" si="4"/>
        <v>43788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H59+'18.11'!I59</f>
        <v>770</v>
      </c>
      <c r="J59" s="51">
        <v>8</v>
      </c>
      <c r="K59" s="51">
        <v>8</v>
      </c>
      <c r="L59" s="51">
        <v>7</v>
      </c>
      <c r="M59" s="17">
        <f t="shared" si="12"/>
        <v>760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43788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H60+'18.11'!I60</f>
        <v>370</v>
      </c>
      <c r="J60" s="51"/>
      <c r="K60" s="51"/>
      <c r="L60" s="51">
        <v>0</v>
      </c>
      <c r="M60" s="17">
        <f t="shared" si="12"/>
        <v>369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43788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H61+'18.11'!I61</f>
        <v>481</v>
      </c>
      <c r="J61" s="51"/>
      <c r="K61" s="51"/>
      <c r="L61" s="51">
        <v>0</v>
      </c>
      <c r="M61" s="17">
        <f t="shared" si="12"/>
        <v>480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43788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H62+'18.11'!I62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43788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H63+'18.11'!I63</f>
        <v>804</v>
      </c>
      <c r="J63" s="51">
        <v>6</v>
      </c>
      <c r="K63" s="51">
        <v>5</v>
      </c>
      <c r="L63" s="51">
        <v>5</v>
      </c>
      <c r="M63" s="17">
        <f t="shared" si="12"/>
        <v>793</v>
      </c>
      <c r="N63" s="86">
        <v>5</v>
      </c>
      <c r="O63" s="3"/>
      <c r="P63" s="3"/>
      <c r="Q63" s="3"/>
      <c r="R63" s="3"/>
    </row>
    <row r="64" spans="1:18" ht="17.55" customHeight="1" x14ac:dyDescent="0.3">
      <c r="A64" s="1">
        <f t="shared" si="4"/>
        <v>43788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H64+'18.11'!I64</f>
        <v>981</v>
      </c>
      <c r="J64" s="51"/>
      <c r="K64" s="51"/>
      <c r="L64" s="51">
        <v>0</v>
      </c>
      <c r="M64" s="17">
        <f t="shared" si="12"/>
        <v>980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43788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H65+'18.11'!I65</f>
        <v>491</v>
      </c>
      <c r="J65" s="51">
        <v>4</v>
      </c>
      <c r="K65" s="51">
        <v>4</v>
      </c>
      <c r="L65" s="51">
        <v>4</v>
      </c>
      <c r="M65" s="17">
        <f t="shared" si="12"/>
        <v>482</v>
      </c>
      <c r="N65" s="86">
        <v>5</v>
      </c>
      <c r="O65" s="3"/>
      <c r="P65" s="3"/>
      <c r="Q65" s="3"/>
      <c r="R65" s="3"/>
    </row>
    <row r="66" spans="1:18" ht="17.55" customHeight="1" x14ac:dyDescent="0.3">
      <c r="A66" s="1">
        <f t="shared" si="4"/>
        <v>43788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H66+'18.11'!I66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43788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H67+'18.11'!I67</f>
        <v>725</v>
      </c>
      <c r="J67" s="51">
        <v>7</v>
      </c>
      <c r="K67" s="51">
        <v>6</v>
      </c>
      <c r="L67" s="51">
        <v>5</v>
      </c>
      <c r="M67" s="17">
        <f t="shared" si="12"/>
        <v>716</v>
      </c>
      <c r="N67" s="86">
        <v>2</v>
      </c>
      <c r="O67" s="3"/>
      <c r="P67" s="3"/>
      <c r="Q67" s="3"/>
      <c r="R67" s="3"/>
    </row>
    <row r="68" spans="1:18" ht="17.55" customHeight="1" x14ac:dyDescent="0.3">
      <c r="A68" s="1">
        <f t="shared" si="4"/>
        <v>43788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H68+'18.11'!I68</f>
        <v>359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43788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H69+'18.11'!I69</f>
        <v>847</v>
      </c>
      <c r="J69" s="51">
        <v>3</v>
      </c>
      <c r="K69" s="51">
        <v>2</v>
      </c>
      <c r="L69" s="51">
        <v>1</v>
      </c>
      <c r="M69" s="17">
        <f t="shared" si="12"/>
        <v>843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43788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H70+'18.11'!I70</f>
        <v>790</v>
      </c>
      <c r="J70" s="51">
        <v>2</v>
      </c>
      <c r="K70" s="51">
        <v>2</v>
      </c>
      <c r="L70" s="51">
        <v>0</v>
      </c>
      <c r="M70" s="17">
        <f t="shared" si="12"/>
        <v>787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43788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H71+'18.11'!I71</f>
        <v>775</v>
      </c>
      <c r="J71" s="51"/>
      <c r="K71" s="51"/>
      <c r="L71" s="51">
        <v>0</v>
      </c>
      <c r="M71" s="17">
        <f t="shared" si="12"/>
        <v>775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43788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H72+'18.11'!I72</f>
        <v>307</v>
      </c>
      <c r="J72" s="51"/>
      <c r="K72" s="51"/>
      <c r="L72" s="51">
        <v>0</v>
      </c>
      <c r="M72" s="17">
        <f t="shared" si="12"/>
        <v>305</v>
      </c>
      <c r="N72" s="86">
        <v>2</v>
      </c>
      <c r="O72" s="3"/>
      <c r="P72" s="3"/>
      <c r="Q72" s="3"/>
      <c r="R72" s="3"/>
    </row>
    <row r="73" spans="1:18" ht="17.55" customHeight="1" x14ac:dyDescent="0.3">
      <c r="A73" s="1">
        <f t="shared" si="4"/>
        <v>43788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H73+'18.11'!I73</f>
        <v>398</v>
      </c>
      <c r="J73" s="51">
        <v>3</v>
      </c>
      <c r="K73" s="51">
        <v>3</v>
      </c>
      <c r="L73" s="51">
        <v>3</v>
      </c>
      <c r="M73" s="17">
        <f t="shared" si="12"/>
        <v>394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43788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H74+'18.11'!I74</f>
        <v>10</v>
      </c>
      <c r="J74" s="55">
        <v>10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43788</v>
      </c>
      <c r="B75" s="2">
        <v>1</v>
      </c>
      <c r="C75" s="29"/>
      <c r="D75" s="22" t="s">
        <v>117</v>
      </c>
      <c r="E75" s="23">
        <f>SUM(E45:E74)</f>
        <v>7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7</v>
      </c>
      <c r="I75" s="23">
        <f t="shared" si="13"/>
        <v>19748</v>
      </c>
      <c r="J75" s="23">
        <f t="shared" si="13"/>
        <v>107</v>
      </c>
      <c r="K75" s="23">
        <f t="shared" si="13"/>
        <v>98</v>
      </c>
      <c r="L75" s="23">
        <f t="shared" si="13"/>
        <v>69</v>
      </c>
      <c r="M75" s="23">
        <f t="shared" si="13"/>
        <v>19592</v>
      </c>
      <c r="N75" s="23">
        <f t="shared" si="13"/>
        <v>49</v>
      </c>
      <c r="O75" s="3"/>
      <c r="P75" s="3"/>
      <c r="Q75" s="3"/>
      <c r="R75" s="3"/>
    </row>
    <row r="76" spans="1:18" ht="17.55" customHeight="1" x14ac:dyDescent="0.3">
      <c r="A76" s="1">
        <f t="shared" si="4"/>
        <v>43788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43788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43788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43788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43788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43788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43788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43788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43788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43788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43788</v>
      </c>
      <c r="B86" s="2">
        <v>1</v>
      </c>
      <c r="E86" s="30"/>
    </row>
    <row r="87" spans="1:14" x14ac:dyDescent="0.3">
      <c r="A87" s="1">
        <f t="shared" si="4"/>
        <v>43788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43788</v>
      </c>
      <c r="B88" s="2">
        <v>1</v>
      </c>
      <c r="E88" s="30"/>
    </row>
    <row r="89" spans="1:14" x14ac:dyDescent="0.3">
      <c r="A89" s="1">
        <f t="shared" ref="A89" si="14">$N$3</f>
        <v>43788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7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43787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43787</v>
      </c>
      <c r="B2" s="2">
        <v>1</v>
      </c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41"/>
      <c r="N2" s="234"/>
    </row>
    <row r="3" spans="1:20" ht="17.399999999999999" x14ac:dyDescent="0.3">
      <c r="A3" s="1">
        <f t="shared" si="0"/>
        <v>43787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43787</v>
      </c>
      <c r="O3" s="3"/>
      <c r="P3" s="3"/>
      <c r="Q3" s="3"/>
      <c r="R3" s="3"/>
    </row>
    <row r="4" spans="1:20" ht="17.399999999999999" x14ac:dyDescent="0.3">
      <c r="A4" s="1">
        <f t="shared" si="0"/>
        <v>43787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43787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43787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43787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43787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43787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120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608</v>
      </c>
      <c r="O9" s="3"/>
      <c r="P9" s="3"/>
      <c r="Q9" s="40" t="str">
        <f>"24 N›Uvq ?? msL¨v = "&amp;H36</f>
        <v>24 N›Uvq ?? msL¨v = 120</v>
      </c>
    </row>
    <row r="10" spans="1:20" ht="57.6" x14ac:dyDescent="0.3">
      <c r="A10" s="1">
        <f t="shared" si="0"/>
        <v>43787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33" t="s">
        <v>142</v>
      </c>
      <c r="I10" s="65" t="str">
        <f>"me©‡gvU fwZ©
= "&amp;I36</f>
        <v>me©‡gvU fwZ©
= 98899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98040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43787</v>
      </c>
      <c r="B11" s="2" t="s">
        <v>9</v>
      </c>
      <c r="C11" s="12">
        <v>1</v>
      </c>
      <c r="D11" s="57" t="s">
        <v>10</v>
      </c>
      <c r="E11" s="13">
        <v>9</v>
      </c>
      <c r="F11" s="13">
        <v>0</v>
      </c>
      <c r="G11" s="13">
        <v>0</v>
      </c>
      <c r="H11" s="82">
        <f>SUM(E11:G11)</f>
        <v>9</v>
      </c>
      <c r="I11" s="104">
        <f>H11+'17.11'!I11</f>
        <v>8513</v>
      </c>
      <c r="J11" s="49">
        <v>40</v>
      </c>
      <c r="K11" s="49">
        <v>23</v>
      </c>
      <c r="L11" s="49">
        <v>11</v>
      </c>
      <c r="M11" s="14">
        <f t="shared" ref="M11:M23" si="1">I11-N11-J11</f>
        <v>8416</v>
      </c>
      <c r="N11" s="85">
        <v>57</v>
      </c>
      <c r="O11" s="3"/>
      <c r="P11" s="3"/>
      <c r="Q11" s="3"/>
      <c r="R11" s="3"/>
    </row>
    <row r="12" spans="1:20" x14ac:dyDescent="0.3">
      <c r="A12" s="1">
        <f t="shared" si="0"/>
        <v>43787</v>
      </c>
      <c r="B12" s="2" t="s">
        <v>11</v>
      </c>
      <c r="C12" s="15">
        <v>2</v>
      </c>
      <c r="D12" s="59" t="s">
        <v>144</v>
      </c>
      <c r="E12" s="13">
        <v>6</v>
      </c>
      <c r="F12" s="13">
        <v>0</v>
      </c>
      <c r="G12" s="13">
        <v>0</v>
      </c>
      <c r="H12" s="83">
        <f t="shared" ref="H12:H23" si="2">SUM(E12:G12)</f>
        <v>6</v>
      </c>
      <c r="I12" s="105">
        <f>H12+'17.11'!I12</f>
        <v>4934</v>
      </c>
      <c r="J12" s="51">
        <v>2</v>
      </c>
      <c r="K12" s="51">
        <v>0</v>
      </c>
      <c r="L12" s="51">
        <v>0</v>
      </c>
      <c r="M12" s="17">
        <f t="shared" si="1"/>
        <v>4899</v>
      </c>
      <c r="N12" s="86">
        <v>33</v>
      </c>
      <c r="O12" s="3"/>
      <c r="P12" s="3"/>
      <c r="Q12" s="3"/>
      <c r="R12" s="3"/>
    </row>
    <row r="13" spans="1:20" x14ac:dyDescent="0.3">
      <c r="A13" s="1">
        <f t="shared" si="0"/>
        <v>43787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H13+'17.11'!I13</f>
        <v>1438</v>
      </c>
      <c r="J13" s="51">
        <v>16</v>
      </c>
      <c r="K13" s="51">
        <v>9</v>
      </c>
      <c r="L13" s="51">
        <v>8</v>
      </c>
      <c r="M13" s="17">
        <f t="shared" si="1"/>
        <v>1422</v>
      </c>
      <c r="N13" s="86">
        <v>0</v>
      </c>
      <c r="O13" s="3"/>
      <c r="Q13" s="3"/>
      <c r="R13" s="3"/>
    </row>
    <row r="14" spans="1:20" x14ac:dyDescent="0.3">
      <c r="A14" s="1">
        <f t="shared" si="0"/>
        <v>43787</v>
      </c>
      <c r="B14" s="2" t="s">
        <v>14</v>
      </c>
      <c r="C14" s="15">
        <v>4</v>
      </c>
      <c r="D14" s="59" t="s">
        <v>145</v>
      </c>
      <c r="E14" s="13">
        <v>4</v>
      </c>
      <c r="F14" s="13">
        <v>0</v>
      </c>
      <c r="G14" s="13">
        <v>0</v>
      </c>
      <c r="H14" s="83">
        <f t="shared" si="2"/>
        <v>4</v>
      </c>
      <c r="I14" s="105">
        <f>H14+'17.11'!I14</f>
        <v>3660</v>
      </c>
      <c r="J14" s="51">
        <v>7</v>
      </c>
      <c r="K14" s="51">
        <v>8</v>
      </c>
      <c r="L14" s="51">
        <v>5</v>
      </c>
      <c r="M14" s="17">
        <f t="shared" si="1"/>
        <v>3618</v>
      </c>
      <c r="N14" s="86">
        <v>35</v>
      </c>
      <c r="O14" s="3"/>
      <c r="P14" s="3"/>
      <c r="Q14" s="3"/>
      <c r="R14" s="3"/>
    </row>
    <row r="15" spans="1:20" ht="17.399999999999999" x14ac:dyDescent="0.3">
      <c r="A15" s="1">
        <f t="shared" si="0"/>
        <v>43787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H15+'17.11'!I15</f>
        <v>1643</v>
      </c>
      <c r="J15" s="51">
        <v>3</v>
      </c>
      <c r="K15" s="51">
        <v>2</v>
      </c>
      <c r="L15" s="51">
        <v>2</v>
      </c>
      <c r="M15" s="17">
        <f t="shared" si="1"/>
        <v>1630</v>
      </c>
      <c r="N15" s="86">
        <v>10</v>
      </c>
      <c r="O15" s="3"/>
      <c r="P15" s="3"/>
      <c r="Q15" s="3"/>
      <c r="R15" s="3"/>
    </row>
    <row r="16" spans="1:20" ht="17.399999999999999" x14ac:dyDescent="0.3">
      <c r="A16" s="1">
        <f t="shared" si="0"/>
        <v>43787</v>
      </c>
      <c r="B16" s="2" t="s">
        <v>21</v>
      </c>
      <c r="C16" s="15">
        <v>6</v>
      </c>
      <c r="D16" s="61" t="s">
        <v>22</v>
      </c>
      <c r="E16" s="13">
        <v>3</v>
      </c>
      <c r="F16" s="13">
        <v>0</v>
      </c>
      <c r="G16" s="13">
        <v>0</v>
      </c>
      <c r="H16" s="83">
        <f t="shared" si="2"/>
        <v>3</v>
      </c>
      <c r="I16" s="105">
        <f>H16+'17.11'!I16</f>
        <v>1025</v>
      </c>
      <c r="J16" s="51"/>
      <c r="K16" s="51"/>
      <c r="L16" s="51">
        <v>0</v>
      </c>
      <c r="M16" s="17">
        <f t="shared" si="1"/>
        <v>1021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43787</v>
      </c>
      <c r="B17" s="2" t="s">
        <v>23</v>
      </c>
      <c r="C17" s="15">
        <v>7</v>
      </c>
      <c r="D17" s="61" t="s">
        <v>24</v>
      </c>
      <c r="E17" s="13">
        <v>4</v>
      </c>
      <c r="F17" s="13">
        <v>0</v>
      </c>
      <c r="G17" s="13">
        <v>0</v>
      </c>
      <c r="H17" s="83">
        <f t="shared" si="2"/>
        <v>4</v>
      </c>
      <c r="I17" s="105">
        <f>H17+'17.11'!I17</f>
        <v>4114</v>
      </c>
      <c r="J17" s="51">
        <v>15</v>
      </c>
      <c r="K17" s="51">
        <v>9</v>
      </c>
      <c r="L17" s="51">
        <v>4</v>
      </c>
      <c r="M17" s="17">
        <f t="shared" si="1"/>
        <v>4054</v>
      </c>
      <c r="N17" s="86">
        <v>45</v>
      </c>
      <c r="O17" s="3"/>
      <c r="P17" s="3"/>
      <c r="Q17" s="3"/>
      <c r="R17" s="3"/>
    </row>
    <row r="18" spans="1:18" ht="17.399999999999999" x14ac:dyDescent="0.3">
      <c r="A18" s="1">
        <f t="shared" si="0"/>
        <v>43787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H18+'17.11'!I18</f>
        <v>351</v>
      </c>
      <c r="J18" s="51"/>
      <c r="K18" s="51"/>
      <c r="L18" s="51">
        <v>0</v>
      </c>
      <c r="M18" s="17">
        <f t="shared" si="1"/>
        <v>351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43787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H19+'17.11'!I19</f>
        <v>1720</v>
      </c>
      <c r="J19" s="51"/>
      <c r="K19" s="51">
        <v>0</v>
      </c>
      <c r="L19" s="51">
        <v>0</v>
      </c>
      <c r="M19" s="17">
        <f t="shared" si="1"/>
        <v>1710</v>
      </c>
      <c r="N19" s="86">
        <v>10</v>
      </c>
      <c r="O19" s="3"/>
      <c r="P19" s="3"/>
      <c r="Q19" s="3"/>
      <c r="R19" s="3"/>
    </row>
    <row r="20" spans="1:18" x14ac:dyDescent="0.3">
      <c r="A20" s="1">
        <f t="shared" si="0"/>
        <v>43787</v>
      </c>
      <c r="B20" s="2" t="s">
        <v>29</v>
      </c>
      <c r="C20" s="15">
        <v>10</v>
      </c>
      <c r="D20" s="59" t="s">
        <v>30</v>
      </c>
      <c r="E20" s="13">
        <v>4</v>
      </c>
      <c r="F20" s="13">
        <v>0</v>
      </c>
      <c r="G20" s="13">
        <v>0</v>
      </c>
      <c r="H20" s="83">
        <f t="shared" si="2"/>
        <v>4</v>
      </c>
      <c r="I20" s="105">
        <f>H20+'17.11'!I20</f>
        <v>3119</v>
      </c>
      <c r="J20" s="51">
        <v>3</v>
      </c>
      <c r="K20" s="51">
        <v>2</v>
      </c>
      <c r="L20" s="51">
        <v>2</v>
      </c>
      <c r="M20" s="17">
        <f t="shared" si="1"/>
        <v>3089</v>
      </c>
      <c r="N20" s="86">
        <v>27</v>
      </c>
      <c r="O20" s="3"/>
      <c r="P20" s="3"/>
      <c r="Q20" s="3"/>
      <c r="R20" s="3"/>
    </row>
    <row r="21" spans="1:18" ht="22.2" customHeight="1" x14ac:dyDescent="0.3">
      <c r="A21" s="1">
        <f t="shared" si="0"/>
        <v>43787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H21+'17.11'!I21</f>
        <v>241</v>
      </c>
      <c r="J21" s="51"/>
      <c r="K21" s="51"/>
      <c r="L21" s="51"/>
      <c r="M21" s="17">
        <f t="shared" si="1"/>
        <v>241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H22+'17.11'!I22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43787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31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31</v>
      </c>
      <c r="I24" s="94">
        <f t="shared" si="3"/>
        <v>30833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30526</v>
      </c>
      <c r="N24" s="96">
        <f t="shared" si="3"/>
        <v>221</v>
      </c>
      <c r="O24" s="3"/>
      <c r="P24" s="3"/>
      <c r="Q24" s="3"/>
      <c r="R24" s="3"/>
    </row>
    <row r="25" spans="1:18" x14ac:dyDescent="0.3">
      <c r="A25" s="1">
        <f t="shared" ref="A25:A88" si="4">$N$3</f>
        <v>43787</v>
      </c>
      <c r="B25" s="2">
        <v>1</v>
      </c>
      <c r="C25" s="78"/>
      <c r="D25" s="79" t="s">
        <v>119</v>
      </c>
      <c r="E25" s="97">
        <f>E75</f>
        <v>17</v>
      </c>
      <c r="F25" s="97">
        <f t="shared" ref="F25:N25" si="5">F75</f>
        <v>0</v>
      </c>
      <c r="G25" s="97">
        <f t="shared" si="5"/>
        <v>0</v>
      </c>
      <c r="H25" s="97">
        <f t="shared" si="5"/>
        <v>17</v>
      </c>
      <c r="I25" s="97">
        <f t="shared" si="5"/>
        <v>19741</v>
      </c>
      <c r="J25" s="97">
        <f t="shared" si="5"/>
        <v>107</v>
      </c>
      <c r="K25" s="97">
        <f t="shared" si="5"/>
        <v>98</v>
      </c>
      <c r="L25" s="97">
        <f t="shared" si="5"/>
        <v>69</v>
      </c>
      <c r="M25" s="97">
        <f t="shared" si="5"/>
        <v>19575</v>
      </c>
      <c r="N25" s="97">
        <f t="shared" si="5"/>
        <v>59</v>
      </c>
      <c r="O25" s="3"/>
      <c r="P25" s="3"/>
      <c r="Q25" s="3"/>
      <c r="R25" s="3"/>
    </row>
    <row r="26" spans="1:18" x14ac:dyDescent="0.3">
      <c r="A26" s="1">
        <f t="shared" si="4"/>
        <v>43787</v>
      </c>
      <c r="B26" s="2">
        <v>1</v>
      </c>
      <c r="C26" s="78"/>
      <c r="D26" s="79" t="s">
        <v>154</v>
      </c>
      <c r="E26" s="97">
        <f>E24+E25</f>
        <v>48</v>
      </c>
      <c r="F26" s="98">
        <f t="shared" ref="F26:N26" si="6">F24+F25</f>
        <v>0</v>
      </c>
      <c r="G26" s="98">
        <f t="shared" si="6"/>
        <v>0</v>
      </c>
      <c r="H26" s="99">
        <f t="shared" si="6"/>
        <v>48</v>
      </c>
      <c r="I26" s="97">
        <f t="shared" si="6"/>
        <v>50574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50101</v>
      </c>
      <c r="N26" s="102">
        <f t="shared" si="6"/>
        <v>280</v>
      </c>
      <c r="O26" s="3"/>
      <c r="P26" s="67"/>
      <c r="Q26" s="3"/>
      <c r="R26" s="3"/>
    </row>
    <row r="27" spans="1:18" x14ac:dyDescent="0.3">
      <c r="A27" s="1">
        <f t="shared" si="4"/>
        <v>43787</v>
      </c>
      <c r="B27" s="2">
        <v>1</v>
      </c>
      <c r="C27" s="80"/>
      <c r="D27" s="81" t="s">
        <v>120</v>
      </c>
      <c r="E27" s="97">
        <f>SUM(E28:E35)</f>
        <v>72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72</v>
      </c>
      <c r="I27" s="97">
        <f t="shared" si="7"/>
        <v>48325</v>
      </c>
      <c r="J27" s="98">
        <f>SUM(J28:J35)</f>
        <v>58</v>
      </c>
      <c r="K27" s="98">
        <f t="shared" si="7"/>
        <v>28</v>
      </c>
      <c r="L27" s="100">
        <f t="shared" si="7"/>
        <v>11</v>
      </c>
      <c r="M27" s="101">
        <f t="shared" si="7"/>
        <v>47939</v>
      </c>
      <c r="N27" s="102">
        <f t="shared" si="7"/>
        <v>328</v>
      </c>
      <c r="O27" s="3"/>
      <c r="P27" s="3"/>
      <c r="Q27" s="3"/>
      <c r="R27" s="3"/>
    </row>
    <row r="28" spans="1:18" x14ac:dyDescent="0.3">
      <c r="A28" s="1">
        <f t="shared" si="4"/>
        <v>43787</v>
      </c>
      <c r="B28" s="2" t="s">
        <v>31</v>
      </c>
      <c r="C28" s="12">
        <v>1</v>
      </c>
      <c r="D28" s="48" t="s">
        <v>32</v>
      </c>
      <c r="E28" s="13">
        <v>12</v>
      </c>
      <c r="F28" s="13">
        <v>0</v>
      </c>
      <c r="G28" s="13">
        <v>0</v>
      </c>
      <c r="H28" s="82">
        <f t="shared" ref="H28:H35" si="8">SUM(E28:G28)</f>
        <v>12</v>
      </c>
      <c r="I28" s="104">
        <f>H28+'17.11'!I28</f>
        <v>11491</v>
      </c>
      <c r="J28" s="49">
        <v>13</v>
      </c>
      <c r="K28" s="49">
        <v>6</v>
      </c>
      <c r="L28" s="49">
        <v>4</v>
      </c>
      <c r="M28" s="14">
        <f t="shared" ref="M28:M35" si="9">I28-N28-J28</f>
        <v>11432</v>
      </c>
      <c r="N28" s="85">
        <v>46</v>
      </c>
      <c r="O28" s="3"/>
      <c r="P28" s="3"/>
      <c r="Q28" s="3"/>
      <c r="R28" s="3"/>
    </row>
    <row r="29" spans="1:18" x14ac:dyDescent="0.3">
      <c r="A29" s="1">
        <f t="shared" si="4"/>
        <v>43787</v>
      </c>
      <c r="B29" s="2" t="s">
        <v>33</v>
      </c>
      <c r="C29" s="15">
        <v>2</v>
      </c>
      <c r="D29" s="50" t="s">
        <v>156</v>
      </c>
      <c r="E29" s="13">
        <v>22</v>
      </c>
      <c r="F29" s="13">
        <v>0</v>
      </c>
      <c r="G29" s="13">
        <v>0</v>
      </c>
      <c r="H29" s="83">
        <f t="shared" si="8"/>
        <v>22</v>
      </c>
      <c r="I29" s="105">
        <f>H29+'17.11'!I29</f>
        <v>7985</v>
      </c>
      <c r="J29" s="51">
        <v>5</v>
      </c>
      <c r="K29" s="51">
        <v>3</v>
      </c>
      <c r="L29" s="51">
        <v>0</v>
      </c>
      <c r="M29" s="17">
        <f t="shared" si="9"/>
        <v>7866</v>
      </c>
      <c r="N29" s="86">
        <v>114</v>
      </c>
      <c r="O29" s="3"/>
      <c r="P29" s="3"/>
      <c r="Q29" s="3"/>
      <c r="R29" s="3"/>
    </row>
    <row r="30" spans="1:18" ht="17.399999999999999" x14ac:dyDescent="0.3">
      <c r="A30" s="1">
        <f t="shared" si="4"/>
        <v>43787</v>
      </c>
      <c r="B30" s="2" t="s">
        <v>35</v>
      </c>
      <c r="C30" s="15">
        <v>3</v>
      </c>
      <c r="D30" s="50" t="s">
        <v>36</v>
      </c>
      <c r="E30" s="13">
        <v>19</v>
      </c>
      <c r="F30" s="13">
        <v>0</v>
      </c>
      <c r="G30" s="13">
        <v>0</v>
      </c>
      <c r="H30" s="83">
        <f t="shared" si="8"/>
        <v>19</v>
      </c>
      <c r="I30" s="105">
        <f>H30+'17.11'!I30</f>
        <v>11650</v>
      </c>
      <c r="J30" s="51">
        <v>17</v>
      </c>
      <c r="K30" s="51">
        <v>9</v>
      </c>
      <c r="L30" s="51">
        <v>3</v>
      </c>
      <c r="M30" s="17">
        <f t="shared" si="9"/>
        <v>11551</v>
      </c>
      <c r="N30" s="86">
        <v>82</v>
      </c>
      <c r="O30" s="3"/>
      <c r="P30" s="3"/>
      <c r="Q30" s="3"/>
      <c r="R30" s="3"/>
    </row>
    <row r="31" spans="1:18" ht="17.399999999999999" x14ac:dyDescent="0.3">
      <c r="A31" s="1">
        <f t="shared" si="4"/>
        <v>43787</v>
      </c>
      <c r="B31" s="2" t="s">
        <v>37</v>
      </c>
      <c r="C31" s="15">
        <v>4</v>
      </c>
      <c r="D31" s="50" t="s">
        <v>38</v>
      </c>
      <c r="E31" s="13">
        <v>3</v>
      </c>
      <c r="F31" s="13">
        <v>0</v>
      </c>
      <c r="G31" s="13">
        <v>0</v>
      </c>
      <c r="H31" s="83">
        <f t="shared" si="8"/>
        <v>3</v>
      </c>
      <c r="I31" s="105">
        <f>H31+'17.11'!I31</f>
        <v>2142</v>
      </c>
      <c r="J31" s="51">
        <v>4</v>
      </c>
      <c r="K31" s="51">
        <v>3</v>
      </c>
      <c r="L31" s="51">
        <v>2</v>
      </c>
      <c r="M31" s="17">
        <f t="shared" si="9"/>
        <v>2128</v>
      </c>
      <c r="N31" s="86">
        <v>10</v>
      </c>
      <c r="O31" s="3"/>
      <c r="P31" s="3"/>
      <c r="Q31" s="3"/>
      <c r="R31" s="3"/>
    </row>
    <row r="32" spans="1:18" ht="17.399999999999999" x14ac:dyDescent="0.3">
      <c r="A32" s="1">
        <f t="shared" si="4"/>
        <v>43787</v>
      </c>
      <c r="B32" s="2" t="s">
        <v>39</v>
      </c>
      <c r="C32" s="15">
        <v>5</v>
      </c>
      <c r="D32" s="50" t="s">
        <v>40</v>
      </c>
      <c r="E32" s="13">
        <v>5</v>
      </c>
      <c r="F32" s="13">
        <v>0</v>
      </c>
      <c r="G32" s="13">
        <v>0</v>
      </c>
      <c r="H32" s="83">
        <f t="shared" si="8"/>
        <v>5</v>
      </c>
      <c r="I32" s="105">
        <f>H32+'17.11'!I32</f>
        <v>4748</v>
      </c>
      <c r="J32" s="51">
        <v>5</v>
      </c>
      <c r="K32" s="51">
        <v>2</v>
      </c>
      <c r="L32" s="51">
        <v>0</v>
      </c>
      <c r="M32" s="17">
        <f t="shared" si="9"/>
        <v>4723</v>
      </c>
      <c r="N32" s="86">
        <v>20</v>
      </c>
      <c r="O32" s="3"/>
      <c r="P32" s="3"/>
      <c r="Q32" s="3"/>
      <c r="R32" s="3"/>
    </row>
    <row r="33" spans="1:18" ht="17.399999999999999" x14ac:dyDescent="0.3">
      <c r="A33" s="1">
        <f t="shared" si="4"/>
        <v>43787</v>
      </c>
      <c r="B33" s="2" t="s">
        <v>41</v>
      </c>
      <c r="C33" s="15">
        <v>6</v>
      </c>
      <c r="D33" s="50" t="s">
        <v>42</v>
      </c>
      <c r="E33" s="13">
        <v>9</v>
      </c>
      <c r="F33" s="13">
        <v>0</v>
      </c>
      <c r="G33" s="13">
        <v>0</v>
      </c>
      <c r="H33" s="83">
        <f t="shared" si="8"/>
        <v>9</v>
      </c>
      <c r="I33" s="105">
        <f>H33+'17.11'!I33</f>
        <v>6964</v>
      </c>
      <c r="J33" s="51">
        <v>9</v>
      </c>
      <c r="K33" s="51">
        <v>4</v>
      </c>
      <c r="L33" s="51">
        <v>1</v>
      </c>
      <c r="M33" s="17">
        <f t="shared" si="9"/>
        <v>6917</v>
      </c>
      <c r="N33" s="86">
        <v>38</v>
      </c>
      <c r="O33" s="3"/>
      <c r="P33" s="3"/>
      <c r="Q33" s="3"/>
      <c r="R33" s="3"/>
    </row>
    <row r="34" spans="1:18" x14ac:dyDescent="0.3">
      <c r="A34" s="1">
        <f t="shared" si="4"/>
        <v>43787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H34+'17.11'!I34</f>
        <v>1006</v>
      </c>
      <c r="J34" s="51">
        <v>1</v>
      </c>
      <c r="K34" s="51">
        <v>0</v>
      </c>
      <c r="L34" s="51">
        <v>0</v>
      </c>
      <c r="M34" s="17">
        <f t="shared" si="9"/>
        <v>1000</v>
      </c>
      <c r="N34" s="86">
        <v>5</v>
      </c>
      <c r="O34" s="3"/>
      <c r="P34" s="3"/>
      <c r="Q34" s="3"/>
      <c r="R34" s="3"/>
    </row>
    <row r="35" spans="1:18" ht="17.399999999999999" x14ac:dyDescent="0.3">
      <c r="A35" s="1">
        <f t="shared" si="4"/>
        <v>43787</v>
      </c>
      <c r="B35" s="2" t="s">
        <v>45</v>
      </c>
      <c r="C35" s="20">
        <v>8</v>
      </c>
      <c r="D35" s="54" t="s">
        <v>46</v>
      </c>
      <c r="E35" s="13">
        <v>2</v>
      </c>
      <c r="F35" s="13">
        <v>0</v>
      </c>
      <c r="G35" s="13">
        <v>0</v>
      </c>
      <c r="H35" s="84">
        <f t="shared" si="8"/>
        <v>2</v>
      </c>
      <c r="I35" s="106">
        <f>H35+'17.11'!I35</f>
        <v>2339</v>
      </c>
      <c r="J35" s="55">
        <v>4</v>
      </c>
      <c r="K35" s="55">
        <v>1</v>
      </c>
      <c r="L35" s="55">
        <v>1</v>
      </c>
      <c r="M35" s="19">
        <f t="shared" si="9"/>
        <v>2322</v>
      </c>
      <c r="N35" s="87">
        <v>13</v>
      </c>
      <c r="O35" s="3"/>
      <c r="P35" s="3"/>
      <c r="Q35" s="3"/>
      <c r="R35" s="3"/>
    </row>
    <row r="36" spans="1:18" x14ac:dyDescent="0.3">
      <c r="A36" s="1">
        <f t="shared" si="4"/>
        <v>43787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120</v>
      </c>
      <c r="I36" s="23">
        <f t="shared" si="10"/>
        <v>98899</v>
      </c>
      <c r="J36" s="23">
        <f t="shared" si="10"/>
        <v>251</v>
      </c>
      <c r="K36" s="23">
        <f t="shared" si="10"/>
        <v>179</v>
      </c>
      <c r="L36" s="23">
        <f t="shared" si="10"/>
        <v>112</v>
      </c>
      <c r="M36" s="23">
        <f t="shared" si="10"/>
        <v>98040</v>
      </c>
      <c r="N36" s="23">
        <f t="shared" si="10"/>
        <v>608</v>
      </c>
      <c r="O36" s="3"/>
      <c r="P36" s="3"/>
      <c r="Q36" s="3"/>
      <c r="R36" s="3"/>
    </row>
    <row r="37" spans="1:18" ht="21.6" customHeight="1" x14ac:dyDescent="0.3">
      <c r="A37" s="1">
        <f t="shared" si="4"/>
        <v>43787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43787</v>
      </c>
      <c r="B38" s="64">
        <v>1</v>
      </c>
      <c r="C38" s="69"/>
      <c r="D38" s="306" t="s">
        <v>242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43787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43787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43787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43787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43787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17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59</v>
      </c>
      <c r="O43" s="3"/>
      <c r="P43" s="3"/>
      <c r="Q43" s="3"/>
      <c r="R43" s="3"/>
    </row>
    <row r="44" spans="1:18" ht="58.2" customHeight="1" x14ac:dyDescent="0.3">
      <c r="A44" s="1">
        <f t="shared" si="4"/>
        <v>43787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33" t="s">
        <v>142</v>
      </c>
      <c r="I44" s="65" t="str">
        <f>"me©‡gvU fwZ© 
= "&amp;I75</f>
        <v>me©‡gvU fwZ© 
= 19741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19575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43787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H45+'17.11'!I45</f>
        <v>1205</v>
      </c>
      <c r="J45" s="49">
        <v>3</v>
      </c>
      <c r="K45" s="49">
        <v>3</v>
      </c>
      <c r="L45" s="49">
        <v>1</v>
      </c>
      <c r="M45" s="14">
        <f t="shared" ref="M45:M74" si="12">I45-N45-J45</f>
        <v>1202</v>
      </c>
      <c r="N45" s="85">
        <v>0</v>
      </c>
      <c r="O45" s="3"/>
      <c r="P45" s="3"/>
      <c r="Q45" s="3"/>
      <c r="R45" s="3"/>
    </row>
    <row r="46" spans="1:18" ht="17.55" customHeight="1" x14ac:dyDescent="0.3">
      <c r="A46" s="1">
        <f t="shared" si="4"/>
        <v>43787</v>
      </c>
      <c r="B46" s="2" t="s">
        <v>15</v>
      </c>
      <c r="C46" s="33">
        <v>2</v>
      </c>
      <c r="D46" s="50" t="s">
        <v>16</v>
      </c>
      <c r="E46" s="13">
        <v>5</v>
      </c>
      <c r="F46" s="13">
        <v>0</v>
      </c>
      <c r="G46" s="13">
        <v>0</v>
      </c>
      <c r="H46" s="83">
        <f t="shared" si="11"/>
        <v>5</v>
      </c>
      <c r="I46" s="105">
        <f>H46+'17.11'!I46</f>
        <v>1864</v>
      </c>
      <c r="J46" s="51">
        <v>11</v>
      </c>
      <c r="K46" s="51">
        <v>10</v>
      </c>
      <c r="L46" s="51">
        <v>8</v>
      </c>
      <c r="M46" s="17">
        <f t="shared" si="12"/>
        <v>1847</v>
      </c>
      <c r="N46" s="86">
        <v>6</v>
      </c>
      <c r="O46" s="3"/>
      <c r="P46" s="3"/>
      <c r="Q46" s="3"/>
      <c r="R46" s="3"/>
    </row>
    <row r="47" spans="1:18" ht="17.55" customHeight="1" x14ac:dyDescent="0.3">
      <c r="A47" s="1">
        <f t="shared" si="4"/>
        <v>43787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H47+'17.11'!I47</f>
        <v>664</v>
      </c>
      <c r="J47" s="51">
        <v>4</v>
      </c>
      <c r="K47" s="51">
        <v>4</v>
      </c>
      <c r="L47" s="51">
        <v>3</v>
      </c>
      <c r="M47" s="17">
        <f t="shared" si="12"/>
        <v>660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43787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H48+'17.11'!I48</f>
        <v>753</v>
      </c>
      <c r="J48" s="51">
        <v>8</v>
      </c>
      <c r="K48" s="51">
        <v>7</v>
      </c>
      <c r="L48" s="51">
        <v>4</v>
      </c>
      <c r="M48" s="17">
        <f t="shared" si="12"/>
        <v>744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43787</v>
      </c>
      <c r="B49" s="2" t="s">
        <v>65</v>
      </c>
      <c r="C49" s="33">
        <v>5</v>
      </c>
      <c r="D49" s="50" t="s">
        <v>66</v>
      </c>
      <c r="E49" s="13">
        <v>2</v>
      </c>
      <c r="F49" s="13">
        <v>0</v>
      </c>
      <c r="G49" s="13">
        <v>0</v>
      </c>
      <c r="H49" s="83">
        <f t="shared" si="11"/>
        <v>2</v>
      </c>
      <c r="I49" s="105">
        <f>H49+'17.11'!I49</f>
        <v>909</v>
      </c>
      <c r="J49" s="51">
        <v>12</v>
      </c>
      <c r="K49" s="51">
        <v>12</v>
      </c>
      <c r="L49" s="51">
        <v>12</v>
      </c>
      <c r="M49" s="17">
        <f t="shared" si="12"/>
        <v>893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43787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H50+'17.11'!I50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43787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H51+'17.11'!I51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43787</v>
      </c>
      <c r="B52" s="2" t="s">
        <v>71</v>
      </c>
      <c r="C52" s="33">
        <v>8</v>
      </c>
      <c r="D52" s="50" t="s">
        <v>72</v>
      </c>
      <c r="E52" s="13">
        <v>2</v>
      </c>
      <c r="F52" s="13">
        <v>0</v>
      </c>
      <c r="G52" s="13">
        <v>0</v>
      </c>
      <c r="H52" s="83">
        <f t="shared" si="11"/>
        <v>2</v>
      </c>
      <c r="I52" s="105">
        <f>H52+'17.11'!I52</f>
        <v>378</v>
      </c>
      <c r="J52" s="51">
        <v>1</v>
      </c>
      <c r="K52" s="51">
        <v>2</v>
      </c>
      <c r="L52" s="51">
        <v>2</v>
      </c>
      <c r="M52" s="17">
        <f t="shared" si="12"/>
        <v>372</v>
      </c>
      <c r="N52" s="86">
        <v>5</v>
      </c>
      <c r="O52" s="3"/>
      <c r="P52" s="3"/>
      <c r="Q52" s="3"/>
      <c r="R52" s="3"/>
    </row>
    <row r="53" spans="1:18" ht="17.55" customHeight="1" x14ac:dyDescent="0.3">
      <c r="A53" s="1">
        <f t="shared" si="4"/>
        <v>43787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H53+'17.11'!I53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43787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H54+'17.11'!I54</f>
        <v>1701</v>
      </c>
      <c r="J54" s="51">
        <v>2</v>
      </c>
      <c r="K54" s="51">
        <v>1</v>
      </c>
      <c r="L54" s="51">
        <v>1</v>
      </c>
      <c r="M54" s="17">
        <f t="shared" si="12"/>
        <v>1693</v>
      </c>
      <c r="N54" s="86">
        <v>6</v>
      </c>
      <c r="O54" s="3"/>
      <c r="P54" s="3"/>
      <c r="Q54" s="3"/>
      <c r="R54" s="3"/>
    </row>
    <row r="55" spans="1:18" ht="17.55" customHeight="1" x14ac:dyDescent="0.3">
      <c r="A55" s="1">
        <f t="shared" si="4"/>
        <v>43787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H55+'17.11'!I55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43787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H56+'17.11'!I56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43787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H57+'17.11'!I57</f>
        <v>684</v>
      </c>
      <c r="J57" s="51">
        <v>4</v>
      </c>
      <c r="K57" s="51">
        <v>4</v>
      </c>
      <c r="L57" s="51">
        <v>1</v>
      </c>
      <c r="M57" s="17">
        <f t="shared" si="12"/>
        <v>676</v>
      </c>
      <c r="N57" s="86">
        <v>4</v>
      </c>
      <c r="O57" s="3"/>
      <c r="P57" s="3"/>
      <c r="Q57" s="3"/>
      <c r="R57" s="3"/>
    </row>
    <row r="58" spans="1:18" ht="17.55" customHeight="1" x14ac:dyDescent="0.3">
      <c r="A58" s="1">
        <f t="shared" si="4"/>
        <v>43787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H58+'17.11'!I58</f>
        <v>1407</v>
      </c>
      <c r="J58" s="51">
        <v>6</v>
      </c>
      <c r="K58" s="51">
        <v>6</v>
      </c>
      <c r="L58" s="51">
        <v>4</v>
      </c>
      <c r="M58" s="17">
        <f t="shared" si="12"/>
        <v>1396</v>
      </c>
      <c r="N58" s="86">
        <v>5</v>
      </c>
      <c r="O58" s="3"/>
      <c r="P58" s="3"/>
      <c r="Q58" s="3"/>
      <c r="R58" s="3"/>
    </row>
    <row r="59" spans="1:18" ht="17.55" customHeight="1" x14ac:dyDescent="0.3">
      <c r="A59" s="1">
        <f t="shared" si="4"/>
        <v>43787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H59+'17.11'!I59</f>
        <v>770</v>
      </c>
      <c r="J59" s="51">
        <v>8</v>
      </c>
      <c r="K59" s="51">
        <v>8</v>
      </c>
      <c r="L59" s="51">
        <v>7</v>
      </c>
      <c r="M59" s="17">
        <f t="shared" si="12"/>
        <v>759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43787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H60+'17.11'!I60</f>
        <v>370</v>
      </c>
      <c r="J60" s="51"/>
      <c r="K60" s="51"/>
      <c r="L60" s="51">
        <v>0</v>
      </c>
      <c r="M60" s="17">
        <f t="shared" si="12"/>
        <v>368</v>
      </c>
      <c r="N60" s="86">
        <v>2</v>
      </c>
      <c r="O60" s="3"/>
      <c r="P60" s="3"/>
      <c r="Q60" s="3"/>
      <c r="R60" s="3"/>
    </row>
    <row r="61" spans="1:18" ht="17.55" customHeight="1" x14ac:dyDescent="0.3">
      <c r="A61" s="1">
        <f t="shared" si="4"/>
        <v>43787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H61+'17.11'!I61</f>
        <v>481</v>
      </c>
      <c r="J61" s="51"/>
      <c r="K61" s="51"/>
      <c r="L61" s="51">
        <v>0</v>
      </c>
      <c r="M61" s="17">
        <f t="shared" si="12"/>
        <v>479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43787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H62+'17.11'!I62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43787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H63+'17.11'!I63</f>
        <v>804</v>
      </c>
      <c r="J63" s="51">
        <v>6</v>
      </c>
      <c r="K63" s="51">
        <v>5</v>
      </c>
      <c r="L63" s="51">
        <v>5</v>
      </c>
      <c r="M63" s="17">
        <f t="shared" si="12"/>
        <v>789</v>
      </c>
      <c r="N63" s="86">
        <v>9</v>
      </c>
      <c r="O63" s="3"/>
      <c r="P63" s="3"/>
      <c r="Q63" s="3"/>
      <c r="R63" s="3"/>
    </row>
    <row r="64" spans="1:18" ht="17.55" customHeight="1" x14ac:dyDescent="0.3">
      <c r="A64" s="1">
        <f t="shared" si="4"/>
        <v>43787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H64+'17.11'!I64</f>
        <v>981</v>
      </c>
      <c r="J64" s="51"/>
      <c r="K64" s="51"/>
      <c r="L64" s="51">
        <v>0</v>
      </c>
      <c r="M64" s="17">
        <f t="shared" si="12"/>
        <v>980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43787</v>
      </c>
      <c r="B65" s="2" t="s">
        <v>97</v>
      </c>
      <c r="C65" s="33">
        <v>21</v>
      </c>
      <c r="D65" s="50" t="s">
        <v>98</v>
      </c>
      <c r="E65" s="13">
        <v>2</v>
      </c>
      <c r="F65" s="13">
        <v>0</v>
      </c>
      <c r="G65" s="13">
        <v>0</v>
      </c>
      <c r="H65" s="83">
        <f t="shared" si="11"/>
        <v>2</v>
      </c>
      <c r="I65" s="105">
        <f>H65+'17.11'!I65</f>
        <v>490</v>
      </c>
      <c r="J65" s="51">
        <v>4</v>
      </c>
      <c r="K65" s="51">
        <v>4</v>
      </c>
      <c r="L65" s="51">
        <v>4</v>
      </c>
      <c r="M65" s="17">
        <f t="shared" si="12"/>
        <v>482</v>
      </c>
      <c r="N65" s="86">
        <v>4</v>
      </c>
      <c r="O65" s="3"/>
      <c r="P65" s="3"/>
      <c r="Q65" s="3"/>
      <c r="R65" s="3"/>
    </row>
    <row r="66" spans="1:18" ht="17.55" customHeight="1" x14ac:dyDescent="0.3">
      <c r="A66" s="1">
        <f t="shared" si="4"/>
        <v>43787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H66+'17.11'!I66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43787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H67+'17.11'!I67</f>
        <v>725</v>
      </c>
      <c r="J67" s="51">
        <v>7</v>
      </c>
      <c r="K67" s="51">
        <v>6</v>
      </c>
      <c r="L67" s="51">
        <v>5</v>
      </c>
      <c r="M67" s="17">
        <f t="shared" si="12"/>
        <v>716</v>
      </c>
      <c r="N67" s="86">
        <v>2</v>
      </c>
      <c r="O67" s="3"/>
      <c r="P67" s="3"/>
      <c r="Q67" s="3"/>
      <c r="R67" s="3"/>
    </row>
    <row r="68" spans="1:18" ht="17.55" customHeight="1" x14ac:dyDescent="0.3">
      <c r="A68" s="1">
        <f t="shared" si="4"/>
        <v>43787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H68+'17.11'!I68</f>
        <v>359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43787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H69+'17.11'!I69</f>
        <v>847</v>
      </c>
      <c r="J69" s="51">
        <v>3</v>
      </c>
      <c r="K69" s="51">
        <v>2</v>
      </c>
      <c r="L69" s="51">
        <v>1</v>
      </c>
      <c r="M69" s="17">
        <f t="shared" si="12"/>
        <v>843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43787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H70+'17.11'!I70</f>
        <v>789</v>
      </c>
      <c r="J70" s="51">
        <v>2</v>
      </c>
      <c r="K70" s="51">
        <v>2</v>
      </c>
      <c r="L70" s="51">
        <v>0</v>
      </c>
      <c r="M70" s="17">
        <f t="shared" si="12"/>
        <v>787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43787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H71+'17.11'!I71</f>
        <v>775</v>
      </c>
      <c r="J71" s="51"/>
      <c r="K71" s="51"/>
      <c r="L71" s="51">
        <v>0</v>
      </c>
      <c r="M71" s="17">
        <f t="shared" si="12"/>
        <v>775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43787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H72+'17.11'!I72</f>
        <v>307</v>
      </c>
      <c r="J72" s="51"/>
      <c r="K72" s="51"/>
      <c r="L72" s="51">
        <v>0</v>
      </c>
      <c r="M72" s="17">
        <f t="shared" si="12"/>
        <v>304</v>
      </c>
      <c r="N72" s="86">
        <v>3</v>
      </c>
      <c r="O72" s="3"/>
      <c r="P72" s="3"/>
      <c r="Q72" s="3"/>
      <c r="R72" s="3"/>
    </row>
    <row r="73" spans="1:18" ht="17.55" customHeight="1" x14ac:dyDescent="0.3">
      <c r="A73" s="1">
        <f t="shared" si="4"/>
        <v>43787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H73+'17.11'!I73</f>
        <v>398</v>
      </c>
      <c r="J73" s="51">
        <v>3</v>
      </c>
      <c r="K73" s="51">
        <v>3</v>
      </c>
      <c r="L73" s="51">
        <v>3</v>
      </c>
      <c r="M73" s="17">
        <f t="shared" si="12"/>
        <v>394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43787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H74+'17.11'!I74</f>
        <v>10</v>
      </c>
      <c r="J74" s="55">
        <v>10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43787</v>
      </c>
      <c r="B75" s="2">
        <v>1</v>
      </c>
      <c r="C75" s="29"/>
      <c r="D75" s="22" t="s">
        <v>117</v>
      </c>
      <c r="E75" s="23">
        <f>SUM(E45:E74)</f>
        <v>17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17</v>
      </c>
      <c r="I75" s="23">
        <f t="shared" si="13"/>
        <v>19741</v>
      </c>
      <c r="J75" s="23">
        <f t="shared" si="13"/>
        <v>107</v>
      </c>
      <c r="K75" s="23">
        <f t="shared" si="13"/>
        <v>98</v>
      </c>
      <c r="L75" s="23">
        <f t="shared" si="13"/>
        <v>69</v>
      </c>
      <c r="M75" s="23">
        <f t="shared" si="13"/>
        <v>19575</v>
      </c>
      <c r="N75" s="23">
        <f t="shared" si="13"/>
        <v>59</v>
      </c>
      <c r="O75" s="3"/>
      <c r="P75" s="3"/>
      <c r="Q75" s="3"/>
      <c r="R75" s="3"/>
    </row>
    <row r="76" spans="1:18" ht="17.55" customHeight="1" x14ac:dyDescent="0.3">
      <c r="A76" s="1">
        <f t="shared" si="4"/>
        <v>43787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43787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43787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43787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43787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43787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43787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43787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43787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43787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43787</v>
      </c>
      <c r="B86" s="2">
        <v>1</v>
      </c>
      <c r="E86" s="30"/>
    </row>
    <row r="87" spans="1:14" x14ac:dyDescent="0.3">
      <c r="A87" s="1">
        <f t="shared" si="4"/>
        <v>43787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43787</v>
      </c>
      <c r="B88" s="2">
        <v>1</v>
      </c>
      <c r="E88" s="30"/>
    </row>
    <row r="89" spans="1:14" x14ac:dyDescent="0.3">
      <c r="A89" s="1">
        <f t="shared" ref="A89" si="14">$N$3</f>
        <v>43787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7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43786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43786</v>
      </c>
      <c r="B2" s="2">
        <v>1</v>
      </c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41"/>
      <c r="N2" s="232"/>
    </row>
    <row r="3" spans="1:20" ht="17.399999999999999" x14ac:dyDescent="0.3">
      <c r="A3" s="1">
        <f t="shared" si="0"/>
        <v>43786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43786</v>
      </c>
      <c r="O3" s="3"/>
      <c r="P3" s="3"/>
      <c r="Q3" s="3"/>
      <c r="R3" s="3"/>
    </row>
    <row r="4" spans="1:20" ht="17.399999999999999" x14ac:dyDescent="0.3">
      <c r="A4" s="1">
        <f t="shared" si="0"/>
        <v>43786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43786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43786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43786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43786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43786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143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654</v>
      </c>
      <c r="O9" s="3"/>
      <c r="P9" s="3"/>
      <c r="Q9" s="40" t="str">
        <f>"24 N›Uvq ?? msL¨v = "&amp;H36</f>
        <v>24 N›Uvq ?? msL¨v = 143</v>
      </c>
    </row>
    <row r="10" spans="1:20" ht="57.6" x14ac:dyDescent="0.3">
      <c r="A10" s="1">
        <f t="shared" si="0"/>
        <v>43786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31" t="s">
        <v>142</v>
      </c>
      <c r="I10" s="65" t="str">
        <f>"me©‡gvU fwZ©
= "&amp;I36</f>
        <v>me©‡gvU fwZ©
= 98779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97874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43786</v>
      </c>
      <c r="B11" s="2" t="s">
        <v>9</v>
      </c>
      <c r="C11" s="12">
        <v>1</v>
      </c>
      <c r="D11" s="57" t="s">
        <v>10</v>
      </c>
      <c r="E11" s="13">
        <v>8</v>
      </c>
      <c r="F11" s="13">
        <v>0</v>
      </c>
      <c r="G11" s="13">
        <v>0</v>
      </c>
      <c r="H11" s="82">
        <f>SUM(E11:G11)</f>
        <v>8</v>
      </c>
      <c r="I11" s="104">
        <f>H11+'16.11'!I11</f>
        <v>8504</v>
      </c>
      <c r="J11" s="49">
        <v>40</v>
      </c>
      <c r="K11" s="49">
        <v>23</v>
      </c>
      <c r="L11" s="49">
        <v>11</v>
      </c>
      <c r="M11" s="14">
        <f t="shared" ref="M11:M23" si="1">I11-N11-J11</f>
        <v>8399</v>
      </c>
      <c r="N11" s="85">
        <v>65</v>
      </c>
      <c r="O11" s="3"/>
      <c r="P11" s="3"/>
      <c r="Q11" s="3"/>
      <c r="R11" s="3"/>
    </row>
    <row r="12" spans="1:20" x14ac:dyDescent="0.3">
      <c r="A12" s="1">
        <f t="shared" si="0"/>
        <v>43786</v>
      </c>
      <c r="B12" s="2" t="s">
        <v>11</v>
      </c>
      <c r="C12" s="15">
        <v>2</v>
      </c>
      <c r="D12" s="59" t="s">
        <v>144</v>
      </c>
      <c r="E12" s="13">
        <v>4</v>
      </c>
      <c r="F12" s="13">
        <v>0</v>
      </c>
      <c r="G12" s="13">
        <v>0</v>
      </c>
      <c r="H12" s="83">
        <f t="shared" ref="H12:H23" si="2">SUM(E12:G12)</f>
        <v>4</v>
      </c>
      <c r="I12" s="105">
        <f>H12+'16.11'!I12</f>
        <v>4928</v>
      </c>
      <c r="J12" s="51">
        <v>2</v>
      </c>
      <c r="K12" s="51">
        <v>0</v>
      </c>
      <c r="L12" s="51">
        <v>0</v>
      </c>
      <c r="M12" s="17">
        <f t="shared" si="1"/>
        <v>4891</v>
      </c>
      <c r="N12" s="86">
        <v>35</v>
      </c>
      <c r="O12" s="3"/>
      <c r="P12" s="3"/>
      <c r="Q12" s="3"/>
      <c r="R12" s="3"/>
    </row>
    <row r="13" spans="1:20" x14ac:dyDescent="0.3">
      <c r="A13" s="1">
        <f t="shared" si="0"/>
        <v>43786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H13+'16.11'!I13</f>
        <v>1438</v>
      </c>
      <c r="J13" s="51">
        <v>16</v>
      </c>
      <c r="K13" s="51">
        <v>9</v>
      </c>
      <c r="L13" s="51">
        <v>8</v>
      </c>
      <c r="M13" s="17">
        <f t="shared" si="1"/>
        <v>1421</v>
      </c>
      <c r="N13" s="86">
        <v>1</v>
      </c>
      <c r="O13" s="3"/>
      <c r="Q13" s="3"/>
      <c r="R13" s="3"/>
    </row>
    <row r="14" spans="1:20" x14ac:dyDescent="0.3">
      <c r="A14" s="1">
        <f t="shared" si="0"/>
        <v>43786</v>
      </c>
      <c r="B14" s="2" t="s">
        <v>14</v>
      </c>
      <c r="C14" s="15">
        <v>4</v>
      </c>
      <c r="D14" s="59" t="s">
        <v>145</v>
      </c>
      <c r="E14" s="13">
        <v>5</v>
      </c>
      <c r="F14" s="13">
        <v>0</v>
      </c>
      <c r="G14" s="13">
        <v>0</v>
      </c>
      <c r="H14" s="83">
        <f t="shared" si="2"/>
        <v>5</v>
      </c>
      <c r="I14" s="105">
        <f>H14+'16.11'!I14</f>
        <v>3656</v>
      </c>
      <c r="J14" s="51">
        <v>7</v>
      </c>
      <c r="K14" s="51">
        <v>8</v>
      </c>
      <c r="L14" s="51">
        <v>5</v>
      </c>
      <c r="M14" s="17">
        <f t="shared" si="1"/>
        <v>3611</v>
      </c>
      <c r="N14" s="86">
        <v>38</v>
      </c>
      <c r="O14" s="3"/>
      <c r="P14" s="3"/>
      <c r="Q14" s="3"/>
      <c r="R14" s="3"/>
    </row>
    <row r="15" spans="1:20" ht="17.399999999999999" x14ac:dyDescent="0.3">
      <c r="A15" s="1">
        <f t="shared" si="0"/>
        <v>43786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H15+'16.11'!I15</f>
        <v>1642</v>
      </c>
      <c r="J15" s="51">
        <v>3</v>
      </c>
      <c r="K15" s="51">
        <v>2</v>
      </c>
      <c r="L15" s="51">
        <v>2</v>
      </c>
      <c r="M15" s="17">
        <f t="shared" si="1"/>
        <v>1629</v>
      </c>
      <c r="N15" s="86">
        <v>10</v>
      </c>
      <c r="O15" s="3"/>
      <c r="P15" s="3"/>
      <c r="Q15" s="3"/>
      <c r="R15" s="3"/>
    </row>
    <row r="16" spans="1:20" ht="17.399999999999999" x14ac:dyDescent="0.3">
      <c r="A16" s="1">
        <f t="shared" si="0"/>
        <v>43786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H16+'16.11'!I16</f>
        <v>1022</v>
      </c>
      <c r="J16" s="51"/>
      <c r="K16" s="51"/>
      <c r="L16" s="51">
        <v>0</v>
      </c>
      <c r="M16" s="17">
        <f t="shared" si="1"/>
        <v>1020</v>
      </c>
      <c r="N16" s="86">
        <v>2</v>
      </c>
      <c r="O16" s="3"/>
      <c r="P16" s="3"/>
      <c r="Q16" s="3"/>
      <c r="R16" s="3"/>
    </row>
    <row r="17" spans="1:18" x14ac:dyDescent="0.3">
      <c r="A17" s="1">
        <f t="shared" si="0"/>
        <v>43786</v>
      </c>
      <c r="B17" s="2" t="s">
        <v>23</v>
      </c>
      <c r="C17" s="15">
        <v>7</v>
      </c>
      <c r="D17" s="61" t="s">
        <v>24</v>
      </c>
      <c r="E17" s="13">
        <v>10</v>
      </c>
      <c r="F17" s="13">
        <v>0</v>
      </c>
      <c r="G17" s="13">
        <v>0</v>
      </c>
      <c r="H17" s="83">
        <f t="shared" si="2"/>
        <v>10</v>
      </c>
      <c r="I17" s="105">
        <f>H17+'16.11'!I17</f>
        <v>4110</v>
      </c>
      <c r="J17" s="51">
        <v>15</v>
      </c>
      <c r="K17" s="51">
        <v>9</v>
      </c>
      <c r="L17" s="51">
        <v>4</v>
      </c>
      <c r="M17" s="17">
        <f t="shared" si="1"/>
        <v>4049</v>
      </c>
      <c r="N17" s="86">
        <v>46</v>
      </c>
      <c r="O17" s="3"/>
      <c r="P17" s="3"/>
      <c r="Q17" s="3"/>
      <c r="R17" s="3"/>
    </row>
    <row r="18" spans="1:18" ht="17.399999999999999" x14ac:dyDescent="0.3">
      <c r="A18" s="1">
        <f t="shared" si="0"/>
        <v>43786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H18+'16.11'!I18</f>
        <v>351</v>
      </c>
      <c r="J18" s="51"/>
      <c r="K18" s="51"/>
      <c r="L18" s="51">
        <v>0</v>
      </c>
      <c r="M18" s="17">
        <f t="shared" si="1"/>
        <v>351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43786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H19+'16.11'!I19</f>
        <v>1720</v>
      </c>
      <c r="J19" s="51"/>
      <c r="K19" s="51">
        <v>0</v>
      </c>
      <c r="L19" s="51">
        <v>0</v>
      </c>
      <c r="M19" s="17">
        <f t="shared" si="1"/>
        <v>1707</v>
      </c>
      <c r="N19" s="86">
        <v>13</v>
      </c>
      <c r="O19" s="3"/>
      <c r="P19" s="3"/>
      <c r="Q19" s="3"/>
      <c r="R19" s="3"/>
    </row>
    <row r="20" spans="1:18" x14ac:dyDescent="0.3">
      <c r="A20" s="1">
        <f t="shared" si="0"/>
        <v>43786</v>
      </c>
      <c r="B20" s="2" t="s">
        <v>29</v>
      </c>
      <c r="C20" s="15">
        <v>10</v>
      </c>
      <c r="D20" s="59" t="s">
        <v>30</v>
      </c>
      <c r="E20" s="13">
        <v>8</v>
      </c>
      <c r="F20" s="13">
        <v>0</v>
      </c>
      <c r="G20" s="13">
        <v>0</v>
      </c>
      <c r="H20" s="83">
        <f t="shared" si="2"/>
        <v>8</v>
      </c>
      <c r="I20" s="105">
        <f>H20+'16.11'!I20</f>
        <v>3115</v>
      </c>
      <c r="J20" s="51">
        <v>3</v>
      </c>
      <c r="K20" s="51">
        <v>2</v>
      </c>
      <c r="L20" s="51">
        <v>2</v>
      </c>
      <c r="M20" s="17">
        <f t="shared" si="1"/>
        <v>3089</v>
      </c>
      <c r="N20" s="86">
        <v>23</v>
      </c>
      <c r="O20" s="3"/>
      <c r="P20" s="3"/>
      <c r="Q20" s="3"/>
      <c r="R20" s="3"/>
    </row>
    <row r="21" spans="1:18" ht="22.2" customHeight="1" x14ac:dyDescent="0.3">
      <c r="A21" s="1">
        <f t="shared" si="0"/>
        <v>43786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H21+'16.11'!I21</f>
        <v>241</v>
      </c>
      <c r="J21" s="51"/>
      <c r="K21" s="51"/>
      <c r="L21" s="51"/>
      <c r="M21" s="17">
        <f t="shared" si="1"/>
        <v>241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H22+'16.11'!I22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43786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38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38</v>
      </c>
      <c r="I24" s="94">
        <f t="shared" si="3"/>
        <v>30802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30483</v>
      </c>
      <c r="N24" s="96">
        <f t="shared" si="3"/>
        <v>233</v>
      </c>
      <c r="O24" s="3"/>
      <c r="P24" s="3"/>
      <c r="Q24" s="3"/>
      <c r="R24" s="3"/>
    </row>
    <row r="25" spans="1:18" x14ac:dyDescent="0.3">
      <c r="A25" s="1">
        <f t="shared" ref="A25:A88" si="4">$N$3</f>
        <v>43786</v>
      </c>
      <c r="B25" s="2">
        <v>1</v>
      </c>
      <c r="C25" s="78"/>
      <c r="D25" s="79" t="s">
        <v>119</v>
      </c>
      <c r="E25" s="97">
        <f>E75</f>
        <v>10</v>
      </c>
      <c r="F25" s="97">
        <f t="shared" ref="F25:N25" si="5">F75</f>
        <v>0</v>
      </c>
      <c r="G25" s="97">
        <f t="shared" si="5"/>
        <v>0</v>
      </c>
      <c r="H25" s="97">
        <f t="shared" si="5"/>
        <v>10</v>
      </c>
      <c r="I25" s="97">
        <f t="shared" si="5"/>
        <v>19724</v>
      </c>
      <c r="J25" s="97">
        <f t="shared" si="5"/>
        <v>107</v>
      </c>
      <c r="K25" s="97">
        <f t="shared" si="5"/>
        <v>98</v>
      </c>
      <c r="L25" s="97">
        <f t="shared" si="5"/>
        <v>69</v>
      </c>
      <c r="M25" s="97">
        <f t="shared" si="5"/>
        <v>19559</v>
      </c>
      <c r="N25" s="97">
        <f t="shared" si="5"/>
        <v>58</v>
      </c>
      <c r="O25" s="3"/>
      <c r="P25" s="3"/>
      <c r="Q25" s="3"/>
      <c r="R25" s="3"/>
    </row>
    <row r="26" spans="1:18" x14ac:dyDescent="0.3">
      <c r="A26" s="1">
        <f t="shared" si="4"/>
        <v>43786</v>
      </c>
      <c r="B26" s="2">
        <v>1</v>
      </c>
      <c r="C26" s="78"/>
      <c r="D26" s="79" t="s">
        <v>154</v>
      </c>
      <c r="E26" s="97">
        <f>E24+E25</f>
        <v>48</v>
      </c>
      <c r="F26" s="98">
        <f t="shared" ref="F26:N26" si="6">F24+F25</f>
        <v>0</v>
      </c>
      <c r="G26" s="98">
        <f t="shared" si="6"/>
        <v>0</v>
      </c>
      <c r="H26" s="99">
        <f t="shared" si="6"/>
        <v>48</v>
      </c>
      <c r="I26" s="97">
        <f t="shared" si="6"/>
        <v>50526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50042</v>
      </c>
      <c r="N26" s="102">
        <f t="shared" si="6"/>
        <v>291</v>
      </c>
      <c r="O26" s="3"/>
      <c r="P26" s="67"/>
      <c r="Q26" s="3"/>
      <c r="R26" s="3"/>
    </row>
    <row r="27" spans="1:18" x14ac:dyDescent="0.3">
      <c r="A27" s="1">
        <f t="shared" si="4"/>
        <v>43786</v>
      </c>
      <c r="B27" s="2">
        <v>1</v>
      </c>
      <c r="C27" s="80"/>
      <c r="D27" s="81" t="s">
        <v>120</v>
      </c>
      <c r="E27" s="97">
        <f>SUM(E28:E35)</f>
        <v>95</v>
      </c>
      <c r="F27" s="97">
        <f t="shared" ref="F27:N27" si="7">SUM(F28:F35)</f>
        <v>0</v>
      </c>
      <c r="G27" s="97">
        <f t="shared" si="7"/>
        <v>0</v>
      </c>
      <c r="H27" s="99">
        <f t="shared" si="7"/>
        <v>95</v>
      </c>
      <c r="I27" s="97">
        <f t="shared" si="7"/>
        <v>48253</v>
      </c>
      <c r="J27" s="98">
        <f>SUM(J28:J35)</f>
        <v>58</v>
      </c>
      <c r="K27" s="98">
        <f t="shared" si="7"/>
        <v>28</v>
      </c>
      <c r="L27" s="100">
        <f t="shared" si="7"/>
        <v>11</v>
      </c>
      <c r="M27" s="101">
        <f t="shared" si="7"/>
        <v>47832</v>
      </c>
      <c r="N27" s="102">
        <f t="shared" si="7"/>
        <v>363</v>
      </c>
      <c r="O27" s="3"/>
      <c r="P27" s="3"/>
      <c r="Q27" s="3"/>
      <c r="R27" s="3"/>
    </row>
    <row r="28" spans="1:18" x14ac:dyDescent="0.3">
      <c r="A28" s="1">
        <f t="shared" si="4"/>
        <v>43786</v>
      </c>
      <c r="B28" s="2" t="s">
        <v>31</v>
      </c>
      <c r="C28" s="12">
        <v>1</v>
      </c>
      <c r="D28" s="48" t="s">
        <v>32</v>
      </c>
      <c r="E28" s="13">
        <v>16</v>
      </c>
      <c r="F28" s="13">
        <v>0</v>
      </c>
      <c r="G28" s="13">
        <v>0</v>
      </c>
      <c r="H28" s="82">
        <f t="shared" ref="H28:H35" si="8">SUM(E28:G28)</f>
        <v>16</v>
      </c>
      <c r="I28" s="104">
        <f>H28+'16.11'!I28</f>
        <v>11479</v>
      </c>
      <c r="J28" s="49">
        <v>13</v>
      </c>
      <c r="K28" s="49">
        <v>6</v>
      </c>
      <c r="L28" s="49">
        <v>4</v>
      </c>
      <c r="M28" s="14">
        <f t="shared" ref="M28:M35" si="9">I28-N28-J28</f>
        <v>11400</v>
      </c>
      <c r="N28" s="85">
        <v>66</v>
      </c>
      <c r="O28" s="3"/>
      <c r="P28" s="3"/>
      <c r="Q28" s="3"/>
      <c r="R28" s="3"/>
    </row>
    <row r="29" spans="1:18" x14ac:dyDescent="0.3">
      <c r="A29" s="1">
        <f t="shared" si="4"/>
        <v>43786</v>
      </c>
      <c r="B29" s="2" t="s">
        <v>33</v>
      </c>
      <c r="C29" s="15">
        <v>2</v>
      </c>
      <c r="D29" s="50" t="s">
        <v>156</v>
      </c>
      <c r="E29" s="13">
        <v>29</v>
      </c>
      <c r="F29" s="13">
        <v>0</v>
      </c>
      <c r="G29" s="13">
        <v>0</v>
      </c>
      <c r="H29" s="83">
        <f t="shared" si="8"/>
        <v>29</v>
      </c>
      <c r="I29" s="105">
        <f>H29+'16.11'!I29</f>
        <v>7963</v>
      </c>
      <c r="J29" s="51">
        <v>5</v>
      </c>
      <c r="K29" s="51">
        <v>3</v>
      </c>
      <c r="L29" s="51">
        <v>0</v>
      </c>
      <c r="M29" s="17">
        <f t="shared" si="9"/>
        <v>7834</v>
      </c>
      <c r="N29" s="86">
        <v>124</v>
      </c>
      <c r="O29" s="3"/>
      <c r="P29" s="3"/>
      <c r="Q29" s="3"/>
      <c r="R29" s="3"/>
    </row>
    <row r="30" spans="1:18" ht="17.399999999999999" x14ac:dyDescent="0.3">
      <c r="A30" s="1">
        <f t="shared" si="4"/>
        <v>43786</v>
      </c>
      <c r="B30" s="2" t="s">
        <v>35</v>
      </c>
      <c r="C30" s="15">
        <v>3</v>
      </c>
      <c r="D30" s="50" t="s">
        <v>36</v>
      </c>
      <c r="E30" s="13">
        <v>26</v>
      </c>
      <c r="F30" s="13">
        <v>0</v>
      </c>
      <c r="G30" s="13">
        <v>0</v>
      </c>
      <c r="H30" s="83">
        <f t="shared" si="8"/>
        <v>26</v>
      </c>
      <c r="I30" s="105">
        <f>H30+'16.11'!I30</f>
        <v>11631</v>
      </c>
      <c r="J30" s="51">
        <v>17</v>
      </c>
      <c r="K30" s="51">
        <v>9</v>
      </c>
      <c r="L30" s="51">
        <v>3</v>
      </c>
      <c r="M30" s="17">
        <f t="shared" si="9"/>
        <v>11525</v>
      </c>
      <c r="N30" s="86">
        <v>89</v>
      </c>
      <c r="O30" s="3"/>
      <c r="P30" s="3"/>
      <c r="Q30" s="3"/>
      <c r="R30" s="3"/>
    </row>
    <row r="31" spans="1:18" ht="17.399999999999999" x14ac:dyDescent="0.3">
      <c r="A31" s="1">
        <f t="shared" si="4"/>
        <v>43786</v>
      </c>
      <c r="B31" s="2" t="s">
        <v>37</v>
      </c>
      <c r="C31" s="15">
        <v>4</v>
      </c>
      <c r="D31" s="50" t="s">
        <v>38</v>
      </c>
      <c r="E31" s="13">
        <v>3</v>
      </c>
      <c r="F31" s="13">
        <v>0</v>
      </c>
      <c r="G31" s="13">
        <v>0</v>
      </c>
      <c r="H31" s="83">
        <f t="shared" si="8"/>
        <v>3</v>
      </c>
      <c r="I31" s="105">
        <f>H31+'16.11'!I31</f>
        <v>2139</v>
      </c>
      <c r="J31" s="51">
        <v>4</v>
      </c>
      <c r="K31" s="51">
        <v>3</v>
      </c>
      <c r="L31" s="51">
        <v>2</v>
      </c>
      <c r="M31" s="17">
        <f t="shared" si="9"/>
        <v>2128</v>
      </c>
      <c r="N31" s="86">
        <v>7</v>
      </c>
      <c r="O31" s="3"/>
      <c r="P31" s="3"/>
      <c r="Q31" s="3"/>
      <c r="R31" s="3"/>
    </row>
    <row r="32" spans="1:18" ht="17.399999999999999" x14ac:dyDescent="0.3">
      <c r="A32" s="1">
        <f t="shared" si="4"/>
        <v>43786</v>
      </c>
      <c r="B32" s="2" t="s">
        <v>39</v>
      </c>
      <c r="C32" s="15">
        <v>5</v>
      </c>
      <c r="D32" s="50" t="s">
        <v>40</v>
      </c>
      <c r="E32" s="13">
        <v>7</v>
      </c>
      <c r="F32" s="13">
        <v>0</v>
      </c>
      <c r="G32" s="13">
        <v>0</v>
      </c>
      <c r="H32" s="83">
        <f t="shared" si="8"/>
        <v>7</v>
      </c>
      <c r="I32" s="105">
        <f>H32+'16.11'!I32</f>
        <v>4743</v>
      </c>
      <c r="J32" s="51">
        <v>5</v>
      </c>
      <c r="K32" s="51">
        <v>2</v>
      </c>
      <c r="L32" s="51">
        <v>0</v>
      </c>
      <c r="M32" s="17">
        <f t="shared" si="9"/>
        <v>4717</v>
      </c>
      <c r="N32" s="86">
        <v>21</v>
      </c>
      <c r="O32" s="3"/>
      <c r="P32" s="3"/>
      <c r="Q32" s="3"/>
      <c r="R32" s="3"/>
    </row>
    <row r="33" spans="1:18" ht="17.399999999999999" x14ac:dyDescent="0.3">
      <c r="A33" s="1">
        <f t="shared" si="4"/>
        <v>43786</v>
      </c>
      <c r="B33" s="2" t="s">
        <v>41</v>
      </c>
      <c r="C33" s="15">
        <v>6</v>
      </c>
      <c r="D33" s="50" t="s">
        <v>42</v>
      </c>
      <c r="E33" s="13">
        <v>10</v>
      </c>
      <c r="F33" s="13">
        <v>0</v>
      </c>
      <c r="G33" s="13">
        <v>0</v>
      </c>
      <c r="H33" s="83">
        <f t="shared" si="8"/>
        <v>10</v>
      </c>
      <c r="I33" s="105">
        <f>H33+'16.11'!I33</f>
        <v>6955</v>
      </c>
      <c r="J33" s="51">
        <v>9</v>
      </c>
      <c r="K33" s="51">
        <v>4</v>
      </c>
      <c r="L33" s="51">
        <v>1</v>
      </c>
      <c r="M33" s="17">
        <f t="shared" si="9"/>
        <v>6906</v>
      </c>
      <c r="N33" s="86">
        <v>40</v>
      </c>
      <c r="O33" s="3"/>
      <c r="P33" s="3"/>
      <c r="Q33" s="3"/>
      <c r="R33" s="3"/>
    </row>
    <row r="34" spans="1:18" x14ac:dyDescent="0.3">
      <c r="A34" s="1">
        <f t="shared" si="4"/>
        <v>43786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H34+'16.11'!I34</f>
        <v>1006</v>
      </c>
      <c r="J34" s="51">
        <v>1</v>
      </c>
      <c r="K34" s="51">
        <v>0</v>
      </c>
      <c r="L34" s="51">
        <v>0</v>
      </c>
      <c r="M34" s="17">
        <f t="shared" si="9"/>
        <v>1000</v>
      </c>
      <c r="N34" s="86">
        <v>5</v>
      </c>
      <c r="O34" s="3"/>
      <c r="P34" s="3"/>
      <c r="Q34" s="3"/>
      <c r="R34" s="3"/>
    </row>
    <row r="35" spans="1:18" ht="17.399999999999999" x14ac:dyDescent="0.3">
      <c r="A35" s="1">
        <f t="shared" si="4"/>
        <v>43786</v>
      </c>
      <c r="B35" s="2" t="s">
        <v>45</v>
      </c>
      <c r="C35" s="20">
        <v>8</v>
      </c>
      <c r="D35" s="54" t="s">
        <v>46</v>
      </c>
      <c r="E35" s="13">
        <v>3</v>
      </c>
      <c r="F35" s="13">
        <v>0</v>
      </c>
      <c r="G35" s="13">
        <v>0</v>
      </c>
      <c r="H35" s="84">
        <f t="shared" si="8"/>
        <v>3</v>
      </c>
      <c r="I35" s="106">
        <f>H35+'16.11'!I35</f>
        <v>2337</v>
      </c>
      <c r="J35" s="55">
        <v>4</v>
      </c>
      <c r="K35" s="55">
        <v>1</v>
      </c>
      <c r="L35" s="55">
        <v>1</v>
      </c>
      <c r="M35" s="19">
        <f t="shared" si="9"/>
        <v>2322</v>
      </c>
      <c r="N35" s="87">
        <v>11</v>
      </c>
      <c r="O35" s="3"/>
      <c r="P35" s="3"/>
      <c r="Q35" s="3"/>
      <c r="R35" s="3"/>
    </row>
    <row r="36" spans="1:18" x14ac:dyDescent="0.3">
      <c r="A36" s="1">
        <f t="shared" si="4"/>
        <v>43786</v>
      </c>
      <c r="B36" s="2">
        <v>1</v>
      </c>
      <c r="C36" s="103"/>
      <c r="D36" s="22" t="s">
        <v>47</v>
      </c>
      <c r="E36" s="23">
        <v>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143</v>
      </c>
      <c r="I36" s="23">
        <f t="shared" si="10"/>
        <v>98779</v>
      </c>
      <c r="J36" s="23">
        <f t="shared" si="10"/>
        <v>251</v>
      </c>
      <c r="K36" s="23">
        <f t="shared" si="10"/>
        <v>179</v>
      </c>
      <c r="L36" s="23">
        <f t="shared" si="10"/>
        <v>112</v>
      </c>
      <c r="M36" s="23">
        <f t="shared" si="10"/>
        <v>97874</v>
      </c>
      <c r="N36" s="23">
        <f t="shared" si="10"/>
        <v>654</v>
      </c>
      <c r="O36" s="3"/>
      <c r="P36" s="3"/>
      <c r="Q36" s="3"/>
      <c r="R36" s="3"/>
    </row>
    <row r="37" spans="1:18" ht="21.6" customHeight="1" x14ac:dyDescent="0.3">
      <c r="A37" s="1">
        <f t="shared" si="4"/>
        <v>43786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43786</v>
      </c>
      <c r="B38" s="64">
        <v>1</v>
      </c>
      <c r="C38" s="69"/>
      <c r="D38" s="306" t="s">
        <v>241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43786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43786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43786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43786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43786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10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58</v>
      </c>
      <c r="O43" s="3"/>
      <c r="P43" s="3"/>
      <c r="Q43" s="3"/>
      <c r="R43" s="3"/>
    </row>
    <row r="44" spans="1:18" ht="58.2" customHeight="1" x14ac:dyDescent="0.3">
      <c r="A44" s="1">
        <f t="shared" si="4"/>
        <v>43786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31" t="s">
        <v>142</v>
      </c>
      <c r="I44" s="65" t="str">
        <f>"me©‡gvU fwZ© 
= "&amp;I75</f>
        <v>me©‡gvU fwZ© 
= 19724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19559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43786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H45+'16.11'!I45</f>
        <v>1205</v>
      </c>
      <c r="J45" s="49">
        <v>3</v>
      </c>
      <c r="K45" s="49">
        <v>3</v>
      </c>
      <c r="L45" s="49">
        <v>1</v>
      </c>
      <c r="M45" s="14">
        <f t="shared" ref="M45:M74" si="12">I45-N45-J45</f>
        <v>1201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43786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H46+'16.11'!I46</f>
        <v>1859</v>
      </c>
      <c r="J46" s="51">
        <v>11</v>
      </c>
      <c r="K46" s="51">
        <v>10</v>
      </c>
      <c r="L46" s="51">
        <v>8</v>
      </c>
      <c r="M46" s="17">
        <f t="shared" si="12"/>
        <v>1844</v>
      </c>
      <c r="N46" s="86">
        <v>4</v>
      </c>
      <c r="O46" s="3"/>
      <c r="P46" s="3"/>
      <c r="Q46" s="3"/>
      <c r="R46" s="3"/>
    </row>
    <row r="47" spans="1:18" ht="17.55" customHeight="1" x14ac:dyDescent="0.3">
      <c r="A47" s="1">
        <f t="shared" si="4"/>
        <v>43786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H47+'16.11'!I47</f>
        <v>664</v>
      </c>
      <c r="J47" s="51">
        <v>4</v>
      </c>
      <c r="K47" s="51">
        <v>4</v>
      </c>
      <c r="L47" s="51">
        <v>3</v>
      </c>
      <c r="M47" s="17">
        <f t="shared" si="12"/>
        <v>660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43786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H48+'16.11'!I48</f>
        <v>753</v>
      </c>
      <c r="J48" s="51">
        <v>8</v>
      </c>
      <c r="K48" s="51">
        <v>7</v>
      </c>
      <c r="L48" s="51">
        <v>4</v>
      </c>
      <c r="M48" s="17">
        <f t="shared" si="12"/>
        <v>744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43786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H49+'16.11'!I49</f>
        <v>907</v>
      </c>
      <c r="J49" s="51">
        <v>12</v>
      </c>
      <c r="K49" s="51">
        <v>12</v>
      </c>
      <c r="L49" s="51">
        <v>12</v>
      </c>
      <c r="M49" s="17">
        <f t="shared" si="12"/>
        <v>893</v>
      </c>
      <c r="N49" s="86">
        <v>2</v>
      </c>
      <c r="O49" s="3"/>
      <c r="P49" s="3"/>
      <c r="Q49" s="3"/>
      <c r="R49" s="3"/>
    </row>
    <row r="50" spans="1:18" ht="17.55" customHeight="1" x14ac:dyDescent="0.3">
      <c r="A50" s="1">
        <f t="shared" si="4"/>
        <v>43786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H50+'16.11'!I50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43786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H51+'16.11'!I51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43786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H52+'16.11'!I52</f>
        <v>376</v>
      </c>
      <c r="J52" s="51">
        <v>1</v>
      </c>
      <c r="K52" s="51">
        <v>2</v>
      </c>
      <c r="L52" s="51">
        <v>2</v>
      </c>
      <c r="M52" s="17">
        <f t="shared" si="12"/>
        <v>371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43786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H53+'16.11'!I53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43786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H54+'16.11'!I54</f>
        <v>1701</v>
      </c>
      <c r="J54" s="51">
        <v>2</v>
      </c>
      <c r="K54" s="51">
        <v>1</v>
      </c>
      <c r="L54" s="51">
        <v>1</v>
      </c>
      <c r="M54" s="17">
        <f t="shared" si="12"/>
        <v>1690</v>
      </c>
      <c r="N54" s="86">
        <v>9</v>
      </c>
      <c r="O54" s="3"/>
      <c r="P54" s="3"/>
      <c r="Q54" s="3"/>
      <c r="R54" s="3"/>
    </row>
    <row r="55" spans="1:18" ht="17.55" customHeight="1" x14ac:dyDescent="0.3">
      <c r="A55" s="1">
        <f t="shared" si="4"/>
        <v>43786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H55+'16.11'!I55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43786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H56+'16.11'!I56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43786</v>
      </c>
      <c r="B57" s="2" t="s">
        <v>81</v>
      </c>
      <c r="C57" s="33">
        <v>13</v>
      </c>
      <c r="D57" s="50" t="s">
        <v>82</v>
      </c>
      <c r="E57" s="13">
        <v>2</v>
      </c>
      <c r="F57" s="13">
        <v>0</v>
      </c>
      <c r="G57" s="13">
        <v>0</v>
      </c>
      <c r="H57" s="83">
        <f t="shared" si="11"/>
        <v>2</v>
      </c>
      <c r="I57" s="105">
        <f>H57+'16.11'!I57</f>
        <v>684</v>
      </c>
      <c r="J57" s="51">
        <v>4</v>
      </c>
      <c r="K57" s="51">
        <v>4</v>
      </c>
      <c r="L57" s="51">
        <v>1</v>
      </c>
      <c r="M57" s="17">
        <f t="shared" si="12"/>
        <v>676</v>
      </c>
      <c r="N57" s="86">
        <v>4</v>
      </c>
      <c r="O57" s="3"/>
      <c r="P57" s="3"/>
      <c r="Q57" s="3"/>
      <c r="R57" s="3"/>
    </row>
    <row r="58" spans="1:18" ht="17.55" customHeight="1" x14ac:dyDescent="0.3">
      <c r="A58" s="1">
        <f t="shared" si="4"/>
        <v>43786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H58+'16.11'!I58</f>
        <v>1405</v>
      </c>
      <c r="J58" s="51">
        <v>6</v>
      </c>
      <c r="K58" s="51">
        <v>6</v>
      </c>
      <c r="L58" s="51">
        <v>4</v>
      </c>
      <c r="M58" s="17">
        <f t="shared" si="12"/>
        <v>1394</v>
      </c>
      <c r="N58" s="86">
        <v>5</v>
      </c>
      <c r="O58" s="3"/>
      <c r="P58" s="3"/>
      <c r="Q58" s="3"/>
      <c r="R58" s="3"/>
    </row>
    <row r="59" spans="1:18" ht="17.55" customHeight="1" x14ac:dyDescent="0.3">
      <c r="A59" s="1">
        <f t="shared" si="4"/>
        <v>43786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H59+'16.11'!I59</f>
        <v>770</v>
      </c>
      <c r="J59" s="51">
        <v>8</v>
      </c>
      <c r="K59" s="51">
        <v>8</v>
      </c>
      <c r="L59" s="51">
        <v>7</v>
      </c>
      <c r="M59" s="17">
        <f t="shared" si="12"/>
        <v>759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43786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H60+'16.11'!I60</f>
        <v>369</v>
      </c>
      <c r="J60" s="51"/>
      <c r="K60" s="51"/>
      <c r="L60" s="51">
        <v>0</v>
      </c>
      <c r="M60" s="17">
        <f t="shared" si="12"/>
        <v>368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43786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H61+'16.11'!I61</f>
        <v>480</v>
      </c>
      <c r="J61" s="51"/>
      <c r="K61" s="51"/>
      <c r="L61" s="51">
        <v>0</v>
      </c>
      <c r="M61" s="17">
        <f t="shared" si="12"/>
        <v>479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43786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H62+'16.11'!I62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43786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H63+'16.11'!I63</f>
        <v>802</v>
      </c>
      <c r="J63" s="51">
        <v>6</v>
      </c>
      <c r="K63" s="51">
        <v>5</v>
      </c>
      <c r="L63" s="51">
        <v>5</v>
      </c>
      <c r="M63" s="17">
        <f t="shared" si="12"/>
        <v>789</v>
      </c>
      <c r="N63" s="86">
        <v>7</v>
      </c>
      <c r="O63" s="3"/>
      <c r="P63" s="3"/>
      <c r="Q63" s="3"/>
      <c r="R63" s="3"/>
    </row>
    <row r="64" spans="1:18" ht="17.55" customHeight="1" x14ac:dyDescent="0.3">
      <c r="A64" s="1">
        <f t="shared" si="4"/>
        <v>43786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H64+'16.11'!I64</f>
        <v>981</v>
      </c>
      <c r="J64" s="51"/>
      <c r="K64" s="51"/>
      <c r="L64" s="51">
        <v>0</v>
      </c>
      <c r="M64" s="17">
        <f t="shared" si="12"/>
        <v>980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43786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H65+'16.11'!I65</f>
        <v>488</v>
      </c>
      <c r="J65" s="51">
        <v>4</v>
      </c>
      <c r="K65" s="51">
        <v>4</v>
      </c>
      <c r="L65" s="51">
        <v>4</v>
      </c>
      <c r="M65" s="17">
        <f t="shared" si="12"/>
        <v>482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43786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H66+'16.11'!I66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43786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H67+'16.11'!I67</f>
        <v>725</v>
      </c>
      <c r="J67" s="51">
        <v>7</v>
      </c>
      <c r="K67" s="51">
        <v>6</v>
      </c>
      <c r="L67" s="51">
        <v>5</v>
      </c>
      <c r="M67" s="17">
        <f t="shared" si="12"/>
        <v>713</v>
      </c>
      <c r="N67" s="86">
        <v>5</v>
      </c>
      <c r="O67" s="3"/>
      <c r="P67" s="3"/>
      <c r="Q67" s="3"/>
      <c r="R67" s="3"/>
    </row>
    <row r="68" spans="1:18" ht="17.55" customHeight="1" x14ac:dyDescent="0.3">
      <c r="A68" s="1">
        <f t="shared" si="4"/>
        <v>43786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H68+'16.11'!I68</f>
        <v>359</v>
      </c>
      <c r="J68" s="51">
        <v>2</v>
      </c>
      <c r="K68" s="51">
        <v>2</v>
      </c>
      <c r="L68" s="51">
        <v>0</v>
      </c>
      <c r="M68" s="17">
        <f t="shared" si="12"/>
        <v>357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43786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H69+'16.11'!I69</f>
        <v>847</v>
      </c>
      <c r="J69" s="51">
        <v>3</v>
      </c>
      <c r="K69" s="51">
        <v>2</v>
      </c>
      <c r="L69" s="51">
        <v>1</v>
      </c>
      <c r="M69" s="17">
        <f t="shared" si="12"/>
        <v>843</v>
      </c>
      <c r="N69" s="86">
        <v>1</v>
      </c>
      <c r="O69" s="3"/>
      <c r="P69" s="3"/>
      <c r="Q69" s="3"/>
      <c r="R69" s="3"/>
    </row>
    <row r="70" spans="1:18" ht="17.55" customHeight="1" x14ac:dyDescent="0.3">
      <c r="A70" s="1">
        <f t="shared" si="4"/>
        <v>43786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H70+'16.11'!I70</f>
        <v>789</v>
      </c>
      <c r="J70" s="51">
        <v>2</v>
      </c>
      <c r="K70" s="51">
        <v>2</v>
      </c>
      <c r="L70" s="51">
        <v>0</v>
      </c>
      <c r="M70" s="17">
        <f t="shared" si="12"/>
        <v>786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43786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H71+'16.11'!I71</f>
        <v>775</v>
      </c>
      <c r="J71" s="51"/>
      <c r="K71" s="51"/>
      <c r="L71" s="51">
        <v>0</v>
      </c>
      <c r="M71" s="17">
        <f t="shared" si="12"/>
        <v>775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43786</v>
      </c>
      <c r="B72" s="2" t="s">
        <v>111</v>
      </c>
      <c r="C72" s="33">
        <v>28</v>
      </c>
      <c r="D72" s="50" t="s">
        <v>112</v>
      </c>
      <c r="E72" s="13">
        <v>2</v>
      </c>
      <c r="F72" s="13">
        <v>0</v>
      </c>
      <c r="G72" s="13">
        <v>0</v>
      </c>
      <c r="H72" s="83">
        <f t="shared" si="11"/>
        <v>2</v>
      </c>
      <c r="I72" s="105">
        <f>H72+'16.11'!I72</f>
        <v>307</v>
      </c>
      <c r="J72" s="51"/>
      <c r="K72" s="51"/>
      <c r="L72" s="51">
        <v>0</v>
      </c>
      <c r="M72" s="17">
        <f t="shared" si="12"/>
        <v>302</v>
      </c>
      <c r="N72" s="86">
        <v>5</v>
      </c>
      <c r="O72" s="3"/>
      <c r="P72" s="3"/>
      <c r="Q72" s="3"/>
      <c r="R72" s="3"/>
    </row>
    <row r="73" spans="1:18" ht="17.55" customHeight="1" x14ac:dyDescent="0.3">
      <c r="A73" s="1">
        <f t="shared" si="4"/>
        <v>43786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H73+'16.11'!I73</f>
        <v>398</v>
      </c>
      <c r="J73" s="51">
        <v>3</v>
      </c>
      <c r="K73" s="51">
        <v>3</v>
      </c>
      <c r="L73" s="51">
        <v>3</v>
      </c>
      <c r="M73" s="17">
        <f t="shared" si="12"/>
        <v>394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43786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H74+'16.11'!I74</f>
        <v>10</v>
      </c>
      <c r="J74" s="55">
        <v>10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43786</v>
      </c>
      <c r="B75" s="2">
        <v>1</v>
      </c>
      <c r="C75" s="29"/>
      <c r="D75" s="22" t="s">
        <v>117</v>
      </c>
      <c r="E75" s="23">
        <f>SUM(E45:E74)</f>
        <v>10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10</v>
      </c>
      <c r="I75" s="23">
        <f t="shared" si="13"/>
        <v>19724</v>
      </c>
      <c r="J75" s="23">
        <f t="shared" si="13"/>
        <v>107</v>
      </c>
      <c r="K75" s="23">
        <f t="shared" si="13"/>
        <v>98</v>
      </c>
      <c r="L75" s="23">
        <f t="shared" si="13"/>
        <v>69</v>
      </c>
      <c r="M75" s="23">
        <f t="shared" si="13"/>
        <v>19559</v>
      </c>
      <c r="N75" s="23">
        <f t="shared" si="13"/>
        <v>58</v>
      </c>
      <c r="O75" s="3"/>
      <c r="P75" s="3"/>
      <c r="Q75" s="3"/>
      <c r="R75" s="3"/>
    </row>
    <row r="76" spans="1:18" ht="17.55" customHeight="1" x14ac:dyDescent="0.3">
      <c r="A76" s="1">
        <f t="shared" si="4"/>
        <v>43786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43786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43786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43786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43786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43786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43786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43786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43786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43786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43786</v>
      </c>
      <c r="B86" s="2">
        <v>1</v>
      </c>
      <c r="E86" s="30"/>
    </row>
    <row r="87" spans="1:14" x14ac:dyDescent="0.3">
      <c r="A87" s="1">
        <f t="shared" si="4"/>
        <v>43786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43786</v>
      </c>
      <c r="B88" s="2">
        <v>1</v>
      </c>
      <c r="E88" s="30"/>
    </row>
    <row r="89" spans="1:14" x14ac:dyDescent="0.3">
      <c r="A89" s="1">
        <f t="shared" ref="A89" si="14">$N$3</f>
        <v>43786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0" zoomScale="80" zoomScaleNormal="80" zoomScaleSheetLayoutView="80" workbookViewId="0">
      <selection activeCell="C27" sqref="A27:XFD27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43785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43785</v>
      </c>
      <c r="B2" s="2">
        <v>1</v>
      </c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41"/>
      <c r="N2" s="230"/>
    </row>
    <row r="3" spans="1:20" ht="17.399999999999999" x14ac:dyDescent="0.3">
      <c r="A3" s="1">
        <f t="shared" si="0"/>
        <v>43785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43785</v>
      </c>
      <c r="O3" s="3"/>
      <c r="P3" s="3"/>
      <c r="Q3" s="3"/>
      <c r="R3" s="3"/>
    </row>
    <row r="4" spans="1:20" ht="17.399999999999999" x14ac:dyDescent="0.3">
      <c r="A4" s="1">
        <f t="shared" si="0"/>
        <v>43785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43785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43785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43785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43785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43785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136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671</v>
      </c>
      <c r="O9" s="3"/>
      <c r="P9" s="3"/>
      <c r="Q9" s="40" t="str">
        <f>"24 N›Uvq ?? msL¨v = "&amp;H36</f>
        <v>24 N›Uvq ?? msL¨v = 136</v>
      </c>
    </row>
    <row r="10" spans="1:20" ht="57.6" x14ac:dyDescent="0.3">
      <c r="A10" s="1">
        <f t="shared" si="0"/>
        <v>43785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29" t="s">
        <v>142</v>
      </c>
      <c r="I10" s="65" t="str">
        <f>"me©‡gvU fwZ©
= "&amp;I36</f>
        <v>me©‡gvU fwZ©
= 98636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97714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43785</v>
      </c>
      <c r="B11" s="2" t="s">
        <v>9</v>
      </c>
      <c r="C11" s="12">
        <v>1</v>
      </c>
      <c r="D11" s="57" t="s">
        <v>10</v>
      </c>
      <c r="E11" s="13">
        <v>13</v>
      </c>
      <c r="F11" s="13">
        <v>0</v>
      </c>
      <c r="G11" s="13">
        <v>0</v>
      </c>
      <c r="H11" s="82">
        <f>SUM(E11:G11)</f>
        <v>13</v>
      </c>
      <c r="I11" s="104">
        <f>H11+'15.11'!I11</f>
        <v>8496</v>
      </c>
      <c r="J11" s="49">
        <v>40</v>
      </c>
      <c r="K11" s="49">
        <v>23</v>
      </c>
      <c r="L11" s="49">
        <v>11</v>
      </c>
      <c r="M11" s="14">
        <f t="shared" ref="M11:M23" si="1">I11-N11-J11</f>
        <v>8391</v>
      </c>
      <c r="N11" s="85">
        <v>65</v>
      </c>
      <c r="O11" s="3"/>
      <c r="P11" s="3"/>
      <c r="Q11" s="3"/>
      <c r="R11" s="3"/>
    </row>
    <row r="12" spans="1:20" x14ac:dyDescent="0.3">
      <c r="A12" s="1">
        <f t="shared" si="0"/>
        <v>43785</v>
      </c>
      <c r="B12" s="2" t="s">
        <v>11</v>
      </c>
      <c r="C12" s="15">
        <v>2</v>
      </c>
      <c r="D12" s="59" t="s">
        <v>144</v>
      </c>
      <c r="E12" s="13">
        <v>1</v>
      </c>
      <c r="F12" s="13">
        <v>0</v>
      </c>
      <c r="G12" s="13">
        <v>0</v>
      </c>
      <c r="H12" s="83">
        <f t="shared" ref="H12:H23" si="2">SUM(E12:G12)</f>
        <v>1</v>
      </c>
      <c r="I12" s="105">
        <f>H12+'15.11'!I12</f>
        <v>4924</v>
      </c>
      <c r="J12" s="51">
        <v>2</v>
      </c>
      <c r="K12" s="51">
        <v>0</v>
      </c>
      <c r="L12" s="51">
        <v>0</v>
      </c>
      <c r="M12" s="17">
        <f t="shared" si="1"/>
        <v>4884</v>
      </c>
      <c r="N12" s="86">
        <v>38</v>
      </c>
      <c r="O12" s="3"/>
      <c r="P12" s="3"/>
      <c r="Q12" s="3"/>
      <c r="R12" s="3"/>
    </row>
    <row r="13" spans="1:20" x14ac:dyDescent="0.3">
      <c r="A13" s="1">
        <f t="shared" si="0"/>
        <v>43785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H13+'15.11'!I13</f>
        <v>1438</v>
      </c>
      <c r="J13" s="51">
        <v>16</v>
      </c>
      <c r="K13" s="51">
        <v>9</v>
      </c>
      <c r="L13" s="51">
        <v>8</v>
      </c>
      <c r="M13" s="17">
        <f t="shared" si="1"/>
        <v>1419</v>
      </c>
      <c r="N13" s="86">
        <v>3</v>
      </c>
      <c r="O13" s="3"/>
      <c r="Q13" s="3"/>
      <c r="R13" s="3"/>
    </row>
    <row r="14" spans="1:20" x14ac:dyDescent="0.3">
      <c r="A14" s="1">
        <f t="shared" si="0"/>
        <v>43785</v>
      </c>
      <c r="B14" s="2" t="s">
        <v>14</v>
      </c>
      <c r="C14" s="15">
        <v>4</v>
      </c>
      <c r="D14" s="59" t="s">
        <v>145</v>
      </c>
      <c r="E14" s="13">
        <v>8</v>
      </c>
      <c r="F14" s="13">
        <v>0</v>
      </c>
      <c r="G14" s="13">
        <v>0</v>
      </c>
      <c r="H14" s="83">
        <f t="shared" si="2"/>
        <v>8</v>
      </c>
      <c r="I14" s="105">
        <f>H14+'15.11'!I14</f>
        <v>3651</v>
      </c>
      <c r="J14" s="51">
        <v>7</v>
      </c>
      <c r="K14" s="51">
        <v>8</v>
      </c>
      <c r="L14" s="51">
        <v>5</v>
      </c>
      <c r="M14" s="17">
        <f t="shared" si="1"/>
        <v>3609</v>
      </c>
      <c r="N14" s="86">
        <v>35</v>
      </c>
      <c r="O14" s="3"/>
      <c r="P14" s="3"/>
      <c r="Q14" s="3"/>
      <c r="R14" s="3"/>
    </row>
    <row r="15" spans="1:20" ht="17.399999999999999" x14ac:dyDescent="0.3">
      <c r="A15" s="1">
        <f t="shared" si="0"/>
        <v>43785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H15+'15.11'!I15</f>
        <v>1641</v>
      </c>
      <c r="J15" s="51">
        <v>3</v>
      </c>
      <c r="K15" s="51">
        <v>2</v>
      </c>
      <c r="L15" s="51">
        <v>2</v>
      </c>
      <c r="M15" s="17">
        <f t="shared" si="1"/>
        <v>1626</v>
      </c>
      <c r="N15" s="86">
        <v>12</v>
      </c>
      <c r="O15" s="3"/>
      <c r="P15" s="3"/>
      <c r="Q15" s="3"/>
      <c r="R15" s="3"/>
    </row>
    <row r="16" spans="1:20" ht="17.399999999999999" x14ac:dyDescent="0.3">
      <c r="A16" s="1">
        <f t="shared" si="0"/>
        <v>43785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H16+'15.11'!I16</f>
        <v>1022</v>
      </c>
      <c r="J16" s="51"/>
      <c r="K16" s="51"/>
      <c r="L16" s="51">
        <v>0</v>
      </c>
      <c r="M16" s="17">
        <f t="shared" si="1"/>
        <v>1019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43785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H17+'15.11'!I17</f>
        <v>4100</v>
      </c>
      <c r="J17" s="51">
        <v>15</v>
      </c>
      <c r="K17" s="51">
        <v>9</v>
      </c>
      <c r="L17" s="51">
        <v>4</v>
      </c>
      <c r="M17" s="17">
        <f t="shared" si="1"/>
        <v>4041</v>
      </c>
      <c r="N17" s="86">
        <v>44</v>
      </c>
      <c r="O17" s="3"/>
      <c r="P17" s="3"/>
      <c r="Q17" s="3"/>
      <c r="R17" s="3"/>
    </row>
    <row r="18" spans="1:18" ht="17.399999999999999" x14ac:dyDescent="0.3">
      <c r="A18" s="1">
        <f t="shared" si="0"/>
        <v>43785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H18+'15.11'!I18</f>
        <v>351</v>
      </c>
      <c r="J18" s="51"/>
      <c r="K18" s="51"/>
      <c r="L18" s="51">
        <v>0</v>
      </c>
      <c r="M18" s="17">
        <f t="shared" si="1"/>
        <v>350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43785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H19+'15.11'!I19</f>
        <v>1718</v>
      </c>
      <c r="J19" s="51"/>
      <c r="K19" s="51">
        <v>0</v>
      </c>
      <c r="L19" s="51">
        <v>0</v>
      </c>
      <c r="M19" s="17">
        <f t="shared" si="1"/>
        <v>1706</v>
      </c>
      <c r="N19" s="86">
        <v>12</v>
      </c>
      <c r="O19" s="3"/>
      <c r="P19" s="3"/>
      <c r="Q19" s="3"/>
      <c r="R19" s="3"/>
    </row>
    <row r="20" spans="1:18" x14ac:dyDescent="0.3">
      <c r="A20" s="1">
        <f t="shared" si="0"/>
        <v>43785</v>
      </c>
      <c r="B20" s="2" t="s">
        <v>29</v>
      </c>
      <c r="C20" s="15">
        <v>10</v>
      </c>
      <c r="D20" s="59" t="s">
        <v>30</v>
      </c>
      <c r="E20" s="13">
        <v>8</v>
      </c>
      <c r="F20" s="13">
        <v>0</v>
      </c>
      <c r="G20" s="13">
        <v>0</v>
      </c>
      <c r="H20" s="83">
        <f t="shared" si="2"/>
        <v>8</v>
      </c>
      <c r="I20" s="105">
        <f>H20+'15.11'!I20</f>
        <v>3107</v>
      </c>
      <c r="J20" s="51">
        <v>3</v>
      </c>
      <c r="K20" s="51">
        <v>2</v>
      </c>
      <c r="L20" s="51">
        <v>2</v>
      </c>
      <c r="M20" s="17">
        <f t="shared" si="1"/>
        <v>3073</v>
      </c>
      <c r="N20" s="86">
        <v>31</v>
      </c>
      <c r="O20" s="3"/>
      <c r="P20" s="3"/>
      <c r="Q20" s="3"/>
      <c r="R20" s="3"/>
    </row>
    <row r="21" spans="1:18" ht="22.2" customHeight="1" x14ac:dyDescent="0.3">
      <c r="A21" s="1">
        <f t="shared" si="0"/>
        <v>43785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H21+'15.11'!I21</f>
        <v>241</v>
      </c>
      <c r="J21" s="51"/>
      <c r="K21" s="51"/>
      <c r="L21" s="51"/>
      <c r="M21" s="17">
        <f t="shared" si="1"/>
        <v>241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H22+'15.11'!I22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43785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36</v>
      </c>
      <c r="I24" s="94">
        <f t="shared" si="3"/>
        <v>30764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30434</v>
      </c>
      <c r="N24" s="96">
        <f t="shared" si="3"/>
        <v>244</v>
      </c>
      <c r="O24" s="3"/>
      <c r="P24" s="3"/>
      <c r="Q24" s="3"/>
      <c r="R24" s="3"/>
    </row>
    <row r="25" spans="1:18" x14ac:dyDescent="0.3">
      <c r="A25" s="1">
        <f t="shared" ref="A25:A88" si="4">$N$3</f>
        <v>43785</v>
      </c>
      <c r="B25" s="2">
        <v>1</v>
      </c>
      <c r="C25" s="78"/>
      <c r="D25" s="79" t="s">
        <v>119</v>
      </c>
      <c r="E25" s="97">
        <f>E75</f>
        <v>20</v>
      </c>
      <c r="F25" s="97">
        <f t="shared" ref="F25:N25" si="5">F75</f>
        <v>0</v>
      </c>
      <c r="G25" s="97">
        <f t="shared" si="5"/>
        <v>0</v>
      </c>
      <c r="H25" s="97">
        <f t="shared" si="5"/>
        <v>20</v>
      </c>
      <c r="I25" s="97">
        <f t="shared" si="5"/>
        <v>19714</v>
      </c>
      <c r="J25" s="97">
        <f t="shared" si="5"/>
        <v>107</v>
      </c>
      <c r="K25" s="97">
        <f t="shared" si="5"/>
        <v>98</v>
      </c>
      <c r="L25" s="97">
        <f t="shared" si="5"/>
        <v>69</v>
      </c>
      <c r="M25" s="97">
        <f t="shared" si="5"/>
        <v>19541</v>
      </c>
      <c r="N25" s="97">
        <f t="shared" si="5"/>
        <v>66</v>
      </c>
      <c r="O25" s="3"/>
      <c r="P25" s="3"/>
      <c r="Q25" s="3"/>
      <c r="R25" s="3"/>
    </row>
    <row r="26" spans="1:18" x14ac:dyDescent="0.3">
      <c r="A26" s="1">
        <f t="shared" si="4"/>
        <v>43785</v>
      </c>
      <c r="B26" s="2">
        <v>1</v>
      </c>
      <c r="C26" s="78"/>
      <c r="D26" s="79" t="s">
        <v>154</v>
      </c>
      <c r="E26" s="97">
        <f>E24+E25</f>
        <v>56</v>
      </c>
      <c r="F26" s="98">
        <f t="shared" ref="F26:N26" si="6">F24+F25</f>
        <v>0</v>
      </c>
      <c r="G26" s="98">
        <f t="shared" si="6"/>
        <v>0</v>
      </c>
      <c r="H26" s="99">
        <f t="shared" si="6"/>
        <v>56</v>
      </c>
      <c r="I26" s="97">
        <f t="shared" si="6"/>
        <v>50478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49975</v>
      </c>
      <c r="N26" s="102">
        <f t="shared" si="6"/>
        <v>310</v>
      </c>
      <c r="O26" s="3"/>
      <c r="P26" s="67"/>
      <c r="Q26" s="3"/>
      <c r="R26" s="3"/>
    </row>
    <row r="27" spans="1:18" x14ac:dyDescent="0.3">
      <c r="A27" s="1">
        <f t="shared" si="4"/>
        <v>43785</v>
      </c>
      <c r="B27" s="2">
        <v>1</v>
      </c>
      <c r="C27" s="80"/>
      <c r="D27" s="81" t="s">
        <v>120</v>
      </c>
      <c r="E27" s="97">
        <f>SUM(E28:E35)</f>
        <v>80</v>
      </c>
      <c r="F27" s="97">
        <f t="shared" ref="F27:G27" si="7">SUM(F28:F35)</f>
        <v>0</v>
      </c>
      <c r="G27" s="97">
        <f t="shared" si="7"/>
        <v>0</v>
      </c>
      <c r="H27" s="99">
        <f t="shared" ref="H27:N27" si="8">SUM(H28:H35)</f>
        <v>80</v>
      </c>
      <c r="I27" s="97">
        <f t="shared" si="8"/>
        <v>48158</v>
      </c>
      <c r="J27" s="98">
        <f>SUM(J28:J35)</f>
        <v>58</v>
      </c>
      <c r="K27" s="98">
        <f t="shared" si="8"/>
        <v>28</v>
      </c>
      <c r="L27" s="100">
        <f t="shared" si="8"/>
        <v>11</v>
      </c>
      <c r="M27" s="101">
        <f t="shared" si="8"/>
        <v>47739</v>
      </c>
      <c r="N27" s="102">
        <f t="shared" si="8"/>
        <v>361</v>
      </c>
      <c r="O27" s="3"/>
      <c r="P27" s="3"/>
      <c r="Q27" s="3"/>
      <c r="R27" s="3"/>
    </row>
    <row r="28" spans="1:18" x14ac:dyDescent="0.3">
      <c r="A28" s="1">
        <f t="shared" si="4"/>
        <v>43785</v>
      </c>
      <c r="B28" s="2" t="s">
        <v>31</v>
      </c>
      <c r="C28" s="12">
        <v>1</v>
      </c>
      <c r="D28" s="48" t="s">
        <v>32</v>
      </c>
      <c r="E28" s="13">
        <v>11</v>
      </c>
      <c r="F28" s="13">
        <v>0</v>
      </c>
      <c r="G28" s="13">
        <v>0</v>
      </c>
      <c r="H28" s="82">
        <f t="shared" ref="H28:H35" si="9">SUM(E28:G28)</f>
        <v>11</v>
      </c>
      <c r="I28" s="104">
        <f>H28+'15.11'!I28</f>
        <v>11463</v>
      </c>
      <c r="J28" s="49">
        <v>13</v>
      </c>
      <c r="K28" s="49">
        <v>6</v>
      </c>
      <c r="L28" s="49">
        <v>4</v>
      </c>
      <c r="M28" s="14">
        <f t="shared" ref="M28:M35" si="10">I28-N28-J28</f>
        <v>11385</v>
      </c>
      <c r="N28" s="85">
        <v>65</v>
      </c>
      <c r="O28" s="3"/>
      <c r="P28" s="3"/>
      <c r="Q28" s="3"/>
      <c r="R28" s="3"/>
    </row>
    <row r="29" spans="1:18" x14ac:dyDescent="0.3">
      <c r="A29" s="1">
        <f t="shared" si="4"/>
        <v>43785</v>
      </c>
      <c r="B29" s="2" t="s">
        <v>33</v>
      </c>
      <c r="C29" s="15">
        <v>2</v>
      </c>
      <c r="D29" s="50" t="s">
        <v>156</v>
      </c>
      <c r="E29" s="13">
        <v>20</v>
      </c>
      <c r="F29" s="13">
        <v>0</v>
      </c>
      <c r="G29" s="13">
        <v>0</v>
      </c>
      <c r="H29" s="83">
        <f t="shared" si="9"/>
        <v>20</v>
      </c>
      <c r="I29" s="105">
        <f>H29+'15.11'!I29</f>
        <v>7934</v>
      </c>
      <c r="J29" s="51">
        <v>5</v>
      </c>
      <c r="K29" s="51">
        <v>3</v>
      </c>
      <c r="L29" s="51">
        <v>0</v>
      </c>
      <c r="M29" s="17">
        <f t="shared" si="10"/>
        <v>7813</v>
      </c>
      <c r="N29" s="86">
        <v>116</v>
      </c>
      <c r="O29" s="3"/>
      <c r="P29" s="3"/>
      <c r="Q29" s="3"/>
      <c r="R29" s="3"/>
    </row>
    <row r="30" spans="1:18" ht="17.399999999999999" x14ac:dyDescent="0.3">
      <c r="A30" s="1">
        <f t="shared" si="4"/>
        <v>43785</v>
      </c>
      <c r="B30" s="2" t="s">
        <v>35</v>
      </c>
      <c r="C30" s="15">
        <v>3</v>
      </c>
      <c r="D30" s="50" t="s">
        <v>36</v>
      </c>
      <c r="E30" s="13">
        <v>24</v>
      </c>
      <c r="F30" s="13">
        <v>0</v>
      </c>
      <c r="G30" s="13">
        <v>0</v>
      </c>
      <c r="H30" s="83">
        <f t="shared" si="9"/>
        <v>24</v>
      </c>
      <c r="I30" s="105">
        <f>H30+'15.11'!I30</f>
        <v>11605</v>
      </c>
      <c r="J30" s="51">
        <v>17</v>
      </c>
      <c r="K30" s="51">
        <v>9</v>
      </c>
      <c r="L30" s="51">
        <v>3</v>
      </c>
      <c r="M30" s="17">
        <f t="shared" si="10"/>
        <v>11492</v>
      </c>
      <c r="N30" s="86">
        <v>96</v>
      </c>
      <c r="O30" s="3"/>
      <c r="P30" s="3"/>
      <c r="Q30" s="3"/>
      <c r="R30" s="3"/>
    </row>
    <row r="31" spans="1:18" ht="17.399999999999999" x14ac:dyDescent="0.3">
      <c r="A31" s="1">
        <f t="shared" si="4"/>
        <v>43785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9"/>
        <v>1</v>
      </c>
      <c r="I31" s="105">
        <f>H31+'15.11'!I31</f>
        <v>2136</v>
      </c>
      <c r="J31" s="51">
        <v>4</v>
      </c>
      <c r="K31" s="51">
        <v>3</v>
      </c>
      <c r="L31" s="51">
        <v>2</v>
      </c>
      <c r="M31" s="17">
        <f t="shared" si="10"/>
        <v>2127</v>
      </c>
      <c r="N31" s="86">
        <v>5</v>
      </c>
      <c r="O31" s="3"/>
      <c r="P31" s="3"/>
      <c r="Q31" s="3"/>
      <c r="R31" s="3"/>
    </row>
    <row r="32" spans="1:18" ht="17.399999999999999" x14ac:dyDescent="0.3">
      <c r="A32" s="1">
        <f t="shared" si="4"/>
        <v>43785</v>
      </c>
      <c r="B32" s="2" t="s">
        <v>39</v>
      </c>
      <c r="C32" s="15">
        <v>5</v>
      </c>
      <c r="D32" s="50" t="s">
        <v>40</v>
      </c>
      <c r="E32" s="13">
        <v>7</v>
      </c>
      <c r="F32" s="13">
        <v>0</v>
      </c>
      <c r="G32" s="13">
        <v>0</v>
      </c>
      <c r="H32" s="83">
        <f t="shared" si="9"/>
        <v>7</v>
      </c>
      <c r="I32" s="105">
        <f>H32+'15.11'!I32</f>
        <v>4736</v>
      </c>
      <c r="J32" s="51">
        <v>5</v>
      </c>
      <c r="K32" s="51">
        <v>2</v>
      </c>
      <c r="L32" s="51">
        <v>0</v>
      </c>
      <c r="M32" s="17">
        <f t="shared" si="10"/>
        <v>4711</v>
      </c>
      <c r="N32" s="86">
        <v>20</v>
      </c>
      <c r="O32" s="3"/>
      <c r="P32" s="3"/>
      <c r="Q32" s="3"/>
      <c r="R32" s="3"/>
    </row>
    <row r="33" spans="1:18" ht="17.399999999999999" x14ac:dyDescent="0.3">
      <c r="A33" s="1">
        <f t="shared" si="4"/>
        <v>43785</v>
      </c>
      <c r="B33" s="2" t="s">
        <v>41</v>
      </c>
      <c r="C33" s="15">
        <v>6</v>
      </c>
      <c r="D33" s="50" t="s">
        <v>42</v>
      </c>
      <c r="E33" s="13">
        <v>15</v>
      </c>
      <c r="F33" s="13">
        <v>0</v>
      </c>
      <c r="G33" s="13">
        <v>0</v>
      </c>
      <c r="H33" s="83">
        <f t="shared" si="9"/>
        <v>15</v>
      </c>
      <c r="I33" s="105">
        <f>H33+'15.11'!I33</f>
        <v>6945</v>
      </c>
      <c r="J33" s="51">
        <v>9</v>
      </c>
      <c r="K33" s="51">
        <v>4</v>
      </c>
      <c r="L33" s="51">
        <v>1</v>
      </c>
      <c r="M33" s="17">
        <f t="shared" si="10"/>
        <v>6893</v>
      </c>
      <c r="N33" s="86">
        <v>43</v>
      </c>
      <c r="O33" s="3"/>
      <c r="P33" s="3"/>
      <c r="Q33" s="3"/>
      <c r="R33" s="3"/>
    </row>
    <row r="34" spans="1:18" x14ac:dyDescent="0.3">
      <c r="A34" s="1">
        <f t="shared" si="4"/>
        <v>43785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9"/>
        <v>1</v>
      </c>
      <c r="I34" s="105">
        <f>H34+'15.11'!I34</f>
        <v>1005</v>
      </c>
      <c r="J34" s="51">
        <v>1</v>
      </c>
      <c r="K34" s="51">
        <v>0</v>
      </c>
      <c r="L34" s="51">
        <v>0</v>
      </c>
      <c r="M34" s="17">
        <f t="shared" si="10"/>
        <v>1000</v>
      </c>
      <c r="N34" s="86">
        <v>4</v>
      </c>
      <c r="O34" s="3"/>
      <c r="P34" s="3"/>
      <c r="Q34" s="3"/>
      <c r="R34" s="3"/>
    </row>
    <row r="35" spans="1:18" ht="17.399999999999999" x14ac:dyDescent="0.3">
      <c r="A35" s="1">
        <f t="shared" si="4"/>
        <v>43785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9"/>
        <v>1</v>
      </c>
      <c r="I35" s="106">
        <f>H35+'15.11'!I35</f>
        <v>2334</v>
      </c>
      <c r="J35" s="55">
        <v>4</v>
      </c>
      <c r="K35" s="55">
        <v>1</v>
      </c>
      <c r="L35" s="55">
        <v>1</v>
      </c>
      <c r="M35" s="19">
        <f t="shared" si="10"/>
        <v>2318</v>
      </c>
      <c r="N35" s="87">
        <v>12</v>
      </c>
      <c r="O35" s="3"/>
      <c r="P35" s="3"/>
      <c r="Q35" s="3"/>
      <c r="R35" s="3"/>
    </row>
    <row r="36" spans="1:18" x14ac:dyDescent="0.3">
      <c r="A36" s="1">
        <f t="shared" si="4"/>
        <v>43785</v>
      </c>
      <c r="B36" s="2">
        <v>1</v>
      </c>
      <c r="C36" s="103"/>
      <c r="D36" s="22" t="s">
        <v>47</v>
      </c>
      <c r="E36" s="23">
        <v>0</v>
      </c>
      <c r="F36" s="23">
        <f t="shared" ref="F36:N36" si="11">SUM(F26:F27)</f>
        <v>0</v>
      </c>
      <c r="G36" s="23">
        <f t="shared" si="11"/>
        <v>0</v>
      </c>
      <c r="H36" s="23">
        <f t="shared" si="11"/>
        <v>136</v>
      </c>
      <c r="I36" s="23">
        <f t="shared" si="11"/>
        <v>98636</v>
      </c>
      <c r="J36" s="23">
        <f t="shared" si="11"/>
        <v>251</v>
      </c>
      <c r="K36" s="23">
        <f t="shared" si="11"/>
        <v>179</v>
      </c>
      <c r="L36" s="23">
        <f t="shared" si="11"/>
        <v>112</v>
      </c>
      <c r="M36" s="23">
        <f t="shared" si="11"/>
        <v>97714</v>
      </c>
      <c r="N36" s="23">
        <f t="shared" si="11"/>
        <v>671</v>
      </c>
      <c r="O36" s="3"/>
      <c r="P36" s="3"/>
      <c r="Q36" s="3"/>
      <c r="R36" s="3"/>
    </row>
    <row r="37" spans="1:18" ht="21.6" customHeight="1" x14ac:dyDescent="0.3">
      <c r="A37" s="1">
        <f t="shared" si="4"/>
        <v>43785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43785</v>
      </c>
      <c r="B38" s="64">
        <v>1</v>
      </c>
      <c r="C38" s="69"/>
      <c r="D38" s="306" t="s">
        <v>240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43785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43785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43785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43785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43785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20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66</v>
      </c>
      <c r="O43" s="3"/>
      <c r="P43" s="3"/>
      <c r="Q43" s="3"/>
      <c r="R43" s="3"/>
    </row>
    <row r="44" spans="1:18" ht="58.2" customHeight="1" x14ac:dyDescent="0.3">
      <c r="A44" s="1">
        <f t="shared" si="4"/>
        <v>43785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29" t="s">
        <v>142</v>
      </c>
      <c r="I44" s="65" t="str">
        <f>"me©‡gvU fwZ© 
= "&amp;I75</f>
        <v>me©‡gvU fwZ© 
= 19714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19541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43785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2">SUM(E45:G45)</f>
        <v>0</v>
      </c>
      <c r="I45" s="104">
        <f>H45+'15.11'!I45</f>
        <v>1205</v>
      </c>
      <c r="J45" s="49">
        <v>3</v>
      </c>
      <c r="K45" s="49">
        <v>3</v>
      </c>
      <c r="L45" s="49">
        <v>1</v>
      </c>
      <c r="M45" s="14">
        <f t="shared" ref="M45:M74" si="13">I45-N45-J45</f>
        <v>1201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43785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2"/>
        <v>0</v>
      </c>
      <c r="I46" s="105">
        <f>H46+'15.11'!I46</f>
        <v>1859</v>
      </c>
      <c r="J46" s="51">
        <v>11</v>
      </c>
      <c r="K46" s="51">
        <v>10</v>
      </c>
      <c r="L46" s="51">
        <v>8</v>
      </c>
      <c r="M46" s="17">
        <f t="shared" si="13"/>
        <v>1842</v>
      </c>
      <c r="N46" s="86">
        <v>6</v>
      </c>
      <c r="O46" s="3"/>
      <c r="P46" s="3"/>
      <c r="Q46" s="3"/>
      <c r="R46" s="3"/>
    </row>
    <row r="47" spans="1:18" ht="17.55" customHeight="1" x14ac:dyDescent="0.3">
      <c r="A47" s="1">
        <f t="shared" si="4"/>
        <v>43785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2"/>
        <v>1</v>
      </c>
      <c r="I47" s="105">
        <f>H47+'15.11'!I47</f>
        <v>664</v>
      </c>
      <c r="J47" s="51">
        <v>4</v>
      </c>
      <c r="K47" s="51">
        <v>4</v>
      </c>
      <c r="L47" s="51">
        <v>3</v>
      </c>
      <c r="M47" s="17">
        <f t="shared" si="13"/>
        <v>659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43785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2"/>
        <v>0</v>
      </c>
      <c r="I48" s="105">
        <f>H48+'15.11'!I48</f>
        <v>753</v>
      </c>
      <c r="J48" s="51">
        <v>8</v>
      </c>
      <c r="K48" s="51">
        <v>7</v>
      </c>
      <c r="L48" s="51">
        <v>4</v>
      </c>
      <c r="M48" s="17">
        <f t="shared" si="13"/>
        <v>744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43785</v>
      </c>
      <c r="B49" s="2" t="s">
        <v>65</v>
      </c>
      <c r="C49" s="33">
        <v>5</v>
      </c>
      <c r="D49" s="50" t="s">
        <v>66</v>
      </c>
      <c r="E49" s="13">
        <v>2</v>
      </c>
      <c r="F49" s="13">
        <v>0</v>
      </c>
      <c r="G49" s="13">
        <v>0</v>
      </c>
      <c r="H49" s="83">
        <f t="shared" si="12"/>
        <v>2</v>
      </c>
      <c r="I49" s="105">
        <f>H49+'15.11'!I49</f>
        <v>907</v>
      </c>
      <c r="J49" s="51">
        <v>12</v>
      </c>
      <c r="K49" s="51">
        <v>12</v>
      </c>
      <c r="L49" s="51">
        <v>12</v>
      </c>
      <c r="M49" s="17">
        <f t="shared" si="13"/>
        <v>889</v>
      </c>
      <c r="N49" s="86">
        <v>6</v>
      </c>
      <c r="O49" s="3"/>
      <c r="P49" s="3"/>
      <c r="Q49" s="3"/>
      <c r="R49" s="3"/>
    </row>
    <row r="50" spans="1:18" ht="17.55" customHeight="1" x14ac:dyDescent="0.3">
      <c r="A50" s="1">
        <f t="shared" si="4"/>
        <v>43785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2"/>
        <v>0</v>
      </c>
      <c r="I50" s="105">
        <f>H50+'15.11'!I50</f>
        <v>94</v>
      </c>
      <c r="J50" s="51"/>
      <c r="K50" s="51"/>
      <c r="L50" s="51">
        <v>0</v>
      </c>
      <c r="M50" s="17">
        <f t="shared" si="13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43785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2"/>
        <v>0</v>
      </c>
      <c r="I51" s="105">
        <f>H51+'15.11'!I51</f>
        <v>268</v>
      </c>
      <c r="J51" s="51">
        <v>2</v>
      </c>
      <c r="K51" s="51">
        <v>2</v>
      </c>
      <c r="L51" s="51">
        <v>1</v>
      </c>
      <c r="M51" s="17">
        <f t="shared" si="13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43785</v>
      </c>
      <c r="B52" s="2" t="s">
        <v>71</v>
      </c>
      <c r="C52" s="33">
        <v>8</v>
      </c>
      <c r="D52" s="50" t="s">
        <v>72</v>
      </c>
      <c r="E52" s="13">
        <v>3</v>
      </c>
      <c r="F52" s="13">
        <v>0</v>
      </c>
      <c r="G52" s="13">
        <v>0</v>
      </c>
      <c r="H52" s="83">
        <f t="shared" si="12"/>
        <v>3</v>
      </c>
      <c r="I52" s="105">
        <f>H52+'15.11'!I52</f>
        <v>376</v>
      </c>
      <c r="J52" s="51">
        <v>1</v>
      </c>
      <c r="K52" s="51">
        <v>2</v>
      </c>
      <c r="L52" s="51">
        <v>2</v>
      </c>
      <c r="M52" s="17">
        <f t="shared" si="13"/>
        <v>371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43785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2"/>
        <v>0</v>
      </c>
      <c r="I53" s="105">
        <f>H53+'15.11'!I53</f>
        <v>208</v>
      </c>
      <c r="J53" s="51">
        <v>1</v>
      </c>
      <c r="K53" s="51">
        <v>1</v>
      </c>
      <c r="L53" s="51">
        <v>0</v>
      </c>
      <c r="M53" s="17">
        <f t="shared" si="13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43785</v>
      </c>
      <c r="B54" s="2" t="s">
        <v>75</v>
      </c>
      <c r="C54" s="33">
        <v>10</v>
      </c>
      <c r="D54" s="50" t="s">
        <v>76</v>
      </c>
      <c r="E54" s="13">
        <v>3</v>
      </c>
      <c r="F54" s="13">
        <v>0</v>
      </c>
      <c r="G54" s="13">
        <v>0</v>
      </c>
      <c r="H54" s="83">
        <f t="shared" si="12"/>
        <v>3</v>
      </c>
      <c r="I54" s="105">
        <f>H54+'15.11'!I54</f>
        <v>1700</v>
      </c>
      <c r="J54" s="51">
        <v>2</v>
      </c>
      <c r="K54" s="51">
        <v>1</v>
      </c>
      <c r="L54" s="51">
        <v>1</v>
      </c>
      <c r="M54" s="17">
        <f t="shared" si="13"/>
        <v>1688</v>
      </c>
      <c r="N54" s="86">
        <v>10</v>
      </c>
      <c r="O54" s="3"/>
      <c r="P54" s="3"/>
      <c r="Q54" s="3"/>
      <c r="R54" s="3"/>
    </row>
    <row r="55" spans="1:18" ht="17.55" customHeight="1" x14ac:dyDescent="0.3">
      <c r="A55" s="1">
        <f t="shared" si="4"/>
        <v>43785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2"/>
        <v>0</v>
      </c>
      <c r="I55" s="105">
        <f>H55+'15.11'!I55</f>
        <v>221</v>
      </c>
      <c r="J55" s="51"/>
      <c r="K55" s="51"/>
      <c r="L55" s="51">
        <v>0</v>
      </c>
      <c r="M55" s="17">
        <f t="shared" si="13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43785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2"/>
        <v>0</v>
      </c>
      <c r="I56" s="105">
        <f>H56+'15.11'!I56</f>
        <v>141</v>
      </c>
      <c r="J56" s="51">
        <v>1</v>
      </c>
      <c r="K56" s="51">
        <v>1</v>
      </c>
      <c r="L56" s="51">
        <v>1</v>
      </c>
      <c r="M56" s="17">
        <f t="shared" si="13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43785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2"/>
        <v>0</v>
      </c>
      <c r="I57" s="105">
        <f>H57+'15.11'!I57</f>
        <v>682</v>
      </c>
      <c r="J57" s="51">
        <v>4</v>
      </c>
      <c r="K57" s="51">
        <v>4</v>
      </c>
      <c r="L57" s="51">
        <v>1</v>
      </c>
      <c r="M57" s="17">
        <f t="shared" si="13"/>
        <v>674</v>
      </c>
      <c r="N57" s="86">
        <v>4</v>
      </c>
      <c r="O57" s="3"/>
      <c r="P57" s="3"/>
      <c r="Q57" s="3"/>
      <c r="R57" s="3"/>
    </row>
    <row r="58" spans="1:18" ht="17.55" customHeight="1" x14ac:dyDescent="0.3">
      <c r="A58" s="1">
        <f t="shared" si="4"/>
        <v>43785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2"/>
        <v>1</v>
      </c>
      <c r="I58" s="105">
        <f>H58+'15.11'!I58</f>
        <v>1404</v>
      </c>
      <c r="J58" s="51">
        <v>6</v>
      </c>
      <c r="K58" s="51">
        <v>6</v>
      </c>
      <c r="L58" s="51">
        <v>4</v>
      </c>
      <c r="M58" s="17">
        <f t="shared" si="13"/>
        <v>1394</v>
      </c>
      <c r="N58" s="86">
        <v>4</v>
      </c>
      <c r="O58" s="3"/>
      <c r="P58" s="3"/>
      <c r="Q58" s="3"/>
      <c r="R58" s="3"/>
    </row>
    <row r="59" spans="1:18" ht="17.55" customHeight="1" x14ac:dyDescent="0.3">
      <c r="A59" s="1">
        <f t="shared" si="4"/>
        <v>43785</v>
      </c>
      <c r="B59" s="2" t="s">
        <v>85</v>
      </c>
      <c r="C59" s="33">
        <v>15</v>
      </c>
      <c r="D59" s="50" t="s">
        <v>86</v>
      </c>
      <c r="E59" s="13">
        <v>2</v>
      </c>
      <c r="F59" s="13">
        <v>0</v>
      </c>
      <c r="G59" s="13">
        <v>0</v>
      </c>
      <c r="H59" s="83">
        <f t="shared" si="12"/>
        <v>2</v>
      </c>
      <c r="I59" s="105">
        <f>H59+'15.11'!I59</f>
        <v>769</v>
      </c>
      <c r="J59" s="51">
        <v>8</v>
      </c>
      <c r="K59" s="51">
        <v>8</v>
      </c>
      <c r="L59" s="51">
        <v>7</v>
      </c>
      <c r="M59" s="17">
        <f t="shared" si="13"/>
        <v>758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43785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2"/>
        <v>1</v>
      </c>
      <c r="I60" s="105">
        <f>H60+'15.11'!I60</f>
        <v>369</v>
      </c>
      <c r="J60" s="51"/>
      <c r="K60" s="51"/>
      <c r="L60" s="51">
        <v>0</v>
      </c>
      <c r="M60" s="17">
        <f t="shared" si="13"/>
        <v>368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43785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2"/>
        <v>0</v>
      </c>
      <c r="I61" s="105">
        <f>H61+'15.11'!I61</f>
        <v>480</v>
      </c>
      <c r="J61" s="51"/>
      <c r="K61" s="51"/>
      <c r="L61" s="51">
        <v>0</v>
      </c>
      <c r="M61" s="17">
        <f t="shared" si="13"/>
        <v>479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43785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2"/>
        <v>0</v>
      </c>
      <c r="I62" s="105">
        <f>H62+'15.11'!I62</f>
        <v>828</v>
      </c>
      <c r="J62" s="51"/>
      <c r="K62" s="51"/>
      <c r="L62" s="51">
        <v>0</v>
      </c>
      <c r="M62" s="17">
        <f t="shared" si="13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43785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2"/>
        <v>2</v>
      </c>
      <c r="I63" s="105">
        <f>H63+'15.11'!I63</f>
        <v>801</v>
      </c>
      <c r="J63" s="51">
        <v>6</v>
      </c>
      <c r="K63" s="51">
        <v>5</v>
      </c>
      <c r="L63" s="51">
        <v>5</v>
      </c>
      <c r="M63" s="17">
        <f t="shared" si="13"/>
        <v>789</v>
      </c>
      <c r="N63" s="86">
        <v>6</v>
      </c>
      <c r="O63" s="3"/>
      <c r="P63" s="3"/>
      <c r="Q63" s="3"/>
      <c r="R63" s="3"/>
    </row>
    <row r="64" spans="1:18" ht="17.55" customHeight="1" x14ac:dyDescent="0.3">
      <c r="A64" s="1">
        <f t="shared" si="4"/>
        <v>43785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2"/>
        <v>0</v>
      </c>
      <c r="I64" s="105">
        <f>H64+'15.11'!I64</f>
        <v>980</v>
      </c>
      <c r="J64" s="51"/>
      <c r="K64" s="51"/>
      <c r="L64" s="51">
        <v>0</v>
      </c>
      <c r="M64" s="17">
        <f t="shared" si="13"/>
        <v>980</v>
      </c>
      <c r="N64" s="86">
        <v>0</v>
      </c>
      <c r="O64" s="3"/>
      <c r="P64" s="3"/>
      <c r="Q64" s="3"/>
      <c r="R64" s="3"/>
    </row>
    <row r="65" spans="1:18" ht="17.55" customHeight="1" x14ac:dyDescent="0.3">
      <c r="A65" s="1">
        <f t="shared" si="4"/>
        <v>43785</v>
      </c>
      <c r="B65" s="2" t="s">
        <v>97</v>
      </c>
      <c r="C65" s="33">
        <v>21</v>
      </c>
      <c r="D65" s="50" t="s">
        <v>98</v>
      </c>
      <c r="E65" s="13">
        <v>2</v>
      </c>
      <c r="F65" s="13">
        <v>0</v>
      </c>
      <c r="G65" s="13">
        <v>0</v>
      </c>
      <c r="H65" s="83">
        <f t="shared" si="12"/>
        <v>2</v>
      </c>
      <c r="I65" s="105">
        <f>H65+'15.11'!I65</f>
        <v>487</v>
      </c>
      <c r="J65" s="51">
        <v>4</v>
      </c>
      <c r="K65" s="51">
        <v>4</v>
      </c>
      <c r="L65" s="51">
        <v>4</v>
      </c>
      <c r="M65" s="17">
        <f t="shared" si="13"/>
        <v>480</v>
      </c>
      <c r="N65" s="86">
        <v>3</v>
      </c>
      <c r="O65" s="3"/>
      <c r="P65" s="3"/>
      <c r="Q65" s="3"/>
      <c r="R65" s="3"/>
    </row>
    <row r="66" spans="1:18" ht="17.55" customHeight="1" x14ac:dyDescent="0.3">
      <c r="A66" s="1">
        <f t="shared" si="4"/>
        <v>43785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2"/>
        <v>0</v>
      </c>
      <c r="I66" s="105">
        <f>H66+'15.11'!I66</f>
        <v>310</v>
      </c>
      <c r="J66" s="51">
        <v>7</v>
      </c>
      <c r="K66" s="51">
        <v>7</v>
      </c>
      <c r="L66" s="51">
        <v>3</v>
      </c>
      <c r="M66" s="17">
        <f t="shared" si="13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43785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2"/>
        <v>0</v>
      </c>
      <c r="I67" s="105">
        <f>H67+'15.11'!I67</f>
        <v>725</v>
      </c>
      <c r="J67" s="51">
        <v>7</v>
      </c>
      <c r="K67" s="51">
        <v>6</v>
      </c>
      <c r="L67" s="51">
        <v>5</v>
      </c>
      <c r="M67" s="17">
        <f t="shared" si="13"/>
        <v>713</v>
      </c>
      <c r="N67" s="86">
        <v>5</v>
      </c>
      <c r="O67" s="3"/>
      <c r="P67" s="3"/>
      <c r="Q67" s="3"/>
      <c r="R67" s="3"/>
    </row>
    <row r="68" spans="1:18" ht="17.55" customHeight="1" x14ac:dyDescent="0.3">
      <c r="A68" s="1">
        <f t="shared" si="4"/>
        <v>43785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2"/>
        <v>0</v>
      </c>
      <c r="I68" s="105">
        <f>H68+'15.11'!I68</f>
        <v>359</v>
      </c>
      <c r="J68" s="51">
        <v>2</v>
      </c>
      <c r="K68" s="51">
        <v>2</v>
      </c>
      <c r="L68" s="51">
        <v>0</v>
      </c>
      <c r="M68" s="17">
        <f t="shared" si="13"/>
        <v>357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43785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2"/>
        <v>0</v>
      </c>
      <c r="I69" s="105">
        <f>H69+'15.11'!I69</f>
        <v>847</v>
      </c>
      <c r="J69" s="51">
        <v>3</v>
      </c>
      <c r="K69" s="51">
        <v>2</v>
      </c>
      <c r="L69" s="51">
        <v>1</v>
      </c>
      <c r="M69" s="17">
        <f t="shared" si="13"/>
        <v>842</v>
      </c>
      <c r="N69" s="86">
        <v>2</v>
      </c>
      <c r="O69" s="3"/>
      <c r="P69" s="3"/>
      <c r="Q69" s="3"/>
      <c r="R69" s="3"/>
    </row>
    <row r="70" spans="1:18" ht="17.55" customHeight="1" x14ac:dyDescent="0.3">
      <c r="A70" s="1">
        <f t="shared" si="4"/>
        <v>43785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2"/>
        <v>0</v>
      </c>
      <c r="I70" s="105">
        <f>H70+'15.11'!I70</f>
        <v>789</v>
      </c>
      <c r="J70" s="51">
        <v>2</v>
      </c>
      <c r="K70" s="51">
        <v>2</v>
      </c>
      <c r="L70" s="51">
        <v>0</v>
      </c>
      <c r="M70" s="17">
        <f t="shared" si="13"/>
        <v>786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43785</v>
      </c>
      <c r="B71" s="2" t="s">
        <v>109</v>
      </c>
      <c r="C71" s="33">
        <v>27</v>
      </c>
      <c r="D71" s="50" t="s">
        <v>110</v>
      </c>
      <c r="E71" s="13">
        <v>3</v>
      </c>
      <c r="F71" s="13">
        <v>0</v>
      </c>
      <c r="G71" s="13">
        <v>0</v>
      </c>
      <c r="H71" s="83">
        <f t="shared" si="12"/>
        <v>3</v>
      </c>
      <c r="I71" s="105">
        <f>H71+'15.11'!I71</f>
        <v>775</v>
      </c>
      <c r="J71" s="51"/>
      <c r="K71" s="51"/>
      <c r="L71" s="51">
        <v>0</v>
      </c>
      <c r="M71" s="17">
        <f t="shared" si="13"/>
        <v>772</v>
      </c>
      <c r="N71" s="86">
        <v>3</v>
      </c>
      <c r="O71" s="3"/>
      <c r="P71" s="3"/>
      <c r="Q71" s="3"/>
      <c r="R71" s="3"/>
    </row>
    <row r="72" spans="1:18" ht="17.55" customHeight="1" x14ac:dyDescent="0.3">
      <c r="A72" s="1">
        <f t="shared" si="4"/>
        <v>43785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2"/>
        <v>0</v>
      </c>
      <c r="I72" s="105">
        <f>H72+'15.11'!I72</f>
        <v>305</v>
      </c>
      <c r="J72" s="51"/>
      <c r="K72" s="51"/>
      <c r="L72" s="51">
        <v>0</v>
      </c>
      <c r="M72" s="17">
        <f t="shared" si="13"/>
        <v>302</v>
      </c>
      <c r="N72" s="86">
        <v>3</v>
      </c>
      <c r="O72" s="3"/>
      <c r="P72" s="3"/>
      <c r="Q72" s="3"/>
      <c r="R72" s="3"/>
    </row>
    <row r="73" spans="1:18" ht="17.55" customHeight="1" x14ac:dyDescent="0.3">
      <c r="A73" s="1">
        <f t="shared" si="4"/>
        <v>43785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2"/>
        <v>0</v>
      </c>
      <c r="I73" s="105">
        <f>H73+'15.11'!I73</f>
        <v>398</v>
      </c>
      <c r="J73" s="51">
        <v>3</v>
      </c>
      <c r="K73" s="51">
        <v>3</v>
      </c>
      <c r="L73" s="51">
        <v>3</v>
      </c>
      <c r="M73" s="17">
        <f t="shared" si="13"/>
        <v>394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43785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2"/>
        <v>0</v>
      </c>
      <c r="I74" s="106">
        <f>H74+'15.11'!I74</f>
        <v>10</v>
      </c>
      <c r="J74" s="55">
        <v>10</v>
      </c>
      <c r="K74" s="55">
        <v>6</v>
      </c>
      <c r="L74" s="55">
        <v>3</v>
      </c>
      <c r="M74" s="19">
        <f t="shared" si="13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43785</v>
      </c>
      <c r="B75" s="2">
        <v>1</v>
      </c>
      <c r="C75" s="29"/>
      <c r="D75" s="22" t="s">
        <v>117</v>
      </c>
      <c r="E75" s="23">
        <f>SUM(E45:E74)</f>
        <v>20</v>
      </c>
      <c r="F75" s="23">
        <f t="shared" ref="F75:N75" si="14">SUM(F45:F74)</f>
        <v>0</v>
      </c>
      <c r="G75" s="23">
        <f t="shared" si="14"/>
        <v>0</v>
      </c>
      <c r="H75" s="23">
        <f t="shared" si="14"/>
        <v>20</v>
      </c>
      <c r="I75" s="23">
        <f t="shared" si="14"/>
        <v>19714</v>
      </c>
      <c r="J75" s="23">
        <f t="shared" si="14"/>
        <v>107</v>
      </c>
      <c r="K75" s="23">
        <f t="shared" si="14"/>
        <v>98</v>
      </c>
      <c r="L75" s="23">
        <f t="shared" si="14"/>
        <v>69</v>
      </c>
      <c r="M75" s="23">
        <f t="shared" si="14"/>
        <v>19541</v>
      </c>
      <c r="N75" s="23">
        <f t="shared" si="14"/>
        <v>66</v>
      </c>
      <c r="O75" s="3"/>
      <c r="P75" s="3"/>
      <c r="Q75" s="3"/>
      <c r="R75" s="3"/>
    </row>
    <row r="76" spans="1:18" ht="17.55" customHeight="1" x14ac:dyDescent="0.3">
      <c r="A76" s="1">
        <f t="shared" si="4"/>
        <v>43785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43785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43785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43785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43785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43785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43785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43785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43785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43785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43785</v>
      </c>
      <c r="B86" s="2">
        <v>1</v>
      </c>
      <c r="E86" s="30"/>
    </row>
    <row r="87" spans="1:14" x14ac:dyDescent="0.3">
      <c r="A87" s="1">
        <f t="shared" si="4"/>
        <v>43785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43785</v>
      </c>
      <c r="B88" s="2">
        <v>1</v>
      </c>
      <c r="E88" s="30"/>
    </row>
    <row r="89" spans="1:14" x14ac:dyDescent="0.3">
      <c r="A89" s="1">
        <f t="shared" ref="A89" si="15">$N$3</f>
        <v>43785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5" zoomScale="80" zoomScaleNormal="80" zoomScaleSheetLayoutView="80" workbookViewId="0">
      <selection activeCell="E27" sqref="E27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43784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43784</v>
      </c>
      <c r="B2" s="2">
        <v>1</v>
      </c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41"/>
      <c r="N2" s="228"/>
    </row>
    <row r="3" spans="1:20" ht="17.399999999999999" x14ac:dyDescent="0.3">
      <c r="A3" s="1">
        <f t="shared" si="0"/>
        <v>43784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43784</v>
      </c>
      <c r="O3" s="3"/>
      <c r="P3" s="3"/>
      <c r="Q3" s="3"/>
      <c r="R3" s="3"/>
    </row>
    <row r="4" spans="1:20" ht="17.399999999999999" x14ac:dyDescent="0.3">
      <c r="A4" s="1">
        <f t="shared" si="0"/>
        <v>43784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43784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43784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43784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43784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43784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97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623</v>
      </c>
      <c r="O9" s="3"/>
      <c r="P9" s="3"/>
      <c r="Q9" s="40" t="str">
        <f>"24 N›Uvq ?? msL¨v = "&amp;H36</f>
        <v>24 N›Uvq ?? msL¨v = 97</v>
      </c>
    </row>
    <row r="10" spans="1:20" ht="57.6" x14ac:dyDescent="0.3">
      <c r="A10" s="1">
        <f t="shared" si="0"/>
        <v>43784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27" t="s">
        <v>142</v>
      </c>
      <c r="I10" s="65" t="str">
        <f>"me©‡gvU fwZ©
= "&amp;I36</f>
        <v>me©‡gvU fwZ©
= 98500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97626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43784</v>
      </c>
      <c r="B11" s="2" t="s">
        <v>9</v>
      </c>
      <c r="C11" s="12">
        <v>1</v>
      </c>
      <c r="D11" s="57" t="s">
        <v>10</v>
      </c>
      <c r="E11" s="13">
        <v>8</v>
      </c>
      <c r="F11" s="13">
        <v>0</v>
      </c>
      <c r="G11" s="13">
        <v>0</v>
      </c>
      <c r="H11" s="82">
        <f>SUM(E11:G11)</f>
        <v>8</v>
      </c>
      <c r="I11" s="104">
        <f>H11+'14.11'!I11</f>
        <v>8483</v>
      </c>
      <c r="J11" s="49">
        <v>40</v>
      </c>
      <c r="K11" s="49">
        <v>23</v>
      </c>
      <c r="L11" s="49">
        <v>11</v>
      </c>
      <c r="M11" s="14">
        <f t="shared" ref="M11:M23" si="1">I11-N11-J11</f>
        <v>8384</v>
      </c>
      <c r="N11" s="85">
        <v>59</v>
      </c>
      <c r="O11" s="3"/>
      <c r="P11" s="3"/>
      <c r="Q11" s="3"/>
      <c r="R11" s="3"/>
    </row>
    <row r="12" spans="1:20" x14ac:dyDescent="0.3">
      <c r="A12" s="1">
        <f t="shared" si="0"/>
        <v>43784</v>
      </c>
      <c r="B12" s="2" t="s">
        <v>11</v>
      </c>
      <c r="C12" s="15">
        <v>2</v>
      </c>
      <c r="D12" s="59" t="s">
        <v>144</v>
      </c>
      <c r="E12" s="13">
        <v>2</v>
      </c>
      <c r="F12" s="13">
        <v>0</v>
      </c>
      <c r="G12" s="13">
        <v>0</v>
      </c>
      <c r="H12" s="83">
        <f t="shared" ref="H12:H23" si="2">SUM(E12:G12)</f>
        <v>2</v>
      </c>
      <c r="I12" s="105">
        <f>H12+'14.11'!I12</f>
        <v>4923</v>
      </c>
      <c r="J12" s="51">
        <v>2</v>
      </c>
      <c r="K12" s="51">
        <v>0</v>
      </c>
      <c r="L12" s="51">
        <v>0</v>
      </c>
      <c r="M12" s="17">
        <f t="shared" si="1"/>
        <v>4883</v>
      </c>
      <c r="N12" s="86">
        <v>38</v>
      </c>
      <c r="O12" s="3"/>
      <c r="P12" s="3"/>
      <c r="Q12" s="3"/>
      <c r="R12" s="3"/>
    </row>
    <row r="13" spans="1:20" x14ac:dyDescent="0.3">
      <c r="A13" s="1">
        <f t="shared" si="0"/>
        <v>43784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H13+'14.11'!I13</f>
        <v>1438</v>
      </c>
      <c r="J13" s="51">
        <v>16</v>
      </c>
      <c r="K13" s="51">
        <v>9</v>
      </c>
      <c r="L13" s="51">
        <v>8</v>
      </c>
      <c r="M13" s="17">
        <f t="shared" si="1"/>
        <v>1419</v>
      </c>
      <c r="N13" s="86">
        <v>3</v>
      </c>
      <c r="O13" s="3"/>
      <c r="Q13" s="3"/>
      <c r="R13" s="3"/>
    </row>
    <row r="14" spans="1:20" x14ac:dyDescent="0.3">
      <c r="A14" s="1">
        <f t="shared" si="0"/>
        <v>43784</v>
      </c>
      <c r="B14" s="2" t="s">
        <v>14</v>
      </c>
      <c r="C14" s="15">
        <v>4</v>
      </c>
      <c r="D14" s="59" t="s">
        <v>145</v>
      </c>
      <c r="E14" s="13">
        <v>2</v>
      </c>
      <c r="F14" s="13">
        <v>0</v>
      </c>
      <c r="G14" s="13">
        <v>0</v>
      </c>
      <c r="H14" s="83">
        <f t="shared" si="2"/>
        <v>2</v>
      </c>
      <c r="I14" s="105">
        <f>H14+'14.11'!I14</f>
        <v>3643</v>
      </c>
      <c r="J14" s="51">
        <v>7</v>
      </c>
      <c r="K14" s="51">
        <v>8</v>
      </c>
      <c r="L14" s="51">
        <v>5</v>
      </c>
      <c r="M14" s="17">
        <f t="shared" si="1"/>
        <v>3608</v>
      </c>
      <c r="N14" s="86">
        <v>28</v>
      </c>
      <c r="O14" s="3"/>
      <c r="P14" s="3"/>
      <c r="Q14" s="3"/>
      <c r="R14" s="3"/>
    </row>
    <row r="15" spans="1:20" ht="17.399999999999999" x14ac:dyDescent="0.3">
      <c r="A15" s="1">
        <f t="shared" si="0"/>
        <v>43784</v>
      </c>
      <c r="B15" s="2" t="s">
        <v>19</v>
      </c>
      <c r="C15" s="15">
        <v>5</v>
      </c>
      <c r="D15" s="59" t="s">
        <v>20</v>
      </c>
      <c r="E15" s="13">
        <v>2</v>
      </c>
      <c r="F15" s="13">
        <v>0</v>
      </c>
      <c r="G15" s="13">
        <v>0</v>
      </c>
      <c r="H15" s="83">
        <f t="shared" si="2"/>
        <v>2</v>
      </c>
      <c r="I15" s="105">
        <f>H15+'14.11'!I15</f>
        <v>1640</v>
      </c>
      <c r="J15" s="51">
        <v>3</v>
      </c>
      <c r="K15" s="51">
        <v>2</v>
      </c>
      <c r="L15" s="51">
        <v>2</v>
      </c>
      <c r="M15" s="17">
        <f t="shared" si="1"/>
        <v>1626</v>
      </c>
      <c r="N15" s="86">
        <v>11</v>
      </c>
      <c r="O15" s="3"/>
      <c r="P15" s="3"/>
      <c r="Q15" s="3"/>
      <c r="R15" s="3"/>
    </row>
    <row r="16" spans="1:20" ht="17.399999999999999" x14ac:dyDescent="0.3">
      <c r="A16" s="1">
        <f t="shared" si="0"/>
        <v>43784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H16+'14.11'!I16</f>
        <v>1022</v>
      </c>
      <c r="J16" s="51"/>
      <c r="K16" s="51"/>
      <c r="L16" s="51">
        <v>0</v>
      </c>
      <c r="M16" s="17">
        <f t="shared" si="1"/>
        <v>1019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43784</v>
      </c>
      <c r="B17" s="2" t="s">
        <v>23</v>
      </c>
      <c r="C17" s="15">
        <v>7</v>
      </c>
      <c r="D17" s="61" t="s">
        <v>24</v>
      </c>
      <c r="E17" s="13">
        <v>2</v>
      </c>
      <c r="F17" s="13">
        <v>0</v>
      </c>
      <c r="G17" s="13">
        <v>0</v>
      </c>
      <c r="H17" s="83">
        <f t="shared" si="2"/>
        <v>2</v>
      </c>
      <c r="I17" s="105">
        <f>H17+'14.11'!I17</f>
        <v>4097</v>
      </c>
      <c r="J17" s="51">
        <v>15</v>
      </c>
      <c r="K17" s="51">
        <v>9</v>
      </c>
      <c r="L17" s="51">
        <v>4</v>
      </c>
      <c r="M17" s="17">
        <f t="shared" si="1"/>
        <v>4041</v>
      </c>
      <c r="N17" s="86">
        <v>41</v>
      </c>
      <c r="O17" s="3"/>
      <c r="P17" s="3"/>
      <c r="Q17" s="3"/>
      <c r="R17" s="3"/>
    </row>
    <row r="18" spans="1:18" ht="17.399999999999999" x14ac:dyDescent="0.3">
      <c r="A18" s="1">
        <f t="shared" si="0"/>
        <v>43784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H18+'14.11'!I18</f>
        <v>351</v>
      </c>
      <c r="J18" s="51"/>
      <c r="K18" s="51"/>
      <c r="L18" s="51">
        <v>0</v>
      </c>
      <c r="M18" s="17">
        <f t="shared" si="1"/>
        <v>350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43784</v>
      </c>
      <c r="B19" s="2" t="s">
        <v>27</v>
      </c>
      <c r="C19" s="15">
        <v>9</v>
      </c>
      <c r="D19" s="61" t="s">
        <v>28</v>
      </c>
      <c r="E19" s="13">
        <v>3</v>
      </c>
      <c r="F19" s="13">
        <v>0</v>
      </c>
      <c r="G19" s="13">
        <v>0</v>
      </c>
      <c r="H19" s="83">
        <f t="shared" si="2"/>
        <v>3</v>
      </c>
      <c r="I19" s="105">
        <f>H19+'14.11'!I19</f>
        <v>1716</v>
      </c>
      <c r="J19" s="51"/>
      <c r="K19" s="51">
        <v>0</v>
      </c>
      <c r="L19" s="51">
        <v>0</v>
      </c>
      <c r="M19" s="17">
        <f t="shared" si="1"/>
        <v>1706</v>
      </c>
      <c r="N19" s="86">
        <v>10</v>
      </c>
      <c r="O19" s="3"/>
      <c r="P19" s="3"/>
      <c r="Q19" s="3"/>
      <c r="R19" s="3"/>
    </row>
    <row r="20" spans="1:18" x14ac:dyDescent="0.3">
      <c r="A20" s="1">
        <f t="shared" si="0"/>
        <v>43784</v>
      </c>
      <c r="B20" s="2" t="s">
        <v>29</v>
      </c>
      <c r="C20" s="15">
        <v>10</v>
      </c>
      <c r="D20" s="59" t="s">
        <v>30</v>
      </c>
      <c r="E20" s="13">
        <v>5</v>
      </c>
      <c r="F20" s="13">
        <v>0</v>
      </c>
      <c r="G20" s="13">
        <v>0</v>
      </c>
      <c r="H20" s="83">
        <f t="shared" si="2"/>
        <v>5</v>
      </c>
      <c r="I20" s="105">
        <f>H20+'14.11'!I20</f>
        <v>3099</v>
      </c>
      <c r="J20" s="51">
        <v>3</v>
      </c>
      <c r="K20" s="51">
        <v>2</v>
      </c>
      <c r="L20" s="51">
        <v>2</v>
      </c>
      <c r="M20" s="17">
        <f t="shared" si="1"/>
        <v>3070</v>
      </c>
      <c r="N20" s="86">
        <v>26</v>
      </c>
      <c r="O20" s="3"/>
      <c r="P20" s="3"/>
      <c r="Q20" s="3"/>
      <c r="R20" s="3"/>
    </row>
    <row r="21" spans="1:18" ht="22.2" customHeight="1" x14ac:dyDescent="0.3">
      <c r="A21" s="1">
        <f t="shared" si="0"/>
        <v>43784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H21+'14.11'!I21</f>
        <v>241</v>
      </c>
      <c r="J21" s="51"/>
      <c r="K21" s="51"/>
      <c r="L21" s="51"/>
      <c r="M21" s="17">
        <f t="shared" si="1"/>
        <v>241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H22+'14.11'!I22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43784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24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24</v>
      </c>
      <c r="I24" s="94">
        <f t="shared" si="3"/>
        <v>30728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30422</v>
      </c>
      <c r="N24" s="96">
        <f t="shared" si="3"/>
        <v>220</v>
      </c>
      <c r="O24" s="3"/>
      <c r="P24" s="3"/>
      <c r="Q24" s="3"/>
      <c r="R24" s="3"/>
    </row>
    <row r="25" spans="1:18" x14ac:dyDescent="0.3">
      <c r="A25" s="1">
        <f t="shared" ref="A25:A88" si="4">$N$3</f>
        <v>43784</v>
      </c>
      <c r="B25" s="2">
        <v>1</v>
      </c>
      <c r="C25" s="78"/>
      <c r="D25" s="79" t="s">
        <v>119</v>
      </c>
      <c r="E25" s="97">
        <f>E75</f>
        <v>10</v>
      </c>
      <c r="F25" s="98">
        <f t="shared" ref="F25:N25" si="5">F75</f>
        <v>0</v>
      </c>
      <c r="G25" s="98">
        <f t="shared" si="5"/>
        <v>0</v>
      </c>
      <c r="H25" s="99">
        <f t="shared" si="5"/>
        <v>10</v>
      </c>
      <c r="I25" s="97">
        <f t="shared" si="5"/>
        <v>19694</v>
      </c>
      <c r="J25" s="98">
        <f t="shared" si="5"/>
        <v>107</v>
      </c>
      <c r="K25" s="98">
        <f t="shared" si="5"/>
        <v>98</v>
      </c>
      <c r="L25" s="100">
        <f t="shared" si="5"/>
        <v>69</v>
      </c>
      <c r="M25" s="101">
        <f t="shared" si="5"/>
        <v>19531</v>
      </c>
      <c r="N25" s="102">
        <f t="shared" si="5"/>
        <v>56</v>
      </c>
      <c r="O25" s="3"/>
      <c r="P25" s="3"/>
      <c r="Q25" s="3"/>
      <c r="R25" s="3"/>
    </row>
    <row r="26" spans="1:18" x14ac:dyDescent="0.3">
      <c r="A26" s="1">
        <f t="shared" si="4"/>
        <v>43784</v>
      </c>
      <c r="B26" s="2">
        <v>1</v>
      </c>
      <c r="C26" s="78"/>
      <c r="D26" s="79" t="s">
        <v>154</v>
      </c>
      <c r="E26" s="97">
        <f>E24+E25</f>
        <v>34</v>
      </c>
      <c r="F26" s="98">
        <f t="shared" ref="F26:N26" si="6">F24+F25</f>
        <v>0</v>
      </c>
      <c r="G26" s="98">
        <f t="shared" si="6"/>
        <v>0</v>
      </c>
      <c r="H26" s="99">
        <f t="shared" si="6"/>
        <v>34</v>
      </c>
      <c r="I26" s="97">
        <f t="shared" si="6"/>
        <v>50422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49953</v>
      </c>
      <c r="N26" s="102">
        <f t="shared" si="6"/>
        <v>276</v>
      </c>
      <c r="O26" s="3"/>
      <c r="P26" s="67"/>
      <c r="Q26" s="3"/>
      <c r="R26" s="3"/>
    </row>
    <row r="27" spans="1:18" x14ac:dyDescent="0.3">
      <c r="A27" s="1">
        <f t="shared" si="4"/>
        <v>43784</v>
      </c>
      <c r="B27" s="2">
        <v>1</v>
      </c>
      <c r="C27" s="80"/>
      <c r="D27" s="81" t="s">
        <v>120</v>
      </c>
      <c r="E27" s="97">
        <f>SUM(E28:E35)</f>
        <v>63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63</v>
      </c>
      <c r="I27" s="97">
        <f t="shared" si="7"/>
        <v>48078</v>
      </c>
      <c r="J27" s="98">
        <f t="shared" si="7"/>
        <v>58</v>
      </c>
      <c r="K27" s="98">
        <f t="shared" si="7"/>
        <v>28</v>
      </c>
      <c r="L27" s="100">
        <f t="shared" si="7"/>
        <v>11</v>
      </c>
      <c r="M27" s="101">
        <f t="shared" si="7"/>
        <v>47673</v>
      </c>
      <c r="N27" s="102">
        <f t="shared" si="7"/>
        <v>347</v>
      </c>
      <c r="O27" s="3"/>
      <c r="P27" s="3"/>
      <c r="Q27" s="3"/>
      <c r="R27" s="3"/>
    </row>
    <row r="28" spans="1:18" x14ac:dyDescent="0.3">
      <c r="A28" s="1">
        <f t="shared" si="4"/>
        <v>43784</v>
      </c>
      <c r="B28" s="2" t="s">
        <v>31</v>
      </c>
      <c r="C28" s="12">
        <v>1</v>
      </c>
      <c r="D28" s="48" t="s">
        <v>32</v>
      </c>
      <c r="E28" s="13">
        <v>15</v>
      </c>
      <c r="F28" s="13">
        <v>0</v>
      </c>
      <c r="G28" s="13">
        <v>0</v>
      </c>
      <c r="H28" s="82">
        <f t="shared" ref="H28:H35" si="8">SUM(E28:G28)</f>
        <v>15</v>
      </c>
      <c r="I28" s="104">
        <f>H28+'14.11'!I28</f>
        <v>11452</v>
      </c>
      <c r="J28" s="49">
        <v>13</v>
      </c>
      <c r="K28" s="49">
        <v>6</v>
      </c>
      <c r="L28" s="49">
        <v>4</v>
      </c>
      <c r="M28" s="14">
        <f t="shared" ref="M28:M35" si="9">I28-N28-J28</f>
        <v>11366</v>
      </c>
      <c r="N28" s="85">
        <v>73</v>
      </c>
      <c r="O28" s="3"/>
      <c r="P28" s="3"/>
      <c r="Q28" s="3"/>
      <c r="R28" s="3"/>
    </row>
    <row r="29" spans="1:18" x14ac:dyDescent="0.3">
      <c r="A29" s="1">
        <f t="shared" si="4"/>
        <v>43784</v>
      </c>
      <c r="B29" s="2" t="s">
        <v>33</v>
      </c>
      <c r="C29" s="15">
        <v>2</v>
      </c>
      <c r="D29" s="50" t="s">
        <v>156</v>
      </c>
      <c r="E29" s="13">
        <v>21</v>
      </c>
      <c r="F29" s="13">
        <v>0</v>
      </c>
      <c r="G29" s="13">
        <v>0</v>
      </c>
      <c r="H29" s="83">
        <f t="shared" si="8"/>
        <v>21</v>
      </c>
      <c r="I29" s="105">
        <f>H29+'14.11'!I29</f>
        <v>7914</v>
      </c>
      <c r="J29" s="51">
        <v>5</v>
      </c>
      <c r="K29" s="51">
        <v>3</v>
      </c>
      <c r="L29" s="51">
        <v>0</v>
      </c>
      <c r="M29" s="17">
        <f t="shared" si="9"/>
        <v>7786</v>
      </c>
      <c r="N29" s="86">
        <v>123</v>
      </c>
      <c r="O29" s="3"/>
      <c r="P29" s="3"/>
      <c r="Q29" s="3"/>
      <c r="R29" s="3"/>
    </row>
    <row r="30" spans="1:18" ht="17.399999999999999" x14ac:dyDescent="0.3">
      <c r="A30" s="1">
        <f t="shared" si="4"/>
        <v>43784</v>
      </c>
      <c r="B30" s="2" t="s">
        <v>35</v>
      </c>
      <c r="C30" s="15">
        <v>3</v>
      </c>
      <c r="D30" s="50" t="s">
        <v>36</v>
      </c>
      <c r="E30" s="13">
        <v>17</v>
      </c>
      <c r="F30" s="13">
        <v>0</v>
      </c>
      <c r="G30" s="13">
        <v>0</v>
      </c>
      <c r="H30" s="83">
        <f t="shared" si="8"/>
        <v>17</v>
      </c>
      <c r="I30" s="105">
        <f>H30+'14.11'!I30</f>
        <v>11581</v>
      </c>
      <c r="J30" s="51">
        <v>17</v>
      </c>
      <c r="K30" s="51">
        <v>9</v>
      </c>
      <c r="L30" s="51">
        <v>3</v>
      </c>
      <c r="M30" s="17">
        <f t="shared" si="9"/>
        <v>11479</v>
      </c>
      <c r="N30" s="86">
        <v>85</v>
      </c>
      <c r="O30" s="3"/>
      <c r="P30" s="3"/>
      <c r="Q30" s="3"/>
      <c r="R30" s="3"/>
    </row>
    <row r="31" spans="1:18" ht="17.399999999999999" x14ac:dyDescent="0.3">
      <c r="A31" s="1">
        <f t="shared" si="4"/>
        <v>43784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H31+'14.11'!I31</f>
        <v>2135</v>
      </c>
      <c r="J31" s="51">
        <v>4</v>
      </c>
      <c r="K31" s="51">
        <v>3</v>
      </c>
      <c r="L31" s="51">
        <v>2</v>
      </c>
      <c r="M31" s="17">
        <f t="shared" si="9"/>
        <v>2127</v>
      </c>
      <c r="N31" s="86">
        <v>4</v>
      </c>
      <c r="O31" s="3"/>
      <c r="P31" s="3"/>
      <c r="Q31" s="3"/>
      <c r="R31" s="3"/>
    </row>
    <row r="32" spans="1:18" ht="17.399999999999999" x14ac:dyDescent="0.3">
      <c r="A32" s="1">
        <f t="shared" si="4"/>
        <v>43784</v>
      </c>
      <c r="B32" s="2" t="s">
        <v>39</v>
      </c>
      <c r="C32" s="15">
        <v>5</v>
      </c>
      <c r="D32" s="50" t="s">
        <v>40</v>
      </c>
      <c r="E32" s="13">
        <v>0</v>
      </c>
      <c r="F32" s="13">
        <v>0</v>
      </c>
      <c r="G32" s="13">
        <v>0</v>
      </c>
      <c r="H32" s="83">
        <f t="shared" si="8"/>
        <v>0</v>
      </c>
      <c r="I32" s="105">
        <f>H32+'14.11'!I32</f>
        <v>4729</v>
      </c>
      <c r="J32" s="51">
        <v>5</v>
      </c>
      <c r="K32" s="51">
        <v>2</v>
      </c>
      <c r="L32" s="51">
        <v>0</v>
      </c>
      <c r="M32" s="17">
        <f t="shared" si="9"/>
        <v>4709</v>
      </c>
      <c r="N32" s="86">
        <v>15</v>
      </c>
      <c r="O32" s="3"/>
      <c r="P32" s="3"/>
      <c r="Q32" s="3"/>
      <c r="R32" s="3"/>
    </row>
    <row r="33" spans="1:18" ht="17.399999999999999" x14ac:dyDescent="0.3">
      <c r="A33" s="1">
        <f t="shared" si="4"/>
        <v>43784</v>
      </c>
      <c r="B33" s="2" t="s">
        <v>41</v>
      </c>
      <c r="C33" s="15">
        <v>6</v>
      </c>
      <c r="D33" s="50" t="s">
        <v>42</v>
      </c>
      <c r="E33" s="13">
        <v>7</v>
      </c>
      <c r="F33" s="13">
        <v>0</v>
      </c>
      <c r="G33" s="13">
        <v>0</v>
      </c>
      <c r="H33" s="83">
        <f t="shared" si="8"/>
        <v>7</v>
      </c>
      <c r="I33" s="105">
        <f>H33+'14.11'!I33</f>
        <v>6930</v>
      </c>
      <c r="J33" s="51">
        <v>9</v>
      </c>
      <c r="K33" s="51">
        <v>4</v>
      </c>
      <c r="L33" s="51">
        <v>1</v>
      </c>
      <c r="M33" s="17">
        <f t="shared" si="9"/>
        <v>6889</v>
      </c>
      <c r="N33" s="86">
        <v>32</v>
      </c>
      <c r="O33" s="3"/>
      <c r="P33" s="3"/>
      <c r="Q33" s="3"/>
      <c r="R33" s="3"/>
    </row>
    <row r="34" spans="1:18" x14ac:dyDescent="0.3">
      <c r="A34" s="1">
        <f t="shared" si="4"/>
        <v>43784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H34+'14.11'!I34</f>
        <v>1004</v>
      </c>
      <c r="J34" s="51">
        <v>1</v>
      </c>
      <c r="K34" s="51">
        <v>0</v>
      </c>
      <c r="L34" s="51">
        <v>0</v>
      </c>
      <c r="M34" s="17">
        <f t="shared" si="9"/>
        <v>1000</v>
      </c>
      <c r="N34" s="86">
        <v>3</v>
      </c>
      <c r="O34" s="3"/>
      <c r="P34" s="3"/>
      <c r="Q34" s="3"/>
      <c r="R34" s="3"/>
    </row>
    <row r="35" spans="1:18" ht="17.399999999999999" x14ac:dyDescent="0.3">
      <c r="A35" s="1">
        <f t="shared" si="4"/>
        <v>43784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H35+'14.11'!I35</f>
        <v>2333</v>
      </c>
      <c r="J35" s="55">
        <v>4</v>
      </c>
      <c r="K35" s="55">
        <v>1</v>
      </c>
      <c r="L35" s="55">
        <v>1</v>
      </c>
      <c r="M35" s="19">
        <f t="shared" si="9"/>
        <v>2317</v>
      </c>
      <c r="N35" s="87">
        <v>12</v>
      </c>
      <c r="O35" s="3"/>
      <c r="P35" s="3"/>
      <c r="Q35" s="3"/>
      <c r="R35" s="3"/>
    </row>
    <row r="36" spans="1:18" x14ac:dyDescent="0.3">
      <c r="A36" s="1">
        <f t="shared" si="4"/>
        <v>43784</v>
      </c>
      <c r="B36" s="2">
        <v>1</v>
      </c>
      <c r="C36" s="103"/>
      <c r="D36" s="22" t="s">
        <v>47</v>
      </c>
      <c r="E36" s="23">
        <f>SUM(E26:E27)</f>
        <v>97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97</v>
      </c>
      <c r="I36" s="23">
        <f t="shared" si="10"/>
        <v>98500</v>
      </c>
      <c r="J36" s="23">
        <f t="shared" si="10"/>
        <v>251</v>
      </c>
      <c r="K36" s="23">
        <f t="shared" si="10"/>
        <v>179</v>
      </c>
      <c r="L36" s="23">
        <f t="shared" si="10"/>
        <v>112</v>
      </c>
      <c r="M36" s="23">
        <f t="shared" si="10"/>
        <v>97626</v>
      </c>
      <c r="N36" s="23">
        <f t="shared" si="10"/>
        <v>623</v>
      </c>
      <c r="O36" s="3"/>
      <c r="P36" s="3"/>
      <c r="Q36" s="3"/>
      <c r="R36" s="3"/>
    </row>
    <row r="37" spans="1:18" ht="21.6" customHeight="1" x14ac:dyDescent="0.3">
      <c r="A37" s="1">
        <f t="shared" si="4"/>
        <v>43784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43784</v>
      </c>
      <c r="B38" s="64">
        <v>1</v>
      </c>
      <c r="C38" s="69"/>
      <c r="D38" s="306" t="s">
        <v>239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43784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43784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43784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43784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43784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10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56</v>
      </c>
      <c r="O43" s="3"/>
      <c r="P43" s="3"/>
      <c r="Q43" s="3"/>
      <c r="R43" s="3"/>
    </row>
    <row r="44" spans="1:18" ht="58.2" customHeight="1" x14ac:dyDescent="0.3">
      <c r="A44" s="1">
        <f t="shared" si="4"/>
        <v>43784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27" t="s">
        <v>142</v>
      </c>
      <c r="I44" s="65" t="str">
        <f>"me©‡gvU fwZ© 
= "&amp;I75</f>
        <v>me©‡gvU fwZ© 
= 19694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19531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43784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H45+'14.11'!I45</f>
        <v>1205</v>
      </c>
      <c r="J45" s="49">
        <v>3</v>
      </c>
      <c r="K45" s="49">
        <v>3</v>
      </c>
      <c r="L45" s="49">
        <v>1</v>
      </c>
      <c r="M45" s="14">
        <f t="shared" ref="M45:M74" si="12">I45-N45-J45</f>
        <v>1200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43784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H46+'14.11'!I46</f>
        <v>1859</v>
      </c>
      <c r="J46" s="51">
        <v>11</v>
      </c>
      <c r="K46" s="51">
        <v>10</v>
      </c>
      <c r="L46" s="51">
        <v>8</v>
      </c>
      <c r="M46" s="17">
        <f t="shared" si="12"/>
        <v>1838</v>
      </c>
      <c r="N46" s="86">
        <v>10</v>
      </c>
      <c r="O46" s="3"/>
      <c r="P46" s="3"/>
      <c r="Q46" s="3"/>
      <c r="R46" s="3"/>
    </row>
    <row r="47" spans="1:18" ht="17.55" customHeight="1" x14ac:dyDescent="0.3">
      <c r="A47" s="1">
        <f t="shared" si="4"/>
        <v>43784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H47+'14.11'!I47</f>
        <v>663</v>
      </c>
      <c r="J47" s="51">
        <v>4</v>
      </c>
      <c r="K47" s="51">
        <v>4</v>
      </c>
      <c r="L47" s="51">
        <v>3</v>
      </c>
      <c r="M47" s="17">
        <f t="shared" si="12"/>
        <v>659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43784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H48+'14.11'!I48</f>
        <v>753</v>
      </c>
      <c r="J48" s="51">
        <v>8</v>
      </c>
      <c r="K48" s="51">
        <v>7</v>
      </c>
      <c r="L48" s="51">
        <v>4</v>
      </c>
      <c r="M48" s="17">
        <f t="shared" si="12"/>
        <v>744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43784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H49+'14.11'!I49</f>
        <v>905</v>
      </c>
      <c r="J49" s="51">
        <v>12</v>
      </c>
      <c r="K49" s="51">
        <v>12</v>
      </c>
      <c r="L49" s="51">
        <v>12</v>
      </c>
      <c r="M49" s="17">
        <f t="shared" si="12"/>
        <v>889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43784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H50+'14.11'!I50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43784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H51+'14.11'!I51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43784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H52+'14.11'!I52</f>
        <v>373</v>
      </c>
      <c r="J52" s="51">
        <v>1</v>
      </c>
      <c r="K52" s="51">
        <v>2</v>
      </c>
      <c r="L52" s="51">
        <v>2</v>
      </c>
      <c r="M52" s="17">
        <f t="shared" si="12"/>
        <v>371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43784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H53+'14.11'!I53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43784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H54+'14.11'!I54</f>
        <v>1697</v>
      </c>
      <c r="J54" s="51">
        <v>2</v>
      </c>
      <c r="K54" s="51">
        <v>1</v>
      </c>
      <c r="L54" s="51">
        <v>1</v>
      </c>
      <c r="M54" s="17">
        <f t="shared" si="12"/>
        <v>1685</v>
      </c>
      <c r="N54" s="86">
        <v>10</v>
      </c>
      <c r="O54" s="3"/>
      <c r="P54" s="3"/>
      <c r="Q54" s="3"/>
      <c r="R54" s="3"/>
    </row>
    <row r="55" spans="1:18" ht="17.55" customHeight="1" x14ac:dyDescent="0.3">
      <c r="A55" s="1">
        <f t="shared" si="4"/>
        <v>43784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H55+'14.11'!I55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43784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H56+'14.11'!I56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43784</v>
      </c>
      <c r="B57" s="2" t="s">
        <v>81</v>
      </c>
      <c r="C57" s="33">
        <v>13</v>
      </c>
      <c r="D57" s="50" t="s">
        <v>82</v>
      </c>
      <c r="E57" s="13">
        <v>2</v>
      </c>
      <c r="F57" s="13">
        <v>0</v>
      </c>
      <c r="G57" s="13">
        <v>0</v>
      </c>
      <c r="H57" s="83">
        <f t="shared" si="11"/>
        <v>2</v>
      </c>
      <c r="I57" s="105">
        <f>H57+'14.11'!I57</f>
        <v>682</v>
      </c>
      <c r="J57" s="51">
        <v>4</v>
      </c>
      <c r="K57" s="51">
        <v>4</v>
      </c>
      <c r="L57" s="51">
        <v>1</v>
      </c>
      <c r="M57" s="17">
        <f t="shared" si="12"/>
        <v>674</v>
      </c>
      <c r="N57" s="86">
        <v>4</v>
      </c>
      <c r="O57" s="3"/>
      <c r="P57" s="3"/>
      <c r="Q57" s="3"/>
      <c r="R57" s="3"/>
    </row>
    <row r="58" spans="1:18" ht="17.55" customHeight="1" x14ac:dyDescent="0.3">
      <c r="A58" s="1">
        <f t="shared" si="4"/>
        <v>43784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H58+'14.11'!I58</f>
        <v>1403</v>
      </c>
      <c r="J58" s="51">
        <v>6</v>
      </c>
      <c r="K58" s="51">
        <v>6</v>
      </c>
      <c r="L58" s="51">
        <v>4</v>
      </c>
      <c r="M58" s="17">
        <f t="shared" si="12"/>
        <v>1394</v>
      </c>
      <c r="N58" s="86">
        <v>3</v>
      </c>
      <c r="O58" s="3"/>
      <c r="P58" s="3"/>
      <c r="Q58" s="3"/>
      <c r="R58" s="3"/>
    </row>
    <row r="59" spans="1:18" ht="17.55" customHeight="1" x14ac:dyDescent="0.3">
      <c r="A59" s="1">
        <f t="shared" si="4"/>
        <v>43784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H59+'14.11'!I59</f>
        <v>767</v>
      </c>
      <c r="J59" s="51">
        <v>8</v>
      </c>
      <c r="K59" s="51">
        <v>8</v>
      </c>
      <c r="L59" s="51">
        <v>7</v>
      </c>
      <c r="M59" s="17">
        <f t="shared" si="12"/>
        <v>758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43784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H60+'14.11'!I60</f>
        <v>368</v>
      </c>
      <c r="J60" s="51"/>
      <c r="K60" s="51"/>
      <c r="L60" s="51">
        <v>0</v>
      </c>
      <c r="M60" s="17">
        <f t="shared" si="12"/>
        <v>368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43784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H61+'14.11'!I61</f>
        <v>480</v>
      </c>
      <c r="J61" s="51"/>
      <c r="K61" s="51"/>
      <c r="L61" s="51">
        <v>0</v>
      </c>
      <c r="M61" s="17">
        <f t="shared" si="12"/>
        <v>479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43784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H62+'14.11'!I62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43784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H63+'14.11'!I63</f>
        <v>799</v>
      </c>
      <c r="J63" s="51">
        <v>6</v>
      </c>
      <c r="K63" s="51">
        <v>5</v>
      </c>
      <c r="L63" s="51">
        <v>5</v>
      </c>
      <c r="M63" s="17">
        <f t="shared" si="12"/>
        <v>790</v>
      </c>
      <c r="N63" s="86">
        <v>3</v>
      </c>
      <c r="O63" s="3"/>
      <c r="P63" s="3"/>
      <c r="Q63" s="3"/>
      <c r="R63" s="3"/>
    </row>
    <row r="64" spans="1:18" ht="17.55" customHeight="1" x14ac:dyDescent="0.3">
      <c r="A64" s="1">
        <f t="shared" si="4"/>
        <v>43784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H64+'14.11'!I64</f>
        <v>980</v>
      </c>
      <c r="J64" s="51"/>
      <c r="K64" s="51"/>
      <c r="L64" s="51">
        <v>0</v>
      </c>
      <c r="M64" s="17">
        <f t="shared" si="12"/>
        <v>980</v>
      </c>
      <c r="N64" s="86">
        <v>0</v>
      </c>
      <c r="O64" s="3"/>
      <c r="P64" s="3"/>
      <c r="Q64" s="3"/>
      <c r="R64" s="3"/>
    </row>
    <row r="65" spans="1:18" ht="17.55" customHeight="1" x14ac:dyDescent="0.3">
      <c r="A65" s="1">
        <f t="shared" si="4"/>
        <v>43784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H65+'14.11'!I65</f>
        <v>485</v>
      </c>
      <c r="J65" s="51">
        <v>4</v>
      </c>
      <c r="K65" s="51">
        <v>4</v>
      </c>
      <c r="L65" s="51">
        <v>4</v>
      </c>
      <c r="M65" s="17">
        <f t="shared" si="12"/>
        <v>480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43784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H66+'14.11'!I66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43784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H67+'14.11'!I67</f>
        <v>725</v>
      </c>
      <c r="J67" s="51">
        <v>7</v>
      </c>
      <c r="K67" s="51">
        <v>6</v>
      </c>
      <c r="L67" s="51">
        <v>5</v>
      </c>
      <c r="M67" s="17">
        <f t="shared" si="12"/>
        <v>713</v>
      </c>
      <c r="N67" s="86">
        <v>5</v>
      </c>
      <c r="O67" s="3"/>
      <c r="P67" s="3"/>
      <c r="Q67" s="3"/>
      <c r="R67" s="3"/>
    </row>
    <row r="68" spans="1:18" ht="17.55" customHeight="1" x14ac:dyDescent="0.3">
      <c r="A68" s="1">
        <f t="shared" si="4"/>
        <v>43784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H68+'14.11'!I68</f>
        <v>359</v>
      </c>
      <c r="J68" s="51">
        <v>2</v>
      </c>
      <c r="K68" s="51">
        <v>2</v>
      </c>
      <c r="L68" s="51">
        <v>0</v>
      </c>
      <c r="M68" s="17">
        <f t="shared" si="12"/>
        <v>356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43784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H69+'14.11'!I69</f>
        <v>847</v>
      </c>
      <c r="J69" s="51">
        <v>3</v>
      </c>
      <c r="K69" s="51">
        <v>2</v>
      </c>
      <c r="L69" s="51">
        <v>1</v>
      </c>
      <c r="M69" s="17">
        <f t="shared" si="12"/>
        <v>841</v>
      </c>
      <c r="N69" s="86">
        <v>3</v>
      </c>
      <c r="O69" s="3"/>
      <c r="P69" s="3"/>
      <c r="Q69" s="3"/>
      <c r="R69" s="3"/>
    </row>
    <row r="70" spans="1:18" ht="17.55" customHeight="1" x14ac:dyDescent="0.3">
      <c r="A70" s="1">
        <f t="shared" si="4"/>
        <v>43784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H70+'14.11'!I70</f>
        <v>789</v>
      </c>
      <c r="J70" s="51">
        <v>2</v>
      </c>
      <c r="K70" s="51">
        <v>2</v>
      </c>
      <c r="L70" s="51">
        <v>0</v>
      </c>
      <c r="M70" s="17">
        <f t="shared" si="12"/>
        <v>785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43784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H71+'14.11'!I71</f>
        <v>772</v>
      </c>
      <c r="J71" s="51"/>
      <c r="K71" s="51"/>
      <c r="L71" s="51">
        <v>0</v>
      </c>
      <c r="M71" s="17">
        <f t="shared" si="12"/>
        <v>772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43784</v>
      </c>
      <c r="B72" s="2" t="s">
        <v>111</v>
      </c>
      <c r="C72" s="33">
        <v>28</v>
      </c>
      <c r="D72" s="50" t="s">
        <v>112</v>
      </c>
      <c r="E72" s="13">
        <v>3</v>
      </c>
      <c r="F72" s="13">
        <v>0</v>
      </c>
      <c r="G72" s="13">
        <v>0</v>
      </c>
      <c r="H72" s="83">
        <f t="shared" si="11"/>
        <v>3</v>
      </c>
      <c r="I72" s="105">
        <f>H72+'14.11'!I72</f>
        <v>305</v>
      </c>
      <c r="J72" s="51"/>
      <c r="K72" s="51"/>
      <c r="L72" s="51">
        <v>0</v>
      </c>
      <c r="M72" s="17">
        <f t="shared" si="12"/>
        <v>302</v>
      </c>
      <c r="N72" s="86">
        <v>3</v>
      </c>
      <c r="O72" s="3"/>
      <c r="P72" s="3"/>
      <c r="Q72" s="3"/>
      <c r="R72" s="3"/>
    </row>
    <row r="73" spans="1:18" ht="17.55" customHeight="1" x14ac:dyDescent="0.3">
      <c r="A73" s="1">
        <f t="shared" si="4"/>
        <v>43784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H73+'14.11'!I73</f>
        <v>398</v>
      </c>
      <c r="J73" s="51">
        <v>3</v>
      </c>
      <c r="K73" s="51">
        <v>3</v>
      </c>
      <c r="L73" s="51">
        <v>3</v>
      </c>
      <c r="M73" s="17">
        <f t="shared" si="12"/>
        <v>394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43784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H74+'14.11'!I74</f>
        <v>10</v>
      </c>
      <c r="J74" s="55">
        <v>10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43784</v>
      </c>
      <c r="B75" s="2">
        <v>1</v>
      </c>
      <c r="C75" s="29"/>
      <c r="D75" s="22" t="s">
        <v>117</v>
      </c>
      <c r="E75" s="23">
        <f>SUM(E45:E74)</f>
        <v>10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10</v>
      </c>
      <c r="I75" s="23">
        <f t="shared" si="13"/>
        <v>19694</v>
      </c>
      <c r="J75" s="23">
        <f t="shared" si="13"/>
        <v>107</v>
      </c>
      <c r="K75" s="23">
        <f t="shared" si="13"/>
        <v>98</v>
      </c>
      <c r="L75" s="23">
        <f t="shared" si="13"/>
        <v>69</v>
      </c>
      <c r="M75" s="23">
        <f t="shared" si="13"/>
        <v>19531</v>
      </c>
      <c r="N75" s="23">
        <f t="shared" si="13"/>
        <v>56</v>
      </c>
      <c r="O75" s="3"/>
      <c r="P75" s="3"/>
      <c r="Q75" s="3"/>
      <c r="R75" s="3"/>
    </row>
    <row r="76" spans="1:18" ht="17.55" customHeight="1" x14ac:dyDescent="0.3">
      <c r="A76" s="1">
        <f t="shared" si="4"/>
        <v>43784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43784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43784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43784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43784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43784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43784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43784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43784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43784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43784</v>
      </c>
      <c r="B86" s="2">
        <v>1</v>
      </c>
      <c r="E86" s="30"/>
    </row>
    <row r="87" spans="1:14" x14ac:dyDescent="0.3">
      <c r="A87" s="1">
        <f t="shared" si="4"/>
        <v>43784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43784</v>
      </c>
      <c r="B88" s="2">
        <v>1</v>
      </c>
      <c r="E88" s="30"/>
    </row>
    <row r="89" spans="1:14" x14ac:dyDescent="0.3">
      <c r="A89" s="1">
        <f t="shared" ref="A89" si="14">$N$3</f>
        <v>43784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ax="14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6" zoomScale="80" zoomScaleNormal="80" zoomScaleSheetLayoutView="80" workbookViewId="0">
      <selection activeCell="D17" sqref="D17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43783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43783</v>
      </c>
      <c r="B2" s="2">
        <v>1</v>
      </c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41"/>
      <c r="N2" s="228"/>
    </row>
    <row r="3" spans="1:20" ht="17.399999999999999" x14ac:dyDescent="0.3">
      <c r="A3" s="1">
        <f t="shared" si="0"/>
        <v>43783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43783</v>
      </c>
      <c r="O3" s="3"/>
      <c r="P3" s="3"/>
      <c r="Q3" s="3"/>
      <c r="R3" s="3"/>
    </row>
    <row r="4" spans="1:20" ht="17.399999999999999" x14ac:dyDescent="0.3">
      <c r="A4" s="1">
        <f t="shared" si="0"/>
        <v>43783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43783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43783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43783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43783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43783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150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678</v>
      </c>
      <c r="O9" s="3"/>
      <c r="P9" s="3"/>
      <c r="Q9" s="40" t="str">
        <f>"24 N›Uvq ?? msL¨v = "&amp;H36</f>
        <v>24 N›Uvq ?? msL¨v = 150</v>
      </c>
    </row>
    <row r="10" spans="1:20" ht="57.6" x14ac:dyDescent="0.3">
      <c r="A10" s="1">
        <f t="shared" si="0"/>
        <v>43783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27" t="s">
        <v>142</v>
      </c>
      <c r="I10" s="65" t="str">
        <f>"me©‡gvU fwZ©
= "&amp;I36</f>
        <v>me©‡gvU fwZ©
= 98403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97474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43783</v>
      </c>
      <c r="B11" s="2" t="s">
        <v>9</v>
      </c>
      <c r="C11" s="12">
        <v>1</v>
      </c>
      <c r="D11" s="57" t="s">
        <v>10</v>
      </c>
      <c r="E11" s="13">
        <v>10</v>
      </c>
      <c r="F11" s="13">
        <v>0</v>
      </c>
      <c r="G11" s="13">
        <v>0</v>
      </c>
      <c r="H11" s="82">
        <f>SUM(E11:G11)</f>
        <v>10</v>
      </c>
      <c r="I11" s="104">
        <f>H11+'13.11'!I11</f>
        <v>8475</v>
      </c>
      <c r="J11" s="49">
        <v>40</v>
      </c>
      <c r="K11" s="49">
        <v>23</v>
      </c>
      <c r="L11" s="49">
        <v>11</v>
      </c>
      <c r="M11" s="14">
        <f t="shared" ref="M11:M23" si="1">I11-N11-J11</f>
        <v>8371</v>
      </c>
      <c r="N11" s="85">
        <v>64</v>
      </c>
      <c r="O11" s="3"/>
      <c r="P11" s="3"/>
      <c r="Q11" s="3"/>
      <c r="R11" s="3"/>
    </row>
    <row r="12" spans="1:20" x14ac:dyDescent="0.3">
      <c r="A12" s="1">
        <f t="shared" si="0"/>
        <v>43783</v>
      </c>
      <c r="B12" s="2" t="s">
        <v>11</v>
      </c>
      <c r="C12" s="15">
        <v>2</v>
      </c>
      <c r="D12" s="59" t="s">
        <v>144</v>
      </c>
      <c r="E12" s="13">
        <v>8</v>
      </c>
      <c r="F12" s="13">
        <v>0</v>
      </c>
      <c r="G12" s="13">
        <v>0</v>
      </c>
      <c r="H12" s="83">
        <f t="shared" ref="H12:H23" si="2">SUM(E12:G12)</f>
        <v>8</v>
      </c>
      <c r="I12" s="105">
        <f>H12+'13.11'!I12</f>
        <v>4921</v>
      </c>
      <c r="J12" s="51">
        <v>2</v>
      </c>
      <c r="K12" s="51">
        <v>0</v>
      </c>
      <c r="L12" s="51">
        <v>0</v>
      </c>
      <c r="M12" s="17">
        <f t="shared" si="1"/>
        <v>4876</v>
      </c>
      <c r="N12" s="86">
        <v>43</v>
      </c>
      <c r="O12" s="3"/>
      <c r="P12" s="3"/>
      <c r="Q12" s="3"/>
      <c r="R12" s="3"/>
    </row>
    <row r="13" spans="1:20" x14ac:dyDescent="0.3">
      <c r="A13" s="1">
        <f t="shared" si="0"/>
        <v>43783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H13+'13.11'!I13</f>
        <v>1438</v>
      </c>
      <c r="J13" s="51">
        <v>16</v>
      </c>
      <c r="K13" s="51">
        <v>9</v>
      </c>
      <c r="L13" s="51">
        <v>8</v>
      </c>
      <c r="M13" s="17">
        <f t="shared" si="1"/>
        <v>1419</v>
      </c>
      <c r="N13" s="86">
        <v>3</v>
      </c>
      <c r="O13" s="3"/>
      <c r="Q13" s="3"/>
      <c r="R13" s="3"/>
    </row>
    <row r="14" spans="1:20" x14ac:dyDescent="0.3">
      <c r="A14" s="1">
        <f t="shared" si="0"/>
        <v>43783</v>
      </c>
      <c r="B14" s="2" t="s">
        <v>14</v>
      </c>
      <c r="C14" s="15">
        <v>4</v>
      </c>
      <c r="D14" s="59" t="s">
        <v>145</v>
      </c>
      <c r="E14" s="13">
        <v>5</v>
      </c>
      <c r="F14" s="13">
        <v>0</v>
      </c>
      <c r="G14" s="13">
        <v>0</v>
      </c>
      <c r="H14" s="83">
        <f t="shared" si="2"/>
        <v>5</v>
      </c>
      <c r="I14" s="105">
        <f>H14+'13.11'!I14</f>
        <v>3641</v>
      </c>
      <c r="J14" s="51">
        <v>7</v>
      </c>
      <c r="K14" s="51">
        <v>8</v>
      </c>
      <c r="L14" s="51">
        <v>5</v>
      </c>
      <c r="M14" s="17">
        <f t="shared" si="1"/>
        <v>3603</v>
      </c>
      <c r="N14" s="86">
        <v>31</v>
      </c>
      <c r="O14" s="3"/>
      <c r="P14" s="3"/>
      <c r="Q14" s="3"/>
      <c r="R14" s="3"/>
    </row>
    <row r="15" spans="1:20" ht="17.399999999999999" x14ac:dyDescent="0.3">
      <c r="A15" s="1">
        <f t="shared" si="0"/>
        <v>43783</v>
      </c>
      <c r="B15" s="2" t="s">
        <v>19</v>
      </c>
      <c r="C15" s="15">
        <v>5</v>
      </c>
      <c r="D15" s="59" t="s">
        <v>20</v>
      </c>
      <c r="E15" s="13">
        <v>3</v>
      </c>
      <c r="F15" s="13">
        <v>0</v>
      </c>
      <c r="G15" s="13">
        <v>0</v>
      </c>
      <c r="H15" s="83">
        <f t="shared" si="2"/>
        <v>3</v>
      </c>
      <c r="I15" s="105">
        <f>H15+'13.11'!I15</f>
        <v>1638</v>
      </c>
      <c r="J15" s="51">
        <v>3</v>
      </c>
      <c r="K15" s="51">
        <v>2</v>
      </c>
      <c r="L15" s="51">
        <v>2</v>
      </c>
      <c r="M15" s="17">
        <f t="shared" si="1"/>
        <v>1624</v>
      </c>
      <c r="N15" s="86">
        <v>11</v>
      </c>
      <c r="O15" s="3"/>
      <c r="P15" s="3"/>
      <c r="Q15" s="3"/>
      <c r="R15" s="3"/>
    </row>
    <row r="16" spans="1:20" ht="17.399999999999999" x14ac:dyDescent="0.3">
      <c r="A16" s="1">
        <f t="shared" si="0"/>
        <v>43783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H16+'13.11'!I16</f>
        <v>1022</v>
      </c>
      <c r="J16" s="51"/>
      <c r="K16" s="51"/>
      <c r="L16" s="51">
        <v>0</v>
      </c>
      <c r="M16" s="17">
        <f t="shared" si="1"/>
        <v>1018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43783</v>
      </c>
      <c r="B17" s="2" t="s">
        <v>23</v>
      </c>
      <c r="C17" s="15">
        <v>7</v>
      </c>
      <c r="D17" s="61" t="s">
        <v>24</v>
      </c>
      <c r="E17" s="13">
        <v>8</v>
      </c>
      <c r="F17" s="13">
        <v>0</v>
      </c>
      <c r="G17" s="13">
        <v>0</v>
      </c>
      <c r="H17" s="83">
        <f t="shared" si="2"/>
        <v>8</v>
      </c>
      <c r="I17" s="105">
        <f>H17+'13.11'!I17</f>
        <v>4095</v>
      </c>
      <c r="J17" s="51">
        <v>15</v>
      </c>
      <c r="K17" s="51">
        <v>9</v>
      </c>
      <c r="L17" s="51">
        <v>4</v>
      </c>
      <c r="M17" s="17">
        <f t="shared" si="1"/>
        <v>4030</v>
      </c>
      <c r="N17" s="86">
        <v>50</v>
      </c>
      <c r="O17" s="3"/>
      <c r="P17" s="3"/>
      <c r="Q17" s="3"/>
      <c r="R17" s="3"/>
    </row>
    <row r="18" spans="1:18" ht="17.399999999999999" x14ac:dyDescent="0.3">
      <c r="A18" s="1">
        <f t="shared" si="0"/>
        <v>43783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H18+'13.11'!I18</f>
        <v>351</v>
      </c>
      <c r="J18" s="51"/>
      <c r="K18" s="51"/>
      <c r="L18" s="51">
        <v>0</v>
      </c>
      <c r="M18" s="17">
        <f t="shared" si="1"/>
        <v>350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43783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H19+'13.11'!I19</f>
        <v>1713</v>
      </c>
      <c r="J19" s="51"/>
      <c r="K19" s="51">
        <v>0</v>
      </c>
      <c r="L19" s="51">
        <v>0</v>
      </c>
      <c r="M19" s="17">
        <f t="shared" si="1"/>
        <v>1706</v>
      </c>
      <c r="N19" s="86">
        <v>7</v>
      </c>
      <c r="O19" s="3"/>
      <c r="P19" s="3"/>
      <c r="Q19" s="3"/>
      <c r="R19" s="3"/>
    </row>
    <row r="20" spans="1:18" x14ac:dyDescent="0.3">
      <c r="A20" s="1">
        <f t="shared" si="0"/>
        <v>43783</v>
      </c>
      <c r="B20" s="2" t="s">
        <v>29</v>
      </c>
      <c r="C20" s="15">
        <v>10</v>
      </c>
      <c r="D20" s="59" t="s">
        <v>30</v>
      </c>
      <c r="E20" s="13">
        <v>4</v>
      </c>
      <c r="F20" s="13">
        <v>0</v>
      </c>
      <c r="G20" s="13">
        <v>0</v>
      </c>
      <c r="H20" s="83">
        <f t="shared" si="2"/>
        <v>4</v>
      </c>
      <c r="I20" s="105">
        <f>H20+'13.11'!I20</f>
        <v>3094</v>
      </c>
      <c r="J20" s="51">
        <v>3</v>
      </c>
      <c r="K20" s="51">
        <v>2</v>
      </c>
      <c r="L20" s="51">
        <v>2</v>
      </c>
      <c r="M20" s="17">
        <f t="shared" si="1"/>
        <v>3064</v>
      </c>
      <c r="N20" s="86">
        <v>27</v>
      </c>
      <c r="O20" s="3"/>
      <c r="P20" s="3"/>
      <c r="Q20" s="3"/>
      <c r="R20" s="3"/>
    </row>
    <row r="21" spans="1:18" ht="22.2" customHeight="1" x14ac:dyDescent="0.3">
      <c r="A21" s="1">
        <f t="shared" si="0"/>
        <v>43783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H21+'13.11'!I21</f>
        <v>241</v>
      </c>
      <c r="J21" s="51"/>
      <c r="K21" s="51"/>
      <c r="L21" s="51"/>
      <c r="M21" s="17">
        <f t="shared" si="1"/>
        <v>241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H22+'13.11'!I22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43783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40</v>
      </c>
      <c r="I24" s="94">
        <f t="shared" si="3"/>
        <v>30704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30377</v>
      </c>
      <c r="N24" s="96">
        <f t="shared" si="3"/>
        <v>241</v>
      </c>
      <c r="O24" s="3"/>
      <c r="P24" s="3"/>
      <c r="Q24" s="3"/>
      <c r="R24" s="3"/>
    </row>
    <row r="25" spans="1:18" x14ac:dyDescent="0.3">
      <c r="A25" s="1">
        <f t="shared" ref="A25:A88" si="4">$N$3</f>
        <v>43783</v>
      </c>
      <c r="B25" s="2">
        <v>1</v>
      </c>
      <c r="C25" s="78"/>
      <c r="D25" s="79" t="s">
        <v>119</v>
      </c>
      <c r="E25" s="97">
        <f>E75</f>
        <v>19</v>
      </c>
      <c r="F25" s="98">
        <f t="shared" ref="F25:N25" si="5">F75</f>
        <v>0</v>
      </c>
      <c r="G25" s="98">
        <f t="shared" si="5"/>
        <v>0</v>
      </c>
      <c r="H25" s="99">
        <f t="shared" si="5"/>
        <v>19</v>
      </c>
      <c r="I25" s="97">
        <f t="shared" si="5"/>
        <v>19684</v>
      </c>
      <c r="J25" s="98">
        <f t="shared" si="5"/>
        <v>107</v>
      </c>
      <c r="K25" s="98">
        <f t="shared" si="5"/>
        <v>98</v>
      </c>
      <c r="L25" s="100">
        <f t="shared" si="5"/>
        <v>69</v>
      </c>
      <c r="M25" s="101">
        <f t="shared" si="5"/>
        <v>19511</v>
      </c>
      <c r="N25" s="102">
        <f t="shared" si="5"/>
        <v>66</v>
      </c>
      <c r="O25" s="3"/>
      <c r="P25" s="3"/>
      <c r="Q25" s="3"/>
      <c r="R25" s="3"/>
    </row>
    <row r="26" spans="1:18" x14ac:dyDescent="0.3">
      <c r="A26" s="1">
        <f t="shared" si="4"/>
        <v>43783</v>
      </c>
      <c r="B26" s="2">
        <v>1</v>
      </c>
      <c r="C26" s="78"/>
      <c r="D26" s="79" t="s">
        <v>154</v>
      </c>
      <c r="E26" s="97">
        <f>E24+E25</f>
        <v>59</v>
      </c>
      <c r="F26" s="98">
        <f t="shared" ref="F26:N26" si="6">F24+F25</f>
        <v>0</v>
      </c>
      <c r="G26" s="98">
        <f t="shared" si="6"/>
        <v>0</v>
      </c>
      <c r="H26" s="99">
        <f t="shared" si="6"/>
        <v>59</v>
      </c>
      <c r="I26" s="97">
        <f t="shared" si="6"/>
        <v>50388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49888</v>
      </c>
      <c r="N26" s="102">
        <f t="shared" si="6"/>
        <v>307</v>
      </c>
      <c r="O26" s="3"/>
      <c r="P26" s="67"/>
      <c r="Q26" s="3"/>
      <c r="R26" s="3"/>
    </row>
    <row r="27" spans="1:18" x14ac:dyDescent="0.3">
      <c r="A27" s="1">
        <f t="shared" si="4"/>
        <v>43783</v>
      </c>
      <c r="B27" s="2">
        <v>1</v>
      </c>
      <c r="C27" s="80"/>
      <c r="D27" s="81" t="s">
        <v>120</v>
      </c>
      <c r="E27" s="97">
        <f>SUM(E28:E35)</f>
        <v>91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91</v>
      </c>
      <c r="I27" s="97">
        <f t="shared" si="7"/>
        <v>48015</v>
      </c>
      <c r="J27" s="98">
        <f t="shared" si="7"/>
        <v>58</v>
      </c>
      <c r="K27" s="98">
        <f t="shared" si="7"/>
        <v>28</v>
      </c>
      <c r="L27" s="100">
        <f t="shared" si="7"/>
        <v>11</v>
      </c>
      <c r="M27" s="101">
        <f t="shared" si="7"/>
        <v>47586</v>
      </c>
      <c r="N27" s="102">
        <f t="shared" si="7"/>
        <v>371</v>
      </c>
      <c r="O27" s="3"/>
      <c r="P27" s="3"/>
      <c r="Q27" s="3"/>
      <c r="R27" s="3"/>
    </row>
    <row r="28" spans="1:18" x14ac:dyDescent="0.3">
      <c r="A28" s="1">
        <f t="shared" si="4"/>
        <v>43783</v>
      </c>
      <c r="B28" s="2" t="s">
        <v>31</v>
      </c>
      <c r="C28" s="12">
        <v>1</v>
      </c>
      <c r="D28" s="48" t="s">
        <v>32</v>
      </c>
      <c r="E28" s="13">
        <v>15</v>
      </c>
      <c r="F28" s="13">
        <v>0</v>
      </c>
      <c r="G28" s="13">
        <v>0</v>
      </c>
      <c r="H28" s="82">
        <f t="shared" ref="H28:H35" si="8">SUM(E28:G28)</f>
        <v>15</v>
      </c>
      <c r="I28" s="104">
        <f>H28+'13.11'!I28</f>
        <v>11437</v>
      </c>
      <c r="J28" s="49">
        <v>13</v>
      </c>
      <c r="K28" s="49">
        <v>6</v>
      </c>
      <c r="L28" s="49">
        <v>4</v>
      </c>
      <c r="M28" s="14">
        <f t="shared" ref="M28:M35" si="9">I28-N28-J28</f>
        <v>11353</v>
      </c>
      <c r="N28" s="85">
        <v>71</v>
      </c>
      <c r="O28" s="3"/>
      <c r="P28" s="3"/>
      <c r="Q28" s="3"/>
      <c r="R28" s="3"/>
    </row>
    <row r="29" spans="1:18" x14ac:dyDescent="0.3">
      <c r="A29" s="1">
        <f t="shared" si="4"/>
        <v>43783</v>
      </c>
      <c r="B29" s="2" t="s">
        <v>33</v>
      </c>
      <c r="C29" s="15">
        <v>2</v>
      </c>
      <c r="D29" s="50" t="s">
        <v>156</v>
      </c>
      <c r="E29" s="13">
        <v>32</v>
      </c>
      <c r="F29" s="13">
        <v>0</v>
      </c>
      <c r="G29" s="13">
        <v>0</v>
      </c>
      <c r="H29" s="83">
        <f t="shared" si="8"/>
        <v>32</v>
      </c>
      <c r="I29" s="105">
        <f>H29+'13.11'!I29</f>
        <v>7893</v>
      </c>
      <c r="J29" s="51">
        <v>5</v>
      </c>
      <c r="K29" s="51">
        <v>3</v>
      </c>
      <c r="L29" s="51">
        <v>0</v>
      </c>
      <c r="M29" s="17">
        <f t="shared" si="9"/>
        <v>7760</v>
      </c>
      <c r="N29" s="86">
        <v>128</v>
      </c>
      <c r="O29" s="3"/>
      <c r="P29" s="3"/>
      <c r="Q29" s="3"/>
      <c r="R29" s="3"/>
    </row>
    <row r="30" spans="1:18" ht="17.399999999999999" x14ac:dyDescent="0.3">
      <c r="A30" s="1">
        <f t="shared" si="4"/>
        <v>43783</v>
      </c>
      <c r="B30" s="2" t="s">
        <v>35</v>
      </c>
      <c r="C30" s="15">
        <v>3</v>
      </c>
      <c r="D30" s="50" t="s">
        <v>36</v>
      </c>
      <c r="E30" s="13">
        <v>23</v>
      </c>
      <c r="F30" s="13">
        <v>0</v>
      </c>
      <c r="G30" s="13">
        <v>0</v>
      </c>
      <c r="H30" s="83">
        <f t="shared" si="8"/>
        <v>23</v>
      </c>
      <c r="I30" s="105">
        <f>H30+'13.11'!I30</f>
        <v>11564</v>
      </c>
      <c r="J30" s="51">
        <v>17</v>
      </c>
      <c r="K30" s="51">
        <v>9</v>
      </c>
      <c r="L30" s="51">
        <v>3</v>
      </c>
      <c r="M30" s="17">
        <f t="shared" si="9"/>
        <v>11456</v>
      </c>
      <c r="N30" s="86">
        <v>91</v>
      </c>
      <c r="O30" s="3"/>
      <c r="P30" s="3"/>
      <c r="Q30" s="3"/>
      <c r="R30" s="3"/>
    </row>
    <row r="31" spans="1:18" ht="17.399999999999999" x14ac:dyDescent="0.3">
      <c r="A31" s="1">
        <f t="shared" si="4"/>
        <v>43783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H31+'13.11'!I31</f>
        <v>2134</v>
      </c>
      <c r="J31" s="51">
        <v>4</v>
      </c>
      <c r="K31" s="51">
        <v>3</v>
      </c>
      <c r="L31" s="51">
        <v>2</v>
      </c>
      <c r="M31" s="17">
        <f t="shared" si="9"/>
        <v>2125</v>
      </c>
      <c r="N31" s="86">
        <v>5</v>
      </c>
      <c r="O31" s="3"/>
      <c r="P31" s="3"/>
      <c r="Q31" s="3"/>
      <c r="R31" s="3"/>
    </row>
    <row r="32" spans="1:18" ht="17.399999999999999" x14ac:dyDescent="0.3">
      <c r="A32" s="1">
        <f t="shared" si="4"/>
        <v>43783</v>
      </c>
      <c r="B32" s="2" t="s">
        <v>39</v>
      </c>
      <c r="C32" s="15">
        <v>5</v>
      </c>
      <c r="D32" s="50" t="s">
        <v>40</v>
      </c>
      <c r="E32" s="13">
        <v>4</v>
      </c>
      <c r="F32" s="13">
        <v>0</v>
      </c>
      <c r="G32" s="13">
        <v>0</v>
      </c>
      <c r="H32" s="83">
        <f t="shared" si="8"/>
        <v>4</v>
      </c>
      <c r="I32" s="105">
        <f>H32+'13.11'!I32</f>
        <v>4729</v>
      </c>
      <c r="J32" s="51">
        <v>5</v>
      </c>
      <c r="K32" s="51">
        <v>2</v>
      </c>
      <c r="L32" s="51">
        <v>0</v>
      </c>
      <c r="M32" s="17">
        <f t="shared" si="9"/>
        <v>4707</v>
      </c>
      <c r="N32" s="86">
        <v>17</v>
      </c>
      <c r="O32" s="3"/>
      <c r="P32" s="3"/>
      <c r="Q32" s="3"/>
      <c r="R32" s="3"/>
    </row>
    <row r="33" spans="1:18" ht="17.399999999999999" x14ac:dyDescent="0.3">
      <c r="A33" s="1">
        <f t="shared" si="4"/>
        <v>43783</v>
      </c>
      <c r="B33" s="2" t="s">
        <v>41</v>
      </c>
      <c r="C33" s="15">
        <v>6</v>
      </c>
      <c r="D33" s="50" t="s">
        <v>42</v>
      </c>
      <c r="E33" s="13">
        <v>13</v>
      </c>
      <c r="F33" s="13">
        <v>0</v>
      </c>
      <c r="G33" s="13">
        <v>0</v>
      </c>
      <c r="H33" s="83">
        <f t="shared" si="8"/>
        <v>13</v>
      </c>
      <c r="I33" s="105">
        <f>H33+'13.11'!I33</f>
        <v>6923</v>
      </c>
      <c r="J33" s="51">
        <v>9</v>
      </c>
      <c r="K33" s="51">
        <v>4</v>
      </c>
      <c r="L33" s="51">
        <v>1</v>
      </c>
      <c r="M33" s="17">
        <f t="shared" si="9"/>
        <v>6872</v>
      </c>
      <c r="N33" s="86">
        <v>42</v>
      </c>
      <c r="O33" s="3"/>
      <c r="P33" s="3"/>
      <c r="Q33" s="3"/>
      <c r="R33" s="3"/>
    </row>
    <row r="34" spans="1:18" x14ac:dyDescent="0.3">
      <c r="A34" s="1">
        <f t="shared" si="4"/>
        <v>43783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H34+'13.11'!I34</f>
        <v>1003</v>
      </c>
      <c r="J34" s="51">
        <v>1</v>
      </c>
      <c r="K34" s="51">
        <v>0</v>
      </c>
      <c r="L34" s="51">
        <v>0</v>
      </c>
      <c r="M34" s="17">
        <f t="shared" si="9"/>
        <v>1000</v>
      </c>
      <c r="N34" s="86">
        <v>2</v>
      </c>
      <c r="O34" s="3"/>
      <c r="P34" s="3"/>
      <c r="Q34" s="3"/>
      <c r="R34" s="3"/>
    </row>
    <row r="35" spans="1:18" ht="17.399999999999999" x14ac:dyDescent="0.3">
      <c r="A35" s="1">
        <f t="shared" si="4"/>
        <v>43783</v>
      </c>
      <c r="B35" s="2" t="s">
        <v>45</v>
      </c>
      <c r="C35" s="20">
        <v>8</v>
      </c>
      <c r="D35" s="54" t="s">
        <v>46</v>
      </c>
      <c r="E35" s="13">
        <v>2</v>
      </c>
      <c r="F35" s="13">
        <v>0</v>
      </c>
      <c r="G35" s="13">
        <v>0</v>
      </c>
      <c r="H35" s="84">
        <f t="shared" si="8"/>
        <v>2</v>
      </c>
      <c r="I35" s="106">
        <f>H35+'13.11'!I35</f>
        <v>2332</v>
      </c>
      <c r="J35" s="55">
        <v>4</v>
      </c>
      <c r="K35" s="55">
        <v>1</v>
      </c>
      <c r="L35" s="55">
        <v>1</v>
      </c>
      <c r="M35" s="19">
        <f t="shared" si="9"/>
        <v>2313</v>
      </c>
      <c r="N35" s="87">
        <v>15</v>
      </c>
      <c r="O35" s="3"/>
      <c r="P35" s="3"/>
      <c r="Q35" s="3"/>
      <c r="R35" s="3"/>
    </row>
    <row r="36" spans="1:18" x14ac:dyDescent="0.3">
      <c r="A36" s="1">
        <f t="shared" si="4"/>
        <v>43783</v>
      </c>
      <c r="B36" s="2">
        <v>1</v>
      </c>
      <c r="C36" s="103"/>
      <c r="D36" s="22" t="s">
        <v>47</v>
      </c>
      <c r="E36" s="23">
        <f>SUM(E26:E27)</f>
        <v>150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150</v>
      </c>
      <c r="I36" s="23">
        <f t="shared" si="10"/>
        <v>98403</v>
      </c>
      <c r="J36" s="23">
        <f t="shared" si="10"/>
        <v>251</v>
      </c>
      <c r="K36" s="23">
        <f t="shared" si="10"/>
        <v>179</v>
      </c>
      <c r="L36" s="23">
        <f t="shared" si="10"/>
        <v>112</v>
      </c>
      <c r="M36" s="23">
        <f t="shared" si="10"/>
        <v>97474</v>
      </c>
      <c r="N36" s="23">
        <f t="shared" si="10"/>
        <v>678</v>
      </c>
      <c r="O36" s="3"/>
      <c r="P36" s="3"/>
      <c r="Q36" s="3"/>
      <c r="R36" s="3"/>
    </row>
    <row r="37" spans="1:18" ht="21.6" customHeight="1" x14ac:dyDescent="0.3">
      <c r="A37" s="1">
        <f t="shared" si="4"/>
        <v>43783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43783</v>
      </c>
      <c r="B38" s="64">
        <v>1</v>
      </c>
      <c r="C38" s="69"/>
      <c r="D38" s="306" t="s">
        <v>238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43783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43783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43783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43783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43783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19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66</v>
      </c>
      <c r="O43" s="3"/>
      <c r="P43" s="3"/>
      <c r="Q43" s="3"/>
      <c r="R43" s="3"/>
    </row>
    <row r="44" spans="1:18" ht="58.2" customHeight="1" x14ac:dyDescent="0.3">
      <c r="A44" s="1">
        <f t="shared" si="4"/>
        <v>43783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27" t="s">
        <v>142</v>
      </c>
      <c r="I44" s="65" t="str">
        <f>"me©‡gvU fwZ© 
= "&amp;I75</f>
        <v>me©‡gvU fwZ© 
= 19684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19511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43783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H45+'13.11'!I45</f>
        <v>1205</v>
      </c>
      <c r="J45" s="49">
        <v>3</v>
      </c>
      <c r="K45" s="49">
        <v>3</v>
      </c>
      <c r="L45" s="49">
        <v>1</v>
      </c>
      <c r="M45" s="14">
        <f t="shared" ref="M45:M74" si="12">I45-N45-J45</f>
        <v>1200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43783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H46+'13.11'!I46</f>
        <v>1859</v>
      </c>
      <c r="J46" s="51">
        <v>11</v>
      </c>
      <c r="K46" s="51">
        <v>10</v>
      </c>
      <c r="L46" s="51">
        <v>8</v>
      </c>
      <c r="M46" s="17">
        <f t="shared" si="12"/>
        <v>1836</v>
      </c>
      <c r="N46" s="86">
        <v>12</v>
      </c>
      <c r="O46" s="3"/>
      <c r="P46" s="3"/>
      <c r="Q46" s="3"/>
      <c r="R46" s="3"/>
    </row>
    <row r="47" spans="1:18" ht="17.55" customHeight="1" x14ac:dyDescent="0.3">
      <c r="A47" s="1">
        <f t="shared" si="4"/>
        <v>43783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H47+'13.11'!I47</f>
        <v>663</v>
      </c>
      <c r="J47" s="51">
        <v>4</v>
      </c>
      <c r="K47" s="51">
        <v>4</v>
      </c>
      <c r="L47" s="51">
        <v>3</v>
      </c>
      <c r="M47" s="17">
        <f t="shared" si="12"/>
        <v>658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43783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H48+'13.11'!I48</f>
        <v>753</v>
      </c>
      <c r="J48" s="51">
        <v>8</v>
      </c>
      <c r="K48" s="51">
        <v>7</v>
      </c>
      <c r="L48" s="51">
        <v>4</v>
      </c>
      <c r="M48" s="17">
        <f t="shared" si="12"/>
        <v>744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43783</v>
      </c>
      <c r="B49" s="2" t="s">
        <v>65</v>
      </c>
      <c r="C49" s="33">
        <v>5</v>
      </c>
      <c r="D49" s="50" t="s">
        <v>66</v>
      </c>
      <c r="E49" s="13">
        <v>2</v>
      </c>
      <c r="F49" s="13">
        <v>0</v>
      </c>
      <c r="G49" s="13">
        <v>0</v>
      </c>
      <c r="H49" s="83">
        <f t="shared" si="11"/>
        <v>2</v>
      </c>
      <c r="I49" s="105">
        <f>H49+'13.11'!I49</f>
        <v>905</v>
      </c>
      <c r="J49" s="51">
        <v>12</v>
      </c>
      <c r="K49" s="51">
        <v>12</v>
      </c>
      <c r="L49" s="51">
        <v>12</v>
      </c>
      <c r="M49" s="17">
        <f t="shared" si="12"/>
        <v>889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43783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H50+'13.11'!I50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43783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H51+'13.11'!I51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43783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H52+'13.11'!I52</f>
        <v>373</v>
      </c>
      <c r="J52" s="51">
        <v>1</v>
      </c>
      <c r="K52" s="51">
        <v>2</v>
      </c>
      <c r="L52" s="51">
        <v>2</v>
      </c>
      <c r="M52" s="17">
        <f t="shared" si="12"/>
        <v>371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43783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H53+'13.11'!I53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43783</v>
      </c>
      <c r="B54" s="2" t="s">
        <v>75</v>
      </c>
      <c r="C54" s="33">
        <v>10</v>
      </c>
      <c r="D54" s="50" t="s">
        <v>76</v>
      </c>
      <c r="E54" s="13">
        <v>5</v>
      </c>
      <c r="F54" s="13">
        <v>0</v>
      </c>
      <c r="G54" s="13">
        <v>0</v>
      </c>
      <c r="H54" s="83">
        <f t="shared" si="11"/>
        <v>5</v>
      </c>
      <c r="I54" s="105">
        <f>H54+'13.11'!I54</f>
        <v>1696</v>
      </c>
      <c r="J54" s="51">
        <v>2</v>
      </c>
      <c r="K54" s="51">
        <v>1</v>
      </c>
      <c r="L54" s="51">
        <v>1</v>
      </c>
      <c r="M54" s="17">
        <f t="shared" si="12"/>
        <v>1681</v>
      </c>
      <c r="N54" s="86">
        <v>13</v>
      </c>
      <c r="O54" s="3"/>
      <c r="P54" s="3"/>
      <c r="Q54" s="3"/>
      <c r="R54" s="3"/>
    </row>
    <row r="55" spans="1:18" ht="17.55" customHeight="1" x14ac:dyDescent="0.3">
      <c r="A55" s="1">
        <f t="shared" si="4"/>
        <v>43783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H55+'13.11'!I55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43783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H56+'13.11'!I56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43783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H57+'13.11'!I57</f>
        <v>680</v>
      </c>
      <c r="J57" s="51">
        <v>4</v>
      </c>
      <c r="K57" s="51">
        <v>4</v>
      </c>
      <c r="L57" s="51">
        <v>1</v>
      </c>
      <c r="M57" s="17">
        <f t="shared" si="12"/>
        <v>674</v>
      </c>
      <c r="N57" s="86">
        <v>2</v>
      </c>
      <c r="O57" s="3"/>
      <c r="P57" s="3"/>
      <c r="Q57" s="3"/>
      <c r="R57" s="3"/>
    </row>
    <row r="58" spans="1:18" ht="17.55" customHeight="1" x14ac:dyDescent="0.3">
      <c r="A58" s="1">
        <f t="shared" si="4"/>
        <v>43783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H58+'13.11'!I58</f>
        <v>1400</v>
      </c>
      <c r="J58" s="51">
        <v>6</v>
      </c>
      <c r="K58" s="51">
        <v>6</v>
      </c>
      <c r="L58" s="51">
        <v>4</v>
      </c>
      <c r="M58" s="17">
        <f t="shared" si="12"/>
        <v>1387</v>
      </c>
      <c r="N58" s="86">
        <v>7</v>
      </c>
      <c r="O58" s="3"/>
      <c r="P58" s="3"/>
      <c r="Q58" s="3"/>
      <c r="R58" s="3"/>
    </row>
    <row r="59" spans="1:18" ht="17.55" customHeight="1" x14ac:dyDescent="0.3">
      <c r="A59" s="1">
        <f t="shared" si="4"/>
        <v>43783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H59+'13.11'!I59</f>
        <v>767</v>
      </c>
      <c r="J59" s="51">
        <v>8</v>
      </c>
      <c r="K59" s="51">
        <v>8</v>
      </c>
      <c r="L59" s="51">
        <v>7</v>
      </c>
      <c r="M59" s="17">
        <f t="shared" si="12"/>
        <v>758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43783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H60+'13.11'!I60</f>
        <v>368</v>
      </c>
      <c r="J60" s="51"/>
      <c r="K60" s="51"/>
      <c r="L60" s="51">
        <v>0</v>
      </c>
      <c r="M60" s="17">
        <f t="shared" si="12"/>
        <v>368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43783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H61+'13.11'!I61</f>
        <v>480</v>
      </c>
      <c r="J61" s="51"/>
      <c r="K61" s="51"/>
      <c r="L61" s="51">
        <v>0</v>
      </c>
      <c r="M61" s="17">
        <f t="shared" si="12"/>
        <v>479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43783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H62+'13.11'!I62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43783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H63+'13.11'!I63</f>
        <v>799</v>
      </c>
      <c r="J63" s="51">
        <v>6</v>
      </c>
      <c r="K63" s="51">
        <v>5</v>
      </c>
      <c r="L63" s="51">
        <v>5</v>
      </c>
      <c r="M63" s="17">
        <f t="shared" si="12"/>
        <v>789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43783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H64+'13.11'!I64</f>
        <v>980</v>
      </c>
      <c r="J64" s="51"/>
      <c r="K64" s="51"/>
      <c r="L64" s="51">
        <v>0</v>
      </c>
      <c r="M64" s="17">
        <f t="shared" si="12"/>
        <v>980</v>
      </c>
      <c r="N64" s="86">
        <v>0</v>
      </c>
      <c r="O64" s="3"/>
      <c r="P64" s="3"/>
      <c r="Q64" s="3"/>
      <c r="R64" s="3"/>
    </row>
    <row r="65" spans="1:18" ht="17.55" customHeight="1" x14ac:dyDescent="0.3">
      <c r="A65" s="1">
        <f t="shared" si="4"/>
        <v>43783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H65+'13.11'!I65</f>
        <v>485</v>
      </c>
      <c r="J65" s="51">
        <v>4</v>
      </c>
      <c r="K65" s="51">
        <v>4</v>
      </c>
      <c r="L65" s="51">
        <v>4</v>
      </c>
      <c r="M65" s="17">
        <f t="shared" si="12"/>
        <v>478</v>
      </c>
      <c r="N65" s="86">
        <v>3</v>
      </c>
      <c r="O65" s="3"/>
      <c r="P65" s="3"/>
      <c r="Q65" s="3"/>
      <c r="R65" s="3"/>
    </row>
    <row r="66" spans="1:18" ht="17.55" customHeight="1" x14ac:dyDescent="0.3">
      <c r="A66" s="1">
        <f t="shared" si="4"/>
        <v>43783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H66+'13.11'!I66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43783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H67+'13.11'!I67</f>
        <v>725</v>
      </c>
      <c r="J67" s="51">
        <v>7</v>
      </c>
      <c r="K67" s="51">
        <v>6</v>
      </c>
      <c r="L67" s="51">
        <v>5</v>
      </c>
      <c r="M67" s="17">
        <f t="shared" si="12"/>
        <v>712</v>
      </c>
      <c r="N67" s="86">
        <v>6</v>
      </c>
      <c r="O67" s="3"/>
      <c r="P67" s="3"/>
      <c r="Q67" s="3"/>
      <c r="R67" s="3"/>
    </row>
    <row r="68" spans="1:18" ht="17.55" customHeight="1" x14ac:dyDescent="0.3">
      <c r="A68" s="1">
        <f t="shared" si="4"/>
        <v>43783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H68+'13.11'!I68</f>
        <v>359</v>
      </c>
      <c r="J68" s="51">
        <v>2</v>
      </c>
      <c r="K68" s="51">
        <v>2</v>
      </c>
      <c r="L68" s="51">
        <v>0</v>
      </c>
      <c r="M68" s="17">
        <f t="shared" si="12"/>
        <v>356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43783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H69+'13.11'!I69</f>
        <v>847</v>
      </c>
      <c r="J69" s="51">
        <v>3</v>
      </c>
      <c r="K69" s="51">
        <v>2</v>
      </c>
      <c r="L69" s="51">
        <v>1</v>
      </c>
      <c r="M69" s="17">
        <f t="shared" si="12"/>
        <v>841</v>
      </c>
      <c r="N69" s="86">
        <v>3</v>
      </c>
      <c r="O69" s="3"/>
      <c r="P69" s="3"/>
      <c r="Q69" s="3"/>
      <c r="R69" s="3"/>
    </row>
    <row r="70" spans="1:18" ht="17.55" customHeight="1" x14ac:dyDescent="0.3">
      <c r="A70" s="1">
        <f t="shared" si="4"/>
        <v>43783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H70+'13.11'!I70</f>
        <v>788</v>
      </c>
      <c r="J70" s="51">
        <v>2</v>
      </c>
      <c r="K70" s="51">
        <v>2</v>
      </c>
      <c r="L70" s="51">
        <v>0</v>
      </c>
      <c r="M70" s="17">
        <f t="shared" si="12"/>
        <v>784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43783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H71+'13.11'!I71</f>
        <v>772</v>
      </c>
      <c r="J71" s="51"/>
      <c r="K71" s="51"/>
      <c r="L71" s="51">
        <v>0</v>
      </c>
      <c r="M71" s="17">
        <f t="shared" si="12"/>
        <v>772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43783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H72+'13.11'!I72</f>
        <v>302</v>
      </c>
      <c r="J72" s="51"/>
      <c r="K72" s="51"/>
      <c r="L72" s="51">
        <v>0</v>
      </c>
      <c r="M72" s="17">
        <f t="shared" si="12"/>
        <v>302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43783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H73+'13.11'!I73</f>
        <v>398</v>
      </c>
      <c r="J73" s="51">
        <v>3</v>
      </c>
      <c r="K73" s="51">
        <v>3</v>
      </c>
      <c r="L73" s="51">
        <v>3</v>
      </c>
      <c r="M73" s="17">
        <f t="shared" si="12"/>
        <v>393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43783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H74+'13.11'!I74</f>
        <v>10</v>
      </c>
      <c r="J74" s="55">
        <v>10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43783</v>
      </c>
      <c r="B75" s="2">
        <v>1</v>
      </c>
      <c r="C75" s="29"/>
      <c r="D75" s="22" t="s">
        <v>117</v>
      </c>
      <c r="E75" s="23">
        <f>SUM(E45:E74)</f>
        <v>19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19</v>
      </c>
      <c r="I75" s="23">
        <f t="shared" si="13"/>
        <v>19684</v>
      </c>
      <c r="J75" s="23">
        <f t="shared" si="13"/>
        <v>107</v>
      </c>
      <c r="K75" s="23">
        <f t="shared" si="13"/>
        <v>98</v>
      </c>
      <c r="L75" s="23">
        <f t="shared" si="13"/>
        <v>69</v>
      </c>
      <c r="M75" s="23">
        <f t="shared" si="13"/>
        <v>19511</v>
      </c>
      <c r="N75" s="23">
        <f t="shared" si="13"/>
        <v>66</v>
      </c>
      <c r="O75" s="3"/>
      <c r="P75" s="3"/>
      <c r="Q75" s="3"/>
      <c r="R75" s="3"/>
    </row>
    <row r="76" spans="1:18" ht="17.55" customHeight="1" x14ac:dyDescent="0.3">
      <c r="A76" s="1">
        <f t="shared" si="4"/>
        <v>43783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43783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43783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43783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43783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43783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43783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43783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43783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43783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43783</v>
      </c>
      <c r="B86" s="2">
        <v>1</v>
      </c>
      <c r="E86" s="30"/>
    </row>
    <row r="87" spans="1:14" x14ac:dyDescent="0.3">
      <c r="A87" s="1">
        <f t="shared" si="4"/>
        <v>43783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43783</v>
      </c>
      <c r="B88" s="2">
        <v>1</v>
      </c>
      <c r="E88" s="30"/>
    </row>
    <row r="89" spans="1:14" x14ac:dyDescent="0.3">
      <c r="A89" s="1">
        <f t="shared" ref="A89" si="14">$N$3</f>
        <v>43783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43782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43782</v>
      </c>
      <c r="B2" s="2">
        <v>1</v>
      </c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41"/>
      <c r="N2" s="226"/>
    </row>
    <row r="3" spans="1:20" ht="17.399999999999999" x14ac:dyDescent="0.3">
      <c r="A3" s="1">
        <f t="shared" si="0"/>
        <v>43782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43782</v>
      </c>
      <c r="O3" s="3"/>
      <c r="P3" s="3"/>
      <c r="Q3" s="3"/>
      <c r="R3" s="3"/>
    </row>
    <row r="4" spans="1:20" ht="17.399999999999999" x14ac:dyDescent="0.3">
      <c r="A4" s="1">
        <f t="shared" si="0"/>
        <v>43782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43782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43782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43782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43782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43782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167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680</v>
      </c>
      <c r="O9" s="3"/>
      <c r="P9" s="3"/>
      <c r="Q9" s="40" t="str">
        <f>"24 N›Uvq ?? msL¨v = "&amp;H36</f>
        <v>24 N›Uvq ?? msL¨v = 167</v>
      </c>
    </row>
    <row r="10" spans="1:20" ht="57.6" x14ac:dyDescent="0.3">
      <c r="A10" s="1">
        <f t="shared" si="0"/>
        <v>43782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25" t="s">
        <v>142</v>
      </c>
      <c r="I10" s="65" t="str">
        <f>"me©‡gvU fwZ©
= "&amp;I36</f>
        <v>me©‡gvU fwZ©
= 98253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97322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43782</v>
      </c>
      <c r="B11" s="2" t="s">
        <v>9</v>
      </c>
      <c r="C11" s="12">
        <v>1</v>
      </c>
      <c r="D11" s="57" t="s">
        <v>10</v>
      </c>
      <c r="E11" s="13">
        <v>10</v>
      </c>
      <c r="F11" s="13">
        <v>0</v>
      </c>
      <c r="G11" s="13">
        <v>0</v>
      </c>
      <c r="H11" s="82">
        <f>SUM(E11:G11)</f>
        <v>10</v>
      </c>
      <c r="I11" s="104">
        <f>H11+'12.11'!I11</f>
        <v>8465</v>
      </c>
      <c r="J11" s="49">
        <v>40</v>
      </c>
      <c r="K11" s="49">
        <v>23</v>
      </c>
      <c r="L11" s="49">
        <v>11</v>
      </c>
      <c r="M11" s="14">
        <f t="shared" ref="M11:M23" si="1">I11-N11-J11</f>
        <v>8361</v>
      </c>
      <c r="N11" s="85">
        <v>64</v>
      </c>
      <c r="O11" s="3"/>
      <c r="P11" s="3"/>
      <c r="Q11" s="3"/>
      <c r="R11" s="3"/>
    </row>
    <row r="12" spans="1:20" x14ac:dyDescent="0.3">
      <c r="A12" s="1">
        <f t="shared" si="0"/>
        <v>43782</v>
      </c>
      <c r="B12" s="2" t="s">
        <v>11</v>
      </c>
      <c r="C12" s="15">
        <v>2</v>
      </c>
      <c r="D12" s="59" t="s">
        <v>144</v>
      </c>
      <c r="E12" s="13">
        <v>3</v>
      </c>
      <c r="F12" s="13">
        <v>0</v>
      </c>
      <c r="G12" s="13">
        <v>0</v>
      </c>
      <c r="H12" s="83">
        <f t="shared" ref="H12:H23" si="2">SUM(E12:G12)</f>
        <v>3</v>
      </c>
      <c r="I12" s="105">
        <f>H12+'12.11'!I12</f>
        <v>4913</v>
      </c>
      <c r="J12" s="51">
        <v>2</v>
      </c>
      <c r="K12" s="51">
        <v>0</v>
      </c>
      <c r="L12" s="51">
        <v>0</v>
      </c>
      <c r="M12" s="17">
        <f t="shared" si="1"/>
        <v>4868</v>
      </c>
      <c r="N12" s="86">
        <v>43</v>
      </c>
      <c r="O12" s="3"/>
      <c r="P12" s="3"/>
      <c r="Q12" s="3"/>
      <c r="R12" s="3"/>
    </row>
    <row r="13" spans="1:20" x14ac:dyDescent="0.3">
      <c r="A13" s="1">
        <f t="shared" si="0"/>
        <v>43782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H13+'12.11'!I13</f>
        <v>1438</v>
      </c>
      <c r="J13" s="51">
        <v>16</v>
      </c>
      <c r="K13" s="51">
        <v>9</v>
      </c>
      <c r="L13" s="51">
        <v>8</v>
      </c>
      <c r="M13" s="17">
        <f t="shared" si="1"/>
        <v>1419</v>
      </c>
      <c r="N13" s="86">
        <v>3</v>
      </c>
      <c r="O13" s="3"/>
      <c r="Q13" s="3"/>
      <c r="R13" s="3"/>
    </row>
    <row r="14" spans="1:20" x14ac:dyDescent="0.3">
      <c r="A14" s="1">
        <f t="shared" si="0"/>
        <v>43782</v>
      </c>
      <c r="B14" s="2" t="s">
        <v>14</v>
      </c>
      <c r="C14" s="15">
        <v>4</v>
      </c>
      <c r="D14" s="59" t="s">
        <v>145</v>
      </c>
      <c r="E14" s="13">
        <v>6</v>
      </c>
      <c r="F14" s="13">
        <v>0</v>
      </c>
      <c r="G14" s="13">
        <v>0</v>
      </c>
      <c r="H14" s="83">
        <f t="shared" si="2"/>
        <v>6</v>
      </c>
      <c r="I14" s="105">
        <f>H14+'12.11'!I14</f>
        <v>3636</v>
      </c>
      <c r="J14" s="51">
        <v>7</v>
      </c>
      <c r="K14" s="51">
        <v>8</v>
      </c>
      <c r="L14" s="51">
        <v>5</v>
      </c>
      <c r="M14" s="17">
        <f t="shared" si="1"/>
        <v>3597</v>
      </c>
      <c r="N14" s="86">
        <v>32</v>
      </c>
      <c r="O14" s="3"/>
      <c r="P14" s="3"/>
      <c r="Q14" s="3"/>
      <c r="R14" s="3"/>
    </row>
    <row r="15" spans="1:20" ht="17.399999999999999" x14ac:dyDescent="0.3">
      <c r="A15" s="1">
        <f t="shared" si="0"/>
        <v>43782</v>
      </c>
      <c r="B15" s="2" t="s">
        <v>19</v>
      </c>
      <c r="C15" s="15">
        <v>5</v>
      </c>
      <c r="D15" s="59" t="s">
        <v>20</v>
      </c>
      <c r="E15" s="13">
        <v>5</v>
      </c>
      <c r="F15" s="13">
        <v>0</v>
      </c>
      <c r="G15" s="13">
        <v>0</v>
      </c>
      <c r="H15" s="83">
        <f t="shared" si="2"/>
        <v>5</v>
      </c>
      <c r="I15" s="105">
        <f>H15+'12.11'!I15</f>
        <v>1635</v>
      </c>
      <c r="J15" s="51">
        <v>3</v>
      </c>
      <c r="K15" s="51">
        <v>2</v>
      </c>
      <c r="L15" s="51">
        <v>2</v>
      </c>
      <c r="M15" s="17">
        <f t="shared" si="1"/>
        <v>1621</v>
      </c>
      <c r="N15" s="86">
        <v>11</v>
      </c>
      <c r="O15" s="3"/>
      <c r="P15" s="3"/>
      <c r="Q15" s="3"/>
      <c r="R15" s="3"/>
    </row>
    <row r="16" spans="1:20" ht="17.399999999999999" x14ac:dyDescent="0.3">
      <c r="A16" s="1">
        <f t="shared" si="0"/>
        <v>43782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H16+'12.11'!I16</f>
        <v>1021</v>
      </c>
      <c r="J16" s="51"/>
      <c r="K16" s="51"/>
      <c r="L16" s="51">
        <v>0</v>
      </c>
      <c r="M16" s="17">
        <f t="shared" si="1"/>
        <v>1018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43782</v>
      </c>
      <c r="B17" s="2" t="s">
        <v>23</v>
      </c>
      <c r="C17" s="15">
        <v>7</v>
      </c>
      <c r="D17" s="61" t="s">
        <v>24</v>
      </c>
      <c r="E17" s="13">
        <v>9</v>
      </c>
      <c r="F17" s="13">
        <v>0</v>
      </c>
      <c r="G17" s="13">
        <v>0</v>
      </c>
      <c r="H17" s="83">
        <f t="shared" si="2"/>
        <v>9</v>
      </c>
      <c r="I17" s="105">
        <f>H17+'12.11'!I17</f>
        <v>4087</v>
      </c>
      <c r="J17" s="51">
        <v>15</v>
      </c>
      <c r="K17" s="51">
        <v>9</v>
      </c>
      <c r="L17" s="51">
        <v>4</v>
      </c>
      <c r="M17" s="17">
        <f t="shared" si="1"/>
        <v>4025</v>
      </c>
      <c r="N17" s="86">
        <v>47</v>
      </c>
      <c r="O17" s="3"/>
      <c r="P17" s="3"/>
      <c r="Q17" s="3"/>
      <c r="R17" s="3"/>
    </row>
    <row r="18" spans="1:18" ht="17.399999999999999" x14ac:dyDescent="0.3">
      <c r="A18" s="1">
        <f t="shared" si="0"/>
        <v>43782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H18+'12.11'!I18</f>
        <v>351</v>
      </c>
      <c r="J18" s="51"/>
      <c r="K18" s="51"/>
      <c r="L18" s="51">
        <v>0</v>
      </c>
      <c r="M18" s="17">
        <f t="shared" si="1"/>
        <v>350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43782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H19+'12.11'!I19</f>
        <v>1712</v>
      </c>
      <c r="J19" s="51"/>
      <c r="K19" s="51">
        <v>0</v>
      </c>
      <c r="L19" s="51">
        <v>0</v>
      </c>
      <c r="M19" s="17">
        <f t="shared" si="1"/>
        <v>1703</v>
      </c>
      <c r="N19" s="86">
        <v>9</v>
      </c>
      <c r="O19" s="3"/>
      <c r="P19" s="3"/>
      <c r="Q19" s="3"/>
      <c r="R19" s="3"/>
    </row>
    <row r="20" spans="1:18" x14ac:dyDescent="0.3">
      <c r="A20" s="1">
        <f t="shared" si="0"/>
        <v>43782</v>
      </c>
      <c r="B20" s="2" t="s">
        <v>29</v>
      </c>
      <c r="C20" s="15">
        <v>10</v>
      </c>
      <c r="D20" s="59" t="s">
        <v>30</v>
      </c>
      <c r="E20" s="13">
        <v>8</v>
      </c>
      <c r="F20" s="13">
        <v>0</v>
      </c>
      <c r="G20" s="13">
        <v>0</v>
      </c>
      <c r="H20" s="83">
        <f t="shared" si="2"/>
        <v>8</v>
      </c>
      <c r="I20" s="105">
        <f>H20+'12.11'!I20</f>
        <v>3090</v>
      </c>
      <c r="J20" s="51">
        <v>3</v>
      </c>
      <c r="K20" s="51">
        <v>2</v>
      </c>
      <c r="L20" s="51">
        <v>2</v>
      </c>
      <c r="M20" s="17">
        <f t="shared" si="1"/>
        <v>3062</v>
      </c>
      <c r="N20" s="86">
        <v>25</v>
      </c>
      <c r="O20" s="3"/>
      <c r="P20" s="3"/>
      <c r="Q20" s="3"/>
      <c r="R20" s="3"/>
    </row>
    <row r="21" spans="1:18" ht="22.2" customHeight="1" x14ac:dyDescent="0.3">
      <c r="A21" s="1">
        <f t="shared" si="0"/>
        <v>43782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H21+'12.11'!I21</f>
        <v>241</v>
      </c>
      <c r="J21" s="51"/>
      <c r="K21" s="51"/>
      <c r="L21" s="51"/>
      <c r="M21" s="17">
        <f t="shared" si="1"/>
        <v>241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H22+'12.11'!I22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43782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45</v>
      </c>
      <c r="I24" s="94">
        <f t="shared" si="3"/>
        <v>30664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30340</v>
      </c>
      <c r="N24" s="96">
        <f t="shared" si="3"/>
        <v>238</v>
      </c>
      <c r="O24" s="3"/>
      <c r="P24" s="3"/>
      <c r="Q24" s="3"/>
      <c r="R24" s="3"/>
    </row>
    <row r="25" spans="1:18" x14ac:dyDescent="0.3">
      <c r="A25" s="1">
        <f t="shared" ref="A25:A88" si="4">$N$3</f>
        <v>43782</v>
      </c>
      <c r="B25" s="2">
        <v>1</v>
      </c>
      <c r="C25" s="78"/>
      <c r="D25" s="79" t="s">
        <v>119</v>
      </c>
      <c r="E25" s="97">
        <f>E75</f>
        <v>14</v>
      </c>
      <c r="F25" s="98">
        <f t="shared" ref="F25:N25" si="5">F75</f>
        <v>0</v>
      </c>
      <c r="G25" s="98">
        <f t="shared" si="5"/>
        <v>0</v>
      </c>
      <c r="H25" s="99">
        <f t="shared" si="5"/>
        <v>14</v>
      </c>
      <c r="I25" s="97">
        <f t="shared" si="5"/>
        <v>19665</v>
      </c>
      <c r="J25" s="98">
        <f t="shared" si="5"/>
        <v>107</v>
      </c>
      <c r="K25" s="98">
        <f t="shared" si="5"/>
        <v>98</v>
      </c>
      <c r="L25" s="100">
        <f t="shared" si="5"/>
        <v>69</v>
      </c>
      <c r="M25" s="101">
        <f t="shared" si="5"/>
        <v>19500</v>
      </c>
      <c r="N25" s="102">
        <f t="shared" si="5"/>
        <v>58</v>
      </c>
      <c r="O25" s="3"/>
      <c r="P25" s="3"/>
      <c r="Q25" s="3"/>
      <c r="R25" s="3"/>
    </row>
    <row r="26" spans="1:18" x14ac:dyDescent="0.3">
      <c r="A26" s="1">
        <f t="shared" si="4"/>
        <v>43782</v>
      </c>
      <c r="B26" s="2">
        <v>1</v>
      </c>
      <c r="C26" s="78"/>
      <c r="D26" s="79" t="s">
        <v>154</v>
      </c>
      <c r="E26" s="97">
        <f>E24+E25</f>
        <v>59</v>
      </c>
      <c r="F26" s="98">
        <f t="shared" ref="F26:N26" si="6">F24+F25</f>
        <v>0</v>
      </c>
      <c r="G26" s="98">
        <f t="shared" si="6"/>
        <v>0</v>
      </c>
      <c r="H26" s="99">
        <f t="shared" si="6"/>
        <v>59</v>
      </c>
      <c r="I26" s="97">
        <f t="shared" si="6"/>
        <v>50329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49840</v>
      </c>
      <c r="N26" s="102">
        <f t="shared" si="6"/>
        <v>296</v>
      </c>
      <c r="O26" s="3"/>
      <c r="P26" s="67"/>
      <c r="Q26" s="3"/>
      <c r="R26" s="3"/>
    </row>
    <row r="27" spans="1:18" x14ac:dyDescent="0.3">
      <c r="A27" s="1">
        <f t="shared" si="4"/>
        <v>43782</v>
      </c>
      <c r="B27" s="2">
        <v>1</v>
      </c>
      <c r="C27" s="80"/>
      <c r="D27" s="81" t="s">
        <v>120</v>
      </c>
      <c r="E27" s="97">
        <f>SUM(E28:E35)</f>
        <v>108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108</v>
      </c>
      <c r="I27" s="97">
        <f t="shared" si="7"/>
        <v>47924</v>
      </c>
      <c r="J27" s="98">
        <f t="shared" si="7"/>
        <v>58</v>
      </c>
      <c r="K27" s="98">
        <f t="shared" si="7"/>
        <v>28</v>
      </c>
      <c r="L27" s="100">
        <f t="shared" si="7"/>
        <v>11</v>
      </c>
      <c r="M27" s="101">
        <f t="shared" si="7"/>
        <v>47482</v>
      </c>
      <c r="N27" s="102">
        <f t="shared" si="7"/>
        <v>384</v>
      </c>
      <c r="O27" s="3"/>
      <c r="P27" s="3"/>
      <c r="Q27" s="3"/>
      <c r="R27" s="3"/>
    </row>
    <row r="28" spans="1:18" x14ac:dyDescent="0.3">
      <c r="A28" s="1">
        <f t="shared" si="4"/>
        <v>43782</v>
      </c>
      <c r="B28" s="2" t="s">
        <v>31</v>
      </c>
      <c r="C28" s="12">
        <v>1</v>
      </c>
      <c r="D28" s="48" t="s">
        <v>32</v>
      </c>
      <c r="E28" s="13">
        <v>20</v>
      </c>
      <c r="F28" s="13">
        <v>0</v>
      </c>
      <c r="G28" s="13">
        <v>0</v>
      </c>
      <c r="H28" s="82">
        <f t="shared" ref="H28:H35" si="8">SUM(E28:G28)</f>
        <v>20</v>
      </c>
      <c r="I28" s="104">
        <f>H28+'12.11'!I28</f>
        <v>11422</v>
      </c>
      <c r="J28" s="49">
        <v>13</v>
      </c>
      <c r="K28" s="49">
        <v>6</v>
      </c>
      <c r="L28" s="49">
        <v>4</v>
      </c>
      <c r="M28" s="14">
        <f t="shared" ref="M28:M35" si="9">I28-N28-J28</f>
        <v>11334</v>
      </c>
      <c r="N28" s="85">
        <v>75</v>
      </c>
      <c r="O28" s="3"/>
      <c r="P28" s="3"/>
      <c r="Q28" s="3"/>
      <c r="R28" s="3"/>
    </row>
    <row r="29" spans="1:18" x14ac:dyDescent="0.3">
      <c r="A29" s="1">
        <f t="shared" si="4"/>
        <v>43782</v>
      </c>
      <c r="B29" s="2" t="s">
        <v>33</v>
      </c>
      <c r="C29" s="15">
        <v>2</v>
      </c>
      <c r="D29" s="50" t="s">
        <v>156</v>
      </c>
      <c r="E29" s="13">
        <v>34</v>
      </c>
      <c r="F29" s="13">
        <v>0</v>
      </c>
      <c r="G29" s="13">
        <v>0</v>
      </c>
      <c r="H29" s="83">
        <f t="shared" si="8"/>
        <v>34</v>
      </c>
      <c r="I29" s="105">
        <f>H29+'12.11'!I29</f>
        <v>7861</v>
      </c>
      <c r="J29" s="51">
        <v>5</v>
      </c>
      <c r="K29" s="51">
        <v>3</v>
      </c>
      <c r="L29" s="51">
        <v>0</v>
      </c>
      <c r="M29" s="17">
        <f t="shared" si="9"/>
        <v>7736</v>
      </c>
      <c r="N29" s="86">
        <v>120</v>
      </c>
      <c r="O29" s="3"/>
      <c r="P29" s="3"/>
      <c r="Q29" s="3"/>
      <c r="R29" s="3"/>
    </row>
    <row r="30" spans="1:18" ht="17.399999999999999" x14ac:dyDescent="0.3">
      <c r="A30" s="1">
        <f t="shared" si="4"/>
        <v>43782</v>
      </c>
      <c r="B30" s="2" t="s">
        <v>35</v>
      </c>
      <c r="C30" s="15">
        <v>3</v>
      </c>
      <c r="D30" s="50" t="s">
        <v>36</v>
      </c>
      <c r="E30" s="13">
        <v>25</v>
      </c>
      <c r="F30" s="13">
        <v>0</v>
      </c>
      <c r="G30" s="13">
        <v>0</v>
      </c>
      <c r="H30" s="83">
        <f t="shared" si="8"/>
        <v>25</v>
      </c>
      <c r="I30" s="105">
        <f>H30+'12.11'!I30</f>
        <v>11541</v>
      </c>
      <c r="J30" s="51">
        <v>17</v>
      </c>
      <c r="K30" s="51">
        <v>9</v>
      </c>
      <c r="L30" s="51">
        <v>3</v>
      </c>
      <c r="M30" s="17">
        <f t="shared" si="9"/>
        <v>11427</v>
      </c>
      <c r="N30" s="86">
        <v>97</v>
      </c>
      <c r="O30" s="3"/>
      <c r="P30" s="3"/>
      <c r="Q30" s="3"/>
      <c r="R30" s="3"/>
    </row>
    <row r="31" spans="1:18" ht="17.399999999999999" x14ac:dyDescent="0.3">
      <c r="A31" s="1">
        <f t="shared" si="4"/>
        <v>43782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H31+'12.11'!I31</f>
        <v>2132</v>
      </c>
      <c r="J31" s="51">
        <v>4</v>
      </c>
      <c r="K31" s="51">
        <v>3</v>
      </c>
      <c r="L31" s="51">
        <v>2</v>
      </c>
      <c r="M31" s="17">
        <f t="shared" si="9"/>
        <v>2124</v>
      </c>
      <c r="N31" s="86">
        <v>4</v>
      </c>
      <c r="O31" s="3"/>
      <c r="P31" s="3"/>
      <c r="Q31" s="3"/>
      <c r="R31" s="3"/>
    </row>
    <row r="32" spans="1:18" ht="17.399999999999999" x14ac:dyDescent="0.3">
      <c r="A32" s="1">
        <f t="shared" si="4"/>
        <v>43782</v>
      </c>
      <c r="B32" s="2" t="s">
        <v>39</v>
      </c>
      <c r="C32" s="15">
        <v>5</v>
      </c>
      <c r="D32" s="50" t="s">
        <v>40</v>
      </c>
      <c r="E32" s="13">
        <v>5</v>
      </c>
      <c r="F32" s="13">
        <v>0</v>
      </c>
      <c r="G32" s="13">
        <v>0</v>
      </c>
      <c r="H32" s="83">
        <f t="shared" si="8"/>
        <v>5</v>
      </c>
      <c r="I32" s="105">
        <f>H32+'12.11'!I32</f>
        <v>4725</v>
      </c>
      <c r="J32" s="51">
        <v>5</v>
      </c>
      <c r="K32" s="51">
        <v>2</v>
      </c>
      <c r="L32" s="51">
        <v>0</v>
      </c>
      <c r="M32" s="17">
        <f t="shared" si="9"/>
        <v>4697</v>
      </c>
      <c r="N32" s="86">
        <v>23</v>
      </c>
      <c r="O32" s="3"/>
      <c r="P32" s="3"/>
      <c r="Q32" s="3"/>
      <c r="R32" s="3"/>
    </row>
    <row r="33" spans="1:18" ht="17.399999999999999" x14ac:dyDescent="0.3">
      <c r="A33" s="1">
        <f t="shared" si="4"/>
        <v>43782</v>
      </c>
      <c r="B33" s="2" t="s">
        <v>41</v>
      </c>
      <c r="C33" s="15">
        <v>6</v>
      </c>
      <c r="D33" s="50" t="s">
        <v>42</v>
      </c>
      <c r="E33" s="13">
        <v>18</v>
      </c>
      <c r="F33" s="13">
        <v>0</v>
      </c>
      <c r="G33" s="13">
        <v>0</v>
      </c>
      <c r="H33" s="83">
        <f t="shared" si="8"/>
        <v>18</v>
      </c>
      <c r="I33" s="105">
        <f>H33+'12.11'!I33</f>
        <v>6910</v>
      </c>
      <c r="J33" s="51">
        <v>9</v>
      </c>
      <c r="K33" s="51">
        <v>4</v>
      </c>
      <c r="L33" s="51">
        <v>1</v>
      </c>
      <c r="M33" s="17">
        <f t="shared" si="9"/>
        <v>6858</v>
      </c>
      <c r="N33" s="86">
        <v>43</v>
      </c>
      <c r="O33" s="3"/>
      <c r="P33" s="3"/>
      <c r="Q33" s="3"/>
      <c r="R33" s="3"/>
    </row>
    <row r="34" spans="1:18" x14ac:dyDescent="0.3">
      <c r="A34" s="1">
        <f t="shared" si="4"/>
        <v>43782</v>
      </c>
      <c r="B34" s="2" t="s">
        <v>43</v>
      </c>
      <c r="C34" s="15">
        <v>7</v>
      </c>
      <c r="D34" s="50" t="s">
        <v>44</v>
      </c>
      <c r="E34" s="13">
        <v>2</v>
      </c>
      <c r="F34" s="13">
        <v>0</v>
      </c>
      <c r="G34" s="13">
        <v>0</v>
      </c>
      <c r="H34" s="83">
        <f t="shared" si="8"/>
        <v>2</v>
      </c>
      <c r="I34" s="105">
        <f>H34+'12.11'!I34</f>
        <v>1003</v>
      </c>
      <c r="J34" s="51">
        <v>1</v>
      </c>
      <c r="K34" s="51">
        <v>0</v>
      </c>
      <c r="L34" s="51">
        <v>0</v>
      </c>
      <c r="M34" s="17">
        <f t="shared" si="9"/>
        <v>999</v>
      </c>
      <c r="N34" s="86">
        <v>3</v>
      </c>
      <c r="O34" s="3"/>
      <c r="P34" s="3"/>
      <c r="Q34" s="3"/>
      <c r="R34" s="3"/>
    </row>
    <row r="35" spans="1:18" ht="17.399999999999999" x14ac:dyDescent="0.3">
      <c r="A35" s="1">
        <f t="shared" si="4"/>
        <v>43782</v>
      </c>
      <c r="B35" s="2" t="s">
        <v>45</v>
      </c>
      <c r="C35" s="20">
        <v>8</v>
      </c>
      <c r="D35" s="54" t="s">
        <v>46</v>
      </c>
      <c r="E35" s="13">
        <v>4</v>
      </c>
      <c r="F35" s="13">
        <v>0</v>
      </c>
      <c r="G35" s="13">
        <v>0</v>
      </c>
      <c r="H35" s="84">
        <f t="shared" si="8"/>
        <v>4</v>
      </c>
      <c r="I35" s="106">
        <f>H35+'12.11'!I35</f>
        <v>2330</v>
      </c>
      <c r="J35" s="55">
        <v>4</v>
      </c>
      <c r="K35" s="55">
        <v>1</v>
      </c>
      <c r="L35" s="55">
        <v>1</v>
      </c>
      <c r="M35" s="19">
        <f t="shared" si="9"/>
        <v>2307</v>
      </c>
      <c r="N35" s="87">
        <v>19</v>
      </c>
      <c r="O35" s="3"/>
      <c r="P35" s="3"/>
      <c r="Q35" s="3"/>
      <c r="R35" s="3"/>
    </row>
    <row r="36" spans="1:18" x14ac:dyDescent="0.3">
      <c r="A36" s="1">
        <f t="shared" si="4"/>
        <v>43782</v>
      </c>
      <c r="B36" s="2">
        <v>1</v>
      </c>
      <c r="C36" s="103"/>
      <c r="D36" s="22" t="s">
        <v>47</v>
      </c>
      <c r="E36" s="23">
        <f>SUM(E26:E27)</f>
        <v>167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167</v>
      </c>
      <c r="I36" s="23">
        <f t="shared" si="10"/>
        <v>98253</v>
      </c>
      <c r="J36" s="23">
        <f t="shared" si="10"/>
        <v>251</v>
      </c>
      <c r="K36" s="23">
        <f t="shared" si="10"/>
        <v>179</v>
      </c>
      <c r="L36" s="23">
        <f t="shared" si="10"/>
        <v>112</v>
      </c>
      <c r="M36" s="23">
        <f t="shared" si="10"/>
        <v>97322</v>
      </c>
      <c r="N36" s="23">
        <f t="shared" si="10"/>
        <v>680</v>
      </c>
      <c r="O36" s="3"/>
      <c r="P36" s="3"/>
      <c r="Q36" s="3"/>
      <c r="R36" s="3"/>
    </row>
    <row r="37" spans="1:18" ht="21.6" customHeight="1" x14ac:dyDescent="0.3">
      <c r="A37" s="1">
        <f t="shared" si="4"/>
        <v>43782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43782</v>
      </c>
      <c r="B38" s="64">
        <v>1</v>
      </c>
      <c r="C38" s="69"/>
      <c r="D38" s="306" t="s">
        <v>237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43782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43782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43782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43782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43782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14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58</v>
      </c>
      <c r="O43" s="3"/>
      <c r="P43" s="3"/>
      <c r="Q43" s="3"/>
      <c r="R43" s="3"/>
    </row>
    <row r="44" spans="1:18" ht="58.2" customHeight="1" x14ac:dyDescent="0.3">
      <c r="A44" s="1">
        <f t="shared" si="4"/>
        <v>43782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25" t="s">
        <v>142</v>
      </c>
      <c r="I44" s="65" t="str">
        <f>"me©‡gvU fwZ© 
= "&amp;I75</f>
        <v>me©‡gvU fwZ© 
= 19665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19500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43782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H45+'12.11'!I45</f>
        <v>1204</v>
      </c>
      <c r="J45" s="49">
        <v>3</v>
      </c>
      <c r="K45" s="49">
        <v>3</v>
      </c>
      <c r="L45" s="49">
        <v>1</v>
      </c>
      <c r="M45" s="14">
        <f t="shared" ref="M45:M74" si="12">I45-N45-J45</f>
        <v>1200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43782</v>
      </c>
      <c r="B46" s="2" t="s">
        <v>15</v>
      </c>
      <c r="C46" s="33">
        <v>2</v>
      </c>
      <c r="D46" s="50" t="s">
        <v>16</v>
      </c>
      <c r="E46" s="13">
        <v>5</v>
      </c>
      <c r="F46" s="13">
        <v>0</v>
      </c>
      <c r="G46" s="13">
        <v>0</v>
      </c>
      <c r="H46" s="83">
        <f t="shared" si="11"/>
        <v>5</v>
      </c>
      <c r="I46" s="105">
        <f>H46+'12.11'!I46</f>
        <v>1858</v>
      </c>
      <c r="J46" s="51">
        <v>11</v>
      </c>
      <c r="K46" s="51">
        <v>10</v>
      </c>
      <c r="L46" s="51">
        <v>8</v>
      </c>
      <c r="M46" s="17">
        <f t="shared" si="12"/>
        <v>1834</v>
      </c>
      <c r="N46" s="86">
        <v>13</v>
      </c>
      <c r="O46" s="3"/>
      <c r="P46" s="3"/>
      <c r="Q46" s="3"/>
      <c r="R46" s="3"/>
    </row>
    <row r="47" spans="1:18" ht="17.55" customHeight="1" x14ac:dyDescent="0.3">
      <c r="A47" s="1">
        <f t="shared" si="4"/>
        <v>43782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H47+'12.11'!I47</f>
        <v>663</v>
      </c>
      <c r="J47" s="51">
        <v>4</v>
      </c>
      <c r="K47" s="51">
        <v>4</v>
      </c>
      <c r="L47" s="51">
        <v>3</v>
      </c>
      <c r="M47" s="17">
        <f t="shared" si="12"/>
        <v>658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43782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H48+'12.11'!I48</f>
        <v>753</v>
      </c>
      <c r="J48" s="51">
        <v>8</v>
      </c>
      <c r="K48" s="51">
        <v>7</v>
      </c>
      <c r="L48" s="51">
        <v>4</v>
      </c>
      <c r="M48" s="17">
        <f t="shared" si="12"/>
        <v>743</v>
      </c>
      <c r="N48" s="86">
        <v>2</v>
      </c>
      <c r="O48" s="3"/>
      <c r="P48" s="3"/>
      <c r="Q48" s="3"/>
      <c r="R48" s="3"/>
    </row>
    <row r="49" spans="1:18" ht="17.55" customHeight="1" x14ac:dyDescent="0.3">
      <c r="A49" s="1">
        <f t="shared" si="4"/>
        <v>43782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H49+'12.11'!I49</f>
        <v>903</v>
      </c>
      <c r="J49" s="51">
        <v>12</v>
      </c>
      <c r="K49" s="51">
        <v>12</v>
      </c>
      <c r="L49" s="51">
        <v>12</v>
      </c>
      <c r="M49" s="17">
        <f t="shared" si="12"/>
        <v>890</v>
      </c>
      <c r="N49" s="86">
        <v>1</v>
      </c>
      <c r="O49" s="3"/>
      <c r="P49" s="3"/>
      <c r="Q49" s="3"/>
      <c r="R49" s="3"/>
    </row>
    <row r="50" spans="1:18" ht="17.55" customHeight="1" x14ac:dyDescent="0.3">
      <c r="A50" s="1">
        <f t="shared" si="4"/>
        <v>43782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H50+'12.11'!I50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43782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H51+'12.11'!I51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43782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H52+'12.11'!I52</f>
        <v>372</v>
      </c>
      <c r="J52" s="51">
        <v>1</v>
      </c>
      <c r="K52" s="51">
        <v>2</v>
      </c>
      <c r="L52" s="51">
        <v>2</v>
      </c>
      <c r="M52" s="17">
        <f t="shared" si="12"/>
        <v>371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43782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H53+'12.11'!I53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43782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H54+'12.11'!I54</f>
        <v>1691</v>
      </c>
      <c r="J54" s="51">
        <v>2</v>
      </c>
      <c r="K54" s="51">
        <v>1</v>
      </c>
      <c r="L54" s="51">
        <v>1</v>
      </c>
      <c r="M54" s="17">
        <f t="shared" si="12"/>
        <v>1680</v>
      </c>
      <c r="N54" s="86">
        <v>9</v>
      </c>
      <c r="O54" s="3"/>
      <c r="P54" s="3"/>
      <c r="Q54" s="3"/>
      <c r="R54" s="3"/>
    </row>
    <row r="55" spans="1:18" ht="17.55" customHeight="1" x14ac:dyDescent="0.3">
      <c r="A55" s="1">
        <f t="shared" si="4"/>
        <v>43782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H55+'12.11'!I55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43782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H56+'12.11'!I56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43782</v>
      </c>
      <c r="B57" s="2" t="s">
        <v>81</v>
      </c>
      <c r="C57" s="33">
        <v>13</v>
      </c>
      <c r="D57" s="50" t="s">
        <v>82</v>
      </c>
      <c r="E57" s="13">
        <v>2</v>
      </c>
      <c r="F57" s="13">
        <v>0</v>
      </c>
      <c r="G57" s="13">
        <v>0</v>
      </c>
      <c r="H57" s="83">
        <f t="shared" si="11"/>
        <v>2</v>
      </c>
      <c r="I57" s="105">
        <f>H57+'12.11'!I57</f>
        <v>680</v>
      </c>
      <c r="J57" s="51">
        <v>4</v>
      </c>
      <c r="K57" s="51">
        <v>4</v>
      </c>
      <c r="L57" s="51">
        <v>1</v>
      </c>
      <c r="M57" s="17">
        <f t="shared" si="12"/>
        <v>674</v>
      </c>
      <c r="N57" s="86">
        <v>2</v>
      </c>
      <c r="O57" s="3"/>
      <c r="P57" s="3"/>
      <c r="Q57" s="3"/>
      <c r="R57" s="3"/>
    </row>
    <row r="58" spans="1:18" ht="17.55" customHeight="1" x14ac:dyDescent="0.3">
      <c r="A58" s="1">
        <f t="shared" si="4"/>
        <v>43782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H58+'12.11'!I58</f>
        <v>1399</v>
      </c>
      <c r="J58" s="51">
        <v>6</v>
      </c>
      <c r="K58" s="51">
        <v>6</v>
      </c>
      <c r="L58" s="51">
        <v>4</v>
      </c>
      <c r="M58" s="17">
        <f t="shared" si="12"/>
        <v>1388</v>
      </c>
      <c r="N58" s="86">
        <v>5</v>
      </c>
      <c r="O58" s="3"/>
      <c r="P58" s="3"/>
      <c r="Q58" s="3"/>
      <c r="R58" s="3"/>
    </row>
    <row r="59" spans="1:18" ht="17.55" customHeight="1" x14ac:dyDescent="0.3">
      <c r="A59" s="1">
        <f t="shared" si="4"/>
        <v>43782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H59+'12.11'!I59</f>
        <v>766</v>
      </c>
      <c r="J59" s="51">
        <v>8</v>
      </c>
      <c r="K59" s="51">
        <v>8</v>
      </c>
      <c r="L59" s="51">
        <v>7</v>
      </c>
      <c r="M59" s="17">
        <f t="shared" si="12"/>
        <v>758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43782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H60+'12.11'!I60</f>
        <v>368</v>
      </c>
      <c r="J60" s="51"/>
      <c r="K60" s="51"/>
      <c r="L60" s="51">
        <v>0</v>
      </c>
      <c r="M60" s="17">
        <f t="shared" si="12"/>
        <v>368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43782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H61+'12.11'!I61</f>
        <v>479</v>
      </c>
      <c r="J61" s="51"/>
      <c r="K61" s="51"/>
      <c r="L61" s="51">
        <v>0</v>
      </c>
      <c r="M61" s="17">
        <f t="shared" si="12"/>
        <v>479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43782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H62+'12.11'!I62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43782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H63+'12.11'!I63</f>
        <v>797</v>
      </c>
      <c r="J63" s="51">
        <v>6</v>
      </c>
      <c r="K63" s="51">
        <v>5</v>
      </c>
      <c r="L63" s="51">
        <v>5</v>
      </c>
      <c r="M63" s="17">
        <f t="shared" si="12"/>
        <v>789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43782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H64+'12.11'!I64</f>
        <v>980</v>
      </c>
      <c r="J64" s="51"/>
      <c r="K64" s="51"/>
      <c r="L64" s="51">
        <v>0</v>
      </c>
      <c r="M64" s="17">
        <f t="shared" si="12"/>
        <v>976</v>
      </c>
      <c r="N64" s="86">
        <v>4</v>
      </c>
      <c r="O64" s="3"/>
      <c r="P64" s="3"/>
      <c r="Q64" s="3"/>
      <c r="R64" s="3"/>
    </row>
    <row r="65" spans="1:18" ht="17.55" customHeight="1" x14ac:dyDescent="0.3">
      <c r="A65" s="1">
        <f t="shared" si="4"/>
        <v>43782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H65+'12.11'!I65</f>
        <v>485</v>
      </c>
      <c r="J65" s="51">
        <v>4</v>
      </c>
      <c r="K65" s="51">
        <v>4</v>
      </c>
      <c r="L65" s="51">
        <v>4</v>
      </c>
      <c r="M65" s="17">
        <f t="shared" si="12"/>
        <v>478</v>
      </c>
      <c r="N65" s="86">
        <v>3</v>
      </c>
      <c r="O65" s="3"/>
      <c r="P65" s="3"/>
      <c r="Q65" s="3"/>
      <c r="R65" s="3"/>
    </row>
    <row r="66" spans="1:18" ht="17.55" customHeight="1" x14ac:dyDescent="0.3">
      <c r="A66" s="1">
        <f t="shared" si="4"/>
        <v>43782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H66+'12.11'!I66</f>
        <v>310</v>
      </c>
      <c r="J66" s="51">
        <v>7</v>
      </c>
      <c r="K66" s="51">
        <v>7</v>
      </c>
      <c r="L66" s="51">
        <v>3</v>
      </c>
      <c r="M66" s="17">
        <f t="shared" si="12"/>
        <v>303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43782</v>
      </c>
      <c r="B67" s="2" t="s">
        <v>101</v>
      </c>
      <c r="C67" s="33">
        <v>23</v>
      </c>
      <c r="D67" s="50" t="s">
        <v>102</v>
      </c>
      <c r="E67" s="13">
        <v>2</v>
      </c>
      <c r="F67" s="13">
        <v>0</v>
      </c>
      <c r="G67" s="13">
        <v>0</v>
      </c>
      <c r="H67" s="83">
        <f t="shared" si="11"/>
        <v>2</v>
      </c>
      <c r="I67" s="105">
        <f>H67+'12.11'!I67</f>
        <v>724</v>
      </c>
      <c r="J67" s="51">
        <v>7</v>
      </c>
      <c r="K67" s="51">
        <v>6</v>
      </c>
      <c r="L67" s="51">
        <v>5</v>
      </c>
      <c r="M67" s="17">
        <f t="shared" si="12"/>
        <v>710</v>
      </c>
      <c r="N67" s="86">
        <v>7</v>
      </c>
      <c r="O67" s="3"/>
      <c r="P67" s="3"/>
      <c r="Q67" s="3"/>
      <c r="R67" s="3"/>
    </row>
    <row r="68" spans="1:18" ht="17.55" customHeight="1" x14ac:dyDescent="0.3">
      <c r="A68" s="1">
        <f t="shared" si="4"/>
        <v>43782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H68+'12.11'!I68</f>
        <v>359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2</v>
      </c>
      <c r="O68" s="3"/>
      <c r="P68" s="3"/>
      <c r="Q68" s="3"/>
      <c r="R68" s="3"/>
    </row>
    <row r="69" spans="1:18" ht="17.55" customHeight="1" x14ac:dyDescent="0.3">
      <c r="A69" s="1">
        <f t="shared" si="4"/>
        <v>43782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H69+'12.11'!I69</f>
        <v>845</v>
      </c>
      <c r="J69" s="51">
        <v>3</v>
      </c>
      <c r="K69" s="51">
        <v>2</v>
      </c>
      <c r="L69" s="51">
        <v>1</v>
      </c>
      <c r="M69" s="17">
        <f t="shared" si="12"/>
        <v>840</v>
      </c>
      <c r="N69" s="86">
        <v>2</v>
      </c>
      <c r="O69" s="3"/>
      <c r="P69" s="3"/>
      <c r="Q69" s="3"/>
      <c r="R69" s="3"/>
    </row>
    <row r="70" spans="1:18" ht="17.55" customHeight="1" x14ac:dyDescent="0.3">
      <c r="A70" s="1">
        <f t="shared" si="4"/>
        <v>43782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H70+'12.11'!I70</f>
        <v>787</v>
      </c>
      <c r="J70" s="51">
        <v>2</v>
      </c>
      <c r="K70" s="51">
        <v>2</v>
      </c>
      <c r="L70" s="51">
        <v>0</v>
      </c>
      <c r="M70" s="17">
        <f t="shared" si="12"/>
        <v>783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43782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H71+'12.11'!I71</f>
        <v>772</v>
      </c>
      <c r="J71" s="51"/>
      <c r="K71" s="51"/>
      <c r="L71" s="51">
        <v>0</v>
      </c>
      <c r="M71" s="17">
        <f t="shared" si="12"/>
        <v>772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43782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H72+'12.11'!I72</f>
        <v>302</v>
      </c>
      <c r="J72" s="51"/>
      <c r="K72" s="51"/>
      <c r="L72" s="51">
        <v>0</v>
      </c>
      <c r="M72" s="17">
        <f t="shared" si="12"/>
        <v>302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43782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H73+'12.11'!I73</f>
        <v>398</v>
      </c>
      <c r="J73" s="51">
        <v>3</v>
      </c>
      <c r="K73" s="51">
        <v>3</v>
      </c>
      <c r="L73" s="51">
        <v>3</v>
      </c>
      <c r="M73" s="17">
        <f t="shared" si="12"/>
        <v>393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43782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H74+'12.11'!I74</f>
        <v>10</v>
      </c>
      <c r="J74" s="55">
        <v>10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43782</v>
      </c>
      <c r="B75" s="2">
        <v>1</v>
      </c>
      <c r="C75" s="29"/>
      <c r="D75" s="22" t="s">
        <v>117</v>
      </c>
      <c r="E75" s="23">
        <f>SUM(E45:E74)</f>
        <v>14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14</v>
      </c>
      <c r="I75" s="23">
        <f t="shared" si="13"/>
        <v>19665</v>
      </c>
      <c r="J75" s="23">
        <f t="shared" si="13"/>
        <v>107</v>
      </c>
      <c r="K75" s="23">
        <f t="shared" si="13"/>
        <v>98</v>
      </c>
      <c r="L75" s="23">
        <f t="shared" si="13"/>
        <v>69</v>
      </c>
      <c r="M75" s="23">
        <f t="shared" si="13"/>
        <v>19500</v>
      </c>
      <c r="N75" s="23">
        <f t="shared" si="13"/>
        <v>58</v>
      </c>
      <c r="O75" s="3"/>
      <c r="P75" s="3"/>
      <c r="Q75" s="3"/>
      <c r="R75" s="3"/>
    </row>
    <row r="76" spans="1:18" ht="17.55" customHeight="1" x14ac:dyDescent="0.3">
      <c r="A76" s="1">
        <f t="shared" si="4"/>
        <v>43782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43782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43782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43782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43782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43782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43782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43782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43782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43782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43782</v>
      </c>
      <c r="B86" s="2">
        <v>1</v>
      </c>
      <c r="E86" s="30"/>
    </row>
    <row r="87" spans="1:14" x14ac:dyDescent="0.3">
      <c r="A87" s="1">
        <f t="shared" si="4"/>
        <v>43782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43782</v>
      </c>
      <c r="B88" s="2">
        <v>1</v>
      </c>
      <c r="E88" s="30"/>
    </row>
    <row r="89" spans="1:14" x14ac:dyDescent="0.3">
      <c r="A89" s="1">
        <f t="shared" ref="A89" si="14">$N$3</f>
        <v>43782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43781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43781</v>
      </c>
      <c r="B2" s="2">
        <v>1</v>
      </c>
      <c r="C2" s="224"/>
      <c r="D2" s="224"/>
      <c r="E2" s="224"/>
      <c r="F2" s="224"/>
      <c r="G2" s="224"/>
      <c r="H2" s="224"/>
      <c r="I2" s="224"/>
      <c r="J2" s="224"/>
      <c r="K2" s="224"/>
      <c r="L2" s="224"/>
      <c r="M2" s="41"/>
      <c r="N2" s="224"/>
    </row>
    <row r="3" spans="1:20" ht="17.399999999999999" x14ac:dyDescent="0.3">
      <c r="A3" s="1">
        <f t="shared" si="0"/>
        <v>43781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43781</v>
      </c>
      <c r="O3" s="3"/>
      <c r="P3" s="3"/>
      <c r="Q3" s="3"/>
      <c r="R3" s="3"/>
    </row>
    <row r="4" spans="1:20" ht="17.399999999999999" x14ac:dyDescent="0.3">
      <c r="A4" s="1">
        <f t="shared" si="0"/>
        <v>43781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43781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43781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43781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43781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43781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157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713</v>
      </c>
      <c r="O9" s="3"/>
      <c r="P9" s="3"/>
      <c r="Q9" s="40" t="str">
        <f>"24 N›Uvq ?? msL¨v = "&amp;H36</f>
        <v>24 N›Uvq ?? msL¨v = 157</v>
      </c>
    </row>
    <row r="10" spans="1:20" ht="57.6" x14ac:dyDescent="0.3">
      <c r="A10" s="1">
        <f t="shared" si="0"/>
        <v>43781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23" t="s">
        <v>142</v>
      </c>
      <c r="I10" s="65" t="str">
        <f>"me©‡gvU fwZ©
= "&amp;I36</f>
        <v>me©‡gvU fwZ©
= 98086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97122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43781</v>
      </c>
      <c r="B11" s="2" t="s">
        <v>9</v>
      </c>
      <c r="C11" s="12">
        <v>1</v>
      </c>
      <c r="D11" s="57" t="s">
        <v>10</v>
      </c>
      <c r="E11" s="13">
        <v>21</v>
      </c>
      <c r="F11" s="13">
        <v>0</v>
      </c>
      <c r="G11" s="13">
        <v>0</v>
      </c>
      <c r="H11" s="82">
        <f>SUM(E11:G11)</f>
        <v>21</v>
      </c>
      <c r="I11" s="104">
        <f>H11+'11.11'!I11</f>
        <v>8455</v>
      </c>
      <c r="J11" s="49">
        <v>40</v>
      </c>
      <c r="K11" s="49">
        <v>23</v>
      </c>
      <c r="L11" s="49">
        <v>11</v>
      </c>
      <c r="M11" s="14">
        <f t="shared" ref="M11:M23" si="1">I11-N11-J11</f>
        <v>8330</v>
      </c>
      <c r="N11" s="85">
        <v>85</v>
      </c>
      <c r="O11" s="3"/>
      <c r="P11" s="3"/>
      <c r="Q11" s="3"/>
      <c r="R11" s="3"/>
    </row>
    <row r="12" spans="1:20" x14ac:dyDescent="0.3">
      <c r="A12" s="1">
        <f t="shared" si="0"/>
        <v>43781</v>
      </c>
      <c r="B12" s="2" t="s">
        <v>11</v>
      </c>
      <c r="C12" s="15">
        <v>2</v>
      </c>
      <c r="D12" s="59" t="s">
        <v>144</v>
      </c>
      <c r="E12" s="13">
        <v>4</v>
      </c>
      <c r="F12" s="13">
        <v>0</v>
      </c>
      <c r="G12" s="13">
        <v>0</v>
      </c>
      <c r="H12" s="83">
        <f t="shared" ref="H12:H23" si="2">SUM(E12:G12)</f>
        <v>4</v>
      </c>
      <c r="I12" s="105">
        <f>H12+'11.11'!I12</f>
        <v>4910</v>
      </c>
      <c r="J12" s="51">
        <v>2</v>
      </c>
      <c r="K12" s="51">
        <v>0</v>
      </c>
      <c r="L12" s="51">
        <v>0</v>
      </c>
      <c r="M12" s="17">
        <f t="shared" si="1"/>
        <v>4853</v>
      </c>
      <c r="N12" s="86">
        <v>55</v>
      </c>
      <c r="O12" s="3"/>
      <c r="P12" s="3"/>
      <c r="Q12" s="3"/>
      <c r="R12" s="3"/>
    </row>
    <row r="13" spans="1:20" x14ac:dyDescent="0.3">
      <c r="A13" s="1">
        <f t="shared" si="0"/>
        <v>43781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H13+'11.11'!I13</f>
        <v>1436</v>
      </c>
      <c r="J13" s="51">
        <v>16</v>
      </c>
      <c r="K13" s="51">
        <v>9</v>
      </c>
      <c r="L13" s="51">
        <v>8</v>
      </c>
      <c r="M13" s="17">
        <f t="shared" si="1"/>
        <v>1417</v>
      </c>
      <c r="N13" s="86">
        <v>3</v>
      </c>
      <c r="O13" s="3"/>
      <c r="Q13" s="3"/>
      <c r="R13" s="3"/>
    </row>
    <row r="14" spans="1:20" x14ac:dyDescent="0.3">
      <c r="A14" s="1">
        <f t="shared" si="0"/>
        <v>43781</v>
      </c>
      <c r="B14" s="2" t="s">
        <v>14</v>
      </c>
      <c r="C14" s="15">
        <v>4</v>
      </c>
      <c r="D14" s="59" t="s">
        <v>145</v>
      </c>
      <c r="E14" s="13">
        <v>3</v>
      </c>
      <c r="F14" s="13">
        <v>0</v>
      </c>
      <c r="G14" s="13">
        <v>0</v>
      </c>
      <c r="H14" s="83">
        <f t="shared" si="2"/>
        <v>3</v>
      </c>
      <c r="I14" s="105">
        <f>H14+'11.11'!I14</f>
        <v>3630</v>
      </c>
      <c r="J14" s="51">
        <v>7</v>
      </c>
      <c r="K14" s="51">
        <v>8</v>
      </c>
      <c r="L14" s="51">
        <v>5</v>
      </c>
      <c r="M14" s="17">
        <f t="shared" si="1"/>
        <v>3592</v>
      </c>
      <c r="N14" s="86">
        <v>31</v>
      </c>
      <c r="O14" s="3"/>
      <c r="P14" s="3"/>
      <c r="Q14" s="3"/>
      <c r="R14" s="3"/>
    </row>
    <row r="15" spans="1:20" ht="17.399999999999999" x14ac:dyDescent="0.3">
      <c r="A15" s="1">
        <f t="shared" si="0"/>
        <v>43781</v>
      </c>
      <c r="B15" s="2" t="s">
        <v>19</v>
      </c>
      <c r="C15" s="15">
        <v>5</v>
      </c>
      <c r="D15" s="59" t="s">
        <v>20</v>
      </c>
      <c r="E15" s="13">
        <v>3</v>
      </c>
      <c r="F15" s="13">
        <v>0</v>
      </c>
      <c r="G15" s="13">
        <v>0</v>
      </c>
      <c r="H15" s="83">
        <f t="shared" si="2"/>
        <v>3</v>
      </c>
      <c r="I15" s="105">
        <f>H15+'11.11'!I15</f>
        <v>1630</v>
      </c>
      <c r="J15" s="51">
        <v>3</v>
      </c>
      <c r="K15" s="51">
        <v>2</v>
      </c>
      <c r="L15" s="51">
        <v>2</v>
      </c>
      <c r="M15" s="17">
        <f t="shared" si="1"/>
        <v>1624</v>
      </c>
      <c r="N15" s="86">
        <v>3</v>
      </c>
      <c r="O15" s="3"/>
      <c r="P15" s="3"/>
      <c r="Q15" s="3"/>
      <c r="R15" s="3"/>
    </row>
    <row r="16" spans="1:20" ht="17.399999999999999" x14ac:dyDescent="0.3">
      <c r="A16" s="1">
        <f t="shared" si="0"/>
        <v>43781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H16+'11.11'!I16</f>
        <v>1020</v>
      </c>
      <c r="J16" s="51"/>
      <c r="K16" s="51"/>
      <c r="L16" s="51">
        <v>0</v>
      </c>
      <c r="M16" s="17">
        <f t="shared" si="1"/>
        <v>1016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43781</v>
      </c>
      <c r="B17" s="2" t="s">
        <v>23</v>
      </c>
      <c r="C17" s="15">
        <v>7</v>
      </c>
      <c r="D17" s="61" t="s">
        <v>24</v>
      </c>
      <c r="E17" s="13">
        <v>7</v>
      </c>
      <c r="F17" s="13">
        <v>0</v>
      </c>
      <c r="G17" s="13">
        <v>0</v>
      </c>
      <c r="H17" s="83">
        <f t="shared" si="2"/>
        <v>7</v>
      </c>
      <c r="I17" s="105">
        <f>H17+'11.11'!I17</f>
        <v>4078</v>
      </c>
      <c r="J17" s="51">
        <v>15</v>
      </c>
      <c r="K17" s="51">
        <v>9</v>
      </c>
      <c r="L17" s="51">
        <v>4</v>
      </c>
      <c r="M17" s="17">
        <f t="shared" si="1"/>
        <v>4017</v>
      </c>
      <c r="N17" s="86">
        <v>46</v>
      </c>
      <c r="O17" s="3"/>
      <c r="P17" s="3"/>
      <c r="Q17" s="3"/>
      <c r="R17" s="3"/>
    </row>
    <row r="18" spans="1:18" ht="17.399999999999999" x14ac:dyDescent="0.3">
      <c r="A18" s="1">
        <f t="shared" si="0"/>
        <v>43781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H18+'11.11'!I18</f>
        <v>350</v>
      </c>
      <c r="J18" s="51"/>
      <c r="K18" s="51"/>
      <c r="L18" s="51">
        <v>0</v>
      </c>
      <c r="M18" s="17">
        <f t="shared" si="1"/>
        <v>350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43781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H19+'11.11'!I19</f>
        <v>1712</v>
      </c>
      <c r="J19" s="51"/>
      <c r="K19" s="51">
        <v>0</v>
      </c>
      <c r="L19" s="51">
        <v>0</v>
      </c>
      <c r="M19" s="17">
        <f t="shared" si="1"/>
        <v>1699</v>
      </c>
      <c r="N19" s="86">
        <v>13</v>
      </c>
      <c r="O19" s="3"/>
      <c r="P19" s="3"/>
      <c r="Q19" s="3"/>
      <c r="R19" s="3"/>
    </row>
    <row r="20" spans="1:18" x14ac:dyDescent="0.3">
      <c r="A20" s="1">
        <f t="shared" si="0"/>
        <v>43781</v>
      </c>
      <c r="B20" s="2" t="s">
        <v>29</v>
      </c>
      <c r="C20" s="15">
        <v>10</v>
      </c>
      <c r="D20" s="59" t="s">
        <v>30</v>
      </c>
      <c r="E20" s="13">
        <v>2</v>
      </c>
      <c r="F20" s="13">
        <v>0</v>
      </c>
      <c r="G20" s="13">
        <v>0</v>
      </c>
      <c r="H20" s="83">
        <f t="shared" si="2"/>
        <v>2</v>
      </c>
      <c r="I20" s="105">
        <f>H20+'11.11'!I20</f>
        <v>3082</v>
      </c>
      <c r="J20" s="51">
        <v>3</v>
      </c>
      <c r="K20" s="51">
        <v>2</v>
      </c>
      <c r="L20" s="51">
        <v>2</v>
      </c>
      <c r="M20" s="17">
        <f t="shared" si="1"/>
        <v>3054</v>
      </c>
      <c r="N20" s="86">
        <v>25</v>
      </c>
      <c r="O20" s="3"/>
      <c r="P20" s="3"/>
      <c r="Q20" s="3"/>
      <c r="R20" s="3"/>
    </row>
    <row r="21" spans="1:18" ht="22.2" customHeight="1" x14ac:dyDescent="0.3">
      <c r="A21" s="1">
        <f t="shared" si="0"/>
        <v>43781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H21+'11.11'!I21</f>
        <v>241</v>
      </c>
      <c r="J21" s="51"/>
      <c r="K21" s="51"/>
      <c r="L21" s="51"/>
      <c r="M21" s="17">
        <f t="shared" si="1"/>
        <v>241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H22+'11.11'!I22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43781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43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43</v>
      </c>
      <c r="I24" s="94">
        <f t="shared" si="3"/>
        <v>30619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30268</v>
      </c>
      <c r="N24" s="96">
        <f t="shared" si="3"/>
        <v>265</v>
      </c>
      <c r="O24" s="3"/>
      <c r="P24" s="3"/>
      <c r="Q24" s="3"/>
      <c r="R24" s="3"/>
    </row>
    <row r="25" spans="1:18" x14ac:dyDescent="0.3">
      <c r="A25" s="1">
        <f t="shared" ref="A25:A88" si="4">$N$3</f>
        <v>43781</v>
      </c>
      <c r="B25" s="2">
        <v>1</v>
      </c>
      <c r="C25" s="78"/>
      <c r="D25" s="79" t="s">
        <v>119</v>
      </c>
      <c r="E25" s="97">
        <f>E75</f>
        <v>15</v>
      </c>
      <c r="F25" s="98">
        <f t="shared" ref="F25:N25" si="5">F75</f>
        <v>0</v>
      </c>
      <c r="G25" s="98">
        <f t="shared" si="5"/>
        <v>0</v>
      </c>
      <c r="H25" s="99">
        <f t="shared" si="5"/>
        <v>15</v>
      </c>
      <c r="I25" s="97">
        <f t="shared" si="5"/>
        <v>19651</v>
      </c>
      <c r="J25" s="98">
        <f t="shared" si="5"/>
        <v>107</v>
      </c>
      <c r="K25" s="98">
        <f t="shared" si="5"/>
        <v>98</v>
      </c>
      <c r="L25" s="100">
        <f t="shared" si="5"/>
        <v>69</v>
      </c>
      <c r="M25" s="101">
        <f t="shared" si="5"/>
        <v>19480</v>
      </c>
      <c r="N25" s="102">
        <f t="shared" si="5"/>
        <v>64</v>
      </c>
      <c r="O25" s="3"/>
      <c r="P25" s="3"/>
      <c r="Q25" s="3"/>
      <c r="R25" s="3"/>
    </row>
    <row r="26" spans="1:18" x14ac:dyDescent="0.3">
      <c r="A26" s="1">
        <f t="shared" si="4"/>
        <v>43781</v>
      </c>
      <c r="B26" s="2">
        <v>1</v>
      </c>
      <c r="C26" s="78"/>
      <c r="D26" s="79" t="s">
        <v>154</v>
      </c>
      <c r="E26" s="97">
        <f>E24+E25</f>
        <v>58</v>
      </c>
      <c r="F26" s="98">
        <f t="shared" ref="F26:N26" si="6">F24+F25</f>
        <v>0</v>
      </c>
      <c r="G26" s="98">
        <f t="shared" si="6"/>
        <v>0</v>
      </c>
      <c r="H26" s="99">
        <f t="shared" si="6"/>
        <v>58</v>
      </c>
      <c r="I26" s="97">
        <f t="shared" si="6"/>
        <v>50270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49748</v>
      </c>
      <c r="N26" s="102">
        <f t="shared" si="6"/>
        <v>329</v>
      </c>
      <c r="O26" s="3"/>
      <c r="P26" s="67"/>
      <c r="Q26" s="3"/>
      <c r="R26" s="3"/>
    </row>
    <row r="27" spans="1:18" x14ac:dyDescent="0.3">
      <c r="A27" s="1">
        <f t="shared" si="4"/>
        <v>43781</v>
      </c>
      <c r="B27" s="2">
        <v>1</v>
      </c>
      <c r="C27" s="80"/>
      <c r="D27" s="81" t="s">
        <v>120</v>
      </c>
      <c r="E27" s="97">
        <f>SUM(E28:E35)</f>
        <v>99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99</v>
      </c>
      <c r="I27" s="97">
        <f t="shared" si="7"/>
        <v>47816</v>
      </c>
      <c r="J27" s="98">
        <f t="shared" si="7"/>
        <v>58</v>
      </c>
      <c r="K27" s="98">
        <f t="shared" si="7"/>
        <v>28</v>
      </c>
      <c r="L27" s="100">
        <f t="shared" si="7"/>
        <v>11</v>
      </c>
      <c r="M27" s="101">
        <f t="shared" si="7"/>
        <v>47374</v>
      </c>
      <c r="N27" s="102">
        <f t="shared" si="7"/>
        <v>384</v>
      </c>
      <c r="O27" s="3"/>
      <c r="P27" s="3"/>
      <c r="Q27" s="3"/>
      <c r="R27" s="3"/>
    </row>
    <row r="28" spans="1:18" x14ac:dyDescent="0.3">
      <c r="A28" s="1">
        <f t="shared" si="4"/>
        <v>43781</v>
      </c>
      <c r="B28" s="2" t="s">
        <v>31</v>
      </c>
      <c r="C28" s="12">
        <v>1</v>
      </c>
      <c r="D28" s="48" t="s">
        <v>32</v>
      </c>
      <c r="E28" s="13">
        <v>24</v>
      </c>
      <c r="F28" s="13">
        <v>0</v>
      </c>
      <c r="G28" s="13">
        <v>0</v>
      </c>
      <c r="H28" s="82">
        <f t="shared" ref="H28:H35" si="8">SUM(E28:G28)</f>
        <v>24</v>
      </c>
      <c r="I28" s="104">
        <f>H28+'11.11'!I28</f>
        <v>11402</v>
      </c>
      <c r="J28" s="49">
        <v>13</v>
      </c>
      <c r="K28" s="49">
        <v>6</v>
      </c>
      <c r="L28" s="49">
        <v>4</v>
      </c>
      <c r="M28" s="14">
        <f t="shared" ref="M28:M35" si="9">I28-N28-J28</f>
        <v>11309</v>
      </c>
      <c r="N28" s="85">
        <v>80</v>
      </c>
      <c r="O28" s="3"/>
      <c r="P28" s="3"/>
      <c r="Q28" s="3"/>
      <c r="R28" s="3"/>
    </row>
    <row r="29" spans="1:18" x14ac:dyDescent="0.3">
      <c r="A29" s="1">
        <f t="shared" si="4"/>
        <v>43781</v>
      </c>
      <c r="B29" s="2" t="s">
        <v>33</v>
      </c>
      <c r="C29" s="15">
        <v>2</v>
      </c>
      <c r="D29" s="50" t="s">
        <v>156</v>
      </c>
      <c r="E29" s="13">
        <v>22</v>
      </c>
      <c r="F29" s="13">
        <v>0</v>
      </c>
      <c r="G29" s="13">
        <v>0</v>
      </c>
      <c r="H29" s="83">
        <f t="shared" si="8"/>
        <v>22</v>
      </c>
      <c r="I29" s="105">
        <f>H29+'11.11'!I29</f>
        <v>7827</v>
      </c>
      <c r="J29" s="51">
        <v>5</v>
      </c>
      <c r="K29" s="51">
        <v>3</v>
      </c>
      <c r="L29" s="51">
        <v>0</v>
      </c>
      <c r="M29" s="17">
        <f t="shared" si="9"/>
        <v>7712</v>
      </c>
      <c r="N29" s="86">
        <v>110</v>
      </c>
      <c r="O29" s="3"/>
      <c r="P29" s="3"/>
      <c r="Q29" s="3"/>
      <c r="R29" s="3"/>
    </row>
    <row r="30" spans="1:18" x14ac:dyDescent="0.3">
      <c r="A30" s="1">
        <f t="shared" si="4"/>
        <v>43781</v>
      </c>
      <c r="B30" s="2" t="s">
        <v>35</v>
      </c>
      <c r="C30" s="15">
        <v>3</v>
      </c>
      <c r="D30" s="50" t="s">
        <v>36</v>
      </c>
      <c r="E30" s="13">
        <v>30</v>
      </c>
      <c r="F30" s="13">
        <v>0</v>
      </c>
      <c r="G30" s="13">
        <v>0</v>
      </c>
      <c r="H30" s="83">
        <f t="shared" si="8"/>
        <v>30</v>
      </c>
      <c r="I30" s="105">
        <f>H30+'11.11'!I30</f>
        <v>11516</v>
      </c>
      <c r="J30" s="51">
        <v>17</v>
      </c>
      <c r="K30" s="51">
        <v>9</v>
      </c>
      <c r="L30" s="51">
        <v>3</v>
      </c>
      <c r="M30" s="17">
        <f t="shared" si="9"/>
        <v>11394</v>
      </c>
      <c r="N30" s="86">
        <v>105</v>
      </c>
      <c r="O30" s="3"/>
      <c r="P30" s="3"/>
      <c r="Q30" s="3"/>
      <c r="R30" s="3"/>
    </row>
    <row r="31" spans="1:18" x14ac:dyDescent="0.3">
      <c r="A31" s="1">
        <f t="shared" si="4"/>
        <v>43781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H31+'11.11'!I31</f>
        <v>2132</v>
      </c>
      <c r="J31" s="51">
        <v>4</v>
      </c>
      <c r="K31" s="51">
        <v>3</v>
      </c>
      <c r="L31" s="51">
        <v>2</v>
      </c>
      <c r="M31" s="17">
        <f t="shared" si="9"/>
        <v>2123</v>
      </c>
      <c r="N31" s="86">
        <v>5</v>
      </c>
      <c r="O31" s="3"/>
      <c r="P31" s="3"/>
      <c r="Q31" s="3"/>
      <c r="R31" s="3"/>
    </row>
    <row r="32" spans="1:18" x14ac:dyDescent="0.3">
      <c r="A32" s="1">
        <f t="shared" si="4"/>
        <v>43781</v>
      </c>
      <c r="B32" s="2" t="s">
        <v>39</v>
      </c>
      <c r="C32" s="15">
        <v>5</v>
      </c>
      <c r="D32" s="50" t="s">
        <v>40</v>
      </c>
      <c r="E32" s="13">
        <v>5</v>
      </c>
      <c r="F32" s="13">
        <v>0</v>
      </c>
      <c r="G32" s="13">
        <v>0</v>
      </c>
      <c r="H32" s="83">
        <f t="shared" si="8"/>
        <v>5</v>
      </c>
      <c r="I32" s="105">
        <f>H32+'11.11'!I32</f>
        <v>4720</v>
      </c>
      <c r="J32" s="51">
        <v>5</v>
      </c>
      <c r="K32" s="51">
        <v>2</v>
      </c>
      <c r="L32" s="51">
        <v>0</v>
      </c>
      <c r="M32" s="17">
        <f t="shared" si="9"/>
        <v>4686</v>
      </c>
      <c r="N32" s="86">
        <v>29</v>
      </c>
      <c r="O32" s="3"/>
      <c r="P32" s="3"/>
      <c r="Q32" s="3"/>
      <c r="R32" s="3"/>
    </row>
    <row r="33" spans="1:18" x14ac:dyDescent="0.3">
      <c r="A33" s="1">
        <f t="shared" si="4"/>
        <v>43781</v>
      </c>
      <c r="B33" s="2" t="s">
        <v>41</v>
      </c>
      <c r="C33" s="15">
        <v>6</v>
      </c>
      <c r="D33" s="50" t="s">
        <v>42</v>
      </c>
      <c r="E33" s="13">
        <v>15</v>
      </c>
      <c r="F33" s="13">
        <v>0</v>
      </c>
      <c r="G33" s="13">
        <v>0</v>
      </c>
      <c r="H33" s="83">
        <f t="shared" si="8"/>
        <v>15</v>
      </c>
      <c r="I33" s="105">
        <f>H33+'11.11'!I33</f>
        <v>6892</v>
      </c>
      <c r="J33" s="51">
        <v>9</v>
      </c>
      <c r="K33" s="51">
        <v>4</v>
      </c>
      <c r="L33" s="51">
        <v>1</v>
      </c>
      <c r="M33" s="17">
        <f t="shared" si="9"/>
        <v>6844</v>
      </c>
      <c r="N33" s="86">
        <v>39</v>
      </c>
      <c r="O33" s="3"/>
      <c r="P33" s="3"/>
      <c r="Q33" s="3"/>
      <c r="R33" s="3"/>
    </row>
    <row r="34" spans="1:18" x14ac:dyDescent="0.3">
      <c r="A34" s="1">
        <f t="shared" si="4"/>
        <v>43781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H34+'11.11'!I34</f>
        <v>1001</v>
      </c>
      <c r="J34" s="51">
        <v>1</v>
      </c>
      <c r="K34" s="51">
        <v>0</v>
      </c>
      <c r="L34" s="51">
        <v>0</v>
      </c>
      <c r="M34" s="17">
        <f t="shared" si="9"/>
        <v>999</v>
      </c>
      <c r="N34" s="86">
        <v>1</v>
      </c>
      <c r="O34" s="3"/>
      <c r="P34" s="3"/>
      <c r="Q34" s="3"/>
      <c r="R34" s="3"/>
    </row>
    <row r="35" spans="1:18" x14ac:dyDescent="0.3">
      <c r="A35" s="1">
        <f t="shared" si="4"/>
        <v>43781</v>
      </c>
      <c r="B35" s="2" t="s">
        <v>45</v>
      </c>
      <c r="C35" s="20">
        <v>8</v>
      </c>
      <c r="D35" s="54" t="s">
        <v>46</v>
      </c>
      <c r="E35" s="13">
        <v>2</v>
      </c>
      <c r="F35" s="13">
        <v>0</v>
      </c>
      <c r="G35" s="13">
        <v>0</v>
      </c>
      <c r="H35" s="84">
        <f t="shared" si="8"/>
        <v>2</v>
      </c>
      <c r="I35" s="106">
        <f>H35+'11.11'!I35</f>
        <v>2326</v>
      </c>
      <c r="J35" s="55">
        <v>4</v>
      </c>
      <c r="K35" s="55">
        <v>1</v>
      </c>
      <c r="L35" s="55">
        <v>1</v>
      </c>
      <c r="M35" s="19">
        <f t="shared" si="9"/>
        <v>2307</v>
      </c>
      <c r="N35" s="87">
        <v>15</v>
      </c>
      <c r="O35" s="3"/>
      <c r="P35" s="3"/>
      <c r="Q35" s="3"/>
      <c r="R35" s="3"/>
    </row>
    <row r="36" spans="1:18" x14ac:dyDescent="0.3">
      <c r="A36" s="1">
        <f t="shared" si="4"/>
        <v>43781</v>
      </c>
      <c r="B36" s="2">
        <v>1</v>
      </c>
      <c r="C36" s="103"/>
      <c r="D36" s="22" t="s">
        <v>47</v>
      </c>
      <c r="E36" s="23">
        <f>SUM(E26:E27)</f>
        <v>157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157</v>
      </c>
      <c r="I36" s="23">
        <f t="shared" si="10"/>
        <v>98086</v>
      </c>
      <c r="J36" s="23">
        <f t="shared" si="10"/>
        <v>251</v>
      </c>
      <c r="K36" s="23">
        <f t="shared" si="10"/>
        <v>179</v>
      </c>
      <c r="L36" s="23">
        <f t="shared" si="10"/>
        <v>112</v>
      </c>
      <c r="M36" s="23">
        <f t="shared" si="10"/>
        <v>97122</v>
      </c>
      <c r="N36" s="23">
        <f t="shared" si="10"/>
        <v>713</v>
      </c>
      <c r="O36" s="3"/>
      <c r="P36" s="3"/>
      <c r="Q36" s="3"/>
      <c r="R36" s="3"/>
    </row>
    <row r="37" spans="1:18" ht="21.6" customHeight="1" x14ac:dyDescent="0.3">
      <c r="A37" s="1">
        <f t="shared" si="4"/>
        <v>43781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43781</v>
      </c>
      <c r="B38" s="64">
        <v>1</v>
      </c>
      <c r="C38" s="69"/>
      <c r="D38" s="306" t="s">
        <v>236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43781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43781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43781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43781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43781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64</v>
      </c>
      <c r="O43" s="3"/>
      <c r="P43" s="3"/>
      <c r="Q43" s="3"/>
      <c r="R43" s="3"/>
    </row>
    <row r="44" spans="1:18" ht="58.2" customHeight="1" x14ac:dyDescent="0.3">
      <c r="A44" s="1">
        <f t="shared" si="4"/>
        <v>43781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23" t="s">
        <v>142</v>
      </c>
      <c r="I44" s="65" t="str">
        <f>"me©‡gvU fwZ© 
= "&amp;I75</f>
        <v>me©‡gvU fwZ© 
= 19651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19480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43781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H45+'11.11'!I45</f>
        <v>1204</v>
      </c>
      <c r="J45" s="49">
        <v>3</v>
      </c>
      <c r="K45" s="49">
        <v>3</v>
      </c>
      <c r="L45" s="49">
        <v>1</v>
      </c>
      <c r="M45" s="14">
        <f t="shared" ref="M45:M74" si="12">I45-N45-J45</f>
        <v>1199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43781</v>
      </c>
      <c r="B46" s="2" t="s">
        <v>15</v>
      </c>
      <c r="C46" s="33">
        <v>2</v>
      </c>
      <c r="D46" s="50" t="s">
        <v>16</v>
      </c>
      <c r="E46" s="13">
        <v>2</v>
      </c>
      <c r="F46" s="13">
        <v>0</v>
      </c>
      <c r="G46" s="13">
        <v>0</v>
      </c>
      <c r="H46" s="83">
        <f t="shared" si="11"/>
        <v>2</v>
      </c>
      <c r="I46" s="105">
        <f>H46+'11.11'!I46</f>
        <v>1853</v>
      </c>
      <c r="J46" s="51">
        <v>11</v>
      </c>
      <c r="K46" s="51">
        <v>10</v>
      </c>
      <c r="L46" s="51">
        <v>8</v>
      </c>
      <c r="M46" s="17">
        <f t="shared" si="12"/>
        <v>1830</v>
      </c>
      <c r="N46" s="86">
        <v>12</v>
      </c>
      <c r="O46" s="3"/>
      <c r="P46" s="3"/>
      <c r="Q46" s="3"/>
      <c r="R46" s="3"/>
    </row>
    <row r="47" spans="1:18" ht="17.55" customHeight="1" x14ac:dyDescent="0.3">
      <c r="A47" s="1">
        <f t="shared" si="4"/>
        <v>43781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H47+'11.11'!I47</f>
        <v>663</v>
      </c>
      <c r="J47" s="51">
        <v>4</v>
      </c>
      <c r="K47" s="51">
        <v>4</v>
      </c>
      <c r="L47" s="51">
        <v>3</v>
      </c>
      <c r="M47" s="17">
        <f t="shared" si="12"/>
        <v>656</v>
      </c>
      <c r="N47" s="86">
        <v>3</v>
      </c>
      <c r="O47" s="3"/>
      <c r="P47" s="3"/>
      <c r="Q47" s="3"/>
      <c r="R47" s="3"/>
    </row>
    <row r="48" spans="1:18" ht="17.55" customHeight="1" x14ac:dyDescent="0.3">
      <c r="A48" s="1">
        <f t="shared" si="4"/>
        <v>43781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H48+'11.11'!I48</f>
        <v>753</v>
      </c>
      <c r="J48" s="51">
        <v>8</v>
      </c>
      <c r="K48" s="51">
        <v>7</v>
      </c>
      <c r="L48" s="51">
        <v>4</v>
      </c>
      <c r="M48" s="17">
        <f t="shared" si="12"/>
        <v>742</v>
      </c>
      <c r="N48" s="86">
        <v>3</v>
      </c>
      <c r="O48" s="3"/>
      <c r="P48" s="3"/>
      <c r="Q48" s="3"/>
      <c r="R48" s="3"/>
    </row>
    <row r="49" spans="1:18" ht="17.55" customHeight="1" x14ac:dyDescent="0.3">
      <c r="A49" s="1">
        <f t="shared" si="4"/>
        <v>43781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H49+'11.11'!I49</f>
        <v>902</v>
      </c>
      <c r="J49" s="51">
        <v>12</v>
      </c>
      <c r="K49" s="51">
        <v>12</v>
      </c>
      <c r="L49" s="51">
        <v>12</v>
      </c>
      <c r="M49" s="17">
        <f t="shared" si="12"/>
        <v>890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43781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H50+'11.11'!I50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43781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H51+'11.11'!I51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43781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H52+'11.11'!I52</f>
        <v>372</v>
      </c>
      <c r="J52" s="51">
        <v>1</v>
      </c>
      <c r="K52" s="51">
        <v>2</v>
      </c>
      <c r="L52" s="51">
        <v>2</v>
      </c>
      <c r="M52" s="17">
        <f t="shared" si="12"/>
        <v>371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43781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H53+'11.11'!I53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43781</v>
      </c>
      <c r="B54" s="2" t="s">
        <v>75</v>
      </c>
      <c r="C54" s="33">
        <v>10</v>
      </c>
      <c r="D54" s="50" t="s">
        <v>76</v>
      </c>
      <c r="E54" s="13">
        <v>3</v>
      </c>
      <c r="F54" s="13">
        <v>0</v>
      </c>
      <c r="G54" s="13">
        <v>0</v>
      </c>
      <c r="H54" s="83">
        <f t="shared" si="11"/>
        <v>3</v>
      </c>
      <c r="I54" s="105">
        <f>H54+'11.11'!I54</f>
        <v>1689</v>
      </c>
      <c r="J54" s="51">
        <v>2</v>
      </c>
      <c r="K54" s="51">
        <v>1</v>
      </c>
      <c r="L54" s="51">
        <v>1</v>
      </c>
      <c r="M54" s="17">
        <f t="shared" si="12"/>
        <v>1679</v>
      </c>
      <c r="N54" s="86">
        <v>8</v>
      </c>
      <c r="O54" s="3"/>
      <c r="P54" s="3"/>
      <c r="Q54" s="3"/>
      <c r="R54" s="3"/>
    </row>
    <row r="55" spans="1:18" ht="17.55" customHeight="1" x14ac:dyDescent="0.3">
      <c r="A55" s="1">
        <f t="shared" si="4"/>
        <v>43781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H55+'11.11'!I55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43781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H56+'11.11'!I56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43781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H57+'11.11'!I57</f>
        <v>678</v>
      </c>
      <c r="J57" s="51">
        <v>4</v>
      </c>
      <c r="K57" s="51">
        <v>4</v>
      </c>
      <c r="L57" s="51">
        <v>1</v>
      </c>
      <c r="M57" s="17">
        <f t="shared" si="12"/>
        <v>672</v>
      </c>
      <c r="N57" s="86">
        <v>2</v>
      </c>
      <c r="O57" s="3"/>
      <c r="P57" s="3"/>
      <c r="Q57" s="3"/>
      <c r="R57" s="3"/>
    </row>
    <row r="58" spans="1:18" ht="17.55" customHeight="1" x14ac:dyDescent="0.3">
      <c r="A58" s="1">
        <f t="shared" si="4"/>
        <v>43781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H58+'11.11'!I58</f>
        <v>1398</v>
      </c>
      <c r="J58" s="51">
        <v>6</v>
      </c>
      <c r="K58" s="51">
        <v>6</v>
      </c>
      <c r="L58" s="51">
        <v>4</v>
      </c>
      <c r="M58" s="17">
        <f t="shared" si="12"/>
        <v>1388</v>
      </c>
      <c r="N58" s="86">
        <v>4</v>
      </c>
      <c r="O58" s="3"/>
      <c r="P58" s="3"/>
      <c r="Q58" s="3"/>
      <c r="R58" s="3"/>
    </row>
    <row r="59" spans="1:18" ht="17.55" customHeight="1" x14ac:dyDescent="0.3">
      <c r="A59" s="1">
        <f t="shared" si="4"/>
        <v>43781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H59+'11.11'!I59</f>
        <v>766</v>
      </c>
      <c r="J59" s="51">
        <v>8</v>
      </c>
      <c r="K59" s="51">
        <v>8</v>
      </c>
      <c r="L59" s="51">
        <v>7</v>
      </c>
      <c r="M59" s="17">
        <f t="shared" si="12"/>
        <v>757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43781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H60+'11.11'!I60</f>
        <v>368</v>
      </c>
      <c r="J60" s="51"/>
      <c r="K60" s="51"/>
      <c r="L60" s="51">
        <v>0</v>
      </c>
      <c r="M60" s="17">
        <f t="shared" si="12"/>
        <v>368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43781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H61+'11.11'!I61</f>
        <v>479</v>
      </c>
      <c r="J61" s="51"/>
      <c r="K61" s="51"/>
      <c r="L61" s="51">
        <v>0</v>
      </c>
      <c r="M61" s="17">
        <f t="shared" si="12"/>
        <v>479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43781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H62+'11.11'!I62</f>
        <v>828</v>
      </c>
      <c r="J62" s="51"/>
      <c r="K62" s="51"/>
      <c r="L62" s="51">
        <v>0</v>
      </c>
      <c r="M62" s="17">
        <f t="shared" si="12"/>
        <v>828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43781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H63+'11.11'!I63</f>
        <v>797</v>
      </c>
      <c r="J63" s="51">
        <v>6</v>
      </c>
      <c r="K63" s="51">
        <v>5</v>
      </c>
      <c r="L63" s="51">
        <v>5</v>
      </c>
      <c r="M63" s="17">
        <f t="shared" si="12"/>
        <v>787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43781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H64+'11.11'!I64</f>
        <v>980</v>
      </c>
      <c r="J64" s="51"/>
      <c r="K64" s="51"/>
      <c r="L64" s="51">
        <v>0</v>
      </c>
      <c r="M64" s="17">
        <f t="shared" si="12"/>
        <v>974</v>
      </c>
      <c r="N64" s="86">
        <v>6</v>
      </c>
      <c r="O64" s="3"/>
      <c r="P64" s="3"/>
      <c r="Q64" s="3"/>
      <c r="R64" s="3"/>
    </row>
    <row r="65" spans="1:18" ht="17.55" customHeight="1" x14ac:dyDescent="0.3">
      <c r="A65" s="1">
        <f t="shared" si="4"/>
        <v>43781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H65+'11.11'!I65</f>
        <v>485</v>
      </c>
      <c r="J65" s="51">
        <v>4</v>
      </c>
      <c r="K65" s="51">
        <v>4</v>
      </c>
      <c r="L65" s="51">
        <v>4</v>
      </c>
      <c r="M65" s="17">
        <f t="shared" si="12"/>
        <v>478</v>
      </c>
      <c r="N65" s="86">
        <v>3</v>
      </c>
      <c r="O65" s="3"/>
      <c r="P65" s="3"/>
      <c r="Q65" s="3"/>
      <c r="R65" s="3"/>
    </row>
    <row r="66" spans="1:18" ht="17.55" customHeight="1" x14ac:dyDescent="0.3">
      <c r="A66" s="1">
        <f t="shared" si="4"/>
        <v>43781</v>
      </c>
      <c r="B66" s="2" t="s">
        <v>99</v>
      </c>
      <c r="C66" s="33">
        <v>22</v>
      </c>
      <c r="D66" s="50" t="s">
        <v>100</v>
      </c>
      <c r="E66" s="13">
        <v>1</v>
      </c>
      <c r="F66" s="13">
        <v>0</v>
      </c>
      <c r="G66" s="13">
        <v>0</v>
      </c>
      <c r="H66" s="83">
        <f t="shared" si="11"/>
        <v>1</v>
      </c>
      <c r="I66" s="105">
        <f>H66+'11.11'!I66</f>
        <v>310</v>
      </c>
      <c r="J66" s="51">
        <v>7</v>
      </c>
      <c r="K66" s="51">
        <v>7</v>
      </c>
      <c r="L66" s="51">
        <v>3</v>
      </c>
      <c r="M66" s="17">
        <f t="shared" si="12"/>
        <v>301</v>
      </c>
      <c r="N66" s="86">
        <v>2</v>
      </c>
      <c r="O66" s="3"/>
      <c r="P66" s="3"/>
      <c r="Q66" s="3"/>
      <c r="R66" s="3"/>
    </row>
    <row r="67" spans="1:18" ht="17.55" customHeight="1" x14ac:dyDescent="0.3">
      <c r="A67" s="1">
        <f t="shared" si="4"/>
        <v>43781</v>
      </c>
      <c r="B67" s="2" t="s">
        <v>101</v>
      </c>
      <c r="C67" s="33">
        <v>23</v>
      </c>
      <c r="D67" s="50" t="s">
        <v>102</v>
      </c>
      <c r="E67" s="13">
        <v>2</v>
      </c>
      <c r="F67" s="13">
        <v>0</v>
      </c>
      <c r="G67" s="13">
        <v>0</v>
      </c>
      <c r="H67" s="83">
        <f t="shared" si="11"/>
        <v>2</v>
      </c>
      <c r="I67" s="105">
        <f>H67+'11.11'!I67</f>
        <v>722</v>
      </c>
      <c r="J67" s="51">
        <v>7</v>
      </c>
      <c r="K67" s="51">
        <v>6</v>
      </c>
      <c r="L67" s="51">
        <v>5</v>
      </c>
      <c r="M67" s="17">
        <f t="shared" si="12"/>
        <v>710</v>
      </c>
      <c r="N67" s="86">
        <v>5</v>
      </c>
      <c r="O67" s="3"/>
      <c r="P67" s="3"/>
      <c r="Q67" s="3"/>
      <c r="R67" s="3"/>
    </row>
    <row r="68" spans="1:18" ht="17.55" customHeight="1" x14ac:dyDescent="0.3">
      <c r="A68" s="1">
        <f t="shared" si="4"/>
        <v>43781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H68+'11.11'!I68</f>
        <v>359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2</v>
      </c>
      <c r="O68" s="3"/>
      <c r="P68" s="3"/>
      <c r="Q68" s="3"/>
      <c r="R68" s="3"/>
    </row>
    <row r="69" spans="1:18" ht="17.55" customHeight="1" x14ac:dyDescent="0.3">
      <c r="A69" s="1">
        <f t="shared" si="4"/>
        <v>43781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H69+'11.11'!I69</f>
        <v>845</v>
      </c>
      <c r="J69" s="51">
        <v>3</v>
      </c>
      <c r="K69" s="51">
        <v>2</v>
      </c>
      <c r="L69" s="51">
        <v>1</v>
      </c>
      <c r="M69" s="17">
        <f t="shared" si="12"/>
        <v>839</v>
      </c>
      <c r="N69" s="86">
        <v>3</v>
      </c>
      <c r="O69" s="3"/>
      <c r="P69" s="3"/>
      <c r="Q69" s="3"/>
      <c r="R69" s="3"/>
    </row>
    <row r="70" spans="1:18" ht="17.55" customHeight="1" x14ac:dyDescent="0.3">
      <c r="A70" s="1">
        <f t="shared" si="4"/>
        <v>43781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H70+'11.11'!I70</f>
        <v>787</v>
      </c>
      <c r="J70" s="51">
        <v>2</v>
      </c>
      <c r="K70" s="51">
        <v>2</v>
      </c>
      <c r="L70" s="51">
        <v>0</v>
      </c>
      <c r="M70" s="17">
        <f t="shared" si="12"/>
        <v>782</v>
      </c>
      <c r="N70" s="86">
        <v>3</v>
      </c>
      <c r="O70" s="3"/>
      <c r="P70" s="3"/>
      <c r="Q70" s="3"/>
      <c r="R70" s="3"/>
    </row>
    <row r="71" spans="1:18" ht="17.55" customHeight="1" x14ac:dyDescent="0.3">
      <c r="A71" s="1">
        <f t="shared" si="4"/>
        <v>43781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H71+'11.11'!I71</f>
        <v>772</v>
      </c>
      <c r="J71" s="51"/>
      <c r="K71" s="51"/>
      <c r="L71" s="51">
        <v>0</v>
      </c>
      <c r="M71" s="17">
        <f t="shared" si="12"/>
        <v>772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43781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H72+'11.11'!I72</f>
        <v>302</v>
      </c>
      <c r="J72" s="51"/>
      <c r="K72" s="51"/>
      <c r="L72" s="51">
        <v>0</v>
      </c>
      <c r="M72" s="17">
        <f t="shared" si="12"/>
        <v>302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43781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H73+'11.11'!I73</f>
        <v>397</v>
      </c>
      <c r="J73" s="51">
        <v>3</v>
      </c>
      <c r="K73" s="51">
        <v>3</v>
      </c>
      <c r="L73" s="51">
        <v>3</v>
      </c>
      <c r="M73" s="17">
        <f t="shared" si="12"/>
        <v>393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43781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H74+'11.11'!I74</f>
        <v>10</v>
      </c>
      <c r="J74" s="55">
        <v>10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43781</v>
      </c>
      <c r="B75" s="2">
        <v>1</v>
      </c>
      <c r="C75" s="29"/>
      <c r="D75" s="22" t="s">
        <v>117</v>
      </c>
      <c r="E75" s="23">
        <f>SUM(E45:E74)</f>
        <v>15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15</v>
      </c>
      <c r="I75" s="23">
        <f t="shared" si="13"/>
        <v>19651</v>
      </c>
      <c r="J75" s="23">
        <f t="shared" si="13"/>
        <v>107</v>
      </c>
      <c r="K75" s="23">
        <f t="shared" si="13"/>
        <v>98</v>
      </c>
      <c r="L75" s="23">
        <f t="shared" si="13"/>
        <v>69</v>
      </c>
      <c r="M75" s="23">
        <f t="shared" si="13"/>
        <v>19480</v>
      </c>
      <c r="N75" s="23">
        <f t="shared" si="13"/>
        <v>64</v>
      </c>
      <c r="O75" s="3"/>
      <c r="P75" s="3"/>
      <c r="Q75" s="3"/>
      <c r="R75" s="3"/>
    </row>
    <row r="76" spans="1:18" ht="17.55" customHeight="1" x14ac:dyDescent="0.3">
      <c r="A76" s="1">
        <f t="shared" si="4"/>
        <v>43781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43781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43781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43781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43781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43781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43781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43781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43781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43781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43781</v>
      </c>
      <c r="B86" s="2">
        <v>1</v>
      </c>
      <c r="E86" s="30"/>
    </row>
    <row r="87" spans="1:14" x14ac:dyDescent="0.3">
      <c r="A87" s="1">
        <f t="shared" si="4"/>
        <v>43781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43781</v>
      </c>
      <c r="B88" s="2">
        <v>1</v>
      </c>
      <c r="E88" s="30"/>
    </row>
    <row r="89" spans="1:14" x14ac:dyDescent="0.3">
      <c r="A89" s="1">
        <f t="shared" ref="A89" si="14">$N$3</f>
        <v>43781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43780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43780</v>
      </c>
      <c r="B2" s="2">
        <v>1</v>
      </c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41"/>
      <c r="N2" s="222"/>
    </row>
    <row r="3" spans="1:20" ht="17.399999999999999" x14ac:dyDescent="0.3">
      <c r="A3" s="1">
        <f t="shared" si="0"/>
        <v>43780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43780</v>
      </c>
      <c r="O3" s="3"/>
      <c r="P3" s="3"/>
      <c r="Q3" s="3"/>
      <c r="R3" s="3"/>
    </row>
    <row r="4" spans="1:20" ht="17.399999999999999" x14ac:dyDescent="0.3">
      <c r="A4" s="1">
        <f t="shared" si="0"/>
        <v>43780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43780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43780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43780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43780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43780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128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755</v>
      </c>
      <c r="O9" s="3"/>
      <c r="P9" s="3"/>
      <c r="Q9" s="40" t="str">
        <f>"24 N›Uvq ?? msL¨v = "&amp;H36</f>
        <v>24 N›Uvq ?? msL¨v = 128</v>
      </c>
    </row>
    <row r="10" spans="1:20" ht="57.6" x14ac:dyDescent="0.3">
      <c r="A10" s="1">
        <f t="shared" si="0"/>
        <v>43780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21" t="s">
        <v>142</v>
      </c>
      <c r="I10" s="65" t="str">
        <f>"me©‡gvU fwZ©
= "&amp;I36</f>
        <v>me©‡gvU fwZ©
= 97929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96923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43780</v>
      </c>
      <c r="B11" s="2" t="s">
        <v>9</v>
      </c>
      <c r="C11" s="12">
        <v>1</v>
      </c>
      <c r="D11" s="57" t="s">
        <v>10</v>
      </c>
      <c r="E11" s="13">
        <v>7</v>
      </c>
      <c r="F11" s="13">
        <v>0</v>
      </c>
      <c r="G11" s="13">
        <v>0</v>
      </c>
      <c r="H11" s="82">
        <f>SUM(E11:G11)</f>
        <v>7</v>
      </c>
      <c r="I11" s="104">
        <f>H11+'10.11'!I11</f>
        <v>8434</v>
      </c>
      <c r="J11" s="49">
        <v>40</v>
      </c>
      <c r="K11" s="49">
        <v>23</v>
      </c>
      <c r="L11" s="49">
        <v>11</v>
      </c>
      <c r="M11" s="14">
        <f t="shared" ref="M11:M23" si="1">I11-N11-J11</f>
        <v>8318</v>
      </c>
      <c r="N11" s="85">
        <v>76</v>
      </c>
      <c r="O11" s="3"/>
      <c r="P11" s="3"/>
      <c r="Q11" s="3"/>
      <c r="R11" s="3"/>
    </row>
    <row r="12" spans="1:20" x14ac:dyDescent="0.3">
      <c r="A12" s="1">
        <f t="shared" si="0"/>
        <v>43780</v>
      </c>
      <c r="B12" s="2" t="s">
        <v>11</v>
      </c>
      <c r="C12" s="15">
        <v>2</v>
      </c>
      <c r="D12" s="59" t="s">
        <v>144</v>
      </c>
      <c r="E12" s="13">
        <v>8</v>
      </c>
      <c r="F12" s="13">
        <v>0</v>
      </c>
      <c r="G12" s="13">
        <v>0</v>
      </c>
      <c r="H12" s="83">
        <f t="shared" ref="H12:H23" si="2">SUM(E12:G12)</f>
        <v>8</v>
      </c>
      <c r="I12" s="105">
        <f>H12+'10.11'!I12</f>
        <v>4906</v>
      </c>
      <c r="J12" s="51">
        <v>2</v>
      </c>
      <c r="K12" s="51">
        <v>0</v>
      </c>
      <c r="L12" s="51">
        <v>0</v>
      </c>
      <c r="M12" s="17">
        <f t="shared" si="1"/>
        <v>4849</v>
      </c>
      <c r="N12" s="86">
        <v>55</v>
      </c>
      <c r="O12" s="3"/>
      <c r="P12" s="3"/>
      <c r="Q12" s="3"/>
      <c r="R12" s="3"/>
    </row>
    <row r="13" spans="1:20" x14ac:dyDescent="0.3">
      <c r="A13" s="1">
        <f t="shared" si="0"/>
        <v>43780</v>
      </c>
      <c r="B13" s="2" t="s">
        <v>12</v>
      </c>
      <c r="C13" s="15">
        <v>3</v>
      </c>
      <c r="D13" s="59" t="s">
        <v>13</v>
      </c>
      <c r="E13" s="13">
        <v>3</v>
      </c>
      <c r="F13" s="13">
        <v>0</v>
      </c>
      <c r="G13" s="13">
        <v>0</v>
      </c>
      <c r="H13" s="83">
        <f t="shared" si="2"/>
        <v>3</v>
      </c>
      <c r="I13" s="105">
        <f>H13+'10.11'!I13</f>
        <v>1436</v>
      </c>
      <c r="J13" s="51">
        <v>16</v>
      </c>
      <c r="K13" s="51">
        <v>9</v>
      </c>
      <c r="L13" s="51">
        <v>8</v>
      </c>
      <c r="M13" s="17">
        <f t="shared" si="1"/>
        <v>1417</v>
      </c>
      <c r="N13" s="86">
        <v>3</v>
      </c>
      <c r="O13" s="3"/>
      <c r="Q13" s="3"/>
      <c r="R13" s="3"/>
    </row>
    <row r="14" spans="1:20" x14ac:dyDescent="0.3">
      <c r="A14" s="1">
        <f t="shared" si="0"/>
        <v>43780</v>
      </c>
      <c r="B14" s="2" t="s">
        <v>14</v>
      </c>
      <c r="C14" s="15">
        <v>4</v>
      </c>
      <c r="D14" s="59" t="s">
        <v>145</v>
      </c>
      <c r="E14" s="13">
        <v>1</v>
      </c>
      <c r="F14" s="13">
        <v>0</v>
      </c>
      <c r="G14" s="13">
        <v>0</v>
      </c>
      <c r="H14" s="83">
        <f t="shared" si="2"/>
        <v>1</v>
      </c>
      <c r="I14" s="105">
        <f>H14+'10.11'!I14</f>
        <v>3627</v>
      </c>
      <c r="J14" s="51">
        <v>7</v>
      </c>
      <c r="K14" s="51">
        <v>8</v>
      </c>
      <c r="L14" s="51">
        <v>5</v>
      </c>
      <c r="M14" s="17">
        <f t="shared" si="1"/>
        <v>3580</v>
      </c>
      <c r="N14" s="86">
        <v>40</v>
      </c>
      <c r="O14" s="3"/>
      <c r="P14" s="3"/>
      <c r="Q14" s="3"/>
      <c r="R14" s="3"/>
    </row>
    <row r="15" spans="1:20" ht="17.399999999999999" x14ac:dyDescent="0.3">
      <c r="A15" s="1">
        <f t="shared" si="0"/>
        <v>43780</v>
      </c>
      <c r="B15" s="2" t="s">
        <v>19</v>
      </c>
      <c r="C15" s="15">
        <v>5</v>
      </c>
      <c r="D15" s="59" t="s">
        <v>20</v>
      </c>
      <c r="E15" s="13">
        <v>3</v>
      </c>
      <c r="F15" s="13">
        <v>0</v>
      </c>
      <c r="G15" s="13">
        <v>0</v>
      </c>
      <c r="H15" s="83">
        <f t="shared" si="2"/>
        <v>3</v>
      </c>
      <c r="I15" s="105">
        <f>H15+'10.11'!I15</f>
        <v>1627</v>
      </c>
      <c r="J15" s="51">
        <v>3</v>
      </c>
      <c r="K15" s="51">
        <v>2</v>
      </c>
      <c r="L15" s="51">
        <v>2</v>
      </c>
      <c r="M15" s="17">
        <f t="shared" si="1"/>
        <v>1618</v>
      </c>
      <c r="N15" s="86">
        <v>6</v>
      </c>
      <c r="O15" s="3"/>
      <c r="P15" s="3"/>
      <c r="Q15" s="3"/>
      <c r="R15" s="3"/>
    </row>
    <row r="16" spans="1:20" ht="17.399999999999999" x14ac:dyDescent="0.3">
      <c r="A16" s="1">
        <f t="shared" si="0"/>
        <v>43780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H16+'10.11'!I16</f>
        <v>1018</v>
      </c>
      <c r="J16" s="51"/>
      <c r="K16" s="51"/>
      <c r="L16" s="51">
        <v>0</v>
      </c>
      <c r="M16" s="17">
        <f t="shared" si="1"/>
        <v>1014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43780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H17+'10.11'!I17</f>
        <v>4071</v>
      </c>
      <c r="J17" s="51">
        <v>15</v>
      </c>
      <c r="K17" s="51">
        <v>9</v>
      </c>
      <c r="L17" s="51">
        <v>4</v>
      </c>
      <c r="M17" s="17">
        <f t="shared" si="1"/>
        <v>4008</v>
      </c>
      <c r="N17" s="86">
        <v>48</v>
      </c>
      <c r="O17" s="3"/>
      <c r="P17" s="3"/>
      <c r="Q17" s="3"/>
      <c r="R17" s="3"/>
    </row>
    <row r="18" spans="1:18" ht="17.399999999999999" x14ac:dyDescent="0.3">
      <c r="A18" s="1">
        <f t="shared" si="0"/>
        <v>43780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H18+'10.11'!I18</f>
        <v>350</v>
      </c>
      <c r="J18" s="51"/>
      <c r="K18" s="51"/>
      <c r="L18" s="51">
        <v>0</v>
      </c>
      <c r="M18" s="17">
        <f t="shared" si="1"/>
        <v>350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43780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H19+'10.11'!I19</f>
        <v>1711</v>
      </c>
      <c r="J19" s="51"/>
      <c r="K19" s="51">
        <v>0</v>
      </c>
      <c r="L19" s="51">
        <v>0</v>
      </c>
      <c r="M19" s="17">
        <f t="shared" si="1"/>
        <v>1697</v>
      </c>
      <c r="N19" s="86">
        <v>14</v>
      </c>
      <c r="O19" s="3"/>
      <c r="P19" s="3"/>
      <c r="Q19" s="3"/>
      <c r="R19" s="3"/>
    </row>
    <row r="20" spans="1:18" x14ac:dyDescent="0.3">
      <c r="A20" s="1">
        <f t="shared" si="0"/>
        <v>43780</v>
      </c>
      <c r="B20" s="2" t="s">
        <v>29</v>
      </c>
      <c r="C20" s="15">
        <v>10</v>
      </c>
      <c r="D20" s="59" t="s">
        <v>30</v>
      </c>
      <c r="E20" s="13">
        <v>12</v>
      </c>
      <c r="F20" s="13">
        <v>0</v>
      </c>
      <c r="G20" s="13">
        <v>0</v>
      </c>
      <c r="H20" s="83">
        <f t="shared" si="2"/>
        <v>12</v>
      </c>
      <c r="I20" s="105">
        <f>H20+'10.11'!I20</f>
        <v>3080</v>
      </c>
      <c r="J20" s="51">
        <v>3</v>
      </c>
      <c r="K20" s="51">
        <v>2</v>
      </c>
      <c r="L20" s="51">
        <v>2</v>
      </c>
      <c r="M20" s="17">
        <f t="shared" si="1"/>
        <v>3039</v>
      </c>
      <c r="N20" s="86">
        <v>38</v>
      </c>
      <c r="O20" s="3"/>
      <c r="P20" s="3"/>
      <c r="Q20" s="3"/>
      <c r="R20" s="3"/>
    </row>
    <row r="21" spans="1:18" ht="22.2" customHeight="1" x14ac:dyDescent="0.3">
      <c r="A21" s="1">
        <f t="shared" si="0"/>
        <v>43780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H21+'10.11'!I21</f>
        <v>241</v>
      </c>
      <c r="J21" s="51"/>
      <c r="K21" s="51"/>
      <c r="L21" s="51"/>
      <c r="M21" s="17">
        <f t="shared" si="1"/>
        <v>241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H22+'10.11'!I22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43780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38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38</v>
      </c>
      <c r="I24" s="94">
        <f t="shared" si="3"/>
        <v>30576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30206</v>
      </c>
      <c r="N24" s="96">
        <f t="shared" si="3"/>
        <v>284</v>
      </c>
      <c r="O24" s="3"/>
      <c r="P24" s="3"/>
      <c r="Q24" s="3"/>
      <c r="R24" s="3"/>
    </row>
    <row r="25" spans="1:18" x14ac:dyDescent="0.3">
      <c r="A25" s="1">
        <f t="shared" ref="A25:A88" si="4">$N$3</f>
        <v>43780</v>
      </c>
      <c r="B25" s="2">
        <v>1</v>
      </c>
      <c r="C25" s="78"/>
      <c r="D25" s="79" t="s">
        <v>119</v>
      </c>
      <c r="E25" s="97">
        <f>E75</f>
        <v>18</v>
      </c>
      <c r="F25" s="98">
        <f t="shared" ref="F25:N25" si="5">F75</f>
        <v>0</v>
      </c>
      <c r="G25" s="98">
        <f t="shared" si="5"/>
        <v>0</v>
      </c>
      <c r="H25" s="99">
        <f t="shared" si="5"/>
        <v>18</v>
      </c>
      <c r="I25" s="97">
        <f t="shared" si="5"/>
        <v>19636</v>
      </c>
      <c r="J25" s="98">
        <f t="shared" si="5"/>
        <v>107</v>
      </c>
      <c r="K25" s="98">
        <f t="shared" si="5"/>
        <v>98</v>
      </c>
      <c r="L25" s="100">
        <f t="shared" si="5"/>
        <v>69</v>
      </c>
      <c r="M25" s="101">
        <f t="shared" si="5"/>
        <v>19466</v>
      </c>
      <c r="N25" s="102">
        <f t="shared" si="5"/>
        <v>63</v>
      </c>
      <c r="O25" s="3"/>
      <c r="P25" s="3"/>
      <c r="Q25" s="3"/>
      <c r="R25" s="3"/>
    </row>
    <row r="26" spans="1:18" x14ac:dyDescent="0.3">
      <c r="A26" s="1">
        <f t="shared" si="4"/>
        <v>43780</v>
      </c>
      <c r="B26" s="2">
        <v>1</v>
      </c>
      <c r="C26" s="78"/>
      <c r="D26" s="79" t="s">
        <v>154</v>
      </c>
      <c r="E26" s="97">
        <f>E24+E25</f>
        <v>56</v>
      </c>
      <c r="F26" s="98">
        <f t="shared" ref="F26:N26" si="6">F24+F25</f>
        <v>0</v>
      </c>
      <c r="G26" s="98">
        <f t="shared" si="6"/>
        <v>0</v>
      </c>
      <c r="H26" s="99">
        <f t="shared" si="6"/>
        <v>56</v>
      </c>
      <c r="I26" s="97">
        <f t="shared" si="6"/>
        <v>50212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49672</v>
      </c>
      <c r="N26" s="102">
        <f t="shared" si="6"/>
        <v>347</v>
      </c>
      <c r="O26" s="3"/>
      <c r="P26" s="67"/>
      <c r="Q26" s="3"/>
      <c r="R26" s="3"/>
    </row>
    <row r="27" spans="1:18" x14ac:dyDescent="0.3">
      <c r="A27" s="1">
        <f t="shared" si="4"/>
        <v>43780</v>
      </c>
      <c r="B27" s="2">
        <v>1</v>
      </c>
      <c r="C27" s="80"/>
      <c r="D27" s="81" t="s">
        <v>120</v>
      </c>
      <c r="E27" s="97">
        <f>SUM(E28:E35)</f>
        <v>72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72</v>
      </c>
      <c r="I27" s="97">
        <f t="shared" si="7"/>
        <v>47717</v>
      </c>
      <c r="J27" s="98">
        <f t="shared" si="7"/>
        <v>58</v>
      </c>
      <c r="K27" s="98">
        <f t="shared" si="7"/>
        <v>28</v>
      </c>
      <c r="L27" s="100">
        <f t="shared" si="7"/>
        <v>11</v>
      </c>
      <c r="M27" s="101">
        <f t="shared" si="7"/>
        <v>47251</v>
      </c>
      <c r="N27" s="102">
        <f t="shared" si="7"/>
        <v>408</v>
      </c>
      <c r="O27" s="3"/>
      <c r="P27" s="3"/>
      <c r="Q27" s="3"/>
      <c r="R27" s="3"/>
    </row>
    <row r="28" spans="1:18" x14ac:dyDescent="0.3">
      <c r="A28" s="1">
        <f t="shared" si="4"/>
        <v>43780</v>
      </c>
      <c r="B28" s="2" t="s">
        <v>31</v>
      </c>
      <c r="C28" s="12">
        <v>1</v>
      </c>
      <c r="D28" s="48" t="s">
        <v>32</v>
      </c>
      <c r="E28" s="13">
        <v>18</v>
      </c>
      <c r="F28" s="13">
        <v>0</v>
      </c>
      <c r="G28" s="13">
        <v>0</v>
      </c>
      <c r="H28" s="82">
        <f t="shared" ref="H28:H35" si="8">SUM(E28:G28)</f>
        <v>18</v>
      </c>
      <c r="I28" s="104">
        <f>H28+'10.11'!I28</f>
        <v>11378</v>
      </c>
      <c r="J28" s="49">
        <v>13</v>
      </c>
      <c r="K28" s="49">
        <v>6</v>
      </c>
      <c r="L28" s="49">
        <v>4</v>
      </c>
      <c r="M28" s="14">
        <f t="shared" ref="M28:M35" si="9">I28-N28-J28</f>
        <v>11291</v>
      </c>
      <c r="N28" s="85">
        <v>74</v>
      </c>
      <c r="O28" s="3"/>
      <c r="P28" s="3"/>
      <c r="Q28" s="3"/>
      <c r="R28" s="3"/>
    </row>
    <row r="29" spans="1:18" x14ac:dyDescent="0.3">
      <c r="A29" s="1">
        <f t="shared" si="4"/>
        <v>43780</v>
      </c>
      <c r="B29" s="2" t="s">
        <v>33</v>
      </c>
      <c r="C29" s="15">
        <v>2</v>
      </c>
      <c r="D29" s="50" t="s">
        <v>156</v>
      </c>
      <c r="E29" s="13">
        <v>18</v>
      </c>
      <c r="F29" s="13">
        <v>0</v>
      </c>
      <c r="G29" s="13">
        <v>0</v>
      </c>
      <c r="H29" s="83">
        <f t="shared" si="8"/>
        <v>18</v>
      </c>
      <c r="I29" s="105">
        <f>H29+'10.11'!I29</f>
        <v>7805</v>
      </c>
      <c r="J29" s="51">
        <v>5</v>
      </c>
      <c r="K29" s="51">
        <v>3</v>
      </c>
      <c r="L29" s="51">
        <v>0</v>
      </c>
      <c r="M29" s="17">
        <f t="shared" si="9"/>
        <v>7683</v>
      </c>
      <c r="N29" s="86">
        <v>117</v>
      </c>
      <c r="O29" s="3"/>
      <c r="P29" s="3"/>
      <c r="Q29" s="3"/>
      <c r="R29" s="3"/>
    </row>
    <row r="30" spans="1:18" ht="17.399999999999999" x14ac:dyDescent="0.3">
      <c r="A30" s="1">
        <f t="shared" si="4"/>
        <v>43780</v>
      </c>
      <c r="B30" s="2" t="s">
        <v>35</v>
      </c>
      <c r="C30" s="15">
        <v>3</v>
      </c>
      <c r="D30" s="50" t="s">
        <v>36</v>
      </c>
      <c r="E30" s="13">
        <v>26</v>
      </c>
      <c r="F30" s="13">
        <v>0</v>
      </c>
      <c r="G30" s="13">
        <v>0</v>
      </c>
      <c r="H30" s="83">
        <f t="shared" si="8"/>
        <v>26</v>
      </c>
      <c r="I30" s="105">
        <f>H30+'10.11'!I30</f>
        <v>11486</v>
      </c>
      <c r="J30" s="51">
        <v>17</v>
      </c>
      <c r="K30" s="51">
        <v>9</v>
      </c>
      <c r="L30" s="51">
        <v>3</v>
      </c>
      <c r="M30" s="17">
        <f t="shared" si="9"/>
        <v>11353</v>
      </c>
      <c r="N30" s="86">
        <v>116</v>
      </c>
      <c r="O30" s="3"/>
      <c r="P30" s="3"/>
      <c r="Q30" s="3"/>
      <c r="R30" s="3"/>
    </row>
    <row r="31" spans="1:18" ht="17.399999999999999" x14ac:dyDescent="0.3">
      <c r="A31" s="1">
        <f t="shared" si="4"/>
        <v>43780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H31+'10.11'!I31</f>
        <v>2132</v>
      </c>
      <c r="J31" s="51">
        <v>4</v>
      </c>
      <c r="K31" s="51">
        <v>3</v>
      </c>
      <c r="L31" s="51">
        <v>2</v>
      </c>
      <c r="M31" s="17">
        <f t="shared" si="9"/>
        <v>2121</v>
      </c>
      <c r="N31" s="86">
        <v>7</v>
      </c>
      <c r="O31" s="3"/>
      <c r="P31" s="3"/>
      <c r="Q31" s="3"/>
      <c r="R31" s="3"/>
    </row>
    <row r="32" spans="1:18" ht="17.399999999999999" x14ac:dyDescent="0.3">
      <c r="A32" s="1">
        <f t="shared" si="4"/>
        <v>43780</v>
      </c>
      <c r="B32" s="2" t="s">
        <v>39</v>
      </c>
      <c r="C32" s="15">
        <v>5</v>
      </c>
      <c r="D32" s="50" t="s">
        <v>40</v>
      </c>
      <c r="E32" s="13">
        <v>4</v>
      </c>
      <c r="F32" s="13">
        <v>0</v>
      </c>
      <c r="G32" s="13">
        <v>0</v>
      </c>
      <c r="H32" s="83">
        <f t="shared" si="8"/>
        <v>4</v>
      </c>
      <c r="I32" s="105">
        <f>H32+'10.11'!I32</f>
        <v>4715</v>
      </c>
      <c r="J32" s="51">
        <v>5</v>
      </c>
      <c r="K32" s="51">
        <v>2</v>
      </c>
      <c r="L32" s="51">
        <v>0</v>
      </c>
      <c r="M32" s="17">
        <f t="shared" si="9"/>
        <v>4684</v>
      </c>
      <c r="N32" s="86">
        <v>26</v>
      </c>
      <c r="O32" s="3"/>
      <c r="P32" s="3"/>
      <c r="Q32" s="3"/>
      <c r="R32" s="3"/>
    </row>
    <row r="33" spans="1:18" ht="17.399999999999999" x14ac:dyDescent="0.3">
      <c r="A33" s="1">
        <f t="shared" si="4"/>
        <v>43780</v>
      </c>
      <c r="B33" s="2" t="s">
        <v>41</v>
      </c>
      <c r="C33" s="15">
        <v>6</v>
      </c>
      <c r="D33" s="50" t="s">
        <v>42</v>
      </c>
      <c r="E33" s="13">
        <v>2</v>
      </c>
      <c r="F33" s="13">
        <v>0</v>
      </c>
      <c r="G33" s="13">
        <v>0</v>
      </c>
      <c r="H33" s="83">
        <f t="shared" si="8"/>
        <v>2</v>
      </c>
      <c r="I33" s="105">
        <f>H33+'10.11'!I33</f>
        <v>6877</v>
      </c>
      <c r="J33" s="51">
        <v>9</v>
      </c>
      <c r="K33" s="51">
        <v>4</v>
      </c>
      <c r="L33" s="51">
        <v>1</v>
      </c>
      <c r="M33" s="17">
        <f t="shared" si="9"/>
        <v>6820</v>
      </c>
      <c r="N33" s="86">
        <v>48</v>
      </c>
      <c r="O33" s="3"/>
      <c r="P33" s="3"/>
      <c r="Q33" s="3"/>
      <c r="R33" s="3"/>
    </row>
    <row r="34" spans="1:18" x14ac:dyDescent="0.3">
      <c r="A34" s="1">
        <f t="shared" si="4"/>
        <v>43780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H34+'10.11'!I34</f>
        <v>1000</v>
      </c>
      <c r="J34" s="51">
        <v>1</v>
      </c>
      <c r="K34" s="51">
        <v>0</v>
      </c>
      <c r="L34" s="51">
        <v>0</v>
      </c>
      <c r="M34" s="17">
        <f t="shared" si="9"/>
        <v>998</v>
      </c>
      <c r="N34" s="86">
        <v>1</v>
      </c>
      <c r="O34" s="3"/>
      <c r="P34" s="3"/>
      <c r="Q34" s="3"/>
      <c r="R34" s="3"/>
    </row>
    <row r="35" spans="1:18" ht="17.399999999999999" x14ac:dyDescent="0.3">
      <c r="A35" s="1">
        <f t="shared" si="4"/>
        <v>43780</v>
      </c>
      <c r="B35" s="2" t="s">
        <v>45</v>
      </c>
      <c r="C35" s="20">
        <v>8</v>
      </c>
      <c r="D35" s="54" t="s">
        <v>46</v>
      </c>
      <c r="E35" s="13">
        <v>2</v>
      </c>
      <c r="F35" s="13">
        <v>0</v>
      </c>
      <c r="G35" s="13">
        <v>0</v>
      </c>
      <c r="H35" s="84">
        <f t="shared" si="8"/>
        <v>2</v>
      </c>
      <c r="I35" s="106">
        <f>H35+'10.11'!I35</f>
        <v>2324</v>
      </c>
      <c r="J35" s="55">
        <v>4</v>
      </c>
      <c r="K35" s="55">
        <v>1</v>
      </c>
      <c r="L35" s="55">
        <v>1</v>
      </c>
      <c r="M35" s="19">
        <f t="shared" si="9"/>
        <v>2301</v>
      </c>
      <c r="N35" s="87">
        <v>19</v>
      </c>
      <c r="O35" s="3"/>
      <c r="P35" s="3"/>
      <c r="Q35" s="3"/>
      <c r="R35" s="3"/>
    </row>
    <row r="36" spans="1:18" x14ac:dyDescent="0.3">
      <c r="A36" s="1">
        <f t="shared" si="4"/>
        <v>43780</v>
      </c>
      <c r="B36" s="2">
        <v>1</v>
      </c>
      <c r="C36" s="103"/>
      <c r="D36" s="22" t="s">
        <v>47</v>
      </c>
      <c r="E36" s="23">
        <f>SUM(E26:E27)</f>
        <v>128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128</v>
      </c>
      <c r="I36" s="23">
        <f t="shared" si="10"/>
        <v>97929</v>
      </c>
      <c r="J36" s="23">
        <f t="shared" si="10"/>
        <v>251</v>
      </c>
      <c r="K36" s="23">
        <f t="shared" si="10"/>
        <v>179</v>
      </c>
      <c r="L36" s="23">
        <f t="shared" si="10"/>
        <v>112</v>
      </c>
      <c r="M36" s="23">
        <f t="shared" si="10"/>
        <v>96923</v>
      </c>
      <c r="N36" s="23">
        <f t="shared" si="10"/>
        <v>755</v>
      </c>
      <c r="O36" s="3"/>
      <c r="P36" s="3"/>
      <c r="Q36" s="3"/>
      <c r="R36" s="3"/>
    </row>
    <row r="37" spans="1:18" ht="21.6" customHeight="1" x14ac:dyDescent="0.3">
      <c r="A37" s="1">
        <f t="shared" si="4"/>
        <v>43780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43780</v>
      </c>
      <c r="B38" s="64">
        <v>1</v>
      </c>
      <c r="C38" s="69"/>
      <c r="D38" s="306" t="s">
        <v>235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43780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43780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43780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43780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43780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63</v>
      </c>
      <c r="O43" s="3"/>
      <c r="P43" s="3"/>
      <c r="Q43" s="3"/>
      <c r="R43" s="3"/>
    </row>
    <row r="44" spans="1:18" ht="58.2" customHeight="1" x14ac:dyDescent="0.3">
      <c r="A44" s="1">
        <f t="shared" si="4"/>
        <v>43780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21" t="s">
        <v>142</v>
      </c>
      <c r="I44" s="65" t="str">
        <f>"me©‡gvU fwZ© 
= "&amp;I75</f>
        <v>me©‡gvU fwZ© 
= 19636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19466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43780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H45+'10.11'!I45</f>
        <v>1204</v>
      </c>
      <c r="J45" s="49">
        <v>3</v>
      </c>
      <c r="K45" s="49">
        <v>3</v>
      </c>
      <c r="L45" s="49">
        <v>1</v>
      </c>
      <c r="M45" s="14">
        <f t="shared" ref="M45:M74" si="12">I45-N45-J45</f>
        <v>1199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43780</v>
      </c>
      <c r="B46" s="2" t="s">
        <v>15</v>
      </c>
      <c r="C46" s="33">
        <v>2</v>
      </c>
      <c r="D46" s="50" t="s">
        <v>16</v>
      </c>
      <c r="E46" s="13">
        <v>7</v>
      </c>
      <c r="F46" s="13">
        <v>0</v>
      </c>
      <c r="G46" s="13">
        <v>0</v>
      </c>
      <c r="H46" s="83">
        <f t="shared" si="11"/>
        <v>7</v>
      </c>
      <c r="I46" s="105">
        <f>H46+'10.11'!I46</f>
        <v>1851</v>
      </c>
      <c r="J46" s="51">
        <v>11</v>
      </c>
      <c r="K46" s="51">
        <v>10</v>
      </c>
      <c r="L46" s="51">
        <v>8</v>
      </c>
      <c r="M46" s="17">
        <f t="shared" si="12"/>
        <v>1828</v>
      </c>
      <c r="N46" s="86">
        <v>12</v>
      </c>
      <c r="O46" s="3"/>
      <c r="P46" s="3"/>
      <c r="Q46" s="3"/>
      <c r="R46" s="3"/>
    </row>
    <row r="47" spans="1:18" ht="17.55" customHeight="1" x14ac:dyDescent="0.3">
      <c r="A47" s="1">
        <f t="shared" si="4"/>
        <v>43780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H47+'10.11'!I47</f>
        <v>662</v>
      </c>
      <c r="J47" s="51">
        <v>4</v>
      </c>
      <c r="K47" s="51">
        <v>4</v>
      </c>
      <c r="L47" s="51">
        <v>3</v>
      </c>
      <c r="M47" s="17">
        <f t="shared" si="12"/>
        <v>655</v>
      </c>
      <c r="N47" s="86">
        <v>3</v>
      </c>
      <c r="O47" s="3"/>
      <c r="P47" s="3"/>
      <c r="Q47" s="3"/>
      <c r="R47" s="3"/>
    </row>
    <row r="48" spans="1:18" ht="17.55" customHeight="1" x14ac:dyDescent="0.3">
      <c r="A48" s="1">
        <f t="shared" si="4"/>
        <v>43780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H48+'10.11'!I48</f>
        <v>752</v>
      </c>
      <c r="J48" s="51">
        <v>8</v>
      </c>
      <c r="K48" s="51">
        <v>7</v>
      </c>
      <c r="L48" s="51">
        <v>4</v>
      </c>
      <c r="M48" s="17">
        <f t="shared" si="12"/>
        <v>741</v>
      </c>
      <c r="N48" s="86">
        <v>3</v>
      </c>
      <c r="O48" s="3"/>
      <c r="P48" s="3"/>
      <c r="Q48" s="3"/>
      <c r="R48" s="3"/>
    </row>
    <row r="49" spans="1:18" ht="17.55" customHeight="1" x14ac:dyDescent="0.3">
      <c r="A49" s="1">
        <f t="shared" si="4"/>
        <v>43780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H49+'10.11'!I49</f>
        <v>902</v>
      </c>
      <c r="J49" s="51">
        <v>12</v>
      </c>
      <c r="K49" s="51">
        <v>12</v>
      </c>
      <c r="L49" s="51">
        <v>12</v>
      </c>
      <c r="M49" s="17">
        <f t="shared" si="12"/>
        <v>890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43780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H50+'10.11'!I50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43780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H51+'10.11'!I51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43780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H52+'10.11'!I52</f>
        <v>372</v>
      </c>
      <c r="J52" s="51">
        <v>1</v>
      </c>
      <c r="K52" s="51">
        <v>2</v>
      </c>
      <c r="L52" s="51">
        <v>2</v>
      </c>
      <c r="M52" s="17">
        <f t="shared" si="12"/>
        <v>370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43780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H53+'10.11'!I53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43780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H54+'10.11'!I54</f>
        <v>1686</v>
      </c>
      <c r="J54" s="51">
        <v>2</v>
      </c>
      <c r="K54" s="51">
        <v>1</v>
      </c>
      <c r="L54" s="51">
        <v>1</v>
      </c>
      <c r="M54" s="17">
        <f t="shared" si="12"/>
        <v>1678</v>
      </c>
      <c r="N54" s="86">
        <v>6</v>
      </c>
      <c r="O54" s="3"/>
      <c r="P54" s="3"/>
      <c r="Q54" s="3"/>
      <c r="R54" s="3"/>
    </row>
    <row r="55" spans="1:18" ht="17.55" customHeight="1" x14ac:dyDescent="0.3">
      <c r="A55" s="1">
        <f t="shared" si="4"/>
        <v>43780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H55+'10.11'!I55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43780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H56+'10.11'!I56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43780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H57+'10.11'!I57</f>
        <v>678</v>
      </c>
      <c r="J57" s="51">
        <v>4</v>
      </c>
      <c r="K57" s="51">
        <v>4</v>
      </c>
      <c r="L57" s="51">
        <v>1</v>
      </c>
      <c r="M57" s="17">
        <f t="shared" si="12"/>
        <v>672</v>
      </c>
      <c r="N57" s="86">
        <v>2</v>
      </c>
      <c r="O57" s="3"/>
      <c r="P57" s="3"/>
      <c r="Q57" s="3"/>
      <c r="R57" s="3"/>
    </row>
    <row r="58" spans="1:18" ht="17.55" customHeight="1" x14ac:dyDescent="0.3">
      <c r="A58" s="1">
        <f t="shared" si="4"/>
        <v>43780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H58+'10.11'!I58</f>
        <v>1397</v>
      </c>
      <c r="J58" s="51">
        <v>6</v>
      </c>
      <c r="K58" s="51">
        <v>6</v>
      </c>
      <c r="L58" s="51">
        <v>4</v>
      </c>
      <c r="M58" s="17">
        <f t="shared" si="12"/>
        <v>1385</v>
      </c>
      <c r="N58" s="86">
        <v>6</v>
      </c>
      <c r="O58" s="3"/>
      <c r="P58" s="3"/>
      <c r="Q58" s="3"/>
      <c r="R58" s="3"/>
    </row>
    <row r="59" spans="1:18" ht="17.55" customHeight="1" x14ac:dyDescent="0.3">
      <c r="A59" s="1">
        <f t="shared" si="4"/>
        <v>43780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H59+'10.11'!I59</f>
        <v>766</v>
      </c>
      <c r="J59" s="51">
        <v>8</v>
      </c>
      <c r="K59" s="51">
        <v>8</v>
      </c>
      <c r="L59" s="51">
        <v>7</v>
      </c>
      <c r="M59" s="17">
        <f t="shared" si="12"/>
        <v>757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43780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H60+'10.11'!I60</f>
        <v>368</v>
      </c>
      <c r="J60" s="51"/>
      <c r="K60" s="51"/>
      <c r="L60" s="51">
        <v>0</v>
      </c>
      <c r="M60" s="17">
        <f t="shared" si="12"/>
        <v>368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43780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H61+'10.11'!I61</f>
        <v>479</v>
      </c>
      <c r="J61" s="51"/>
      <c r="K61" s="51"/>
      <c r="L61" s="51">
        <v>0</v>
      </c>
      <c r="M61" s="17">
        <f t="shared" si="12"/>
        <v>478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43780</v>
      </c>
      <c r="B62" s="2" t="s">
        <v>91</v>
      </c>
      <c r="C62" s="33">
        <v>18</v>
      </c>
      <c r="D62" s="50" t="s">
        <v>92</v>
      </c>
      <c r="E62" s="13">
        <v>1</v>
      </c>
      <c r="F62" s="13">
        <v>0</v>
      </c>
      <c r="G62" s="13">
        <v>0</v>
      </c>
      <c r="H62" s="83">
        <f t="shared" si="11"/>
        <v>1</v>
      </c>
      <c r="I62" s="105">
        <f>H62+'10.11'!I62</f>
        <v>828</v>
      </c>
      <c r="J62" s="51"/>
      <c r="K62" s="51"/>
      <c r="L62" s="51">
        <v>0</v>
      </c>
      <c r="M62" s="17">
        <f t="shared" si="12"/>
        <v>827</v>
      </c>
      <c r="N62" s="86">
        <v>1</v>
      </c>
      <c r="O62" s="3"/>
      <c r="P62" s="3"/>
      <c r="Q62" s="3"/>
      <c r="R62" s="3"/>
    </row>
    <row r="63" spans="1:18" ht="17.55" customHeight="1" x14ac:dyDescent="0.3">
      <c r="A63" s="1">
        <f t="shared" si="4"/>
        <v>43780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H63+'10.11'!I63</f>
        <v>797</v>
      </c>
      <c r="J63" s="51">
        <v>6</v>
      </c>
      <c r="K63" s="51">
        <v>5</v>
      </c>
      <c r="L63" s="51">
        <v>5</v>
      </c>
      <c r="M63" s="17">
        <f t="shared" si="12"/>
        <v>787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43780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H64+'10.11'!I64</f>
        <v>980</v>
      </c>
      <c r="J64" s="51"/>
      <c r="K64" s="51"/>
      <c r="L64" s="51">
        <v>0</v>
      </c>
      <c r="M64" s="17">
        <f t="shared" si="12"/>
        <v>974</v>
      </c>
      <c r="N64" s="86">
        <v>6</v>
      </c>
      <c r="O64" s="3"/>
      <c r="P64" s="3"/>
      <c r="Q64" s="3"/>
      <c r="R64" s="3"/>
    </row>
    <row r="65" spans="1:18" ht="17.55" customHeight="1" x14ac:dyDescent="0.3">
      <c r="A65" s="1">
        <f t="shared" si="4"/>
        <v>43780</v>
      </c>
      <c r="B65" s="2" t="s">
        <v>97</v>
      </c>
      <c r="C65" s="33">
        <v>21</v>
      </c>
      <c r="D65" s="50" t="s">
        <v>98</v>
      </c>
      <c r="E65" s="13">
        <v>2</v>
      </c>
      <c r="F65" s="13">
        <v>0</v>
      </c>
      <c r="G65" s="13">
        <v>0</v>
      </c>
      <c r="H65" s="83">
        <f t="shared" si="11"/>
        <v>2</v>
      </c>
      <c r="I65" s="105">
        <f>H65+'10.11'!I65</f>
        <v>484</v>
      </c>
      <c r="J65" s="51">
        <v>4</v>
      </c>
      <c r="K65" s="51">
        <v>4</v>
      </c>
      <c r="L65" s="51">
        <v>4</v>
      </c>
      <c r="M65" s="17">
        <f t="shared" si="12"/>
        <v>478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43780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H66+'10.11'!I66</f>
        <v>309</v>
      </c>
      <c r="J66" s="51">
        <v>7</v>
      </c>
      <c r="K66" s="51">
        <v>7</v>
      </c>
      <c r="L66" s="51">
        <v>3</v>
      </c>
      <c r="M66" s="17">
        <f t="shared" si="12"/>
        <v>301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43780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H67+'10.11'!I67</f>
        <v>720</v>
      </c>
      <c r="J67" s="51">
        <v>7</v>
      </c>
      <c r="K67" s="51">
        <v>6</v>
      </c>
      <c r="L67" s="51">
        <v>5</v>
      </c>
      <c r="M67" s="17">
        <f t="shared" si="12"/>
        <v>710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43780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H68+'10.11'!I68</f>
        <v>359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2</v>
      </c>
      <c r="O68" s="3"/>
      <c r="P68" s="3"/>
      <c r="Q68" s="3"/>
      <c r="R68" s="3"/>
    </row>
    <row r="69" spans="1:18" ht="17.55" customHeight="1" x14ac:dyDescent="0.3">
      <c r="A69" s="1">
        <f t="shared" si="4"/>
        <v>43780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H69+'10.11'!I69</f>
        <v>845</v>
      </c>
      <c r="J69" s="51">
        <v>3</v>
      </c>
      <c r="K69" s="51">
        <v>2</v>
      </c>
      <c r="L69" s="51">
        <v>1</v>
      </c>
      <c r="M69" s="17">
        <f t="shared" si="12"/>
        <v>838</v>
      </c>
      <c r="N69" s="86">
        <v>4</v>
      </c>
      <c r="O69" s="3"/>
      <c r="P69" s="3"/>
      <c r="Q69" s="3"/>
      <c r="R69" s="3"/>
    </row>
    <row r="70" spans="1:18" ht="17.55" customHeight="1" x14ac:dyDescent="0.3">
      <c r="A70" s="1">
        <f t="shared" si="4"/>
        <v>43780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H70+'10.11'!I70</f>
        <v>785</v>
      </c>
      <c r="J70" s="51">
        <v>2</v>
      </c>
      <c r="K70" s="51">
        <v>2</v>
      </c>
      <c r="L70" s="51">
        <v>0</v>
      </c>
      <c r="M70" s="17">
        <f t="shared" si="12"/>
        <v>782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43780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H71+'10.11'!I71</f>
        <v>772</v>
      </c>
      <c r="J71" s="51"/>
      <c r="K71" s="51"/>
      <c r="L71" s="51">
        <v>0</v>
      </c>
      <c r="M71" s="17">
        <f t="shared" si="12"/>
        <v>772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43780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H72+'10.11'!I72</f>
        <v>302</v>
      </c>
      <c r="J72" s="51"/>
      <c r="K72" s="51"/>
      <c r="L72" s="51">
        <v>0</v>
      </c>
      <c r="M72" s="17">
        <f t="shared" si="12"/>
        <v>302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43780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H73+'10.11'!I73</f>
        <v>396</v>
      </c>
      <c r="J73" s="51">
        <v>3</v>
      </c>
      <c r="K73" s="51">
        <v>3</v>
      </c>
      <c r="L73" s="51">
        <v>3</v>
      </c>
      <c r="M73" s="17">
        <f t="shared" si="12"/>
        <v>391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43780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H74+'10.11'!I74</f>
        <v>10</v>
      </c>
      <c r="J74" s="55">
        <v>10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43780</v>
      </c>
      <c r="B75" s="2">
        <v>1</v>
      </c>
      <c r="C75" s="29"/>
      <c r="D75" s="22" t="s">
        <v>117</v>
      </c>
      <c r="E75" s="23">
        <f>SUM(E45:E74)</f>
        <v>18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18</v>
      </c>
      <c r="I75" s="23">
        <f t="shared" si="13"/>
        <v>19636</v>
      </c>
      <c r="J75" s="23">
        <f t="shared" si="13"/>
        <v>107</v>
      </c>
      <c r="K75" s="23">
        <f t="shared" si="13"/>
        <v>98</v>
      </c>
      <c r="L75" s="23">
        <f t="shared" si="13"/>
        <v>69</v>
      </c>
      <c r="M75" s="23">
        <f t="shared" si="13"/>
        <v>19466</v>
      </c>
      <c r="N75" s="23">
        <f t="shared" si="13"/>
        <v>63</v>
      </c>
      <c r="O75" s="3"/>
      <c r="P75" s="3"/>
      <c r="Q75" s="3"/>
      <c r="R75" s="3"/>
    </row>
    <row r="76" spans="1:18" ht="17.55" customHeight="1" x14ac:dyDescent="0.3">
      <c r="A76" s="1">
        <f t="shared" si="4"/>
        <v>43780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43780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43780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43780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43780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43780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43780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43780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43780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43780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43780</v>
      </c>
      <c r="B86" s="2">
        <v>1</v>
      </c>
      <c r="E86" s="30"/>
    </row>
    <row r="87" spans="1:14" x14ac:dyDescent="0.3">
      <c r="A87" s="1">
        <f t="shared" si="4"/>
        <v>43780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43780</v>
      </c>
      <c r="B88" s="2">
        <v>1</v>
      </c>
      <c r="E88" s="30"/>
    </row>
    <row r="89" spans="1:14" x14ac:dyDescent="0.3">
      <c r="A89" s="1">
        <f t="shared" ref="A89" si="14">$N$3</f>
        <v>43780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D17" sqref="D17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43779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43779</v>
      </c>
      <c r="B2" s="2">
        <v>1</v>
      </c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41"/>
      <c r="N2" s="219"/>
    </row>
    <row r="3" spans="1:20" ht="17.399999999999999" x14ac:dyDescent="0.3">
      <c r="A3" s="1">
        <f t="shared" si="0"/>
        <v>43779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43779</v>
      </c>
      <c r="O3" s="3"/>
      <c r="P3" s="3"/>
      <c r="Q3" s="3"/>
      <c r="R3" s="3"/>
    </row>
    <row r="4" spans="1:20" ht="17.399999999999999" x14ac:dyDescent="0.3">
      <c r="A4" s="1">
        <f t="shared" si="0"/>
        <v>43779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43779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43779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43779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43779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43779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118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774</v>
      </c>
      <c r="O9" s="3"/>
      <c r="P9" s="3"/>
      <c r="Q9" s="40" t="str">
        <f>"24 N›Uvq ?? msL¨v = "&amp;H36</f>
        <v>24 N›Uvq ?? msL¨v = 118</v>
      </c>
    </row>
    <row r="10" spans="1:20" ht="57.6" x14ac:dyDescent="0.3">
      <c r="A10" s="1">
        <f t="shared" si="0"/>
        <v>43779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20" t="s">
        <v>142</v>
      </c>
      <c r="I10" s="65" t="str">
        <f>"me©‡gvU fwZ©
= "&amp;I36</f>
        <v>me©‡gvU fwZ©
= 97801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96776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43779</v>
      </c>
      <c r="B11" s="2" t="s">
        <v>9</v>
      </c>
      <c r="C11" s="12">
        <v>1</v>
      </c>
      <c r="D11" s="57" t="s">
        <v>10</v>
      </c>
      <c r="E11" s="13">
        <v>11</v>
      </c>
      <c r="F11" s="13">
        <v>0</v>
      </c>
      <c r="G11" s="13">
        <v>0</v>
      </c>
      <c r="H11" s="82">
        <f>SUM(E11:G11)</f>
        <v>11</v>
      </c>
      <c r="I11" s="104">
        <f>H11+'09.11'!I11</f>
        <v>8427</v>
      </c>
      <c r="J11" s="49">
        <v>40</v>
      </c>
      <c r="K11" s="49">
        <v>23</v>
      </c>
      <c r="L11" s="49">
        <v>11</v>
      </c>
      <c r="M11" s="14">
        <f t="shared" ref="M11:M23" si="1">I11-N11-J11</f>
        <v>8309</v>
      </c>
      <c r="N11" s="85">
        <v>78</v>
      </c>
      <c r="O11" s="3"/>
      <c r="P11" s="3"/>
      <c r="Q11" s="3"/>
      <c r="R11" s="3"/>
    </row>
    <row r="12" spans="1:20" x14ac:dyDescent="0.3">
      <c r="A12" s="1">
        <f t="shared" si="0"/>
        <v>43779</v>
      </c>
      <c r="B12" s="2" t="s">
        <v>11</v>
      </c>
      <c r="C12" s="15">
        <v>2</v>
      </c>
      <c r="D12" s="59" t="s">
        <v>144</v>
      </c>
      <c r="E12" s="13">
        <v>7</v>
      </c>
      <c r="F12" s="13">
        <v>0</v>
      </c>
      <c r="G12" s="13">
        <v>0</v>
      </c>
      <c r="H12" s="83">
        <f t="shared" ref="H12:H23" si="2">SUM(E12:G12)</f>
        <v>7</v>
      </c>
      <c r="I12" s="105">
        <f>H12+'09.11'!I12</f>
        <v>4898</v>
      </c>
      <c r="J12" s="51">
        <v>2</v>
      </c>
      <c r="K12" s="51">
        <v>0</v>
      </c>
      <c r="L12" s="51">
        <v>0</v>
      </c>
      <c r="M12" s="17">
        <f t="shared" si="1"/>
        <v>4845</v>
      </c>
      <c r="N12" s="86">
        <v>51</v>
      </c>
      <c r="O12" s="3"/>
      <c r="P12" s="3"/>
      <c r="Q12" s="3"/>
      <c r="R12" s="3"/>
    </row>
    <row r="13" spans="1:20" x14ac:dyDescent="0.3">
      <c r="A13" s="1">
        <f t="shared" si="0"/>
        <v>43779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H13+'09.11'!I13</f>
        <v>1433</v>
      </c>
      <c r="J13" s="51">
        <v>16</v>
      </c>
      <c r="K13" s="51">
        <v>9</v>
      </c>
      <c r="L13" s="51">
        <v>8</v>
      </c>
      <c r="M13" s="17">
        <f t="shared" si="1"/>
        <v>1414</v>
      </c>
      <c r="N13" s="86">
        <v>3</v>
      </c>
      <c r="O13" s="3"/>
      <c r="Q13" s="3"/>
      <c r="R13" s="3"/>
    </row>
    <row r="14" spans="1:20" x14ac:dyDescent="0.3">
      <c r="A14" s="1">
        <f t="shared" si="0"/>
        <v>43779</v>
      </c>
      <c r="B14" s="2" t="s">
        <v>14</v>
      </c>
      <c r="C14" s="15">
        <v>4</v>
      </c>
      <c r="D14" s="59" t="s">
        <v>145</v>
      </c>
      <c r="E14" s="13">
        <v>4</v>
      </c>
      <c r="F14" s="13">
        <v>0</v>
      </c>
      <c r="G14" s="13">
        <v>0</v>
      </c>
      <c r="H14" s="83">
        <f t="shared" si="2"/>
        <v>4</v>
      </c>
      <c r="I14" s="105">
        <f>H14+'09.11'!I14</f>
        <v>3626</v>
      </c>
      <c r="J14" s="51">
        <v>7</v>
      </c>
      <c r="K14" s="51">
        <v>8</v>
      </c>
      <c r="L14" s="51">
        <v>5</v>
      </c>
      <c r="M14" s="17">
        <f t="shared" si="1"/>
        <v>3577</v>
      </c>
      <c r="N14" s="86">
        <v>42</v>
      </c>
      <c r="O14" s="3"/>
      <c r="P14" s="3"/>
      <c r="Q14" s="3"/>
      <c r="R14" s="3"/>
    </row>
    <row r="15" spans="1:20" ht="17.399999999999999" x14ac:dyDescent="0.3">
      <c r="A15" s="1">
        <f t="shared" si="0"/>
        <v>43779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H15+'09.11'!I15</f>
        <v>1624</v>
      </c>
      <c r="J15" s="51">
        <v>3</v>
      </c>
      <c r="K15" s="51">
        <v>2</v>
      </c>
      <c r="L15" s="51">
        <v>2</v>
      </c>
      <c r="M15" s="17">
        <f t="shared" si="1"/>
        <v>1616</v>
      </c>
      <c r="N15" s="86">
        <v>5</v>
      </c>
      <c r="O15" s="3"/>
      <c r="P15" s="3"/>
      <c r="Q15" s="3"/>
      <c r="R15" s="3"/>
    </row>
    <row r="16" spans="1:20" ht="17.399999999999999" x14ac:dyDescent="0.3">
      <c r="A16" s="1">
        <f t="shared" si="0"/>
        <v>43779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H16+'09.11'!I16</f>
        <v>1017</v>
      </c>
      <c r="J16" s="51"/>
      <c r="K16" s="51"/>
      <c r="L16" s="51">
        <v>0</v>
      </c>
      <c r="M16" s="17">
        <f t="shared" si="1"/>
        <v>1014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43779</v>
      </c>
      <c r="B17" s="2" t="s">
        <v>23</v>
      </c>
      <c r="C17" s="15">
        <v>7</v>
      </c>
      <c r="D17" s="61" t="s">
        <v>24</v>
      </c>
      <c r="E17" s="13">
        <v>8</v>
      </c>
      <c r="F17" s="13">
        <v>0</v>
      </c>
      <c r="G17" s="13">
        <v>0</v>
      </c>
      <c r="H17" s="83">
        <f t="shared" si="2"/>
        <v>8</v>
      </c>
      <c r="I17" s="105">
        <f>H17+'09.11'!I17</f>
        <v>4068</v>
      </c>
      <c r="J17" s="51">
        <v>15</v>
      </c>
      <c r="K17" s="51">
        <v>9</v>
      </c>
      <c r="L17" s="51">
        <v>4</v>
      </c>
      <c r="M17" s="17">
        <f t="shared" si="1"/>
        <v>4006</v>
      </c>
      <c r="N17" s="86">
        <v>47</v>
      </c>
      <c r="O17" s="3"/>
      <c r="P17" s="3"/>
      <c r="Q17" s="3"/>
      <c r="R17" s="3"/>
    </row>
    <row r="18" spans="1:18" ht="17.399999999999999" x14ac:dyDescent="0.3">
      <c r="A18" s="1">
        <f t="shared" si="0"/>
        <v>43779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H18+'09.11'!I18</f>
        <v>350</v>
      </c>
      <c r="J18" s="51"/>
      <c r="K18" s="51"/>
      <c r="L18" s="51">
        <v>0</v>
      </c>
      <c r="M18" s="17">
        <f t="shared" si="1"/>
        <v>348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43779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H19+'09.11'!I19</f>
        <v>1711</v>
      </c>
      <c r="J19" s="51"/>
      <c r="K19" s="51">
        <v>0</v>
      </c>
      <c r="L19" s="51">
        <v>0</v>
      </c>
      <c r="M19" s="17">
        <f t="shared" si="1"/>
        <v>1695</v>
      </c>
      <c r="N19" s="86">
        <v>16</v>
      </c>
      <c r="O19" s="3"/>
      <c r="P19" s="3"/>
      <c r="Q19" s="3"/>
      <c r="R19" s="3"/>
    </row>
    <row r="20" spans="1:18" x14ac:dyDescent="0.3">
      <c r="A20" s="1">
        <f t="shared" si="0"/>
        <v>43779</v>
      </c>
      <c r="B20" s="2" t="s">
        <v>29</v>
      </c>
      <c r="C20" s="15">
        <v>10</v>
      </c>
      <c r="D20" s="59" t="s">
        <v>30</v>
      </c>
      <c r="E20" s="13">
        <v>1</v>
      </c>
      <c r="F20" s="13">
        <v>0</v>
      </c>
      <c r="G20" s="13">
        <v>0</v>
      </c>
      <c r="H20" s="83">
        <f t="shared" si="2"/>
        <v>1</v>
      </c>
      <c r="I20" s="105">
        <f>H20+'09.11'!I20</f>
        <v>3068</v>
      </c>
      <c r="J20" s="51">
        <v>3</v>
      </c>
      <c r="K20" s="51">
        <v>2</v>
      </c>
      <c r="L20" s="51">
        <v>2</v>
      </c>
      <c r="M20" s="17">
        <f t="shared" si="1"/>
        <v>3039</v>
      </c>
      <c r="N20" s="86">
        <v>26</v>
      </c>
      <c r="O20" s="3"/>
      <c r="P20" s="3"/>
      <c r="Q20" s="3"/>
      <c r="R20" s="3"/>
    </row>
    <row r="21" spans="1:18" ht="22.2" customHeight="1" x14ac:dyDescent="0.3">
      <c r="A21" s="1">
        <f t="shared" si="0"/>
        <v>43779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H21+'09.11'!I21</f>
        <v>241</v>
      </c>
      <c r="J21" s="51"/>
      <c r="K21" s="51"/>
      <c r="L21" s="51"/>
      <c r="M21" s="17">
        <f t="shared" si="1"/>
        <v>241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H22+'09.11'!I22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43779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34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34</v>
      </c>
      <c r="I24" s="94">
        <f t="shared" si="3"/>
        <v>30538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30179</v>
      </c>
      <c r="N24" s="96">
        <f t="shared" si="3"/>
        <v>273</v>
      </c>
      <c r="O24" s="3"/>
      <c r="P24" s="3"/>
      <c r="Q24" s="3"/>
      <c r="R24" s="3"/>
    </row>
    <row r="25" spans="1:18" x14ac:dyDescent="0.3">
      <c r="A25" s="1">
        <f t="shared" ref="A25:A88" si="4">$N$3</f>
        <v>43779</v>
      </c>
      <c r="B25" s="2">
        <v>1</v>
      </c>
      <c r="C25" s="78"/>
      <c r="D25" s="79" t="s">
        <v>119</v>
      </c>
      <c r="E25" s="97">
        <f>E75</f>
        <v>14</v>
      </c>
      <c r="F25" s="98">
        <f t="shared" ref="F25:N25" si="5">F75</f>
        <v>0</v>
      </c>
      <c r="G25" s="98">
        <f t="shared" si="5"/>
        <v>0</v>
      </c>
      <c r="H25" s="99">
        <f t="shared" si="5"/>
        <v>14</v>
      </c>
      <c r="I25" s="97">
        <f t="shared" si="5"/>
        <v>19618</v>
      </c>
      <c r="J25" s="98">
        <f t="shared" si="5"/>
        <v>107</v>
      </c>
      <c r="K25" s="98">
        <f t="shared" si="5"/>
        <v>98</v>
      </c>
      <c r="L25" s="100">
        <f t="shared" si="5"/>
        <v>69</v>
      </c>
      <c r="M25" s="101">
        <f t="shared" si="5"/>
        <v>19458</v>
      </c>
      <c r="N25" s="102">
        <f t="shared" si="5"/>
        <v>53</v>
      </c>
      <c r="O25" s="3"/>
      <c r="P25" s="3"/>
      <c r="Q25" s="3"/>
      <c r="R25" s="3"/>
    </row>
    <row r="26" spans="1:18" x14ac:dyDescent="0.3">
      <c r="A26" s="1">
        <f t="shared" si="4"/>
        <v>43779</v>
      </c>
      <c r="B26" s="2">
        <v>1</v>
      </c>
      <c r="C26" s="78"/>
      <c r="D26" s="79" t="s">
        <v>154</v>
      </c>
      <c r="E26" s="97">
        <f>E24+E25</f>
        <v>48</v>
      </c>
      <c r="F26" s="98">
        <f t="shared" ref="F26:N26" si="6">F24+F25</f>
        <v>0</v>
      </c>
      <c r="G26" s="98">
        <f t="shared" si="6"/>
        <v>0</v>
      </c>
      <c r="H26" s="99">
        <f t="shared" si="6"/>
        <v>48</v>
      </c>
      <c r="I26" s="97">
        <f t="shared" si="6"/>
        <v>50156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49637</v>
      </c>
      <c r="N26" s="102">
        <f t="shared" si="6"/>
        <v>326</v>
      </c>
      <c r="O26" s="3"/>
      <c r="P26" s="67"/>
      <c r="Q26" s="3"/>
      <c r="R26" s="3"/>
    </row>
    <row r="27" spans="1:18" x14ac:dyDescent="0.3">
      <c r="A27" s="1">
        <f t="shared" si="4"/>
        <v>43779</v>
      </c>
      <c r="B27" s="2">
        <v>1</v>
      </c>
      <c r="C27" s="80"/>
      <c r="D27" s="81" t="s">
        <v>120</v>
      </c>
      <c r="E27" s="97">
        <f>SUM(E28:E35)</f>
        <v>70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70</v>
      </c>
      <c r="I27" s="97">
        <f t="shared" si="7"/>
        <v>47645</v>
      </c>
      <c r="J27" s="98">
        <f t="shared" si="7"/>
        <v>58</v>
      </c>
      <c r="K27" s="98">
        <f t="shared" si="7"/>
        <v>28</v>
      </c>
      <c r="L27" s="100">
        <f t="shared" si="7"/>
        <v>11</v>
      </c>
      <c r="M27" s="101">
        <f t="shared" si="7"/>
        <v>47139</v>
      </c>
      <c r="N27" s="102">
        <f t="shared" si="7"/>
        <v>448</v>
      </c>
      <c r="O27" s="3"/>
      <c r="P27" s="3"/>
      <c r="Q27" s="3"/>
      <c r="R27" s="3"/>
    </row>
    <row r="28" spans="1:18" x14ac:dyDescent="0.3">
      <c r="A28" s="1">
        <f t="shared" si="4"/>
        <v>43779</v>
      </c>
      <c r="B28" s="2" t="s">
        <v>31</v>
      </c>
      <c r="C28" s="12">
        <v>1</v>
      </c>
      <c r="D28" s="48" t="s">
        <v>32</v>
      </c>
      <c r="E28" s="13">
        <v>17</v>
      </c>
      <c r="F28" s="13">
        <v>0</v>
      </c>
      <c r="G28" s="13">
        <v>0</v>
      </c>
      <c r="H28" s="82">
        <f t="shared" ref="H28:H35" si="8">SUM(E28:G28)</f>
        <v>17</v>
      </c>
      <c r="I28" s="104">
        <f>H28+'09.11'!I28</f>
        <v>11360</v>
      </c>
      <c r="J28" s="49">
        <v>13</v>
      </c>
      <c r="K28" s="49">
        <v>6</v>
      </c>
      <c r="L28" s="49">
        <v>4</v>
      </c>
      <c r="M28" s="14">
        <f t="shared" ref="M28:M35" si="9">I28-N28-J28</f>
        <v>11280</v>
      </c>
      <c r="N28" s="85">
        <v>67</v>
      </c>
      <c r="O28" s="3"/>
      <c r="P28" s="3"/>
      <c r="Q28" s="3"/>
      <c r="R28" s="3"/>
    </row>
    <row r="29" spans="1:18" x14ac:dyDescent="0.3">
      <c r="A29" s="1">
        <f t="shared" si="4"/>
        <v>43779</v>
      </c>
      <c r="B29" s="2" t="s">
        <v>33</v>
      </c>
      <c r="C29" s="15">
        <v>2</v>
      </c>
      <c r="D29" s="50" t="s">
        <v>156</v>
      </c>
      <c r="E29" s="13">
        <v>16</v>
      </c>
      <c r="F29" s="13">
        <v>0</v>
      </c>
      <c r="G29" s="13">
        <v>0</v>
      </c>
      <c r="H29" s="83">
        <f t="shared" si="8"/>
        <v>16</v>
      </c>
      <c r="I29" s="105">
        <f>H29+'09.11'!I29</f>
        <v>7787</v>
      </c>
      <c r="J29" s="51">
        <v>5</v>
      </c>
      <c r="K29" s="51">
        <v>3</v>
      </c>
      <c r="L29" s="51">
        <v>0</v>
      </c>
      <c r="M29" s="17">
        <f t="shared" si="9"/>
        <v>7666</v>
      </c>
      <c r="N29" s="86">
        <v>116</v>
      </c>
      <c r="O29" s="3"/>
      <c r="P29" s="3"/>
      <c r="Q29" s="3"/>
      <c r="R29" s="3"/>
    </row>
    <row r="30" spans="1:18" x14ac:dyDescent="0.3">
      <c r="A30" s="1">
        <f t="shared" si="4"/>
        <v>43779</v>
      </c>
      <c r="B30" s="2" t="s">
        <v>35</v>
      </c>
      <c r="C30" s="15">
        <v>3</v>
      </c>
      <c r="D30" s="50" t="s">
        <v>36</v>
      </c>
      <c r="E30" s="13">
        <v>21</v>
      </c>
      <c r="F30" s="13">
        <v>0</v>
      </c>
      <c r="G30" s="13">
        <v>0</v>
      </c>
      <c r="H30" s="83">
        <f t="shared" si="8"/>
        <v>21</v>
      </c>
      <c r="I30" s="105">
        <f>H30+'09.11'!I30</f>
        <v>11460</v>
      </c>
      <c r="J30" s="51">
        <v>17</v>
      </c>
      <c r="K30" s="51">
        <v>9</v>
      </c>
      <c r="L30" s="51">
        <v>3</v>
      </c>
      <c r="M30" s="17">
        <f t="shared" si="9"/>
        <v>11292</v>
      </c>
      <c r="N30" s="86">
        <v>151</v>
      </c>
      <c r="O30" s="3"/>
      <c r="P30" s="3"/>
      <c r="Q30" s="3"/>
      <c r="R30" s="3"/>
    </row>
    <row r="31" spans="1:18" x14ac:dyDescent="0.3">
      <c r="A31" s="1">
        <f t="shared" si="4"/>
        <v>43779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H31+'09.11'!I31</f>
        <v>2130</v>
      </c>
      <c r="J31" s="51">
        <v>4</v>
      </c>
      <c r="K31" s="51">
        <v>3</v>
      </c>
      <c r="L31" s="51">
        <v>2</v>
      </c>
      <c r="M31" s="17">
        <f t="shared" si="9"/>
        <v>2119</v>
      </c>
      <c r="N31" s="86">
        <v>7</v>
      </c>
      <c r="O31" s="3"/>
      <c r="P31" s="3"/>
      <c r="Q31" s="3"/>
      <c r="R31" s="3"/>
    </row>
    <row r="32" spans="1:18" x14ac:dyDescent="0.3">
      <c r="A32" s="1">
        <f t="shared" si="4"/>
        <v>43779</v>
      </c>
      <c r="B32" s="2" t="s">
        <v>39</v>
      </c>
      <c r="C32" s="15">
        <v>5</v>
      </c>
      <c r="D32" s="50" t="s">
        <v>40</v>
      </c>
      <c r="E32" s="13">
        <v>4</v>
      </c>
      <c r="F32" s="13">
        <v>0</v>
      </c>
      <c r="G32" s="13">
        <v>0</v>
      </c>
      <c r="H32" s="83">
        <f t="shared" si="8"/>
        <v>4</v>
      </c>
      <c r="I32" s="105">
        <f>H32+'09.11'!I32</f>
        <v>4711</v>
      </c>
      <c r="J32" s="51">
        <v>5</v>
      </c>
      <c r="K32" s="51">
        <v>2</v>
      </c>
      <c r="L32" s="51">
        <v>0</v>
      </c>
      <c r="M32" s="17">
        <f t="shared" si="9"/>
        <v>4683</v>
      </c>
      <c r="N32" s="86">
        <v>23</v>
      </c>
      <c r="O32" s="3"/>
      <c r="P32" s="3"/>
      <c r="Q32" s="3"/>
      <c r="R32" s="3"/>
    </row>
    <row r="33" spans="1:18" x14ac:dyDescent="0.3">
      <c r="A33" s="1">
        <f t="shared" si="4"/>
        <v>43779</v>
      </c>
      <c r="B33" s="2" t="s">
        <v>41</v>
      </c>
      <c r="C33" s="15">
        <v>6</v>
      </c>
      <c r="D33" s="50" t="s">
        <v>42</v>
      </c>
      <c r="E33" s="13">
        <v>6</v>
      </c>
      <c r="F33" s="13">
        <v>0</v>
      </c>
      <c r="G33" s="13">
        <v>0</v>
      </c>
      <c r="H33" s="83">
        <f t="shared" si="8"/>
        <v>6</v>
      </c>
      <c r="I33" s="105">
        <f>H33+'09.11'!I33</f>
        <v>6875</v>
      </c>
      <c r="J33" s="51">
        <v>9</v>
      </c>
      <c r="K33" s="51">
        <v>4</v>
      </c>
      <c r="L33" s="51">
        <v>1</v>
      </c>
      <c r="M33" s="17">
        <f t="shared" si="9"/>
        <v>6801</v>
      </c>
      <c r="N33" s="86">
        <v>65</v>
      </c>
      <c r="O33" s="3"/>
      <c r="P33" s="3"/>
      <c r="Q33" s="3"/>
      <c r="R33" s="3"/>
    </row>
    <row r="34" spans="1:18" x14ac:dyDescent="0.3">
      <c r="A34" s="1">
        <f t="shared" si="4"/>
        <v>43779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H34+'09.11'!I34</f>
        <v>1000</v>
      </c>
      <c r="J34" s="51">
        <v>1</v>
      </c>
      <c r="K34" s="51">
        <v>0</v>
      </c>
      <c r="L34" s="51">
        <v>0</v>
      </c>
      <c r="M34" s="17">
        <f t="shared" si="9"/>
        <v>998</v>
      </c>
      <c r="N34" s="86">
        <v>1</v>
      </c>
      <c r="O34" s="3"/>
      <c r="P34" s="3"/>
      <c r="Q34" s="3"/>
      <c r="R34" s="3"/>
    </row>
    <row r="35" spans="1:18" x14ac:dyDescent="0.3">
      <c r="A35" s="1">
        <f t="shared" si="4"/>
        <v>43779</v>
      </c>
      <c r="B35" s="2" t="s">
        <v>45</v>
      </c>
      <c r="C35" s="20">
        <v>8</v>
      </c>
      <c r="D35" s="54" t="s">
        <v>46</v>
      </c>
      <c r="E35" s="13">
        <v>4</v>
      </c>
      <c r="F35" s="13">
        <v>0</v>
      </c>
      <c r="G35" s="13">
        <v>0</v>
      </c>
      <c r="H35" s="84">
        <f t="shared" si="8"/>
        <v>4</v>
      </c>
      <c r="I35" s="106">
        <f>H35+'09.11'!I35</f>
        <v>2322</v>
      </c>
      <c r="J35" s="55">
        <v>4</v>
      </c>
      <c r="K35" s="55">
        <v>1</v>
      </c>
      <c r="L35" s="55">
        <v>1</v>
      </c>
      <c r="M35" s="19">
        <f t="shared" si="9"/>
        <v>2300</v>
      </c>
      <c r="N35" s="87">
        <v>18</v>
      </c>
      <c r="O35" s="3"/>
      <c r="P35" s="3"/>
      <c r="Q35" s="3"/>
      <c r="R35" s="3"/>
    </row>
    <row r="36" spans="1:18" x14ac:dyDescent="0.3">
      <c r="A36" s="1">
        <f t="shared" si="4"/>
        <v>43779</v>
      </c>
      <c r="B36" s="2">
        <v>1</v>
      </c>
      <c r="C36" s="103"/>
      <c r="D36" s="22" t="s">
        <v>47</v>
      </c>
      <c r="E36" s="23">
        <f>SUM(E26:E27)</f>
        <v>118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118</v>
      </c>
      <c r="I36" s="23">
        <f t="shared" si="10"/>
        <v>97801</v>
      </c>
      <c r="J36" s="23">
        <f t="shared" si="10"/>
        <v>251</v>
      </c>
      <c r="K36" s="23">
        <f t="shared" si="10"/>
        <v>179</v>
      </c>
      <c r="L36" s="23">
        <f t="shared" si="10"/>
        <v>112</v>
      </c>
      <c r="M36" s="23">
        <f t="shared" si="10"/>
        <v>96776</v>
      </c>
      <c r="N36" s="23">
        <f t="shared" si="10"/>
        <v>774</v>
      </c>
      <c r="O36" s="3"/>
      <c r="P36" s="3"/>
      <c r="Q36" s="3"/>
      <c r="R36" s="3"/>
    </row>
    <row r="37" spans="1:18" ht="21.6" customHeight="1" x14ac:dyDescent="0.3">
      <c r="A37" s="1">
        <f t="shared" si="4"/>
        <v>43779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43779</v>
      </c>
      <c r="B38" s="64">
        <v>1</v>
      </c>
      <c r="C38" s="69"/>
      <c r="D38" s="306" t="s">
        <v>234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43779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43779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43779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43779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43779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14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53</v>
      </c>
      <c r="O43" s="3"/>
      <c r="P43" s="3"/>
      <c r="Q43" s="3"/>
      <c r="R43" s="3"/>
    </row>
    <row r="44" spans="1:18" ht="58.2" customHeight="1" x14ac:dyDescent="0.3">
      <c r="A44" s="1">
        <f t="shared" si="4"/>
        <v>43779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20" t="s">
        <v>142</v>
      </c>
      <c r="I44" s="65" t="str">
        <f>"me©‡gvU fwZ© 
= "&amp;I75</f>
        <v>me©‡gvU fwZ© 
= 19618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19458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43779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H45+'09.11'!I45</f>
        <v>1203</v>
      </c>
      <c r="J45" s="49">
        <v>3</v>
      </c>
      <c r="K45" s="49">
        <v>3</v>
      </c>
      <c r="L45" s="49">
        <v>1</v>
      </c>
      <c r="M45" s="14">
        <f t="shared" ref="M45:M74" si="12">I45-N45-J45</f>
        <v>1199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43779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H46+'09.11'!I46</f>
        <v>1844</v>
      </c>
      <c r="J46" s="51">
        <v>11</v>
      </c>
      <c r="K46" s="51">
        <v>10</v>
      </c>
      <c r="L46" s="51">
        <v>8</v>
      </c>
      <c r="M46" s="17">
        <f t="shared" si="12"/>
        <v>1827</v>
      </c>
      <c r="N46" s="86">
        <v>6</v>
      </c>
      <c r="O46" s="3"/>
      <c r="P46" s="3"/>
      <c r="Q46" s="3"/>
      <c r="R46" s="3"/>
    </row>
    <row r="47" spans="1:18" ht="17.55" customHeight="1" x14ac:dyDescent="0.3">
      <c r="A47" s="1">
        <f t="shared" si="4"/>
        <v>43779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H47+'09.11'!I47</f>
        <v>661</v>
      </c>
      <c r="J47" s="51">
        <v>4</v>
      </c>
      <c r="K47" s="51">
        <v>4</v>
      </c>
      <c r="L47" s="51">
        <v>3</v>
      </c>
      <c r="M47" s="17">
        <f t="shared" si="12"/>
        <v>655</v>
      </c>
      <c r="N47" s="86">
        <v>2</v>
      </c>
      <c r="O47" s="3"/>
      <c r="P47" s="3"/>
      <c r="Q47" s="3"/>
      <c r="R47" s="3"/>
    </row>
    <row r="48" spans="1:18" ht="17.55" customHeight="1" x14ac:dyDescent="0.3">
      <c r="A48" s="1">
        <f t="shared" si="4"/>
        <v>43779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H48+'09.11'!I48</f>
        <v>751</v>
      </c>
      <c r="J48" s="51">
        <v>8</v>
      </c>
      <c r="K48" s="51">
        <v>7</v>
      </c>
      <c r="L48" s="51">
        <v>4</v>
      </c>
      <c r="M48" s="17">
        <f t="shared" si="12"/>
        <v>741</v>
      </c>
      <c r="N48" s="86">
        <v>2</v>
      </c>
      <c r="O48" s="3"/>
      <c r="P48" s="3"/>
      <c r="Q48" s="3"/>
      <c r="R48" s="3"/>
    </row>
    <row r="49" spans="1:18" ht="17.55" customHeight="1" x14ac:dyDescent="0.3">
      <c r="A49" s="1">
        <f t="shared" si="4"/>
        <v>43779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H49+'09.11'!I49</f>
        <v>902</v>
      </c>
      <c r="J49" s="51">
        <v>12</v>
      </c>
      <c r="K49" s="51">
        <v>12</v>
      </c>
      <c r="L49" s="51">
        <v>12</v>
      </c>
      <c r="M49" s="17">
        <f t="shared" si="12"/>
        <v>888</v>
      </c>
      <c r="N49" s="86">
        <v>2</v>
      </c>
      <c r="O49" s="3"/>
      <c r="P49" s="3"/>
      <c r="Q49" s="3"/>
      <c r="R49" s="3"/>
    </row>
    <row r="50" spans="1:18" ht="17.55" customHeight="1" x14ac:dyDescent="0.3">
      <c r="A50" s="1">
        <f t="shared" si="4"/>
        <v>43779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H50+'09.11'!I50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43779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H51+'09.11'!I51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43779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H52+'09.11'!I52</f>
        <v>372</v>
      </c>
      <c r="J52" s="51">
        <v>1</v>
      </c>
      <c r="K52" s="51">
        <v>2</v>
      </c>
      <c r="L52" s="51">
        <v>2</v>
      </c>
      <c r="M52" s="17">
        <f t="shared" si="12"/>
        <v>371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43779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H53+'09.11'!I53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43779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H54+'09.11'!I54</f>
        <v>1686</v>
      </c>
      <c r="J54" s="51">
        <v>2</v>
      </c>
      <c r="K54" s="51">
        <v>1</v>
      </c>
      <c r="L54" s="51">
        <v>1</v>
      </c>
      <c r="M54" s="17">
        <f t="shared" si="12"/>
        <v>1678</v>
      </c>
      <c r="N54" s="86">
        <v>6</v>
      </c>
      <c r="O54" s="3"/>
      <c r="P54" s="3"/>
      <c r="Q54" s="3"/>
      <c r="R54" s="3"/>
    </row>
    <row r="55" spans="1:18" ht="17.55" customHeight="1" x14ac:dyDescent="0.3">
      <c r="A55" s="1">
        <f t="shared" si="4"/>
        <v>43779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H55+'09.11'!I55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43779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H56+'09.11'!I56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43779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H57+'09.11'!I57</f>
        <v>677</v>
      </c>
      <c r="J57" s="51">
        <v>4</v>
      </c>
      <c r="K57" s="51">
        <v>4</v>
      </c>
      <c r="L57" s="51">
        <v>1</v>
      </c>
      <c r="M57" s="17">
        <f t="shared" si="12"/>
        <v>672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43779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H58+'09.11'!I58</f>
        <v>1397</v>
      </c>
      <c r="J58" s="51">
        <v>6</v>
      </c>
      <c r="K58" s="51">
        <v>6</v>
      </c>
      <c r="L58" s="51">
        <v>4</v>
      </c>
      <c r="M58" s="17">
        <f t="shared" si="12"/>
        <v>1385</v>
      </c>
      <c r="N58" s="86">
        <v>6</v>
      </c>
      <c r="O58" s="3"/>
      <c r="P58" s="3"/>
      <c r="Q58" s="3"/>
      <c r="R58" s="3"/>
    </row>
    <row r="59" spans="1:18" ht="17.55" customHeight="1" x14ac:dyDescent="0.3">
      <c r="A59" s="1">
        <f t="shared" si="4"/>
        <v>43779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H59+'09.11'!I59</f>
        <v>766</v>
      </c>
      <c r="J59" s="51">
        <v>8</v>
      </c>
      <c r="K59" s="51">
        <v>8</v>
      </c>
      <c r="L59" s="51">
        <v>7</v>
      </c>
      <c r="M59" s="17">
        <f t="shared" si="12"/>
        <v>756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43779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H60+'09.11'!I60</f>
        <v>368</v>
      </c>
      <c r="J60" s="51"/>
      <c r="K60" s="51"/>
      <c r="L60" s="51">
        <v>0</v>
      </c>
      <c r="M60" s="17">
        <f t="shared" si="12"/>
        <v>368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43779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H61+'09.11'!I61</f>
        <v>479</v>
      </c>
      <c r="J61" s="51"/>
      <c r="K61" s="51"/>
      <c r="L61" s="51">
        <v>0</v>
      </c>
      <c r="M61" s="17">
        <f t="shared" si="12"/>
        <v>478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43779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H62+'09.11'!I62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43779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H63+'09.11'!I63</f>
        <v>797</v>
      </c>
      <c r="J63" s="51">
        <v>6</v>
      </c>
      <c r="K63" s="51">
        <v>5</v>
      </c>
      <c r="L63" s="51">
        <v>5</v>
      </c>
      <c r="M63" s="17">
        <f t="shared" si="12"/>
        <v>786</v>
      </c>
      <c r="N63" s="86">
        <v>5</v>
      </c>
      <c r="O63" s="3"/>
      <c r="P63" s="3"/>
      <c r="Q63" s="3"/>
      <c r="R63" s="3"/>
    </row>
    <row r="64" spans="1:18" ht="17.55" customHeight="1" x14ac:dyDescent="0.3">
      <c r="A64" s="1">
        <f t="shared" si="4"/>
        <v>43779</v>
      </c>
      <c r="B64" s="2" t="s">
        <v>95</v>
      </c>
      <c r="C64" s="33">
        <v>20</v>
      </c>
      <c r="D64" s="50" t="s">
        <v>96</v>
      </c>
      <c r="E64" s="13">
        <v>4</v>
      </c>
      <c r="F64" s="13">
        <v>0</v>
      </c>
      <c r="G64" s="13">
        <v>0</v>
      </c>
      <c r="H64" s="83">
        <f t="shared" si="11"/>
        <v>4</v>
      </c>
      <c r="I64" s="105">
        <f>H64+'09.11'!I64</f>
        <v>980</v>
      </c>
      <c r="J64" s="51"/>
      <c r="K64" s="51"/>
      <c r="L64" s="51">
        <v>0</v>
      </c>
      <c r="M64" s="17">
        <f t="shared" si="12"/>
        <v>974</v>
      </c>
      <c r="N64" s="86">
        <v>6</v>
      </c>
      <c r="O64" s="3"/>
      <c r="P64" s="3"/>
      <c r="Q64" s="3"/>
      <c r="R64" s="3"/>
    </row>
    <row r="65" spans="1:18" ht="17.55" customHeight="1" x14ac:dyDescent="0.3">
      <c r="A65" s="1">
        <f t="shared" si="4"/>
        <v>43779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H65+'09.11'!I65</f>
        <v>482</v>
      </c>
      <c r="J65" s="51">
        <v>4</v>
      </c>
      <c r="K65" s="51">
        <v>4</v>
      </c>
      <c r="L65" s="51">
        <v>4</v>
      </c>
      <c r="M65" s="17">
        <f t="shared" si="12"/>
        <v>477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43779</v>
      </c>
      <c r="B66" s="2" t="s">
        <v>99</v>
      </c>
      <c r="C66" s="33">
        <v>22</v>
      </c>
      <c r="D66" s="50" t="s">
        <v>100</v>
      </c>
      <c r="E66" s="13">
        <v>1</v>
      </c>
      <c r="F66" s="13">
        <v>0</v>
      </c>
      <c r="G66" s="13">
        <v>0</v>
      </c>
      <c r="H66" s="83">
        <f t="shared" si="11"/>
        <v>1</v>
      </c>
      <c r="I66" s="105">
        <f>H66+'09.11'!I66</f>
        <v>309</v>
      </c>
      <c r="J66" s="51">
        <v>7</v>
      </c>
      <c r="K66" s="51">
        <v>7</v>
      </c>
      <c r="L66" s="51">
        <v>3</v>
      </c>
      <c r="M66" s="17">
        <f t="shared" si="12"/>
        <v>301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43779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H67+'09.11'!I67</f>
        <v>720</v>
      </c>
      <c r="J67" s="51">
        <v>7</v>
      </c>
      <c r="K67" s="51">
        <v>6</v>
      </c>
      <c r="L67" s="51">
        <v>5</v>
      </c>
      <c r="M67" s="17">
        <f t="shared" si="12"/>
        <v>710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43779</v>
      </c>
      <c r="B68" s="2" t="s">
        <v>103</v>
      </c>
      <c r="C68" s="33">
        <v>24</v>
      </c>
      <c r="D68" s="50" t="s">
        <v>104</v>
      </c>
      <c r="E68" s="13">
        <v>1</v>
      </c>
      <c r="F68" s="13">
        <v>0</v>
      </c>
      <c r="G68" s="13">
        <v>0</v>
      </c>
      <c r="H68" s="83">
        <f t="shared" si="11"/>
        <v>1</v>
      </c>
      <c r="I68" s="105">
        <f>H68+'09.11'!I68</f>
        <v>359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2</v>
      </c>
      <c r="O68" s="3"/>
      <c r="P68" s="3"/>
      <c r="Q68" s="3"/>
      <c r="R68" s="3"/>
    </row>
    <row r="69" spans="1:18" ht="17.55" customHeight="1" x14ac:dyDescent="0.3">
      <c r="A69" s="1">
        <f t="shared" si="4"/>
        <v>43779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H69+'09.11'!I69</f>
        <v>843</v>
      </c>
      <c r="J69" s="51">
        <v>3</v>
      </c>
      <c r="K69" s="51">
        <v>2</v>
      </c>
      <c r="L69" s="51">
        <v>1</v>
      </c>
      <c r="M69" s="17">
        <f t="shared" si="12"/>
        <v>835</v>
      </c>
      <c r="N69" s="86">
        <v>5</v>
      </c>
      <c r="O69" s="3"/>
      <c r="P69" s="3"/>
      <c r="Q69" s="3"/>
      <c r="R69" s="3"/>
    </row>
    <row r="70" spans="1:18" ht="17.55" customHeight="1" x14ac:dyDescent="0.3">
      <c r="A70" s="1">
        <f t="shared" si="4"/>
        <v>43779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H70+'09.11'!I70</f>
        <v>784</v>
      </c>
      <c r="J70" s="51">
        <v>2</v>
      </c>
      <c r="K70" s="51">
        <v>2</v>
      </c>
      <c r="L70" s="51">
        <v>0</v>
      </c>
      <c r="M70" s="17">
        <f t="shared" si="12"/>
        <v>782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43779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H71+'09.11'!I71</f>
        <v>772</v>
      </c>
      <c r="J71" s="51"/>
      <c r="K71" s="51"/>
      <c r="L71" s="51">
        <v>0</v>
      </c>
      <c r="M71" s="17">
        <f t="shared" si="12"/>
        <v>772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43779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H72+'09.11'!I72</f>
        <v>302</v>
      </c>
      <c r="J72" s="51"/>
      <c r="K72" s="51"/>
      <c r="L72" s="51">
        <v>0</v>
      </c>
      <c r="M72" s="17">
        <f t="shared" si="12"/>
        <v>302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43779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H73+'09.11'!I73</f>
        <v>395</v>
      </c>
      <c r="J73" s="51">
        <v>3</v>
      </c>
      <c r="K73" s="51">
        <v>3</v>
      </c>
      <c r="L73" s="51">
        <v>3</v>
      </c>
      <c r="M73" s="17">
        <f t="shared" si="12"/>
        <v>391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43779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H74+'09.11'!I74</f>
        <v>10</v>
      </c>
      <c r="J74" s="55">
        <v>10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43779</v>
      </c>
      <c r="B75" s="2">
        <v>1</v>
      </c>
      <c r="C75" s="29"/>
      <c r="D75" s="22" t="s">
        <v>117</v>
      </c>
      <c r="E75" s="23">
        <f>SUM(E45:E74)</f>
        <v>14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14</v>
      </c>
      <c r="I75" s="23">
        <f t="shared" si="13"/>
        <v>19618</v>
      </c>
      <c r="J75" s="23">
        <f t="shared" si="13"/>
        <v>107</v>
      </c>
      <c r="K75" s="23">
        <f t="shared" si="13"/>
        <v>98</v>
      </c>
      <c r="L75" s="23">
        <f t="shared" si="13"/>
        <v>69</v>
      </c>
      <c r="M75" s="23">
        <f t="shared" si="13"/>
        <v>19458</v>
      </c>
      <c r="N75" s="23">
        <f t="shared" si="13"/>
        <v>53</v>
      </c>
      <c r="O75" s="3"/>
      <c r="P75" s="3"/>
      <c r="Q75" s="3"/>
      <c r="R75" s="3"/>
    </row>
    <row r="76" spans="1:18" ht="17.55" customHeight="1" x14ac:dyDescent="0.3">
      <c r="A76" s="1">
        <f t="shared" si="4"/>
        <v>43779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43779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43779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43779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43779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43779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43779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43779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43779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43779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43779</v>
      </c>
      <c r="B86" s="2">
        <v>1</v>
      </c>
      <c r="E86" s="30"/>
    </row>
    <row r="87" spans="1:14" x14ac:dyDescent="0.3">
      <c r="A87" s="1">
        <f t="shared" si="4"/>
        <v>43779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43779</v>
      </c>
      <c r="B88" s="2">
        <v>1</v>
      </c>
      <c r="E88" s="30"/>
    </row>
    <row r="89" spans="1:14" x14ac:dyDescent="0.3">
      <c r="A89" s="1">
        <f t="shared" ref="A89" si="14">$N$3</f>
        <v>43779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43778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43778</v>
      </c>
      <c r="B2" s="2">
        <v>1</v>
      </c>
      <c r="C2" s="218"/>
      <c r="D2" s="218"/>
      <c r="E2" s="218"/>
      <c r="F2" s="218"/>
      <c r="G2" s="218"/>
      <c r="H2" s="218"/>
      <c r="I2" s="218"/>
      <c r="J2" s="218"/>
      <c r="K2" s="218"/>
      <c r="L2" s="218"/>
      <c r="M2" s="41"/>
      <c r="N2" s="218"/>
    </row>
    <row r="3" spans="1:20" ht="17.399999999999999" x14ac:dyDescent="0.3">
      <c r="A3" s="1">
        <f t="shared" si="0"/>
        <v>43778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43778</v>
      </c>
      <c r="O3" s="3"/>
      <c r="P3" s="3"/>
      <c r="Q3" s="3"/>
      <c r="R3" s="3"/>
    </row>
    <row r="4" spans="1:20" ht="17.399999999999999" x14ac:dyDescent="0.3">
      <c r="A4" s="1">
        <f t="shared" si="0"/>
        <v>43778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43778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43778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43778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43778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43778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143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796</v>
      </c>
      <c r="O9" s="3"/>
      <c r="P9" s="3"/>
      <c r="Q9" s="40" t="str">
        <f>"24 N›Uvq ?? msL¨v = "&amp;H36</f>
        <v>24 N›Uvq ?? msL¨v = 143</v>
      </c>
    </row>
    <row r="10" spans="1:20" ht="57.6" x14ac:dyDescent="0.3">
      <c r="A10" s="1">
        <f t="shared" si="0"/>
        <v>43778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17" t="s">
        <v>142</v>
      </c>
      <c r="I10" s="65" t="str">
        <f>"me©‡gvU fwZ©
= "&amp;I36</f>
        <v>me©‡gvU fwZ©
= 97683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96636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43778</v>
      </c>
      <c r="B11" s="2" t="s">
        <v>9</v>
      </c>
      <c r="C11" s="12">
        <v>1</v>
      </c>
      <c r="D11" s="57" t="s">
        <v>10</v>
      </c>
      <c r="E11" s="13">
        <v>10</v>
      </c>
      <c r="F11" s="13">
        <v>0</v>
      </c>
      <c r="G11" s="13">
        <v>0</v>
      </c>
      <c r="H11" s="82">
        <f>SUM(E11:G11)</f>
        <v>10</v>
      </c>
      <c r="I11" s="104">
        <f>H11+'08.11'!I11</f>
        <v>8416</v>
      </c>
      <c r="J11" s="49">
        <v>40</v>
      </c>
      <c r="K11" s="49">
        <v>23</v>
      </c>
      <c r="L11" s="49">
        <v>11</v>
      </c>
      <c r="M11" s="14">
        <f t="shared" ref="M11:M23" si="1">I11-N11-J11</f>
        <v>8293</v>
      </c>
      <c r="N11" s="85">
        <v>83</v>
      </c>
      <c r="O11" s="3"/>
      <c r="P11" s="3"/>
      <c r="Q11" s="3"/>
      <c r="R11" s="3"/>
    </row>
    <row r="12" spans="1:20" x14ac:dyDescent="0.3">
      <c r="A12" s="1">
        <f t="shared" si="0"/>
        <v>43778</v>
      </c>
      <c r="B12" s="2" t="s">
        <v>11</v>
      </c>
      <c r="C12" s="15">
        <v>2</v>
      </c>
      <c r="D12" s="59" t="s">
        <v>144</v>
      </c>
      <c r="E12" s="13">
        <v>8</v>
      </c>
      <c r="F12" s="13">
        <v>0</v>
      </c>
      <c r="G12" s="13">
        <v>0</v>
      </c>
      <c r="H12" s="83">
        <f t="shared" ref="H12:H23" si="2">SUM(E12:G12)</f>
        <v>8</v>
      </c>
      <c r="I12" s="105">
        <f>H12+'08.11'!I12</f>
        <v>4891</v>
      </c>
      <c r="J12" s="51">
        <v>2</v>
      </c>
      <c r="K12" s="51">
        <v>0</v>
      </c>
      <c r="L12" s="51">
        <v>0</v>
      </c>
      <c r="M12" s="17">
        <f t="shared" si="1"/>
        <v>4839</v>
      </c>
      <c r="N12" s="86">
        <v>50</v>
      </c>
      <c r="O12" s="3"/>
      <c r="P12" s="3"/>
      <c r="Q12" s="3"/>
      <c r="R12" s="3"/>
    </row>
    <row r="13" spans="1:20" x14ac:dyDescent="0.3">
      <c r="A13" s="1">
        <f t="shared" si="0"/>
        <v>43778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H13+'08.11'!I13</f>
        <v>1433</v>
      </c>
      <c r="J13" s="51">
        <v>16</v>
      </c>
      <c r="K13" s="51">
        <v>9</v>
      </c>
      <c r="L13" s="51">
        <v>8</v>
      </c>
      <c r="M13" s="17">
        <f t="shared" si="1"/>
        <v>1413</v>
      </c>
      <c r="N13" s="86">
        <v>4</v>
      </c>
      <c r="O13" s="3"/>
      <c r="Q13" s="3"/>
      <c r="R13" s="3"/>
    </row>
    <row r="14" spans="1:20" x14ac:dyDescent="0.3">
      <c r="A14" s="1">
        <f t="shared" si="0"/>
        <v>43778</v>
      </c>
      <c r="B14" s="2" t="s">
        <v>14</v>
      </c>
      <c r="C14" s="15">
        <v>4</v>
      </c>
      <c r="D14" s="59" t="s">
        <v>145</v>
      </c>
      <c r="E14" s="13">
        <v>10</v>
      </c>
      <c r="F14" s="13">
        <v>0</v>
      </c>
      <c r="G14" s="13">
        <v>0</v>
      </c>
      <c r="H14" s="83">
        <f t="shared" si="2"/>
        <v>10</v>
      </c>
      <c r="I14" s="105">
        <f>H14+'08.11'!I14</f>
        <v>3622</v>
      </c>
      <c r="J14" s="51">
        <v>7</v>
      </c>
      <c r="K14" s="51">
        <v>8</v>
      </c>
      <c r="L14" s="51">
        <v>5</v>
      </c>
      <c r="M14" s="17">
        <f t="shared" si="1"/>
        <v>3575</v>
      </c>
      <c r="N14" s="86">
        <v>40</v>
      </c>
      <c r="O14" s="3"/>
      <c r="P14" s="3"/>
      <c r="Q14" s="3"/>
      <c r="R14" s="3"/>
    </row>
    <row r="15" spans="1:20" ht="17.399999999999999" x14ac:dyDescent="0.3">
      <c r="A15" s="1">
        <f t="shared" si="0"/>
        <v>43778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H15+'08.11'!I15</f>
        <v>1623</v>
      </c>
      <c r="J15" s="51">
        <v>3</v>
      </c>
      <c r="K15" s="51">
        <v>2</v>
      </c>
      <c r="L15" s="51">
        <v>2</v>
      </c>
      <c r="M15" s="17">
        <f t="shared" si="1"/>
        <v>1614</v>
      </c>
      <c r="N15" s="86">
        <v>6</v>
      </c>
      <c r="O15" s="3"/>
      <c r="P15" s="3"/>
      <c r="Q15" s="3"/>
      <c r="R15" s="3"/>
    </row>
    <row r="16" spans="1:20" ht="17.399999999999999" x14ac:dyDescent="0.3">
      <c r="A16" s="1">
        <f t="shared" si="0"/>
        <v>43778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H16+'08.11'!I16</f>
        <v>1017</v>
      </c>
      <c r="J16" s="51"/>
      <c r="K16" s="51"/>
      <c r="L16" s="51">
        <v>0</v>
      </c>
      <c r="M16" s="17">
        <f t="shared" si="1"/>
        <v>1014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43778</v>
      </c>
      <c r="B17" s="2" t="s">
        <v>23</v>
      </c>
      <c r="C17" s="15">
        <v>7</v>
      </c>
      <c r="D17" s="61" t="s">
        <v>24</v>
      </c>
      <c r="E17" s="13">
        <v>5</v>
      </c>
      <c r="F17" s="13">
        <v>0</v>
      </c>
      <c r="G17" s="13">
        <v>0</v>
      </c>
      <c r="H17" s="83">
        <f t="shared" si="2"/>
        <v>5</v>
      </c>
      <c r="I17" s="105">
        <f>H17+'08.11'!I17</f>
        <v>4060</v>
      </c>
      <c r="J17" s="51">
        <v>15</v>
      </c>
      <c r="K17" s="51">
        <v>9</v>
      </c>
      <c r="L17" s="51">
        <v>4</v>
      </c>
      <c r="M17" s="17">
        <f t="shared" si="1"/>
        <v>4000</v>
      </c>
      <c r="N17" s="86">
        <v>45</v>
      </c>
      <c r="O17" s="3"/>
      <c r="P17" s="3"/>
      <c r="Q17" s="3"/>
      <c r="R17" s="3"/>
    </row>
    <row r="18" spans="1:18" ht="17.399999999999999" x14ac:dyDescent="0.3">
      <c r="A18" s="1">
        <f t="shared" si="0"/>
        <v>43778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H18+'08.11'!I18</f>
        <v>350</v>
      </c>
      <c r="J18" s="51"/>
      <c r="K18" s="51"/>
      <c r="L18" s="51">
        <v>0</v>
      </c>
      <c r="M18" s="17">
        <f t="shared" si="1"/>
        <v>348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43778</v>
      </c>
      <c r="B19" s="2" t="s">
        <v>27</v>
      </c>
      <c r="C19" s="15">
        <v>9</v>
      </c>
      <c r="D19" s="61" t="s">
        <v>28</v>
      </c>
      <c r="E19" s="13">
        <v>3</v>
      </c>
      <c r="F19" s="13">
        <v>0</v>
      </c>
      <c r="G19" s="13">
        <v>0</v>
      </c>
      <c r="H19" s="83">
        <f t="shared" si="2"/>
        <v>3</v>
      </c>
      <c r="I19" s="105">
        <f>H19+'08.11'!I19</f>
        <v>1709</v>
      </c>
      <c r="J19" s="51"/>
      <c r="K19" s="51">
        <v>0</v>
      </c>
      <c r="L19" s="51">
        <v>0</v>
      </c>
      <c r="M19" s="17">
        <f t="shared" si="1"/>
        <v>1692</v>
      </c>
      <c r="N19" s="86">
        <v>17</v>
      </c>
      <c r="O19" s="3"/>
      <c r="P19" s="3"/>
      <c r="Q19" s="3"/>
      <c r="R19" s="3"/>
    </row>
    <row r="20" spans="1:18" x14ac:dyDescent="0.3">
      <c r="A20" s="1">
        <f t="shared" si="0"/>
        <v>43778</v>
      </c>
      <c r="B20" s="2" t="s">
        <v>29</v>
      </c>
      <c r="C20" s="15">
        <v>10</v>
      </c>
      <c r="D20" s="59" t="s">
        <v>30</v>
      </c>
      <c r="E20" s="13">
        <v>3</v>
      </c>
      <c r="F20" s="13">
        <v>0</v>
      </c>
      <c r="G20" s="13">
        <v>0</v>
      </c>
      <c r="H20" s="83">
        <f t="shared" si="2"/>
        <v>3</v>
      </c>
      <c r="I20" s="105">
        <f>H20+'08.11'!I20</f>
        <v>3067</v>
      </c>
      <c r="J20" s="51">
        <v>3</v>
      </c>
      <c r="K20" s="51">
        <v>2</v>
      </c>
      <c r="L20" s="51">
        <v>2</v>
      </c>
      <c r="M20" s="17">
        <f t="shared" si="1"/>
        <v>3027</v>
      </c>
      <c r="N20" s="86">
        <v>37</v>
      </c>
      <c r="O20" s="3"/>
      <c r="P20" s="3"/>
      <c r="Q20" s="3"/>
      <c r="R20" s="3"/>
    </row>
    <row r="21" spans="1:18" ht="22.2" customHeight="1" x14ac:dyDescent="0.3">
      <c r="A21" s="1">
        <f t="shared" si="0"/>
        <v>43778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H21+'08.11'!I21</f>
        <v>241</v>
      </c>
      <c r="J21" s="51"/>
      <c r="K21" s="51"/>
      <c r="L21" s="51"/>
      <c r="M21" s="17">
        <f t="shared" si="1"/>
        <v>241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H22+'08.11'!I22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43778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40</v>
      </c>
      <c r="I24" s="94">
        <f t="shared" si="3"/>
        <v>30504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30131</v>
      </c>
      <c r="N24" s="96">
        <f t="shared" si="3"/>
        <v>287</v>
      </c>
      <c r="O24" s="3"/>
      <c r="P24" s="3"/>
      <c r="Q24" s="3"/>
      <c r="R24" s="3"/>
    </row>
    <row r="25" spans="1:18" x14ac:dyDescent="0.3">
      <c r="A25" s="1">
        <f t="shared" ref="A25:A88" si="4">$N$3</f>
        <v>43778</v>
      </c>
      <c r="B25" s="2">
        <v>1</v>
      </c>
      <c r="C25" s="78"/>
      <c r="D25" s="79" t="s">
        <v>119</v>
      </c>
      <c r="E25" s="97">
        <f>E75</f>
        <v>14</v>
      </c>
      <c r="F25" s="98">
        <f t="shared" ref="F25:N25" si="5">F75</f>
        <v>0</v>
      </c>
      <c r="G25" s="98">
        <f t="shared" si="5"/>
        <v>0</v>
      </c>
      <c r="H25" s="99">
        <f t="shared" si="5"/>
        <v>14</v>
      </c>
      <c r="I25" s="97">
        <f t="shared" si="5"/>
        <v>19604</v>
      </c>
      <c r="J25" s="98">
        <f t="shared" si="5"/>
        <v>107</v>
      </c>
      <c r="K25" s="98">
        <f t="shared" si="5"/>
        <v>98</v>
      </c>
      <c r="L25" s="100">
        <f t="shared" si="5"/>
        <v>69</v>
      </c>
      <c r="M25" s="101">
        <f t="shared" si="5"/>
        <v>19442</v>
      </c>
      <c r="N25" s="102">
        <f t="shared" si="5"/>
        <v>55</v>
      </c>
      <c r="O25" s="3"/>
      <c r="P25" s="3"/>
      <c r="Q25" s="3"/>
      <c r="R25" s="3"/>
    </row>
    <row r="26" spans="1:18" x14ac:dyDescent="0.3">
      <c r="A26" s="1">
        <f t="shared" si="4"/>
        <v>43778</v>
      </c>
      <c r="B26" s="2">
        <v>1</v>
      </c>
      <c r="C26" s="78"/>
      <c r="D26" s="79" t="s">
        <v>154</v>
      </c>
      <c r="E26" s="97">
        <f>E24+E25</f>
        <v>54</v>
      </c>
      <c r="F26" s="98">
        <f t="shared" ref="F26:N26" si="6">F24+F25</f>
        <v>0</v>
      </c>
      <c r="G26" s="98">
        <f t="shared" si="6"/>
        <v>0</v>
      </c>
      <c r="H26" s="99">
        <f t="shared" si="6"/>
        <v>54</v>
      </c>
      <c r="I26" s="97">
        <f t="shared" si="6"/>
        <v>50108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49573</v>
      </c>
      <c r="N26" s="102">
        <f t="shared" si="6"/>
        <v>342</v>
      </c>
      <c r="O26" s="3"/>
      <c r="P26" s="67"/>
      <c r="Q26" s="3"/>
      <c r="R26" s="3"/>
    </row>
    <row r="27" spans="1:18" x14ac:dyDescent="0.3">
      <c r="A27" s="1">
        <f t="shared" si="4"/>
        <v>43778</v>
      </c>
      <c r="B27" s="2">
        <v>1</v>
      </c>
      <c r="C27" s="80"/>
      <c r="D27" s="81" t="s">
        <v>120</v>
      </c>
      <c r="E27" s="97">
        <f>SUM(E28:E35)</f>
        <v>89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89</v>
      </c>
      <c r="I27" s="97">
        <f t="shared" si="7"/>
        <v>47575</v>
      </c>
      <c r="J27" s="98">
        <f t="shared" si="7"/>
        <v>58</v>
      </c>
      <c r="K27" s="98">
        <f t="shared" si="7"/>
        <v>28</v>
      </c>
      <c r="L27" s="100">
        <f t="shared" si="7"/>
        <v>11</v>
      </c>
      <c r="M27" s="101">
        <f t="shared" si="7"/>
        <v>47063</v>
      </c>
      <c r="N27" s="102">
        <f t="shared" si="7"/>
        <v>454</v>
      </c>
      <c r="O27" s="3"/>
      <c r="P27" s="3"/>
      <c r="Q27" s="3"/>
      <c r="R27" s="3"/>
    </row>
    <row r="28" spans="1:18" x14ac:dyDescent="0.3">
      <c r="A28" s="1">
        <f t="shared" si="4"/>
        <v>43778</v>
      </c>
      <c r="B28" s="2" t="s">
        <v>31</v>
      </c>
      <c r="C28" s="12">
        <v>1</v>
      </c>
      <c r="D28" s="48" t="s">
        <v>32</v>
      </c>
      <c r="E28" s="13">
        <v>17</v>
      </c>
      <c r="F28" s="13">
        <v>0</v>
      </c>
      <c r="G28" s="13">
        <v>0</v>
      </c>
      <c r="H28" s="82">
        <f t="shared" ref="H28:H35" si="8">SUM(E28:G28)</f>
        <v>17</v>
      </c>
      <c r="I28" s="104">
        <f>H28+'08.11'!I28</f>
        <v>11343</v>
      </c>
      <c r="J28" s="49">
        <v>13</v>
      </c>
      <c r="K28" s="49">
        <v>6</v>
      </c>
      <c r="L28" s="49">
        <v>4</v>
      </c>
      <c r="M28" s="14">
        <f t="shared" ref="M28:M35" si="9">I28-N28-J28</f>
        <v>11260</v>
      </c>
      <c r="N28" s="85">
        <v>70</v>
      </c>
      <c r="O28" s="3"/>
      <c r="P28" s="3"/>
      <c r="Q28" s="3"/>
      <c r="R28" s="3"/>
    </row>
    <row r="29" spans="1:18" x14ac:dyDescent="0.3">
      <c r="A29" s="1">
        <f t="shared" si="4"/>
        <v>43778</v>
      </c>
      <c r="B29" s="2" t="s">
        <v>33</v>
      </c>
      <c r="C29" s="15">
        <v>2</v>
      </c>
      <c r="D29" s="50" t="s">
        <v>156</v>
      </c>
      <c r="E29" s="13">
        <v>22</v>
      </c>
      <c r="F29" s="13">
        <v>0</v>
      </c>
      <c r="G29" s="13">
        <v>0</v>
      </c>
      <c r="H29" s="83">
        <f t="shared" si="8"/>
        <v>22</v>
      </c>
      <c r="I29" s="105">
        <f>H29+'08.11'!I29</f>
        <v>7771</v>
      </c>
      <c r="J29" s="51">
        <v>5</v>
      </c>
      <c r="K29" s="51">
        <v>3</v>
      </c>
      <c r="L29" s="51">
        <v>0</v>
      </c>
      <c r="M29" s="17">
        <f t="shared" si="9"/>
        <v>7645</v>
      </c>
      <c r="N29" s="86">
        <v>121</v>
      </c>
      <c r="O29" s="3"/>
      <c r="P29" s="3"/>
      <c r="Q29" s="3"/>
      <c r="R29" s="3"/>
    </row>
    <row r="30" spans="1:18" ht="17.399999999999999" x14ac:dyDescent="0.3">
      <c r="A30" s="1">
        <f t="shared" si="4"/>
        <v>43778</v>
      </c>
      <c r="B30" s="2" t="s">
        <v>35</v>
      </c>
      <c r="C30" s="15">
        <v>3</v>
      </c>
      <c r="D30" s="50" t="s">
        <v>36</v>
      </c>
      <c r="E30" s="13">
        <v>25</v>
      </c>
      <c r="F30" s="13">
        <v>0</v>
      </c>
      <c r="G30" s="13">
        <v>0</v>
      </c>
      <c r="H30" s="83">
        <f t="shared" si="8"/>
        <v>25</v>
      </c>
      <c r="I30" s="105">
        <f>H30+'08.11'!I30</f>
        <v>11439</v>
      </c>
      <c r="J30" s="51">
        <v>17</v>
      </c>
      <c r="K30" s="51">
        <v>9</v>
      </c>
      <c r="L30" s="51">
        <v>3</v>
      </c>
      <c r="M30" s="17">
        <f t="shared" si="9"/>
        <v>11281</v>
      </c>
      <c r="N30" s="86">
        <v>141</v>
      </c>
      <c r="O30" s="3"/>
      <c r="P30" s="3"/>
      <c r="Q30" s="3"/>
      <c r="R30" s="3"/>
    </row>
    <row r="31" spans="1:18" ht="17.399999999999999" x14ac:dyDescent="0.3">
      <c r="A31" s="1">
        <f t="shared" si="4"/>
        <v>43778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H31+'08.11'!I31</f>
        <v>2128</v>
      </c>
      <c r="J31" s="51">
        <v>4</v>
      </c>
      <c r="K31" s="51">
        <v>3</v>
      </c>
      <c r="L31" s="51">
        <v>2</v>
      </c>
      <c r="M31" s="17">
        <f t="shared" si="9"/>
        <v>2118</v>
      </c>
      <c r="N31" s="86">
        <v>6</v>
      </c>
      <c r="O31" s="3"/>
      <c r="P31" s="3"/>
      <c r="Q31" s="3"/>
      <c r="R31" s="3"/>
    </row>
    <row r="32" spans="1:18" ht="17.399999999999999" x14ac:dyDescent="0.3">
      <c r="A32" s="1">
        <f t="shared" si="4"/>
        <v>43778</v>
      </c>
      <c r="B32" s="2" t="s">
        <v>39</v>
      </c>
      <c r="C32" s="15">
        <v>5</v>
      </c>
      <c r="D32" s="50" t="s">
        <v>40</v>
      </c>
      <c r="E32" s="13">
        <v>8</v>
      </c>
      <c r="F32" s="13">
        <v>0</v>
      </c>
      <c r="G32" s="13">
        <v>0</v>
      </c>
      <c r="H32" s="83">
        <f t="shared" si="8"/>
        <v>8</v>
      </c>
      <c r="I32" s="105">
        <f>H32+'08.11'!I32</f>
        <v>4707</v>
      </c>
      <c r="J32" s="51">
        <v>5</v>
      </c>
      <c r="K32" s="51">
        <v>2</v>
      </c>
      <c r="L32" s="51">
        <v>0</v>
      </c>
      <c r="M32" s="17">
        <f t="shared" si="9"/>
        <v>4680</v>
      </c>
      <c r="N32" s="86">
        <v>22</v>
      </c>
      <c r="O32" s="3"/>
      <c r="P32" s="3"/>
      <c r="Q32" s="3"/>
      <c r="R32" s="3"/>
    </row>
    <row r="33" spans="1:18" ht="17.399999999999999" x14ac:dyDescent="0.3">
      <c r="A33" s="1">
        <f t="shared" si="4"/>
        <v>43778</v>
      </c>
      <c r="B33" s="2" t="s">
        <v>41</v>
      </c>
      <c r="C33" s="15">
        <v>6</v>
      </c>
      <c r="D33" s="50" t="s">
        <v>42</v>
      </c>
      <c r="E33" s="13">
        <v>6</v>
      </c>
      <c r="F33" s="13">
        <v>0</v>
      </c>
      <c r="G33" s="13">
        <v>0</v>
      </c>
      <c r="H33" s="83">
        <f t="shared" si="8"/>
        <v>6</v>
      </c>
      <c r="I33" s="105">
        <f>H33+'08.11'!I33</f>
        <v>6869</v>
      </c>
      <c r="J33" s="51">
        <v>9</v>
      </c>
      <c r="K33" s="51">
        <v>4</v>
      </c>
      <c r="L33" s="51">
        <v>1</v>
      </c>
      <c r="M33" s="17">
        <f t="shared" si="9"/>
        <v>6790</v>
      </c>
      <c r="N33" s="86">
        <v>70</v>
      </c>
      <c r="O33" s="3"/>
      <c r="P33" s="3"/>
      <c r="Q33" s="3"/>
      <c r="R33" s="3"/>
    </row>
    <row r="34" spans="1:18" x14ac:dyDescent="0.3">
      <c r="A34" s="1">
        <f t="shared" si="4"/>
        <v>43778</v>
      </c>
      <c r="B34" s="2" t="s">
        <v>43</v>
      </c>
      <c r="C34" s="15">
        <v>7</v>
      </c>
      <c r="D34" s="50" t="s">
        <v>44</v>
      </c>
      <c r="E34" s="13">
        <v>6</v>
      </c>
      <c r="F34" s="13">
        <v>0</v>
      </c>
      <c r="G34" s="13">
        <v>0</v>
      </c>
      <c r="H34" s="83">
        <f t="shared" si="8"/>
        <v>6</v>
      </c>
      <c r="I34" s="105">
        <f>H34+'08.11'!I34</f>
        <v>1000</v>
      </c>
      <c r="J34" s="51">
        <v>1</v>
      </c>
      <c r="K34" s="51">
        <v>0</v>
      </c>
      <c r="L34" s="51">
        <v>0</v>
      </c>
      <c r="M34" s="17">
        <f t="shared" si="9"/>
        <v>992</v>
      </c>
      <c r="N34" s="86">
        <v>7</v>
      </c>
      <c r="O34" s="3"/>
      <c r="P34" s="3"/>
      <c r="Q34" s="3"/>
      <c r="R34" s="3"/>
    </row>
    <row r="35" spans="1:18" ht="17.399999999999999" x14ac:dyDescent="0.3">
      <c r="A35" s="1">
        <f t="shared" si="4"/>
        <v>43778</v>
      </c>
      <c r="B35" s="2" t="s">
        <v>45</v>
      </c>
      <c r="C35" s="20">
        <v>8</v>
      </c>
      <c r="D35" s="54" t="s">
        <v>46</v>
      </c>
      <c r="E35" s="13">
        <v>3</v>
      </c>
      <c r="F35" s="13">
        <v>0</v>
      </c>
      <c r="G35" s="13">
        <v>0</v>
      </c>
      <c r="H35" s="84">
        <f t="shared" si="8"/>
        <v>3</v>
      </c>
      <c r="I35" s="106">
        <f>H35+'08.11'!I35</f>
        <v>2318</v>
      </c>
      <c r="J35" s="55">
        <v>4</v>
      </c>
      <c r="K35" s="55">
        <v>1</v>
      </c>
      <c r="L35" s="55">
        <v>1</v>
      </c>
      <c r="M35" s="19">
        <f t="shared" si="9"/>
        <v>2297</v>
      </c>
      <c r="N35" s="87">
        <v>17</v>
      </c>
      <c r="O35" s="3"/>
      <c r="P35" s="3"/>
      <c r="Q35" s="3"/>
      <c r="R35" s="3"/>
    </row>
    <row r="36" spans="1:18" x14ac:dyDescent="0.3">
      <c r="A36" s="1">
        <f t="shared" si="4"/>
        <v>43778</v>
      </c>
      <c r="B36" s="2">
        <v>1</v>
      </c>
      <c r="C36" s="103"/>
      <c r="D36" s="22" t="s">
        <v>47</v>
      </c>
      <c r="E36" s="23">
        <f>SUM(E26:E27)</f>
        <v>143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143</v>
      </c>
      <c r="I36" s="23">
        <f t="shared" si="10"/>
        <v>97683</v>
      </c>
      <c r="J36" s="23">
        <f t="shared" si="10"/>
        <v>251</v>
      </c>
      <c r="K36" s="23">
        <f t="shared" si="10"/>
        <v>179</v>
      </c>
      <c r="L36" s="23">
        <f t="shared" si="10"/>
        <v>112</v>
      </c>
      <c r="M36" s="23">
        <f t="shared" si="10"/>
        <v>96636</v>
      </c>
      <c r="N36" s="23">
        <f t="shared" si="10"/>
        <v>796</v>
      </c>
      <c r="O36" s="3"/>
      <c r="P36" s="3"/>
      <c r="Q36" s="3"/>
      <c r="R36" s="3"/>
    </row>
    <row r="37" spans="1:18" ht="21.6" customHeight="1" x14ac:dyDescent="0.3">
      <c r="A37" s="1">
        <f t="shared" si="4"/>
        <v>43778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43778</v>
      </c>
      <c r="B38" s="64">
        <v>1</v>
      </c>
      <c r="C38" s="69"/>
      <c r="D38" s="306" t="s">
        <v>233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43778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43778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43778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43778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43778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14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55</v>
      </c>
      <c r="O43" s="3"/>
      <c r="P43" s="3"/>
      <c r="Q43" s="3"/>
      <c r="R43" s="3"/>
    </row>
    <row r="44" spans="1:18" ht="58.2" customHeight="1" x14ac:dyDescent="0.3">
      <c r="A44" s="1">
        <f t="shared" si="4"/>
        <v>43778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17" t="s">
        <v>142</v>
      </c>
      <c r="I44" s="65" t="str">
        <f>"me©‡gvU fwZ© 
= "&amp;I75</f>
        <v>me©‡gvU fwZ© 
= 19604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19442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43778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H45+'08.11'!I45</f>
        <v>1203</v>
      </c>
      <c r="J45" s="49">
        <v>3</v>
      </c>
      <c r="K45" s="49">
        <v>3</v>
      </c>
      <c r="L45" s="49">
        <v>1</v>
      </c>
      <c r="M45" s="14">
        <f t="shared" ref="M45:M74" si="12">I45-N45-J45</f>
        <v>1199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43778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H46+'08.11'!I46</f>
        <v>1844</v>
      </c>
      <c r="J46" s="51">
        <v>11</v>
      </c>
      <c r="K46" s="51">
        <v>10</v>
      </c>
      <c r="L46" s="51">
        <v>8</v>
      </c>
      <c r="M46" s="17">
        <f t="shared" si="12"/>
        <v>1825</v>
      </c>
      <c r="N46" s="86">
        <v>8</v>
      </c>
      <c r="O46" s="3"/>
      <c r="P46" s="3"/>
      <c r="Q46" s="3"/>
      <c r="R46" s="3"/>
    </row>
    <row r="47" spans="1:18" ht="17.55" customHeight="1" x14ac:dyDescent="0.3">
      <c r="A47" s="1">
        <f t="shared" si="4"/>
        <v>43778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H47+'08.11'!I47</f>
        <v>661</v>
      </c>
      <c r="J47" s="51">
        <v>4</v>
      </c>
      <c r="K47" s="51">
        <v>4</v>
      </c>
      <c r="L47" s="51">
        <v>3</v>
      </c>
      <c r="M47" s="17">
        <f t="shared" si="12"/>
        <v>654</v>
      </c>
      <c r="N47" s="86">
        <v>3</v>
      </c>
      <c r="O47" s="3"/>
      <c r="P47" s="3"/>
      <c r="Q47" s="3"/>
      <c r="R47" s="3"/>
    </row>
    <row r="48" spans="1:18" ht="17.55" customHeight="1" x14ac:dyDescent="0.3">
      <c r="A48" s="1">
        <f t="shared" si="4"/>
        <v>43778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H48+'08.11'!I48</f>
        <v>749</v>
      </c>
      <c r="J48" s="51">
        <v>8</v>
      </c>
      <c r="K48" s="51">
        <v>7</v>
      </c>
      <c r="L48" s="51">
        <v>4</v>
      </c>
      <c r="M48" s="17">
        <f t="shared" si="12"/>
        <v>741</v>
      </c>
      <c r="N48" s="86">
        <v>0</v>
      </c>
      <c r="O48" s="3"/>
      <c r="P48" s="3"/>
      <c r="Q48" s="3"/>
      <c r="R48" s="3"/>
    </row>
    <row r="49" spans="1:18" ht="17.55" customHeight="1" x14ac:dyDescent="0.3">
      <c r="A49" s="1">
        <f t="shared" si="4"/>
        <v>43778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H49+'08.11'!I49</f>
        <v>902</v>
      </c>
      <c r="J49" s="51">
        <v>12</v>
      </c>
      <c r="K49" s="51">
        <v>12</v>
      </c>
      <c r="L49" s="51">
        <v>12</v>
      </c>
      <c r="M49" s="17">
        <f t="shared" si="12"/>
        <v>885</v>
      </c>
      <c r="N49" s="86">
        <v>5</v>
      </c>
      <c r="O49" s="3"/>
      <c r="P49" s="3"/>
      <c r="Q49" s="3"/>
      <c r="R49" s="3"/>
    </row>
    <row r="50" spans="1:18" ht="17.55" customHeight="1" x14ac:dyDescent="0.3">
      <c r="A50" s="1">
        <f t="shared" si="4"/>
        <v>43778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H50+'08.11'!I50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43778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H51+'08.11'!I51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43778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H52+'08.11'!I52</f>
        <v>372</v>
      </c>
      <c r="J52" s="51">
        <v>1</v>
      </c>
      <c r="K52" s="51">
        <v>2</v>
      </c>
      <c r="L52" s="51">
        <v>2</v>
      </c>
      <c r="M52" s="17">
        <f t="shared" si="12"/>
        <v>370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43778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H53+'08.11'!I53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43778</v>
      </c>
      <c r="B54" s="2" t="s">
        <v>75</v>
      </c>
      <c r="C54" s="33">
        <v>10</v>
      </c>
      <c r="D54" s="50" t="s">
        <v>76</v>
      </c>
      <c r="E54" s="13">
        <v>3</v>
      </c>
      <c r="F54" s="13">
        <v>0</v>
      </c>
      <c r="G54" s="13">
        <v>0</v>
      </c>
      <c r="H54" s="83">
        <f t="shared" si="11"/>
        <v>3</v>
      </c>
      <c r="I54" s="105">
        <f>H54+'08.11'!I54</f>
        <v>1685</v>
      </c>
      <c r="J54" s="51">
        <v>2</v>
      </c>
      <c r="K54" s="51">
        <v>1</v>
      </c>
      <c r="L54" s="51">
        <v>1</v>
      </c>
      <c r="M54" s="17">
        <f t="shared" si="12"/>
        <v>1678</v>
      </c>
      <c r="N54" s="86">
        <v>5</v>
      </c>
      <c r="O54" s="3"/>
      <c r="P54" s="3"/>
      <c r="Q54" s="3"/>
      <c r="R54" s="3"/>
    </row>
    <row r="55" spans="1:18" ht="17.55" customHeight="1" x14ac:dyDescent="0.3">
      <c r="A55" s="1">
        <f t="shared" si="4"/>
        <v>43778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H55+'08.11'!I55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43778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H56+'08.11'!I56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43778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H57+'08.11'!I57</f>
        <v>676</v>
      </c>
      <c r="J57" s="51">
        <v>4</v>
      </c>
      <c r="K57" s="51">
        <v>4</v>
      </c>
      <c r="L57" s="51">
        <v>1</v>
      </c>
      <c r="M57" s="17">
        <f t="shared" si="12"/>
        <v>671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43778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H58+'08.11'!I58</f>
        <v>1397</v>
      </c>
      <c r="J58" s="51">
        <v>6</v>
      </c>
      <c r="K58" s="51">
        <v>6</v>
      </c>
      <c r="L58" s="51">
        <v>4</v>
      </c>
      <c r="M58" s="17">
        <f t="shared" si="12"/>
        <v>1382</v>
      </c>
      <c r="N58" s="86">
        <v>9</v>
      </c>
      <c r="O58" s="3"/>
      <c r="P58" s="3"/>
      <c r="Q58" s="3"/>
      <c r="R58" s="3"/>
    </row>
    <row r="59" spans="1:18" ht="17.55" customHeight="1" x14ac:dyDescent="0.3">
      <c r="A59" s="1">
        <f t="shared" si="4"/>
        <v>43778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H59+'08.11'!I59</f>
        <v>766</v>
      </c>
      <c r="J59" s="51">
        <v>8</v>
      </c>
      <c r="K59" s="51">
        <v>8</v>
      </c>
      <c r="L59" s="51">
        <v>7</v>
      </c>
      <c r="M59" s="17">
        <f t="shared" si="12"/>
        <v>756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43778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H60+'08.11'!I60</f>
        <v>368</v>
      </c>
      <c r="J60" s="51"/>
      <c r="K60" s="51"/>
      <c r="L60" s="51">
        <v>0</v>
      </c>
      <c r="M60" s="17">
        <f t="shared" si="12"/>
        <v>368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43778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H61+'08.11'!I61</f>
        <v>479</v>
      </c>
      <c r="J61" s="51"/>
      <c r="K61" s="51"/>
      <c r="L61" s="51">
        <v>0</v>
      </c>
      <c r="M61" s="17">
        <f t="shared" si="12"/>
        <v>478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43778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H62+'08.11'!I62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43778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H63+'08.11'!I63</f>
        <v>795</v>
      </c>
      <c r="J63" s="51">
        <v>6</v>
      </c>
      <c r="K63" s="51">
        <v>5</v>
      </c>
      <c r="L63" s="51">
        <v>5</v>
      </c>
      <c r="M63" s="17">
        <f t="shared" si="12"/>
        <v>785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43778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H64+'08.11'!I64</f>
        <v>976</v>
      </c>
      <c r="J64" s="51"/>
      <c r="K64" s="51"/>
      <c r="L64" s="51">
        <v>0</v>
      </c>
      <c r="M64" s="17">
        <f t="shared" si="12"/>
        <v>974</v>
      </c>
      <c r="N64" s="86">
        <v>2</v>
      </c>
      <c r="O64" s="3"/>
      <c r="P64" s="3"/>
      <c r="Q64" s="3"/>
      <c r="R64" s="3"/>
    </row>
    <row r="65" spans="1:18" ht="17.55" customHeight="1" x14ac:dyDescent="0.3">
      <c r="A65" s="1">
        <f t="shared" si="4"/>
        <v>43778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H65+'08.11'!I65</f>
        <v>482</v>
      </c>
      <c r="J65" s="51">
        <v>4</v>
      </c>
      <c r="K65" s="51">
        <v>4</v>
      </c>
      <c r="L65" s="51">
        <v>4</v>
      </c>
      <c r="M65" s="17">
        <f t="shared" si="12"/>
        <v>477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43778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H66+'08.11'!I66</f>
        <v>308</v>
      </c>
      <c r="J66" s="51">
        <v>7</v>
      </c>
      <c r="K66" s="51">
        <v>7</v>
      </c>
      <c r="L66" s="51">
        <v>3</v>
      </c>
      <c r="M66" s="17">
        <f t="shared" si="12"/>
        <v>301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43778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H67+'08.11'!I67</f>
        <v>719</v>
      </c>
      <c r="J67" s="51">
        <v>7</v>
      </c>
      <c r="K67" s="51">
        <v>6</v>
      </c>
      <c r="L67" s="51">
        <v>5</v>
      </c>
      <c r="M67" s="17">
        <f t="shared" si="12"/>
        <v>708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43778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H68+'08.11'!I68</f>
        <v>358</v>
      </c>
      <c r="J68" s="51">
        <v>2</v>
      </c>
      <c r="K68" s="51">
        <v>2</v>
      </c>
      <c r="L68" s="51">
        <v>0</v>
      </c>
      <c r="M68" s="17">
        <f t="shared" si="12"/>
        <v>356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43778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H69+'08.11'!I69</f>
        <v>842</v>
      </c>
      <c r="J69" s="51">
        <v>3</v>
      </c>
      <c r="K69" s="51">
        <v>2</v>
      </c>
      <c r="L69" s="51">
        <v>1</v>
      </c>
      <c r="M69" s="17">
        <f t="shared" si="12"/>
        <v>834</v>
      </c>
      <c r="N69" s="86">
        <v>5</v>
      </c>
      <c r="O69" s="3"/>
      <c r="P69" s="3"/>
      <c r="Q69" s="3"/>
      <c r="R69" s="3"/>
    </row>
    <row r="70" spans="1:18" ht="17.55" customHeight="1" x14ac:dyDescent="0.3">
      <c r="A70" s="1">
        <f t="shared" si="4"/>
        <v>43778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H70+'08.11'!I70</f>
        <v>784</v>
      </c>
      <c r="J70" s="51">
        <v>2</v>
      </c>
      <c r="K70" s="51">
        <v>2</v>
      </c>
      <c r="L70" s="51">
        <v>0</v>
      </c>
      <c r="M70" s="17">
        <f t="shared" si="12"/>
        <v>782</v>
      </c>
      <c r="N70" s="86">
        <v>0</v>
      </c>
      <c r="O70" s="3"/>
      <c r="P70" s="3"/>
      <c r="Q70" s="3"/>
      <c r="R70" s="3"/>
    </row>
    <row r="71" spans="1:18" ht="17.55" customHeight="1" x14ac:dyDescent="0.3">
      <c r="A71" s="1">
        <f t="shared" si="4"/>
        <v>43778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H71+'08.11'!I71</f>
        <v>772</v>
      </c>
      <c r="J71" s="51"/>
      <c r="K71" s="51"/>
      <c r="L71" s="51">
        <v>0</v>
      </c>
      <c r="M71" s="17">
        <f t="shared" si="12"/>
        <v>772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43778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H72+'08.11'!I72</f>
        <v>302</v>
      </c>
      <c r="J72" s="51"/>
      <c r="K72" s="51"/>
      <c r="L72" s="51">
        <v>0</v>
      </c>
      <c r="M72" s="17">
        <f t="shared" si="12"/>
        <v>300</v>
      </c>
      <c r="N72" s="86">
        <v>2</v>
      </c>
      <c r="O72" s="3"/>
      <c r="P72" s="3"/>
      <c r="Q72" s="3"/>
      <c r="R72" s="3"/>
    </row>
    <row r="73" spans="1:18" ht="17.55" customHeight="1" x14ac:dyDescent="0.3">
      <c r="A73" s="1">
        <f t="shared" si="4"/>
        <v>43778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H73+'08.11'!I73</f>
        <v>395</v>
      </c>
      <c r="J73" s="51">
        <v>3</v>
      </c>
      <c r="K73" s="51">
        <v>3</v>
      </c>
      <c r="L73" s="51">
        <v>3</v>
      </c>
      <c r="M73" s="17">
        <f t="shared" si="12"/>
        <v>391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43778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H74+'08.11'!I74</f>
        <v>10</v>
      </c>
      <c r="J74" s="55">
        <v>10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43778</v>
      </c>
      <c r="B75" s="2">
        <v>1</v>
      </c>
      <c r="C75" s="29"/>
      <c r="D75" s="22" t="s">
        <v>117</v>
      </c>
      <c r="E75" s="23">
        <f>SUM(E45:E74)</f>
        <v>14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14</v>
      </c>
      <c r="I75" s="23">
        <f t="shared" si="13"/>
        <v>19604</v>
      </c>
      <c r="J75" s="23">
        <f t="shared" si="13"/>
        <v>107</v>
      </c>
      <c r="K75" s="23">
        <f t="shared" si="13"/>
        <v>98</v>
      </c>
      <c r="L75" s="23">
        <f t="shared" si="13"/>
        <v>69</v>
      </c>
      <c r="M75" s="23">
        <f t="shared" si="13"/>
        <v>19442</v>
      </c>
      <c r="N75" s="23">
        <f t="shared" si="13"/>
        <v>55</v>
      </c>
      <c r="O75" s="3"/>
      <c r="P75" s="3"/>
      <c r="Q75" s="3"/>
      <c r="R75" s="3"/>
    </row>
    <row r="76" spans="1:18" ht="17.55" customHeight="1" x14ac:dyDescent="0.3">
      <c r="A76" s="1">
        <f t="shared" si="4"/>
        <v>43778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43778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43778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43778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43778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43778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43778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43778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43778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43778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43778</v>
      </c>
      <c r="B86" s="2">
        <v>1</v>
      </c>
      <c r="E86" s="30"/>
    </row>
    <row r="87" spans="1:14" x14ac:dyDescent="0.3">
      <c r="A87" s="1">
        <f t="shared" si="4"/>
        <v>43778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43778</v>
      </c>
      <c r="B88" s="2">
        <v>1</v>
      </c>
      <c r="E88" s="30"/>
    </row>
    <row r="89" spans="1:14" x14ac:dyDescent="0.3">
      <c r="A89" s="1">
        <f t="shared" ref="A89" si="14">$N$3</f>
        <v>43778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7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43777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43777</v>
      </c>
      <c r="B2" s="2">
        <v>1</v>
      </c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41"/>
      <c r="N2" s="215"/>
    </row>
    <row r="3" spans="1:20" ht="17.399999999999999" x14ac:dyDescent="0.3">
      <c r="A3" s="1">
        <f t="shared" si="0"/>
        <v>43777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43777</v>
      </c>
      <c r="O3" s="3"/>
      <c r="P3" s="3"/>
      <c r="Q3" s="3"/>
      <c r="R3" s="3"/>
    </row>
    <row r="4" spans="1:20" ht="17.399999999999999" x14ac:dyDescent="0.3">
      <c r="A4" s="1">
        <f t="shared" si="0"/>
        <v>43777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43777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43777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43777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43777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43777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149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760</v>
      </c>
      <c r="O9" s="3"/>
      <c r="P9" s="3"/>
      <c r="Q9" s="40" t="str">
        <f>"24 N›Uvq ?? msL¨v = "&amp;H36</f>
        <v>24 N›Uvq ?? msL¨v = 149</v>
      </c>
    </row>
    <row r="10" spans="1:20" ht="57.6" x14ac:dyDescent="0.3">
      <c r="A10" s="1">
        <f t="shared" si="0"/>
        <v>43777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16" t="s">
        <v>142</v>
      </c>
      <c r="I10" s="65" t="str">
        <f>"me©‡gvU fwZ©
= "&amp;I36</f>
        <v>me©‡gvU fwZ©
= 97540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96529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43777</v>
      </c>
      <c r="B11" s="2" t="s">
        <v>9</v>
      </c>
      <c r="C11" s="12">
        <v>1</v>
      </c>
      <c r="D11" s="57" t="s">
        <v>10</v>
      </c>
      <c r="E11" s="13">
        <v>23</v>
      </c>
      <c r="F11" s="13">
        <v>0</v>
      </c>
      <c r="G11" s="13">
        <v>0</v>
      </c>
      <c r="H11" s="82">
        <f>SUM(E11:G11)</f>
        <v>23</v>
      </c>
      <c r="I11" s="104">
        <f>H11+'07.11'!I11</f>
        <v>8406</v>
      </c>
      <c r="J11" s="49">
        <v>40</v>
      </c>
      <c r="K11" s="49">
        <v>23</v>
      </c>
      <c r="L11" s="49">
        <v>11</v>
      </c>
      <c r="M11" s="14">
        <f t="shared" ref="M11:M23" si="1">I11-N11-J11</f>
        <v>8273</v>
      </c>
      <c r="N11" s="85">
        <v>93</v>
      </c>
      <c r="O11" s="3"/>
      <c r="P11" s="3"/>
      <c r="Q11" s="3"/>
      <c r="R11" s="3"/>
    </row>
    <row r="12" spans="1:20" x14ac:dyDescent="0.3">
      <c r="A12" s="1">
        <f t="shared" si="0"/>
        <v>43777</v>
      </c>
      <c r="B12" s="2" t="s">
        <v>11</v>
      </c>
      <c r="C12" s="15">
        <v>2</v>
      </c>
      <c r="D12" s="59" t="s">
        <v>144</v>
      </c>
      <c r="E12" s="13">
        <v>8</v>
      </c>
      <c r="F12" s="13">
        <v>0</v>
      </c>
      <c r="G12" s="13">
        <v>0</v>
      </c>
      <c r="H12" s="83">
        <f t="shared" ref="H12:H23" si="2">SUM(E12:G12)</f>
        <v>8</v>
      </c>
      <c r="I12" s="105">
        <f>H12+'07.11'!I12</f>
        <v>4883</v>
      </c>
      <c r="J12" s="51">
        <v>2</v>
      </c>
      <c r="K12" s="51">
        <v>0</v>
      </c>
      <c r="L12" s="51">
        <v>0</v>
      </c>
      <c r="M12" s="17">
        <f t="shared" si="1"/>
        <v>4838</v>
      </c>
      <c r="N12" s="86">
        <v>43</v>
      </c>
      <c r="O12" s="3"/>
      <c r="P12" s="3"/>
      <c r="Q12" s="3"/>
      <c r="R12" s="3"/>
    </row>
    <row r="13" spans="1:20" x14ac:dyDescent="0.3">
      <c r="A13" s="1">
        <f t="shared" si="0"/>
        <v>43777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H13+'07.11'!I13</f>
        <v>1432</v>
      </c>
      <c r="J13" s="51">
        <v>16</v>
      </c>
      <c r="K13" s="51">
        <v>9</v>
      </c>
      <c r="L13" s="51">
        <v>8</v>
      </c>
      <c r="M13" s="17">
        <f t="shared" si="1"/>
        <v>1413</v>
      </c>
      <c r="N13" s="86">
        <v>3</v>
      </c>
      <c r="O13" s="3"/>
      <c r="Q13" s="3"/>
      <c r="R13" s="3"/>
    </row>
    <row r="14" spans="1:20" x14ac:dyDescent="0.3">
      <c r="A14" s="1">
        <f t="shared" si="0"/>
        <v>43777</v>
      </c>
      <c r="B14" s="2" t="s">
        <v>14</v>
      </c>
      <c r="C14" s="15">
        <v>4</v>
      </c>
      <c r="D14" s="59" t="s">
        <v>145</v>
      </c>
      <c r="E14" s="13">
        <v>5</v>
      </c>
      <c r="F14" s="13">
        <v>0</v>
      </c>
      <c r="G14" s="13">
        <v>0</v>
      </c>
      <c r="H14" s="83">
        <f t="shared" si="2"/>
        <v>5</v>
      </c>
      <c r="I14" s="105">
        <f>H14+'07.11'!I14</f>
        <v>3612</v>
      </c>
      <c r="J14" s="51">
        <v>7</v>
      </c>
      <c r="K14" s="51">
        <v>8</v>
      </c>
      <c r="L14" s="51">
        <v>5</v>
      </c>
      <c r="M14" s="17">
        <f t="shared" si="1"/>
        <v>3576</v>
      </c>
      <c r="N14" s="86">
        <v>29</v>
      </c>
      <c r="O14" s="3"/>
      <c r="P14" s="3"/>
      <c r="Q14" s="3"/>
      <c r="R14" s="3"/>
    </row>
    <row r="15" spans="1:20" ht="17.399999999999999" x14ac:dyDescent="0.3">
      <c r="A15" s="1">
        <f t="shared" si="0"/>
        <v>43777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H15+'07.11'!I15</f>
        <v>1623</v>
      </c>
      <c r="J15" s="51">
        <v>3</v>
      </c>
      <c r="K15" s="51">
        <v>2</v>
      </c>
      <c r="L15" s="51">
        <v>2</v>
      </c>
      <c r="M15" s="17">
        <f t="shared" si="1"/>
        <v>1614</v>
      </c>
      <c r="N15" s="86">
        <v>6</v>
      </c>
      <c r="O15" s="3"/>
      <c r="P15" s="3"/>
      <c r="Q15" s="3"/>
      <c r="R15" s="3"/>
    </row>
    <row r="16" spans="1:20" ht="17.399999999999999" x14ac:dyDescent="0.3">
      <c r="A16" s="1">
        <f t="shared" si="0"/>
        <v>43777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H16+'07.11'!I16</f>
        <v>1017</v>
      </c>
      <c r="J16" s="51"/>
      <c r="K16" s="51"/>
      <c r="L16" s="51">
        <v>0</v>
      </c>
      <c r="M16" s="17">
        <f t="shared" si="1"/>
        <v>1014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43777</v>
      </c>
      <c r="B17" s="2" t="s">
        <v>23</v>
      </c>
      <c r="C17" s="15">
        <v>7</v>
      </c>
      <c r="D17" s="61" t="s">
        <v>24</v>
      </c>
      <c r="E17" s="13">
        <v>7</v>
      </c>
      <c r="F17" s="13">
        <v>0</v>
      </c>
      <c r="G17" s="13">
        <v>0</v>
      </c>
      <c r="H17" s="83">
        <f t="shared" si="2"/>
        <v>7</v>
      </c>
      <c r="I17" s="105">
        <f>H17+'07.11'!I17</f>
        <v>4055</v>
      </c>
      <c r="J17" s="51">
        <v>15</v>
      </c>
      <c r="K17" s="51">
        <v>9</v>
      </c>
      <c r="L17" s="51">
        <v>4</v>
      </c>
      <c r="M17" s="17">
        <f t="shared" si="1"/>
        <v>4002</v>
      </c>
      <c r="N17" s="86">
        <v>38</v>
      </c>
      <c r="O17" s="3"/>
      <c r="P17" s="3"/>
      <c r="Q17" s="3"/>
      <c r="R17" s="3"/>
    </row>
    <row r="18" spans="1:18" ht="17.399999999999999" x14ac:dyDescent="0.3">
      <c r="A18" s="1">
        <f t="shared" si="0"/>
        <v>43777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H18+'07.11'!I18</f>
        <v>350</v>
      </c>
      <c r="J18" s="51"/>
      <c r="K18" s="51"/>
      <c r="L18" s="51">
        <v>0</v>
      </c>
      <c r="M18" s="17">
        <f t="shared" si="1"/>
        <v>348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43777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H19+'07.11'!I19</f>
        <v>1706</v>
      </c>
      <c r="J19" s="51"/>
      <c r="K19" s="51">
        <v>0</v>
      </c>
      <c r="L19" s="51">
        <v>0</v>
      </c>
      <c r="M19" s="17">
        <f t="shared" si="1"/>
        <v>1692</v>
      </c>
      <c r="N19" s="86">
        <v>14</v>
      </c>
      <c r="O19" s="3"/>
      <c r="P19" s="3"/>
      <c r="Q19" s="3"/>
      <c r="R19" s="3"/>
    </row>
    <row r="20" spans="1:18" x14ac:dyDescent="0.3">
      <c r="A20" s="1">
        <f t="shared" si="0"/>
        <v>43777</v>
      </c>
      <c r="B20" s="2" t="s">
        <v>29</v>
      </c>
      <c r="C20" s="15">
        <v>10</v>
      </c>
      <c r="D20" s="59" t="s">
        <v>30</v>
      </c>
      <c r="E20" s="13">
        <v>5</v>
      </c>
      <c r="F20" s="13">
        <v>0</v>
      </c>
      <c r="G20" s="13">
        <v>0</v>
      </c>
      <c r="H20" s="83">
        <f t="shared" si="2"/>
        <v>5</v>
      </c>
      <c r="I20" s="105">
        <f>H20+'07.11'!I20</f>
        <v>3064</v>
      </c>
      <c r="J20" s="51">
        <v>3</v>
      </c>
      <c r="K20" s="51">
        <v>2</v>
      </c>
      <c r="L20" s="51">
        <v>2</v>
      </c>
      <c r="M20" s="17">
        <f t="shared" si="1"/>
        <v>3024</v>
      </c>
      <c r="N20" s="86">
        <v>37</v>
      </c>
      <c r="O20" s="3"/>
      <c r="P20" s="3"/>
      <c r="Q20" s="3"/>
      <c r="R20" s="3"/>
    </row>
    <row r="21" spans="1:18" ht="22.2" customHeight="1" x14ac:dyDescent="0.3">
      <c r="A21" s="1">
        <f t="shared" si="0"/>
        <v>43777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H21+'07.11'!I21</f>
        <v>241</v>
      </c>
      <c r="J21" s="51"/>
      <c r="K21" s="51"/>
      <c r="L21" s="51"/>
      <c r="M21" s="17">
        <f t="shared" si="1"/>
        <v>241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H22+'07.11'!I22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43777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52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52</v>
      </c>
      <c r="I24" s="94">
        <f t="shared" si="3"/>
        <v>30464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30110</v>
      </c>
      <c r="N24" s="96">
        <f t="shared" si="3"/>
        <v>268</v>
      </c>
      <c r="O24" s="3"/>
      <c r="P24" s="3"/>
      <c r="Q24" s="3"/>
      <c r="R24" s="3"/>
    </row>
    <row r="25" spans="1:18" x14ac:dyDescent="0.3">
      <c r="A25" s="1">
        <f t="shared" ref="A25:A88" si="4">$N$3</f>
        <v>43777</v>
      </c>
      <c r="B25" s="2">
        <v>1</v>
      </c>
      <c r="C25" s="78"/>
      <c r="D25" s="79" t="s">
        <v>119</v>
      </c>
      <c r="E25" s="97">
        <f>E75</f>
        <v>5</v>
      </c>
      <c r="F25" s="98">
        <f t="shared" ref="F25:N25" si="5">F75</f>
        <v>0</v>
      </c>
      <c r="G25" s="98">
        <f t="shared" si="5"/>
        <v>0</v>
      </c>
      <c r="H25" s="99">
        <f t="shared" si="5"/>
        <v>5</v>
      </c>
      <c r="I25" s="97">
        <f t="shared" si="5"/>
        <v>19590</v>
      </c>
      <c r="J25" s="98">
        <f t="shared" si="5"/>
        <v>107</v>
      </c>
      <c r="K25" s="98">
        <f t="shared" si="5"/>
        <v>98</v>
      </c>
      <c r="L25" s="100">
        <f t="shared" si="5"/>
        <v>69</v>
      </c>
      <c r="M25" s="101">
        <f t="shared" si="5"/>
        <v>19432</v>
      </c>
      <c r="N25" s="102">
        <f t="shared" si="5"/>
        <v>51</v>
      </c>
      <c r="O25" s="3"/>
      <c r="P25" s="3"/>
      <c r="Q25" s="3"/>
      <c r="R25" s="3"/>
    </row>
    <row r="26" spans="1:18" x14ac:dyDescent="0.3">
      <c r="A26" s="1">
        <f t="shared" si="4"/>
        <v>43777</v>
      </c>
      <c r="B26" s="2">
        <v>1</v>
      </c>
      <c r="C26" s="78"/>
      <c r="D26" s="79" t="s">
        <v>154</v>
      </c>
      <c r="E26" s="97">
        <f>E24+E25</f>
        <v>57</v>
      </c>
      <c r="F26" s="98">
        <f t="shared" ref="F26:N26" si="6">F24+F25</f>
        <v>0</v>
      </c>
      <c r="G26" s="98">
        <f t="shared" si="6"/>
        <v>0</v>
      </c>
      <c r="H26" s="99">
        <f t="shared" si="6"/>
        <v>57</v>
      </c>
      <c r="I26" s="97">
        <f t="shared" si="6"/>
        <v>50054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49542</v>
      </c>
      <c r="N26" s="102">
        <f t="shared" si="6"/>
        <v>319</v>
      </c>
      <c r="O26" s="3"/>
      <c r="P26" s="67"/>
      <c r="Q26" s="3"/>
      <c r="R26" s="3"/>
    </row>
    <row r="27" spans="1:18" x14ac:dyDescent="0.3">
      <c r="A27" s="1">
        <f t="shared" si="4"/>
        <v>43777</v>
      </c>
      <c r="B27" s="2">
        <v>1</v>
      </c>
      <c r="C27" s="80"/>
      <c r="D27" s="81" t="s">
        <v>120</v>
      </c>
      <c r="E27" s="97">
        <f>SUM(E28:E35)</f>
        <v>92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92</v>
      </c>
      <c r="I27" s="97">
        <f t="shared" si="7"/>
        <v>47486</v>
      </c>
      <c r="J27" s="98">
        <f t="shared" si="7"/>
        <v>58</v>
      </c>
      <c r="K27" s="98">
        <f t="shared" si="7"/>
        <v>28</v>
      </c>
      <c r="L27" s="100">
        <f t="shared" si="7"/>
        <v>11</v>
      </c>
      <c r="M27" s="101">
        <f t="shared" si="7"/>
        <v>46987</v>
      </c>
      <c r="N27" s="102">
        <f t="shared" si="7"/>
        <v>441</v>
      </c>
      <c r="O27" s="3"/>
      <c r="P27" s="3"/>
      <c r="Q27" s="3"/>
      <c r="R27" s="3"/>
    </row>
    <row r="28" spans="1:18" x14ac:dyDescent="0.3">
      <c r="A28" s="1">
        <f t="shared" si="4"/>
        <v>43777</v>
      </c>
      <c r="B28" s="2" t="s">
        <v>31</v>
      </c>
      <c r="C28" s="12">
        <v>1</v>
      </c>
      <c r="D28" s="48" t="s">
        <v>32</v>
      </c>
      <c r="E28" s="13">
        <v>18</v>
      </c>
      <c r="F28" s="13">
        <v>0</v>
      </c>
      <c r="G28" s="13">
        <v>0</v>
      </c>
      <c r="H28" s="82">
        <f t="shared" ref="H28:H35" si="8">SUM(E28:G28)</f>
        <v>18</v>
      </c>
      <c r="I28" s="104">
        <f>H28+'07.11'!I28</f>
        <v>11326</v>
      </c>
      <c r="J28" s="49">
        <v>13</v>
      </c>
      <c r="K28" s="49">
        <v>6</v>
      </c>
      <c r="L28" s="49">
        <v>4</v>
      </c>
      <c r="M28" s="14">
        <f t="shared" ref="M28:M35" si="9">I28-N28-J28</f>
        <v>11250</v>
      </c>
      <c r="N28" s="85">
        <v>63</v>
      </c>
      <c r="O28" s="3"/>
      <c r="P28" s="3"/>
      <c r="Q28" s="3"/>
      <c r="R28" s="3"/>
    </row>
    <row r="29" spans="1:18" x14ac:dyDescent="0.3">
      <c r="A29" s="1">
        <f t="shared" si="4"/>
        <v>43777</v>
      </c>
      <c r="B29" s="2" t="s">
        <v>33</v>
      </c>
      <c r="C29" s="15">
        <v>2</v>
      </c>
      <c r="D29" s="50" t="s">
        <v>156</v>
      </c>
      <c r="E29" s="13">
        <v>22</v>
      </c>
      <c r="F29" s="13">
        <v>0</v>
      </c>
      <c r="G29" s="13">
        <v>0</v>
      </c>
      <c r="H29" s="83">
        <f t="shared" si="8"/>
        <v>22</v>
      </c>
      <c r="I29" s="105">
        <f>H29+'07.11'!I29</f>
        <v>7749</v>
      </c>
      <c r="J29" s="51">
        <v>5</v>
      </c>
      <c r="K29" s="51">
        <v>3</v>
      </c>
      <c r="L29" s="51">
        <v>0</v>
      </c>
      <c r="M29" s="17">
        <f t="shared" si="9"/>
        <v>7636</v>
      </c>
      <c r="N29" s="86">
        <v>108</v>
      </c>
      <c r="O29" s="3"/>
      <c r="P29" s="3"/>
      <c r="Q29" s="3"/>
      <c r="R29" s="3"/>
    </row>
    <row r="30" spans="1:18" ht="17.399999999999999" x14ac:dyDescent="0.3">
      <c r="A30" s="1">
        <f t="shared" si="4"/>
        <v>43777</v>
      </c>
      <c r="B30" s="2" t="s">
        <v>35</v>
      </c>
      <c r="C30" s="15">
        <v>3</v>
      </c>
      <c r="D30" s="50" t="s">
        <v>36</v>
      </c>
      <c r="E30" s="13">
        <v>31</v>
      </c>
      <c r="F30" s="13">
        <v>0</v>
      </c>
      <c r="G30" s="13">
        <v>0</v>
      </c>
      <c r="H30" s="83">
        <f t="shared" si="8"/>
        <v>31</v>
      </c>
      <c r="I30" s="105">
        <f>H30+'07.11'!I30</f>
        <v>11414</v>
      </c>
      <c r="J30" s="51">
        <v>17</v>
      </c>
      <c r="K30" s="51">
        <v>9</v>
      </c>
      <c r="L30" s="51">
        <v>3</v>
      </c>
      <c r="M30" s="17">
        <f t="shared" si="9"/>
        <v>11255</v>
      </c>
      <c r="N30" s="86">
        <v>142</v>
      </c>
      <c r="O30" s="3"/>
      <c r="P30" s="3"/>
      <c r="Q30" s="3"/>
      <c r="R30" s="3"/>
    </row>
    <row r="31" spans="1:18" ht="17.399999999999999" x14ac:dyDescent="0.3">
      <c r="A31" s="1">
        <f t="shared" si="4"/>
        <v>43777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H31+'07.11'!I31</f>
        <v>2126</v>
      </c>
      <c r="J31" s="51">
        <v>4</v>
      </c>
      <c r="K31" s="51">
        <v>3</v>
      </c>
      <c r="L31" s="51">
        <v>2</v>
      </c>
      <c r="M31" s="17">
        <f t="shared" si="9"/>
        <v>2115</v>
      </c>
      <c r="N31" s="86">
        <v>7</v>
      </c>
      <c r="O31" s="3"/>
      <c r="P31" s="3"/>
      <c r="Q31" s="3"/>
      <c r="R31" s="3"/>
    </row>
    <row r="32" spans="1:18" ht="17.399999999999999" x14ac:dyDescent="0.3">
      <c r="A32" s="1">
        <f t="shared" si="4"/>
        <v>43777</v>
      </c>
      <c r="B32" s="2" t="s">
        <v>39</v>
      </c>
      <c r="C32" s="15">
        <v>5</v>
      </c>
      <c r="D32" s="50" t="s">
        <v>40</v>
      </c>
      <c r="E32" s="13">
        <v>2</v>
      </c>
      <c r="F32" s="13">
        <v>0</v>
      </c>
      <c r="G32" s="13">
        <v>0</v>
      </c>
      <c r="H32" s="83">
        <f t="shared" si="8"/>
        <v>2</v>
      </c>
      <c r="I32" s="105">
        <f>H32+'07.11'!I32</f>
        <v>4699</v>
      </c>
      <c r="J32" s="51">
        <v>5</v>
      </c>
      <c r="K32" s="51">
        <v>2</v>
      </c>
      <c r="L32" s="51">
        <v>0</v>
      </c>
      <c r="M32" s="17">
        <f t="shared" si="9"/>
        <v>4668</v>
      </c>
      <c r="N32" s="86">
        <v>26</v>
      </c>
      <c r="O32" s="3"/>
      <c r="P32" s="3"/>
      <c r="Q32" s="3"/>
      <c r="R32" s="3"/>
    </row>
    <row r="33" spans="1:18" ht="17.399999999999999" x14ac:dyDescent="0.3">
      <c r="A33" s="1">
        <f t="shared" si="4"/>
        <v>43777</v>
      </c>
      <c r="B33" s="2" t="s">
        <v>41</v>
      </c>
      <c r="C33" s="15">
        <v>6</v>
      </c>
      <c r="D33" s="50" t="s">
        <v>42</v>
      </c>
      <c r="E33" s="13">
        <v>18</v>
      </c>
      <c r="F33" s="13">
        <v>0</v>
      </c>
      <c r="G33" s="13">
        <v>0</v>
      </c>
      <c r="H33" s="83">
        <f t="shared" si="8"/>
        <v>18</v>
      </c>
      <c r="I33" s="105">
        <f>H33+'07.11'!I33</f>
        <v>6863</v>
      </c>
      <c r="J33" s="51">
        <v>9</v>
      </c>
      <c r="K33" s="51">
        <v>4</v>
      </c>
      <c r="L33" s="51">
        <v>1</v>
      </c>
      <c r="M33" s="17">
        <f t="shared" si="9"/>
        <v>6777</v>
      </c>
      <c r="N33" s="86">
        <v>77</v>
      </c>
      <c r="O33" s="3"/>
      <c r="P33" s="3"/>
      <c r="Q33" s="3"/>
      <c r="R33" s="3"/>
    </row>
    <row r="34" spans="1:18" x14ac:dyDescent="0.3">
      <c r="A34" s="1">
        <f t="shared" si="4"/>
        <v>43777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H34+'07.11'!I34</f>
        <v>994</v>
      </c>
      <c r="J34" s="51">
        <v>1</v>
      </c>
      <c r="K34" s="51">
        <v>0</v>
      </c>
      <c r="L34" s="51">
        <v>0</v>
      </c>
      <c r="M34" s="17">
        <f t="shared" si="9"/>
        <v>991</v>
      </c>
      <c r="N34" s="86">
        <v>2</v>
      </c>
      <c r="O34" s="3"/>
      <c r="P34" s="3"/>
      <c r="Q34" s="3"/>
      <c r="R34" s="3"/>
    </row>
    <row r="35" spans="1:18" ht="17.399999999999999" x14ac:dyDescent="0.3">
      <c r="A35" s="1">
        <f t="shared" si="4"/>
        <v>43777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H35+'07.11'!I35</f>
        <v>2315</v>
      </c>
      <c r="J35" s="55">
        <v>4</v>
      </c>
      <c r="K35" s="55">
        <v>1</v>
      </c>
      <c r="L35" s="55">
        <v>1</v>
      </c>
      <c r="M35" s="19">
        <f t="shared" si="9"/>
        <v>2295</v>
      </c>
      <c r="N35" s="87">
        <v>16</v>
      </c>
      <c r="O35" s="3"/>
      <c r="P35" s="3"/>
      <c r="Q35" s="3"/>
      <c r="R35" s="3"/>
    </row>
    <row r="36" spans="1:18" x14ac:dyDescent="0.3">
      <c r="A36" s="1">
        <f t="shared" si="4"/>
        <v>43777</v>
      </c>
      <c r="B36" s="2">
        <v>1</v>
      </c>
      <c r="C36" s="103"/>
      <c r="D36" s="22" t="s">
        <v>47</v>
      </c>
      <c r="E36" s="23">
        <f>SUM(E26:E27)</f>
        <v>149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149</v>
      </c>
      <c r="I36" s="23">
        <f t="shared" si="10"/>
        <v>97540</v>
      </c>
      <c r="J36" s="23">
        <f t="shared" si="10"/>
        <v>251</v>
      </c>
      <c r="K36" s="23">
        <f t="shared" si="10"/>
        <v>179</v>
      </c>
      <c r="L36" s="23">
        <f t="shared" si="10"/>
        <v>112</v>
      </c>
      <c r="M36" s="23">
        <f t="shared" si="10"/>
        <v>96529</v>
      </c>
      <c r="N36" s="23">
        <f t="shared" si="10"/>
        <v>760</v>
      </c>
      <c r="O36" s="3"/>
      <c r="P36" s="3"/>
      <c r="Q36" s="3"/>
      <c r="R36" s="3"/>
    </row>
    <row r="37" spans="1:18" ht="21.6" customHeight="1" x14ac:dyDescent="0.3">
      <c r="A37" s="1">
        <f t="shared" si="4"/>
        <v>43777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43777</v>
      </c>
      <c r="B38" s="64">
        <v>1</v>
      </c>
      <c r="C38" s="69"/>
      <c r="D38" s="306" t="s">
        <v>232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43777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43777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43777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43777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43777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51</v>
      </c>
      <c r="O43" s="3"/>
      <c r="P43" s="3"/>
      <c r="Q43" s="3"/>
      <c r="R43" s="3"/>
    </row>
    <row r="44" spans="1:18" ht="58.2" customHeight="1" x14ac:dyDescent="0.3">
      <c r="A44" s="1">
        <f t="shared" si="4"/>
        <v>43777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16" t="s">
        <v>142</v>
      </c>
      <c r="I44" s="65" t="str">
        <f>"me©‡gvU fwZ© 
= "&amp;I75</f>
        <v>me©‡gvU fwZ© 
= 19590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19432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43777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H45+'07.11'!I45</f>
        <v>1203</v>
      </c>
      <c r="J45" s="49">
        <v>3</v>
      </c>
      <c r="K45" s="49">
        <v>3</v>
      </c>
      <c r="L45" s="49">
        <v>1</v>
      </c>
      <c r="M45" s="14">
        <f t="shared" ref="M45:M74" si="12">I45-N45-J45</f>
        <v>1199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43777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H46+'07.11'!I46</f>
        <v>1841</v>
      </c>
      <c r="J46" s="51">
        <v>11</v>
      </c>
      <c r="K46" s="51">
        <v>10</v>
      </c>
      <c r="L46" s="51">
        <v>8</v>
      </c>
      <c r="M46" s="17">
        <f t="shared" si="12"/>
        <v>1825</v>
      </c>
      <c r="N46" s="86">
        <v>5</v>
      </c>
      <c r="O46" s="3"/>
      <c r="P46" s="3"/>
      <c r="Q46" s="3"/>
      <c r="R46" s="3"/>
    </row>
    <row r="47" spans="1:18" ht="17.55" customHeight="1" x14ac:dyDescent="0.3">
      <c r="A47" s="1">
        <f t="shared" si="4"/>
        <v>43777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H47+'07.11'!I47</f>
        <v>660</v>
      </c>
      <c r="J47" s="51">
        <v>4</v>
      </c>
      <c r="K47" s="51">
        <v>4</v>
      </c>
      <c r="L47" s="51">
        <v>3</v>
      </c>
      <c r="M47" s="17">
        <f t="shared" si="12"/>
        <v>653</v>
      </c>
      <c r="N47" s="86">
        <v>3</v>
      </c>
      <c r="O47" s="3"/>
      <c r="P47" s="3"/>
      <c r="Q47" s="3"/>
      <c r="R47" s="3"/>
    </row>
    <row r="48" spans="1:18" ht="17.55" customHeight="1" x14ac:dyDescent="0.3">
      <c r="A48" s="1">
        <f t="shared" si="4"/>
        <v>43777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H48+'07.11'!I48</f>
        <v>749</v>
      </c>
      <c r="J48" s="51">
        <v>8</v>
      </c>
      <c r="K48" s="51">
        <v>7</v>
      </c>
      <c r="L48" s="51">
        <v>4</v>
      </c>
      <c r="M48" s="17">
        <f t="shared" si="12"/>
        <v>739</v>
      </c>
      <c r="N48" s="86">
        <v>2</v>
      </c>
      <c r="O48" s="3"/>
      <c r="P48" s="3"/>
      <c r="Q48" s="3"/>
      <c r="R48" s="3"/>
    </row>
    <row r="49" spans="1:18" ht="17.55" customHeight="1" x14ac:dyDescent="0.3">
      <c r="A49" s="1">
        <f t="shared" si="4"/>
        <v>43777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H49+'07.11'!I49</f>
        <v>902</v>
      </c>
      <c r="J49" s="51">
        <v>12</v>
      </c>
      <c r="K49" s="51">
        <v>12</v>
      </c>
      <c r="L49" s="51">
        <v>12</v>
      </c>
      <c r="M49" s="17">
        <f t="shared" si="12"/>
        <v>884</v>
      </c>
      <c r="N49" s="86">
        <v>6</v>
      </c>
      <c r="O49" s="3"/>
      <c r="P49" s="3"/>
      <c r="Q49" s="3"/>
      <c r="R49" s="3"/>
    </row>
    <row r="50" spans="1:18" ht="17.55" customHeight="1" x14ac:dyDescent="0.3">
      <c r="A50" s="1">
        <f t="shared" si="4"/>
        <v>43777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H50+'07.11'!I50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43777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H51+'07.11'!I51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43777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H52+'07.11'!I52</f>
        <v>372</v>
      </c>
      <c r="J52" s="51">
        <v>1</v>
      </c>
      <c r="K52" s="51">
        <v>2</v>
      </c>
      <c r="L52" s="51">
        <v>2</v>
      </c>
      <c r="M52" s="17">
        <f t="shared" si="12"/>
        <v>370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43777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H53+'07.11'!I53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43777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H54+'07.11'!I54</f>
        <v>1682</v>
      </c>
      <c r="J54" s="51">
        <v>2</v>
      </c>
      <c r="K54" s="51">
        <v>1</v>
      </c>
      <c r="L54" s="51">
        <v>1</v>
      </c>
      <c r="M54" s="17">
        <f t="shared" si="12"/>
        <v>1677</v>
      </c>
      <c r="N54" s="86">
        <v>3</v>
      </c>
      <c r="O54" s="3"/>
      <c r="P54" s="3"/>
      <c r="Q54" s="3"/>
      <c r="R54" s="3"/>
    </row>
    <row r="55" spans="1:18" ht="17.55" customHeight="1" x14ac:dyDescent="0.3">
      <c r="A55" s="1">
        <f t="shared" si="4"/>
        <v>43777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H55+'07.11'!I55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43777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H56+'07.11'!I56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43777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H57+'07.11'!I57</f>
        <v>675</v>
      </c>
      <c r="J57" s="51">
        <v>4</v>
      </c>
      <c r="K57" s="51">
        <v>4</v>
      </c>
      <c r="L57" s="51">
        <v>1</v>
      </c>
      <c r="M57" s="17">
        <f t="shared" si="12"/>
        <v>671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43777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H58+'07.11'!I58</f>
        <v>1394</v>
      </c>
      <c r="J58" s="51">
        <v>6</v>
      </c>
      <c r="K58" s="51">
        <v>6</v>
      </c>
      <c r="L58" s="51">
        <v>4</v>
      </c>
      <c r="M58" s="17">
        <f t="shared" si="12"/>
        <v>1382</v>
      </c>
      <c r="N58" s="86">
        <v>6</v>
      </c>
      <c r="O58" s="3"/>
      <c r="P58" s="3"/>
      <c r="Q58" s="3"/>
      <c r="R58" s="3"/>
    </row>
    <row r="59" spans="1:18" ht="17.55" customHeight="1" x14ac:dyDescent="0.3">
      <c r="A59" s="1">
        <f t="shared" si="4"/>
        <v>43777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H59+'07.11'!I59</f>
        <v>766</v>
      </c>
      <c r="J59" s="51">
        <v>8</v>
      </c>
      <c r="K59" s="51">
        <v>8</v>
      </c>
      <c r="L59" s="51">
        <v>7</v>
      </c>
      <c r="M59" s="17">
        <f t="shared" si="12"/>
        <v>754</v>
      </c>
      <c r="N59" s="86">
        <v>4</v>
      </c>
      <c r="O59" s="3"/>
      <c r="P59" s="3"/>
      <c r="Q59" s="3"/>
      <c r="R59" s="3"/>
    </row>
    <row r="60" spans="1:18" ht="17.55" customHeight="1" x14ac:dyDescent="0.3">
      <c r="A60" s="1">
        <f t="shared" si="4"/>
        <v>43777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H60+'07.11'!I60</f>
        <v>368</v>
      </c>
      <c r="J60" s="51"/>
      <c r="K60" s="51"/>
      <c r="L60" s="51">
        <v>0</v>
      </c>
      <c r="M60" s="17">
        <f t="shared" si="12"/>
        <v>368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43777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H61+'07.11'!I61</f>
        <v>478</v>
      </c>
      <c r="J61" s="51"/>
      <c r="K61" s="51"/>
      <c r="L61" s="51">
        <v>0</v>
      </c>
      <c r="M61" s="17">
        <f t="shared" si="12"/>
        <v>478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43777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H62+'07.11'!I62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43777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H63+'07.11'!I63</f>
        <v>795</v>
      </c>
      <c r="J63" s="51">
        <v>6</v>
      </c>
      <c r="K63" s="51">
        <v>5</v>
      </c>
      <c r="L63" s="51">
        <v>5</v>
      </c>
      <c r="M63" s="17">
        <f t="shared" si="12"/>
        <v>785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43777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H64+'07.11'!I64</f>
        <v>976</v>
      </c>
      <c r="J64" s="51"/>
      <c r="K64" s="51"/>
      <c r="L64" s="51">
        <v>0</v>
      </c>
      <c r="M64" s="17">
        <f t="shared" si="12"/>
        <v>974</v>
      </c>
      <c r="N64" s="86">
        <v>2</v>
      </c>
      <c r="O64" s="3"/>
      <c r="P64" s="3"/>
      <c r="Q64" s="3"/>
      <c r="R64" s="3"/>
    </row>
    <row r="65" spans="1:18" ht="17.55" customHeight="1" x14ac:dyDescent="0.3">
      <c r="A65" s="1">
        <f t="shared" si="4"/>
        <v>43777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H65+'07.11'!I65</f>
        <v>482</v>
      </c>
      <c r="J65" s="51">
        <v>4</v>
      </c>
      <c r="K65" s="51">
        <v>4</v>
      </c>
      <c r="L65" s="51">
        <v>4</v>
      </c>
      <c r="M65" s="17">
        <f t="shared" si="12"/>
        <v>477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43777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H66+'07.11'!I66</f>
        <v>308</v>
      </c>
      <c r="J66" s="51">
        <v>7</v>
      </c>
      <c r="K66" s="51">
        <v>7</v>
      </c>
      <c r="L66" s="51">
        <v>3</v>
      </c>
      <c r="M66" s="17">
        <f t="shared" si="12"/>
        <v>300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43777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H67+'07.11'!I67</f>
        <v>718</v>
      </c>
      <c r="J67" s="51">
        <v>7</v>
      </c>
      <c r="K67" s="51">
        <v>6</v>
      </c>
      <c r="L67" s="51">
        <v>5</v>
      </c>
      <c r="M67" s="17">
        <f t="shared" si="12"/>
        <v>707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43777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H68+'07.11'!I68</f>
        <v>358</v>
      </c>
      <c r="J68" s="51">
        <v>2</v>
      </c>
      <c r="K68" s="51">
        <v>2</v>
      </c>
      <c r="L68" s="51">
        <v>0</v>
      </c>
      <c r="M68" s="17">
        <f t="shared" si="12"/>
        <v>356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43777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H69+'07.11'!I69</f>
        <v>841</v>
      </c>
      <c r="J69" s="51">
        <v>3</v>
      </c>
      <c r="K69" s="51">
        <v>2</v>
      </c>
      <c r="L69" s="51">
        <v>1</v>
      </c>
      <c r="M69" s="17">
        <f t="shared" si="12"/>
        <v>834</v>
      </c>
      <c r="N69" s="86">
        <v>4</v>
      </c>
      <c r="O69" s="3"/>
      <c r="P69" s="3"/>
      <c r="Q69" s="3"/>
      <c r="R69" s="3"/>
    </row>
    <row r="70" spans="1:18" ht="17.55" customHeight="1" x14ac:dyDescent="0.3">
      <c r="A70" s="1">
        <f t="shared" si="4"/>
        <v>43777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H70+'07.11'!I70</f>
        <v>784</v>
      </c>
      <c r="J70" s="51">
        <v>2</v>
      </c>
      <c r="K70" s="51">
        <v>2</v>
      </c>
      <c r="L70" s="51">
        <v>0</v>
      </c>
      <c r="M70" s="17">
        <f t="shared" si="12"/>
        <v>781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43777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H71+'07.11'!I71</f>
        <v>772</v>
      </c>
      <c r="J71" s="51"/>
      <c r="K71" s="51"/>
      <c r="L71" s="51">
        <v>0</v>
      </c>
      <c r="M71" s="17">
        <f t="shared" si="12"/>
        <v>772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43777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H72+'07.11'!I72</f>
        <v>302</v>
      </c>
      <c r="J72" s="51"/>
      <c r="K72" s="51"/>
      <c r="L72" s="51">
        <v>0</v>
      </c>
      <c r="M72" s="17">
        <f t="shared" si="12"/>
        <v>300</v>
      </c>
      <c r="N72" s="86">
        <v>2</v>
      </c>
      <c r="O72" s="3"/>
      <c r="P72" s="3"/>
      <c r="Q72" s="3"/>
      <c r="R72" s="3"/>
    </row>
    <row r="73" spans="1:18" ht="17.55" customHeight="1" x14ac:dyDescent="0.3">
      <c r="A73" s="1">
        <f t="shared" si="4"/>
        <v>43777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H73+'07.11'!I73</f>
        <v>395</v>
      </c>
      <c r="J73" s="51">
        <v>3</v>
      </c>
      <c r="K73" s="51">
        <v>3</v>
      </c>
      <c r="L73" s="51">
        <v>3</v>
      </c>
      <c r="M73" s="17">
        <f t="shared" si="12"/>
        <v>391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43777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H74+'07.11'!I74</f>
        <v>10</v>
      </c>
      <c r="J74" s="55">
        <v>10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43777</v>
      </c>
      <c r="B75" s="2">
        <v>1</v>
      </c>
      <c r="C75" s="29"/>
      <c r="D75" s="22" t="s">
        <v>117</v>
      </c>
      <c r="E75" s="23">
        <f>SUM(E45:E74)</f>
        <v>5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5</v>
      </c>
      <c r="I75" s="23">
        <f t="shared" si="13"/>
        <v>19590</v>
      </c>
      <c r="J75" s="23">
        <f t="shared" si="13"/>
        <v>107</v>
      </c>
      <c r="K75" s="23">
        <f t="shared" si="13"/>
        <v>98</v>
      </c>
      <c r="L75" s="23">
        <f t="shared" si="13"/>
        <v>69</v>
      </c>
      <c r="M75" s="23">
        <f t="shared" si="13"/>
        <v>19432</v>
      </c>
      <c r="N75" s="23">
        <f t="shared" si="13"/>
        <v>51</v>
      </c>
      <c r="O75" s="3"/>
      <c r="P75" s="3"/>
      <c r="Q75" s="3"/>
      <c r="R75" s="3"/>
    </row>
    <row r="76" spans="1:18" ht="17.55" customHeight="1" x14ac:dyDescent="0.3">
      <c r="A76" s="1">
        <f t="shared" si="4"/>
        <v>43777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43777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43777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43777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43777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43777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43777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43777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43777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43777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43777</v>
      </c>
      <c r="B86" s="2">
        <v>1</v>
      </c>
      <c r="E86" s="30"/>
    </row>
    <row r="87" spans="1:14" x14ac:dyDescent="0.3">
      <c r="A87" s="1">
        <f t="shared" si="4"/>
        <v>43777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43777</v>
      </c>
      <c r="B88" s="2">
        <v>1</v>
      </c>
      <c r="E88" s="30"/>
    </row>
    <row r="89" spans="1:14" x14ac:dyDescent="0.3">
      <c r="A89" s="1">
        <f t="shared" ref="A89" si="14">$N$3</f>
        <v>43777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43776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43776</v>
      </c>
      <c r="B2" s="2">
        <v>1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41"/>
      <c r="N2" s="214"/>
    </row>
    <row r="3" spans="1:20" ht="17.399999999999999" x14ac:dyDescent="0.3">
      <c r="A3" s="1">
        <f t="shared" si="0"/>
        <v>43776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43776</v>
      </c>
      <c r="O3" s="3"/>
      <c r="P3" s="3"/>
      <c r="Q3" s="3"/>
      <c r="R3" s="3"/>
    </row>
    <row r="4" spans="1:20" ht="17.399999999999999" x14ac:dyDescent="0.3">
      <c r="A4" s="1">
        <f t="shared" si="0"/>
        <v>43776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43776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43776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43776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43776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43776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198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752</v>
      </c>
      <c r="O9" s="3"/>
      <c r="P9" s="3"/>
      <c r="Q9" s="40" t="str">
        <f>"24 N›Uvq ?? msL¨v = "&amp;H36</f>
        <v>24 N›Uvq ?? msL¨v = 198</v>
      </c>
    </row>
    <row r="10" spans="1:20" ht="57.6" x14ac:dyDescent="0.3">
      <c r="A10" s="1">
        <f t="shared" si="0"/>
        <v>43776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13" t="s">
        <v>142</v>
      </c>
      <c r="I10" s="65" t="str">
        <f>"me©‡gvU fwZ©
= "&amp;I36</f>
        <v>me©‡gvU fwZ©
= 97391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96388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43776</v>
      </c>
      <c r="B11" s="2" t="s">
        <v>9</v>
      </c>
      <c r="C11" s="12">
        <v>1</v>
      </c>
      <c r="D11" s="57" t="s">
        <v>10</v>
      </c>
      <c r="E11" s="13">
        <v>19</v>
      </c>
      <c r="F11" s="13">
        <v>0</v>
      </c>
      <c r="G11" s="13">
        <v>0</v>
      </c>
      <c r="H11" s="82">
        <f>SUM(E11:G11)</f>
        <v>19</v>
      </c>
      <c r="I11" s="104">
        <f>H11+'06.11'!I11</f>
        <v>8383</v>
      </c>
      <c r="J11" s="49">
        <v>40</v>
      </c>
      <c r="K11" s="49">
        <v>23</v>
      </c>
      <c r="L11" s="49">
        <v>11</v>
      </c>
      <c r="M11" s="14">
        <f t="shared" ref="M11:M23" si="1">I11-N11-J11</f>
        <v>8265</v>
      </c>
      <c r="N11" s="85">
        <v>78</v>
      </c>
      <c r="O11" s="3"/>
      <c r="P11" s="3"/>
      <c r="Q11" s="3"/>
      <c r="R11" s="3"/>
    </row>
    <row r="12" spans="1:20" x14ac:dyDescent="0.3">
      <c r="A12" s="1">
        <f t="shared" si="0"/>
        <v>43776</v>
      </c>
      <c r="B12" s="2" t="s">
        <v>11</v>
      </c>
      <c r="C12" s="15">
        <v>2</v>
      </c>
      <c r="D12" s="59" t="s">
        <v>144</v>
      </c>
      <c r="E12" s="13">
        <v>5</v>
      </c>
      <c r="F12" s="13">
        <v>0</v>
      </c>
      <c r="G12" s="13">
        <v>0</v>
      </c>
      <c r="H12" s="83">
        <f t="shared" ref="H12:H23" si="2">SUM(E12:G12)</f>
        <v>5</v>
      </c>
      <c r="I12" s="105">
        <f>H12+'06.11'!I12</f>
        <v>4875</v>
      </c>
      <c r="J12" s="51">
        <v>2</v>
      </c>
      <c r="K12" s="51">
        <v>0</v>
      </c>
      <c r="L12" s="51">
        <v>0</v>
      </c>
      <c r="M12" s="17">
        <f t="shared" si="1"/>
        <v>4837</v>
      </c>
      <c r="N12" s="86">
        <v>36</v>
      </c>
      <c r="O12" s="3"/>
      <c r="P12" s="3"/>
      <c r="Q12" s="3"/>
      <c r="R12" s="3"/>
    </row>
    <row r="13" spans="1:20" x14ac:dyDescent="0.3">
      <c r="A13" s="1">
        <f t="shared" si="0"/>
        <v>43776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H13+'06.11'!I13</f>
        <v>1431</v>
      </c>
      <c r="J13" s="51">
        <v>16</v>
      </c>
      <c r="K13" s="51">
        <v>9</v>
      </c>
      <c r="L13" s="51">
        <v>8</v>
      </c>
      <c r="M13" s="17">
        <f t="shared" si="1"/>
        <v>1411</v>
      </c>
      <c r="N13" s="86">
        <v>4</v>
      </c>
      <c r="O13" s="3"/>
      <c r="Q13" s="3"/>
      <c r="R13" s="3"/>
    </row>
    <row r="14" spans="1:20" x14ac:dyDescent="0.3">
      <c r="A14" s="1">
        <f t="shared" si="0"/>
        <v>43776</v>
      </c>
      <c r="B14" s="2" t="s">
        <v>14</v>
      </c>
      <c r="C14" s="15">
        <v>4</v>
      </c>
      <c r="D14" s="59" t="s">
        <v>145</v>
      </c>
      <c r="E14" s="13">
        <v>10</v>
      </c>
      <c r="F14" s="13">
        <v>0</v>
      </c>
      <c r="G14" s="13">
        <v>0</v>
      </c>
      <c r="H14" s="83">
        <f t="shared" si="2"/>
        <v>10</v>
      </c>
      <c r="I14" s="105">
        <f>H14+'06.11'!I14</f>
        <v>3607</v>
      </c>
      <c r="J14" s="51">
        <v>7</v>
      </c>
      <c r="K14" s="51">
        <v>8</v>
      </c>
      <c r="L14" s="51">
        <v>5</v>
      </c>
      <c r="M14" s="17">
        <f t="shared" si="1"/>
        <v>3573</v>
      </c>
      <c r="N14" s="86">
        <v>27</v>
      </c>
      <c r="O14" s="3"/>
      <c r="P14" s="3"/>
      <c r="Q14" s="3"/>
      <c r="R14" s="3"/>
    </row>
    <row r="15" spans="1:20" ht="17.399999999999999" x14ac:dyDescent="0.3">
      <c r="A15" s="1">
        <f t="shared" si="0"/>
        <v>43776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H15+'06.11'!I15</f>
        <v>1622</v>
      </c>
      <c r="J15" s="51">
        <v>3</v>
      </c>
      <c r="K15" s="51">
        <v>2</v>
      </c>
      <c r="L15" s="51">
        <v>2</v>
      </c>
      <c r="M15" s="17">
        <f t="shared" si="1"/>
        <v>1614</v>
      </c>
      <c r="N15" s="86">
        <v>5</v>
      </c>
      <c r="O15" s="3"/>
      <c r="P15" s="3"/>
      <c r="Q15" s="3"/>
      <c r="R15" s="3"/>
    </row>
    <row r="16" spans="1:20" ht="17.399999999999999" x14ac:dyDescent="0.3">
      <c r="A16" s="1">
        <f t="shared" si="0"/>
        <v>43776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H16+'06.11'!I16</f>
        <v>1017</v>
      </c>
      <c r="J16" s="51"/>
      <c r="K16" s="51"/>
      <c r="L16" s="51">
        <v>0</v>
      </c>
      <c r="M16" s="17">
        <f t="shared" si="1"/>
        <v>1013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43776</v>
      </c>
      <c r="B17" s="2" t="s">
        <v>23</v>
      </c>
      <c r="C17" s="15">
        <v>7</v>
      </c>
      <c r="D17" s="61" t="s">
        <v>24</v>
      </c>
      <c r="E17" s="13">
        <v>5</v>
      </c>
      <c r="F17" s="13">
        <v>0</v>
      </c>
      <c r="G17" s="13">
        <v>0</v>
      </c>
      <c r="H17" s="83">
        <f t="shared" si="2"/>
        <v>5</v>
      </c>
      <c r="I17" s="105">
        <f>H17+'06.11'!I17</f>
        <v>4048</v>
      </c>
      <c r="J17" s="51">
        <v>15</v>
      </c>
      <c r="K17" s="51">
        <v>9</v>
      </c>
      <c r="L17" s="51">
        <v>4</v>
      </c>
      <c r="M17" s="17">
        <f t="shared" si="1"/>
        <v>3998</v>
      </c>
      <c r="N17" s="86">
        <v>35</v>
      </c>
      <c r="O17" s="3"/>
      <c r="P17" s="3"/>
      <c r="Q17" s="3"/>
      <c r="R17" s="3"/>
    </row>
    <row r="18" spans="1:18" ht="17.399999999999999" x14ac:dyDescent="0.3">
      <c r="A18" s="1">
        <f t="shared" si="0"/>
        <v>43776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H18+'06.11'!I18</f>
        <v>350</v>
      </c>
      <c r="J18" s="51"/>
      <c r="K18" s="51"/>
      <c r="L18" s="51">
        <v>0</v>
      </c>
      <c r="M18" s="17">
        <f t="shared" si="1"/>
        <v>348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43776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H19+'06.11'!I19</f>
        <v>1704</v>
      </c>
      <c r="J19" s="51"/>
      <c r="K19" s="51">
        <v>0</v>
      </c>
      <c r="L19" s="51">
        <v>0</v>
      </c>
      <c r="M19" s="17">
        <f t="shared" si="1"/>
        <v>1689</v>
      </c>
      <c r="N19" s="86">
        <v>15</v>
      </c>
      <c r="O19" s="3"/>
      <c r="P19" s="3"/>
      <c r="Q19" s="3"/>
      <c r="R19" s="3"/>
    </row>
    <row r="20" spans="1:18" x14ac:dyDescent="0.3">
      <c r="A20" s="1">
        <f t="shared" si="0"/>
        <v>43776</v>
      </c>
      <c r="B20" s="2" t="s">
        <v>29</v>
      </c>
      <c r="C20" s="15">
        <v>10</v>
      </c>
      <c r="D20" s="59" t="s">
        <v>30</v>
      </c>
      <c r="E20" s="13">
        <v>3</v>
      </c>
      <c r="F20" s="13">
        <v>0</v>
      </c>
      <c r="G20" s="13">
        <v>0</v>
      </c>
      <c r="H20" s="83">
        <f t="shared" si="2"/>
        <v>3</v>
      </c>
      <c r="I20" s="105">
        <f>H20+'06.11'!I20</f>
        <v>3059</v>
      </c>
      <c r="J20" s="51">
        <v>3</v>
      </c>
      <c r="K20" s="51">
        <v>2</v>
      </c>
      <c r="L20" s="51">
        <v>2</v>
      </c>
      <c r="M20" s="17">
        <f t="shared" si="1"/>
        <v>3022</v>
      </c>
      <c r="N20" s="86">
        <v>34</v>
      </c>
      <c r="O20" s="3"/>
      <c r="P20" s="3"/>
      <c r="Q20" s="3"/>
      <c r="R20" s="3"/>
    </row>
    <row r="21" spans="1:18" ht="22.2" customHeight="1" x14ac:dyDescent="0.3">
      <c r="A21" s="1">
        <f t="shared" si="0"/>
        <v>43776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H21+'06.11'!I21</f>
        <v>241</v>
      </c>
      <c r="J21" s="51"/>
      <c r="K21" s="51"/>
      <c r="L21" s="51"/>
      <c r="M21" s="17">
        <f t="shared" si="1"/>
        <v>241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H22+'06.11'!I22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43776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46</v>
      </c>
      <c r="I24" s="94">
        <f t="shared" si="3"/>
        <v>30412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30086</v>
      </c>
      <c r="N24" s="96">
        <f t="shared" si="3"/>
        <v>240</v>
      </c>
      <c r="O24" s="3"/>
      <c r="P24" s="3"/>
      <c r="Q24" s="3"/>
      <c r="R24" s="3"/>
    </row>
    <row r="25" spans="1:18" x14ac:dyDescent="0.3">
      <c r="A25" s="1">
        <f t="shared" ref="A25:A88" si="4">$N$3</f>
        <v>43776</v>
      </c>
      <c r="B25" s="2">
        <v>1</v>
      </c>
      <c r="C25" s="78"/>
      <c r="D25" s="79" t="s">
        <v>119</v>
      </c>
      <c r="E25" s="97">
        <f>E75</f>
        <v>11</v>
      </c>
      <c r="F25" s="98">
        <f t="shared" ref="F25:N25" si="5">F75</f>
        <v>0</v>
      </c>
      <c r="G25" s="98">
        <f t="shared" si="5"/>
        <v>0</v>
      </c>
      <c r="H25" s="99">
        <f t="shared" si="5"/>
        <v>11</v>
      </c>
      <c r="I25" s="97">
        <f t="shared" si="5"/>
        <v>19585</v>
      </c>
      <c r="J25" s="98">
        <f t="shared" si="5"/>
        <v>107</v>
      </c>
      <c r="K25" s="98">
        <f t="shared" si="5"/>
        <v>98</v>
      </c>
      <c r="L25" s="100">
        <f t="shared" si="5"/>
        <v>69</v>
      </c>
      <c r="M25" s="101">
        <f t="shared" si="5"/>
        <v>19415</v>
      </c>
      <c r="N25" s="102">
        <f t="shared" si="5"/>
        <v>63</v>
      </c>
      <c r="O25" s="3"/>
      <c r="P25" s="3"/>
      <c r="Q25" s="3"/>
      <c r="R25" s="3"/>
    </row>
    <row r="26" spans="1:18" x14ac:dyDescent="0.3">
      <c r="A26" s="1">
        <f t="shared" si="4"/>
        <v>43776</v>
      </c>
      <c r="B26" s="2">
        <v>1</v>
      </c>
      <c r="C26" s="78"/>
      <c r="D26" s="79" t="s">
        <v>154</v>
      </c>
      <c r="E26" s="97">
        <f>E24+E25</f>
        <v>57</v>
      </c>
      <c r="F26" s="98">
        <f t="shared" ref="F26:N26" si="6">F24+F25</f>
        <v>0</v>
      </c>
      <c r="G26" s="98">
        <f t="shared" si="6"/>
        <v>0</v>
      </c>
      <c r="H26" s="99">
        <f t="shared" si="6"/>
        <v>57</v>
      </c>
      <c r="I26" s="97">
        <f t="shared" si="6"/>
        <v>49997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49501</v>
      </c>
      <c r="N26" s="102">
        <f t="shared" si="6"/>
        <v>303</v>
      </c>
      <c r="O26" s="3"/>
      <c r="P26" s="67"/>
      <c r="Q26" s="3"/>
      <c r="R26" s="3"/>
    </row>
    <row r="27" spans="1:18" x14ac:dyDescent="0.3">
      <c r="A27" s="1">
        <f t="shared" si="4"/>
        <v>43776</v>
      </c>
      <c r="B27" s="2">
        <v>1</v>
      </c>
      <c r="C27" s="80"/>
      <c r="D27" s="81" t="s">
        <v>120</v>
      </c>
      <c r="E27" s="97">
        <f>SUM(E28:E35)</f>
        <v>141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141</v>
      </c>
      <c r="I27" s="97">
        <f t="shared" si="7"/>
        <v>47394</v>
      </c>
      <c r="J27" s="98">
        <f t="shared" si="7"/>
        <v>58</v>
      </c>
      <c r="K27" s="98">
        <f t="shared" si="7"/>
        <v>28</v>
      </c>
      <c r="L27" s="100">
        <f t="shared" si="7"/>
        <v>11</v>
      </c>
      <c r="M27" s="101">
        <f t="shared" si="7"/>
        <v>46887</v>
      </c>
      <c r="N27" s="102">
        <f t="shared" si="7"/>
        <v>449</v>
      </c>
      <c r="O27" s="3"/>
      <c r="P27" s="3"/>
      <c r="Q27" s="3"/>
      <c r="R27" s="3"/>
    </row>
    <row r="28" spans="1:18" x14ac:dyDescent="0.3">
      <c r="A28" s="1">
        <f t="shared" si="4"/>
        <v>43776</v>
      </c>
      <c r="B28" s="2" t="s">
        <v>31</v>
      </c>
      <c r="C28" s="12">
        <v>1</v>
      </c>
      <c r="D28" s="48" t="s">
        <v>32</v>
      </c>
      <c r="E28" s="13">
        <v>16</v>
      </c>
      <c r="F28" s="13">
        <v>0</v>
      </c>
      <c r="G28" s="13">
        <v>0</v>
      </c>
      <c r="H28" s="82">
        <f t="shared" ref="H28:H35" si="8">SUM(E28:G28)</f>
        <v>16</v>
      </c>
      <c r="I28" s="104">
        <f>H28+'06.11'!I28</f>
        <v>11308</v>
      </c>
      <c r="J28" s="49">
        <v>13</v>
      </c>
      <c r="K28" s="49">
        <v>6</v>
      </c>
      <c r="L28" s="49">
        <v>4</v>
      </c>
      <c r="M28" s="14">
        <f t="shared" ref="M28:M35" si="9">I28-N28-J28</f>
        <v>11230</v>
      </c>
      <c r="N28" s="85">
        <v>65</v>
      </c>
      <c r="O28" s="3"/>
      <c r="P28" s="3"/>
      <c r="Q28" s="3"/>
      <c r="R28" s="3"/>
    </row>
    <row r="29" spans="1:18" x14ac:dyDescent="0.3">
      <c r="A29" s="1">
        <f t="shared" si="4"/>
        <v>43776</v>
      </c>
      <c r="B29" s="2" t="s">
        <v>33</v>
      </c>
      <c r="C29" s="15">
        <v>2</v>
      </c>
      <c r="D29" s="50" t="s">
        <v>156</v>
      </c>
      <c r="E29" s="13">
        <v>19</v>
      </c>
      <c r="F29" s="13">
        <v>0</v>
      </c>
      <c r="G29" s="13">
        <v>0</v>
      </c>
      <c r="H29" s="83">
        <f t="shared" si="8"/>
        <v>19</v>
      </c>
      <c r="I29" s="105">
        <f>H29+'06.11'!I29</f>
        <v>7727</v>
      </c>
      <c r="J29" s="51">
        <v>5</v>
      </c>
      <c r="K29" s="51">
        <v>3</v>
      </c>
      <c r="L29" s="51">
        <v>0</v>
      </c>
      <c r="M29" s="17">
        <f t="shared" si="9"/>
        <v>7611</v>
      </c>
      <c r="N29" s="86">
        <v>111</v>
      </c>
      <c r="O29" s="3"/>
      <c r="P29" s="3"/>
      <c r="Q29" s="3"/>
      <c r="R29" s="3"/>
    </row>
    <row r="30" spans="1:18" x14ac:dyDescent="0.3">
      <c r="A30" s="1">
        <f t="shared" si="4"/>
        <v>43776</v>
      </c>
      <c r="B30" s="2" t="s">
        <v>35</v>
      </c>
      <c r="C30" s="15">
        <v>3</v>
      </c>
      <c r="D30" s="50" t="s">
        <v>36</v>
      </c>
      <c r="E30" s="13">
        <v>56</v>
      </c>
      <c r="F30" s="13">
        <v>0</v>
      </c>
      <c r="G30" s="13">
        <v>0</v>
      </c>
      <c r="H30" s="83">
        <f t="shared" si="8"/>
        <v>56</v>
      </c>
      <c r="I30" s="105">
        <f>H30+'06.11'!I30</f>
        <v>11383</v>
      </c>
      <c r="J30" s="51">
        <v>17</v>
      </c>
      <c r="K30" s="51">
        <v>9</v>
      </c>
      <c r="L30" s="51">
        <v>3</v>
      </c>
      <c r="M30" s="17">
        <f t="shared" si="9"/>
        <v>11224</v>
      </c>
      <c r="N30" s="86">
        <v>142</v>
      </c>
      <c r="O30" s="3"/>
      <c r="P30" s="3"/>
      <c r="Q30" s="3"/>
      <c r="R30" s="3"/>
    </row>
    <row r="31" spans="1:18" x14ac:dyDescent="0.3">
      <c r="A31" s="1">
        <f t="shared" si="4"/>
        <v>43776</v>
      </c>
      <c r="B31" s="2" t="s">
        <v>37</v>
      </c>
      <c r="C31" s="15">
        <v>4</v>
      </c>
      <c r="D31" s="50" t="s">
        <v>38</v>
      </c>
      <c r="E31" s="13">
        <v>3</v>
      </c>
      <c r="F31" s="13">
        <v>0</v>
      </c>
      <c r="G31" s="13">
        <v>0</v>
      </c>
      <c r="H31" s="83">
        <f t="shared" si="8"/>
        <v>3</v>
      </c>
      <c r="I31" s="105">
        <f>H31+'06.11'!I31</f>
        <v>2126</v>
      </c>
      <c r="J31" s="51">
        <v>4</v>
      </c>
      <c r="K31" s="51">
        <v>3</v>
      </c>
      <c r="L31" s="51">
        <v>2</v>
      </c>
      <c r="M31" s="17">
        <f t="shared" si="9"/>
        <v>2113</v>
      </c>
      <c r="N31" s="86">
        <v>9</v>
      </c>
      <c r="O31" s="3"/>
      <c r="P31" s="3"/>
      <c r="Q31" s="3"/>
      <c r="R31" s="3"/>
    </row>
    <row r="32" spans="1:18" x14ac:dyDescent="0.3">
      <c r="A32" s="1">
        <f t="shared" si="4"/>
        <v>43776</v>
      </c>
      <c r="B32" s="2" t="s">
        <v>39</v>
      </c>
      <c r="C32" s="15">
        <v>5</v>
      </c>
      <c r="D32" s="50" t="s">
        <v>40</v>
      </c>
      <c r="E32" s="13">
        <v>11</v>
      </c>
      <c r="F32" s="13">
        <v>0</v>
      </c>
      <c r="G32" s="13">
        <v>0</v>
      </c>
      <c r="H32" s="83">
        <f t="shared" si="8"/>
        <v>11</v>
      </c>
      <c r="I32" s="105">
        <f>H32+'06.11'!I32</f>
        <v>4697</v>
      </c>
      <c r="J32" s="51">
        <v>5</v>
      </c>
      <c r="K32" s="51">
        <v>2</v>
      </c>
      <c r="L32" s="51">
        <v>0</v>
      </c>
      <c r="M32" s="17">
        <f t="shared" si="9"/>
        <v>4667</v>
      </c>
      <c r="N32" s="86">
        <v>25</v>
      </c>
      <c r="O32" s="3"/>
      <c r="P32" s="3"/>
      <c r="Q32" s="3"/>
      <c r="R32" s="3"/>
    </row>
    <row r="33" spans="1:18" x14ac:dyDescent="0.3">
      <c r="A33" s="1">
        <f t="shared" si="4"/>
        <v>43776</v>
      </c>
      <c r="B33" s="2" t="s">
        <v>41</v>
      </c>
      <c r="C33" s="15">
        <v>6</v>
      </c>
      <c r="D33" s="50" t="s">
        <v>42</v>
      </c>
      <c r="E33" s="13">
        <v>32</v>
      </c>
      <c r="F33" s="13">
        <v>0</v>
      </c>
      <c r="G33" s="13">
        <v>0</v>
      </c>
      <c r="H33" s="83">
        <f t="shared" si="8"/>
        <v>32</v>
      </c>
      <c r="I33" s="105">
        <f>H33+'06.11'!I33</f>
        <v>6845</v>
      </c>
      <c r="J33" s="51">
        <v>9</v>
      </c>
      <c r="K33" s="51">
        <v>4</v>
      </c>
      <c r="L33" s="51">
        <v>1</v>
      </c>
      <c r="M33" s="17">
        <f t="shared" si="9"/>
        <v>6763</v>
      </c>
      <c r="N33" s="86">
        <v>73</v>
      </c>
      <c r="O33" s="3"/>
      <c r="P33" s="3"/>
      <c r="Q33" s="3"/>
      <c r="R33" s="3"/>
    </row>
    <row r="34" spans="1:18" x14ac:dyDescent="0.3">
      <c r="A34" s="1">
        <f t="shared" si="4"/>
        <v>43776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H34+'06.11'!I34</f>
        <v>994</v>
      </c>
      <c r="J34" s="51">
        <v>1</v>
      </c>
      <c r="K34" s="51">
        <v>0</v>
      </c>
      <c r="L34" s="51">
        <v>0</v>
      </c>
      <c r="M34" s="17">
        <f t="shared" si="9"/>
        <v>989</v>
      </c>
      <c r="N34" s="86">
        <v>4</v>
      </c>
      <c r="O34" s="3"/>
      <c r="P34" s="3"/>
      <c r="Q34" s="3"/>
      <c r="R34" s="3"/>
    </row>
    <row r="35" spans="1:18" x14ac:dyDescent="0.3">
      <c r="A35" s="1">
        <f t="shared" si="4"/>
        <v>43776</v>
      </c>
      <c r="B35" s="2" t="s">
        <v>45</v>
      </c>
      <c r="C35" s="20">
        <v>8</v>
      </c>
      <c r="D35" s="54" t="s">
        <v>46</v>
      </c>
      <c r="E35" s="13">
        <v>3</v>
      </c>
      <c r="F35" s="13">
        <v>0</v>
      </c>
      <c r="G35" s="13">
        <v>0</v>
      </c>
      <c r="H35" s="84">
        <f t="shared" si="8"/>
        <v>3</v>
      </c>
      <c r="I35" s="106">
        <f>H35+'06.11'!I35</f>
        <v>2314</v>
      </c>
      <c r="J35" s="55">
        <v>4</v>
      </c>
      <c r="K35" s="55">
        <v>1</v>
      </c>
      <c r="L35" s="55">
        <v>1</v>
      </c>
      <c r="M35" s="19">
        <f t="shared" si="9"/>
        <v>2290</v>
      </c>
      <c r="N35" s="87">
        <v>20</v>
      </c>
      <c r="O35" s="3"/>
      <c r="P35" s="3"/>
      <c r="Q35" s="3"/>
      <c r="R35" s="3"/>
    </row>
    <row r="36" spans="1:18" x14ac:dyDescent="0.3">
      <c r="A36" s="1">
        <f t="shared" si="4"/>
        <v>43776</v>
      </c>
      <c r="B36" s="2">
        <v>1</v>
      </c>
      <c r="C36" s="103"/>
      <c r="D36" s="22" t="s">
        <v>47</v>
      </c>
      <c r="E36" s="23">
        <f>SUM(E26:E27)</f>
        <v>198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198</v>
      </c>
      <c r="I36" s="23">
        <f t="shared" si="10"/>
        <v>97391</v>
      </c>
      <c r="J36" s="23">
        <f t="shared" si="10"/>
        <v>251</v>
      </c>
      <c r="K36" s="23">
        <f t="shared" si="10"/>
        <v>179</v>
      </c>
      <c r="L36" s="23">
        <f t="shared" si="10"/>
        <v>112</v>
      </c>
      <c r="M36" s="23">
        <f t="shared" si="10"/>
        <v>96388</v>
      </c>
      <c r="N36" s="23">
        <f t="shared" si="10"/>
        <v>752</v>
      </c>
      <c r="O36" s="3"/>
      <c r="P36" s="3"/>
      <c r="Q36" s="3"/>
      <c r="R36" s="3"/>
    </row>
    <row r="37" spans="1:18" ht="21.6" customHeight="1" x14ac:dyDescent="0.3">
      <c r="A37" s="1">
        <f t="shared" si="4"/>
        <v>43776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43776</v>
      </c>
      <c r="B38" s="64">
        <v>1</v>
      </c>
      <c r="C38" s="69"/>
      <c r="D38" s="306" t="s">
        <v>231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43776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43776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43776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43776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43776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63</v>
      </c>
      <c r="O43" s="3"/>
      <c r="P43" s="3"/>
      <c r="Q43" s="3"/>
      <c r="R43" s="3"/>
    </row>
    <row r="44" spans="1:18" ht="58.2" customHeight="1" x14ac:dyDescent="0.3">
      <c r="A44" s="1">
        <f t="shared" si="4"/>
        <v>43776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13" t="s">
        <v>142</v>
      </c>
      <c r="I44" s="65" t="str">
        <f>"me©‡gvU fwZ© 
= "&amp;I75</f>
        <v>me©‡gvU fwZ© 
= 19585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19415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43776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H45+'06.11'!I45</f>
        <v>1203</v>
      </c>
      <c r="J45" s="49">
        <v>3</v>
      </c>
      <c r="K45" s="49">
        <v>3</v>
      </c>
      <c r="L45" s="49">
        <v>1</v>
      </c>
      <c r="M45" s="14">
        <f t="shared" ref="M45:M74" si="12">I45-N45-J45</f>
        <v>1199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43776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H46+'06.11'!I46</f>
        <v>1840</v>
      </c>
      <c r="J46" s="51">
        <v>11</v>
      </c>
      <c r="K46" s="51">
        <v>10</v>
      </c>
      <c r="L46" s="51">
        <v>8</v>
      </c>
      <c r="M46" s="17">
        <f t="shared" si="12"/>
        <v>1821</v>
      </c>
      <c r="N46" s="86">
        <v>8</v>
      </c>
      <c r="O46" s="3"/>
      <c r="P46" s="3"/>
      <c r="Q46" s="3"/>
      <c r="R46" s="3"/>
    </row>
    <row r="47" spans="1:18" ht="17.55" customHeight="1" x14ac:dyDescent="0.3">
      <c r="A47" s="1">
        <f t="shared" si="4"/>
        <v>43776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H47+'06.11'!I47</f>
        <v>660</v>
      </c>
      <c r="J47" s="51">
        <v>4</v>
      </c>
      <c r="K47" s="51">
        <v>4</v>
      </c>
      <c r="L47" s="51">
        <v>3</v>
      </c>
      <c r="M47" s="17">
        <f t="shared" si="12"/>
        <v>653</v>
      </c>
      <c r="N47" s="86">
        <v>3</v>
      </c>
      <c r="O47" s="3"/>
      <c r="P47" s="3"/>
      <c r="Q47" s="3"/>
      <c r="R47" s="3"/>
    </row>
    <row r="48" spans="1:18" ht="17.55" customHeight="1" x14ac:dyDescent="0.3">
      <c r="A48" s="1">
        <f t="shared" si="4"/>
        <v>43776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H48+'06.11'!I48</f>
        <v>749</v>
      </c>
      <c r="J48" s="51">
        <v>8</v>
      </c>
      <c r="K48" s="51">
        <v>7</v>
      </c>
      <c r="L48" s="51">
        <v>4</v>
      </c>
      <c r="M48" s="17">
        <f t="shared" si="12"/>
        <v>739</v>
      </c>
      <c r="N48" s="86">
        <v>2</v>
      </c>
      <c r="O48" s="3"/>
      <c r="P48" s="3"/>
      <c r="Q48" s="3"/>
      <c r="R48" s="3"/>
    </row>
    <row r="49" spans="1:18" ht="17.55" customHeight="1" x14ac:dyDescent="0.3">
      <c r="A49" s="1">
        <f t="shared" si="4"/>
        <v>43776</v>
      </c>
      <c r="B49" s="2" t="s">
        <v>65</v>
      </c>
      <c r="C49" s="33">
        <v>5</v>
      </c>
      <c r="D49" s="50" t="s">
        <v>66</v>
      </c>
      <c r="E49" s="13">
        <v>2</v>
      </c>
      <c r="F49" s="13">
        <v>0</v>
      </c>
      <c r="G49" s="13">
        <v>0</v>
      </c>
      <c r="H49" s="83">
        <f t="shared" si="11"/>
        <v>2</v>
      </c>
      <c r="I49" s="105">
        <f>H49+'06.11'!I49</f>
        <v>902</v>
      </c>
      <c r="J49" s="51">
        <v>12</v>
      </c>
      <c r="K49" s="51">
        <v>12</v>
      </c>
      <c r="L49" s="51">
        <v>12</v>
      </c>
      <c r="M49" s="17">
        <f t="shared" si="12"/>
        <v>884</v>
      </c>
      <c r="N49" s="86">
        <v>6</v>
      </c>
      <c r="O49" s="3"/>
      <c r="P49" s="3"/>
      <c r="Q49" s="3"/>
      <c r="R49" s="3"/>
    </row>
    <row r="50" spans="1:18" ht="17.55" customHeight="1" x14ac:dyDescent="0.3">
      <c r="A50" s="1">
        <f t="shared" si="4"/>
        <v>43776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H50+'06.11'!I50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43776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H51+'06.11'!I51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43776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H52+'06.11'!I52</f>
        <v>372</v>
      </c>
      <c r="J52" s="51">
        <v>1</v>
      </c>
      <c r="K52" s="51">
        <v>2</v>
      </c>
      <c r="L52" s="51">
        <v>2</v>
      </c>
      <c r="M52" s="17">
        <f t="shared" si="12"/>
        <v>369</v>
      </c>
      <c r="N52" s="86">
        <v>2</v>
      </c>
      <c r="O52" s="3"/>
      <c r="P52" s="3"/>
      <c r="Q52" s="3"/>
      <c r="R52" s="3"/>
    </row>
    <row r="53" spans="1:18" ht="17.55" customHeight="1" x14ac:dyDescent="0.3">
      <c r="A53" s="1">
        <f t="shared" si="4"/>
        <v>43776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H53+'06.11'!I53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43776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H54+'06.11'!I54</f>
        <v>1682</v>
      </c>
      <c r="J54" s="51">
        <v>2</v>
      </c>
      <c r="K54" s="51">
        <v>1</v>
      </c>
      <c r="L54" s="51">
        <v>1</v>
      </c>
      <c r="M54" s="17">
        <f t="shared" si="12"/>
        <v>1676</v>
      </c>
      <c r="N54" s="86">
        <v>4</v>
      </c>
      <c r="O54" s="3"/>
      <c r="P54" s="3"/>
      <c r="Q54" s="3"/>
      <c r="R54" s="3"/>
    </row>
    <row r="55" spans="1:18" ht="17.55" customHeight="1" x14ac:dyDescent="0.3">
      <c r="A55" s="1">
        <f t="shared" si="4"/>
        <v>43776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H55+'06.11'!I55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43776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H56+'06.11'!I56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43776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H57+'06.11'!I57</f>
        <v>675</v>
      </c>
      <c r="J57" s="51">
        <v>4</v>
      </c>
      <c r="K57" s="51">
        <v>4</v>
      </c>
      <c r="L57" s="51">
        <v>1</v>
      </c>
      <c r="M57" s="17">
        <f t="shared" si="12"/>
        <v>671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43776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H58+'06.11'!I58</f>
        <v>1393</v>
      </c>
      <c r="J58" s="51">
        <v>6</v>
      </c>
      <c r="K58" s="51">
        <v>6</v>
      </c>
      <c r="L58" s="51">
        <v>4</v>
      </c>
      <c r="M58" s="17">
        <f t="shared" si="12"/>
        <v>1380</v>
      </c>
      <c r="N58" s="86">
        <v>7</v>
      </c>
      <c r="O58" s="3"/>
      <c r="P58" s="3"/>
      <c r="Q58" s="3"/>
      <c r="R58" s="3"/>
    </row>
    <row r="59" spans="1:18" ht="17.55" customHeight="1" x14ac:dyDescent="0.3">
      <c r="A59" s="1">
        <f t="shared" si="4"/>
        <v>43776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H59+'06.11'!I59</f>
        <v>766</v>
      </c>
      <c r="J59" s="51">
        <v>8</v>
      </c>
      <c r="K59" s="51">
        <v>8</v>
      </c>
      <c r="L59" s="51">
        <v>7</v>
      </c>
      <c r="M59" s="17">
        <f t="shared" si="12"/>
        <v>750</v>
      </c>
      <c r="N59" s="86">
        <v>8</v>
      </c>
      <c r="O59" s="3"/>
      <c r="P59" s="3"/>
      <c r="Q59" s="3"/>
      <c r="R59" s="3"/>
    </row>
    <row r="60" spans="1:18" ht="17.55" customHeight="1" x14ac:dyDescent="0.3">
      <c r="A60" s="1">
        <f t="shared" si="4"/>
        <v>43776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H60+'06.11'!I60</f>
        <v>368</v>
      </c>
      <c r="J60" s="51"/>
      <c r="K60" s="51"/>
      <c r="L60" s="51">
        <v>0</v>
      </c>
      <c r="M60" s="17">
        <f t="shared" si="12"/>
        <v>368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43776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H61+'06.11'!I61</f>
        <v>478</v>
      </c>
      <c r="J61" s="51"/>
      <c r="K61" s="51"/>
      <c r="L61" s="51">
        <v>0</v>
      </c>
      <c r="M61" s="17">
        <f t="shared" si="12"/>
        <v>478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43776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H62+'06.11'!I62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43776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H63+'06.11'!I63</f>
        <v>794</v>
      </c>
      <c r="J63" s="51">
        <v>6</v>
      </c>
      <c r="K63" s="51">
        <v>5</v>
      </c>
      <c r="L63" s="51">
        <v>5</v>
      </c>
      <c r="M63" s="17">
        <f t="shared" si="12"/>
        <v>784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43776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H64+'06.11'!I64</f>
        <v>976</v>
      </c>
      <c r="J64" s="51"/>
      <c r="K64" s="51"/>
      <c r="L64" s="51">
        <v>0</v>
      </c>
      <c r="M64" s="17">
        <f t="shared" si="12"/>
        <v>974</v>
      </c>
      <c r="N64" s="86">
        <v>2</v>
      </c>
      <c r="O64" s="3"/>
      <c r="P64" s="3"/>
      <c r="Q64" s="3"/>
      <c r="R64" s="3"/>
    </row>
    <row r="65" spans="1:18" ht="17.55" customHeight="1" x14ac:dyDescent="0.3">
      <c r="A65" s="1">
        <f t="shared" si="4"/>
        <v>43776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H65+'06.11'!I65</f>
        <v>482</v>
      </c>
      <c r="J65" s="51">
        <v>4</v>
      </c>
      <c r="K65" s="51">
        <v>4</v>
      </c>
      <c r="L65" s="51">
        <v>4</v>
      </c>
      <c r="M65" s="17">
        <f t="shared" si="12"/>
        <v>477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43776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H66+'06.11'!I66</f>
        <v>308</v>
      </c>
      <c r="J66" s="51">
        <v>7</v>
      </c>
      <c r="K66" s="51">
        <v>7</v>
      </c>
      <c r="L66" s="51">
        <v>3</v>
      </c>
      <c r="M66" s="17">
        <f t="shared" si="12"/>
        <v>300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43776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H67+'06.11'!I67</f>
        <v>717</v>
      </c>
      <c r="J67" s="51">
        <v>7</v>
      </c>
      <c r="K67" s="51">
        <v>6</v>
      </c>
      <c r="L67" s="51">
        <v>5</v>
      </c>
      <c r="M67" s="17">
        <f t="shared" si="12"/>
        <v>705</v>
      </c>
      <c r="N67" s="86">
        <v>5</v>
      </c>
      <c r="O67" s="3"/>
      <c r="P67" s="3"/>
      <c r="Q67" s="3"/>
      <c r="R67" s="3"/>
    </row>
    <row r="68" spans="1:18" ht="17.55" customHeight="1" x14ac:dyDescent="0.3">
      <c r="A68" s="1">
        <f t="shared" si="4"/>
        <v>43776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H68+'06.11'!I68</f>
        <v>358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43776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H69+'06.11'!I69</f>
        <v>841</v>
      </c>
      <c r="J69" s="51">
        <v>3</v>
      </c>
      <c r="K69" s="51">
        <v>2</v>
      </c>
      <c r="L69" s="51">
        <v>1</v>
      </c>
      <c r="M69" s="17">
        <f t="shared" si="12"/>
        <v>834</v>
      </c>
      <c r="N69" s="86">
        <v>4</v>
      </c>
      <c r="O69" s="3"/>
      <c r="P69" s="3"/>
      <c r="Q69" s="3"/>
      <c r="R69" s="3"/>
    </row>
    <row r="70" spans="1:18" ht="17.55" customHeight="1" x14ac:dyDescent="0.3">
      <c r="A70" s="1">
        <f t="shared" si="4"/>
        <v>43776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H70+'06.11'!I70</f>
        <v>784</v>
      </c>
      <c r="J70" s="51">
        <v>2</v>
      </c>
      <c r="K70" s="51">
        <v>2</v>
      </c>
      <c r="L70" s="51">
        <v>0</v>
      </c>
      <c r="M70" s="17">
        <f t="shared" si="12"/>
        <v>780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43776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H71+'06.11'!I71</f>
        <v>772</v>
      </c>
      <c r="J71" s="51"/>
      <c r="K71" s="51"/>
      <c r="L71" s="51">
        <v>0</v>
      </c>
      <c r="M71" s="17">
        <f t="shared" si="12"/>
        <v>772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43776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H72+'06.11'!I72</f>
        <v>301</v>
      </c>
      <c r="J72" s="51"/>
      <c r="K72" s="51"/>
      <c r="L72" s="51">
        <v>0</v>
      </c>
      <c r="M72" s="17">
        <f t="shared" si="12"/>
        <v>300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43776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H73+'06.11'!I73</f>
        <v>395</v>
      </c>
      <c r="J73" s="51">
        <v>3</v>
      </c>
      <c r="K73" s="51">
        <v>3</v>
      </c>
      <c r="L73" s="51">
        <v>3</v>
      </c>
      <c r="M73" s="17">
        <f t="shared" si="12"/>
        <v>391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43776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H74+'06.11'!I74</f>
        <v>10</v>
      </c>
      <c r="J74" s="55">
        <v>10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43776</v>
      </c>
      <c r="B75" s="2">
        <v>1</v>
      </c>
      <c r="C75" s="29"/>
      <c r="D75" s="22" t="s">
        <v>117</v>
      </c>
      <c r="E75" s="23">
        <f>SUM(E45:E74)</f>
        <v>11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11</v>
      </c>
      <c r="I75" s="23">
        <f t="shared" si="13"/>
        <v>19585</v>
      </c>
      <c r="J75" s="23">
        <f t="shared" si="13"/>
        <v>107</v>
      </c>
      <c r="K75" s="23">
        <f t="shared" si="13"/>
        <v>98</v>
      </c>
      <c r="L75" s="23">
        <f t="shared" si="13"/>
        <v>69</v>
      </c>
      <c r="M75" s="23">
        <f t="shared" si="13"/>
        <v>19415</v>
      </c>
      <c r="N75" s="23">
        <f t="shared" si="13"/>
        <v>63</v>
      </c>
      <c r="O75" s="3"/>
      <c r="P75" s="3"/>
      <c r="Q75" s="3"/>
      <c r="R75" s="3"/>
    </row>
    <row r="76" spans="1:18" ht="17.55" customHeight="1" x14ac:dyDescent="0.3">
      <c r="A76" s="1">
        <f t="shared" si="4"/>
        <v>43776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43776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43776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43776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43776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43776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43776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43776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43776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43776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43776</v>
      </c>
      <c r="B86" s="2">
        <v>1</v>
      </c>
      <c r="E86" s="30"/>
    </row>
    <row r="87" spans="1:14" x14ac:dyDescent="0.3">
      <c r="A87" s="1">
        <f t="shared" si="4"/>
        <v>43776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43776</v>
      </c>
      <c r="B88" s="2">
        <v>1</v>
      </c>
      <c r="E88" s="30"/>
    </row>
    <row r="89" spans="1:14" x14ac:dyDescent="0.3">
      <c r="A89" s="1">
        <f t="shared" ref="A89" si="14">$N$3</f>
        <v>43776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39" sqref="C39:N41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43775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43775</v>
      </c>
      <c r="B2" s="2">
        <v>1</v>
      </c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41"/>
      <c r="N2" s="211"/>
    </row>
    <row r="3" spans="1:20" ht="17.399999999999999" x14ac:dyDescent="0.3">
      <c r="A3" s="1">
        <f t="shared" si="0"/>
        <v>43775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43775</v>
      </c>
      <c r="O3" s="3"/>
      <c r="P3" s="3"/>
      <c r="Q3" s="3"/>
      <c r="R3" s="3"/>
    </row>
    <row r="4" spans="1:20" ht="17.399999999999999" x14ac:dyDescent="0.3">
      <c r="A4" s="1">
        <f t="shared" si="0"/>
        <v>43775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43775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43775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43775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43775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43775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184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766</v>
      </c>
      <c r="O9" s="3"/>
      <c r="P9" s="3"/>
      <c r="Q9" s="40" t="str">
        <f>"24 N›Uvq ?? msL¨v = "&amp;H36</f>
        <v>24 N›Uvq ?? msL¨v = 184</v>
      </c>
    </row>
    <row r="10" spans="1:20" ht="57.6" x14ac:dyDescent="0.3">
      <c r="A10" s="1">
        <f t="shared" si="0"/>
        <v>43775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12" t="s">
        <v>142</v>
      </c>
      <c r="I10" s="65" t="str">
        <f>"me©‡gvU fwZ©
= "&amp;I36</f>
        <v>me©‡gvU fwZ©
= 97193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96176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43775</v>
      </c>
      <c r="B11" s="2" t="s">
        <v>9</v>
      </c>
      <c r="C11" s="12">
        <v>1</v>
      </c>
      <c r="D11" s="57" t="s">
        <v>10</v>
      </c>
      <c r="E11" s="13">
        <v>21</v>
      </c>
      <c r="F11" s="13">
        <v>0</v>
      </c>
      <c r="G11" s="13">
        <v>0</v>
      </c>
      <c r="H11" s="82">
        <f>SUM(E11:G11)</f>
        <v>21</v>
      </c>
      <c r="I11" s="104">
        <f>H11+'05.11'!I11</f>
        <v>8364</v>
      </c>
      <c r="J11" s="49">
        <v>40</v>
      </c>
      <c r="K11" s="49">
        <v>23</v>
      </c>
      <c r="L11" s="49">
        <v>11</v>
      </c>
      <c r="M11" s="14">
        <f t="shared" ref="M11:M23" si="1">I11-N11-J11</f>
        <v>8249</v>
      </c>
      <c r="N11" s="85">
        <v>75</v>
      </c>
      <c r="O11" s="3"/>
      <c r="P11" s="3"/>
      <c r="Q11" s="3"/>
      <c r="R11" s="3"/>
    </row>
    <row r="12" spans="1:20" x14ac:dyDescent="0.3">
      <c r="A12" s="1">
        <f t="shared" si="0"/>
        <v>43775</v>
      </c>
      <c r="B12" s="2" t="s">
        <v>11</v>
      </c>
      <c r="C12" s="15">
        <v>2</v>
      </c>
      <c r="D12" s="59" t="s">
        <v>144</v>
      </c>
      <c r="E12" s="13">
        <v>6</v>
      </c>
      <c r="F12" s="13">
        <v>0</v>
      </c>
      <c r="G12" s="13">
        <v>0</v>
      </c>
      <c r="H12" s="83">
        <f t="shared" ref="H12:H23" si="2">SUM(E12:G12)</f>
        <v>6</v>
      </c>
      <c r="I12" s="105">
        <f>H12+'05.11'!I12</f>
        <v>4870</v>
      </c>
      <c r="J12" s="51">
        <v>2</v>
      </c>
      <c r="K12" s="51">
        <v>0</v>
      </c>
      <c r="L12" s="51">
        <v>0</v>
      </c>
      <c r="M12" s="17">
        <f t="shared" si="1"/>
        <v>4837</v>
      </c>
      <c r="N12" s="86">
        <v>31</v>
      </c>
      <c r="O12" s="3"/>
      <c r="P12" s="3"/>
      <c r="Q12" s="3"/>
      <c r="R12" s="3"/>
    </row>
    <row r="13" spans="1:20" x14ac:dyDescent="0.3">
      <c r="A13" s="1">
        <f t="shared" si="0"/>
        <v>43775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H13+'05.11'!I13</f>
        <v>1431</v>
      </c>
      <c r="J13" s="51">
        <v>16</v>
      </c>
      <c r="K13" s="51">
        <v>9</v>
      </c>
      <c r="L13" s="51">
        <v>8</v>
      </c>
      <c r="M13" s="17">
        <f t="shared" si="1"/>
        <v>1410</v>
      </c>
      <c r="N13" s="86">
        <v>5</v>
      </c>
      <c r="O13" s="3"/>
      <c r="Q13" s="3"/>
      <c r="R13" s="3"/>
    </row>
    <row r="14" spans="1:20" x14ac:dyDescent="0.3">
      <c r="A14" s="1">
        <f t="shared" si="0"/>
        <v>43775</v>
      </c>
      <c r="B14" s="2" t="s">
        <v>14</v>
      </c>
      <c r="C14" s="15">
        <v>4</v>
      </c>
      <c r="D14" s="59" t="s">
        <v>145</v>
      </c>
      <c r="E14" s="13">
        <v>4</v>
      </c>
      <c r="F14" s="13">
        <v>0</v>
      </c>
      <c r="G14" s="13">
        <v>0</v>
      </c>
      <c r="H14" s="83">
        <f t="shared" si="2"/>
        <v>4</v>
      </c>
      <c r="I14" s="105">
        <f>H14+'05.11'!I14</f>
        <v>3597</v>
      </c>
      <c r="J14" s="51">
        <v>7</v>
      </c>
      <c r="K14" s="51">
        <v>8</v>
      </c>
      <c r="L14" s="51">
        <v>5</v>
      </c>
      <c r="M14" s="17">
        <f t="shared" si="1"/>
        <v>3565</v>
      </c>
      <c r="N14" s="86">
        <v>25</v>
      </c>
      <c r="O14" s="3"/>
      <c r="P14" s="3"/>
      <c r="Q14" s="3"/>
      <c r="R14" s="3"/>
    </row>
    <row r="15" spans="1:20" ht="17.399999999999999" x14ac:dyDescent="0.3">
      <c r="A15" s="1">
        <f t="shared" si="0"/>
        <v>43775</v>
      </c>
      <c r="B15" s="2" t="s">
        <v>19</v>
      </c>
      <c r="C15" s="15">
        <v>5</v>
      </c>
      <c r="D15" s="59" t="s">
        <v>20</v>
      </c>
      <c r="E15" s="13">
        <v>3</v>
      </c>
      <c r="F15" s="13">
        <v>0</v>
      </c>
      <c r="G15" s="13">
        <v>0</v>
      </c>
      <c r="H15" s="83">
        <f t="shared" si="2"/>
        <v>3</v>
      </c>
      <c r="I15" s="105">
        <f>H15+'05.11'!I15</f>
        <v>1622</v>
      </c>
      <c r="J15" s="51">
        <v>3</v>
      </c>
      <c r="K15" s="51">
        <v>2</v>
      </c>
      <c r="L15" s="51">
        <v>2</v>
      </c>
      <c r="M15" s="17">
        <f t="shared" si="1"/>
        <v>1611</v>
      </c>
      <c r="N15" s="86">
        <v>8</v>
      </c>
      <c r="O15" s="3"/>
      <c r="P15" s="3"/>
      <c r="Q15" s="3"/>
      <c r="R15" s="3"/>
    </row>
    <row r="16" spans="1:20" ht="17.399999999999999" x14ac:dyDescent="0.3">
      <c r="A16" s="1">
        <f t="shared" si="0"/>
        <v>43775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H16+'05.11'!I16</f>
        <v>1016</v>
      </c>
      <c r="J16" s="51"/>
      <c r="K16" s="51"/>
      <c r="L16" s="51">
        <v>0</v>
      </c>
      <c r="M16" s="17">
        <f t="shared" si="1"/>
        <v>1013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43775</v>
      </c>
      <c r="B17" s="2" t="s">
        <v>23</v>
      </c>
      <c r="C17" s="15">
        <v>7</v>
      </c>
      <c r="D17" s="61" t="s">
        <v>24</v>
      </c>
      <c r="E17" s="13">
        <v>6</v>
      </c>
      <c r="F17" s="13">
        <v>0</v>
      </c>
      <c r="G17" s="13">
        <v>0</v>
      </c>
      <c r="H17" s="83">
        <f t="shared" si="2"/>
        <v>6</v>
      </c>
      <c r="I17" s="105">
        <f>H17+'05.11'!I17</f>
        <v>4043</v>
      </c>
      <c r="J17" s="51">
        <v>15</v>
      </c>
      <c r="K17" s="51">
        <v>9</v>
      </c>
      <c r="L17" s="51">
        <v>4</v>
      </c>
      <c r="M17" s="17">
        <f t="shared" si="1"/>
        <v>3992</v>
      </c>
      <c r="N17" s="86">
        <v>36</v>
      </c>
      <c r="O17" s="3"/>
      <c r="P17" s="3"/>
      <c r="Q17" s="3"/>
      <c r="R17" s="3"/>
    </row>
    <row r="18" spans="1:18" ht="17.399999999999999" x14ac:dyDescent="0.3">
      <c r="A18" s="1">
        <f t="shared" si="0"/>
        <v>43775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H18+'05.11'!I18</f>
        <v>349</v>
      </c>
      <c r="J18" s="51"/>
      <c r="K18" s="51"/>
      <c r="L18" s="51">
        <v>0</v>
      </c>
      <c r="M18" s="17">
        <f t="shared" si="1"/>
        <v>348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43775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H19+'05.11'!I19</f>
        <v>1702</v>
      </c>
      <c r="J19" s="51"/>
      <c r="K19" s="51">
        <v>0</v>
      </c>
      <c r="L19" s="51">
        <v>0</v>
      </c>
      <c r="M19" s="17">
        <f t="shared" si="1"/>
        <v>1690</v>
      </c>
      <c r="N19" s="86">
        <v>12</v>
      </c>
      <c r="O19" s="3"/>
      <c r="P19" s="3"/>
      <c r="Q19" s="3"/>
      <c r="R19" s="3"/>
    </row>
    <row r="20" spans="1:18" x14ac:dyDescent="0.3">
      <c r="A20" s="1">
        <f t="shared" si="0"/>
        <v>43775</v>
      </c>
      <c r="B20" s="2" t="s">
        <v>29</v>
      </c>
      <c r="C20" s="15">
        <v>10</v>
      </c>
      <c r="D20" s="59" t="s">
        <v>30</v>
      </c>
      <c r="E20" s="13">
        <v>6</v>
      </c>
      <c r="F20" s="13">
        <v>0</v>
      </c>
      <c r="G20" s="13">
        <v>0</v>
      </c>
      <c r="H20" s="83">
        <f t="shared" si="2"/>
        <v>6</v>
      </c>
      <c r="I20" s="105">
        <f>H20+'05.11'!I20</f>
        <v>3056</v>
      </c>
      <c r="J20" s="51">
        <v>3</v>
      </c>
      <c r="K20" s="51">
        <v>2</v>
      </c>
      <c r="L20" s="51">
        <v>2</v>
      </c>
      <c r="M20" s="17">
        <f t="shared" si="1"/>
        <v>3016</v>
      </c>
      <c r="N20" s="86">
        <v>37</v>
      </c>
      <c r="O20" s="3"/>
      <c r="P20" s="3"/>
      <c r="Q20" s="3"/>
      <c r="R20" s="3"/>
    </row>
    <row r="21" spans="1:18" ht="22.2" customHeight="1" x14ac:dyDescent="0.3">
      <c r="A21" s="1">
        <f t="shared" si="0"/>
        <v>43775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H21+'05.11'!I21</f>
        <v>241</v>
      </c>
      <c r="J21" s="51"/>
      <c r="K21" s="51"/>
      <c r="L21" s="51"/>
      <c r="M21" s="17">
        <f t="shared" si="1"/>
        <v>240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H22+'05.11'!I22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43775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50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50</v>
      </c>
      <c r="I24" s="94">
        <f t="shared" si="3"/>
        <v>30366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30046</v>
      </c>
      <c r="N24" s="96">
        <f t="shared" si="3"/>
        <v>234</v>
      </c>
      <c r="O24" s="3"/>
      <c r="P24" s="3"/>
      <c r="Q24" s="3"/>
      <c r="R24" s="3"/>
    </row>
    <row r="25" spans="1:18" x14ac:dyDescent="0.3">
      <c r="A25" s="1">
        <f t="shared" ref="A25:A88" si="4">$N$3</f>
        <v>43775</v>
      </c>
      <c r="B25" s="2">
        <v>1</v>
      </c>
      <c r="C25" s="78"/>
      <c r="D25" s="79" t="s">
        <v>119</v>
      </c>
      <c r="E25" s="97">
        <f>E75</f>
        <v>15</v>
      </c>
      <c r="F25" s="98">
        <f t="shared" ref="F25:N25" si="5">F75</f>
        <v>0</v>
      </c>
      <c r="G25" s="98">
        <f t="shared" si="5"/>
        <v>0</v>
      </c>
      <c r="H25" s="99">
        <f t="shared" si="5"/>
        <v>15</v>
      </c>
      <c r="I25" s="97">
        <f t="shared" si="5"/>
        <v>19574</v>
      </c>
      <c r="J25" s="98">
        <f t="shared" si="5"/>
        <v>107</v>
      </c>
      <c r="K25" s="98">
        <f t="shared" si="5"/>
        <v>98</v>
      </c>
      <c r="L25" s="100">
        <f t="shared" si="5"/>
        <v>69</v>
      </c>
      <c r="M25" s="101">
        <f t="shared" si="5"/>
        <v>19392</v>
      </c>
      <c r="N25" s="102">
        <f t="shared" si="5"/>
        <v>75</v>
      </c>
      <c r="O25" s="3"/>
      <c r="P25" s="3"/>
      <c r="Q25" s="3"/>
      <c r="R25" s="3"/>
    </row>
    <row r="26" spans="1:18" x14ac:dyDescent="0.3">
      <c r="A26" s="1">
        <f t="shared" si="4"/>
        <v>43775</v>
      </c>
      <c r="B26" s="2">
        <v>1</v>
      </c>
      <c r="C26" s="78"/>
      <c r="D26" s="79" t="s">
        <v>154</v>
      </c>
      <c r="E26" s="97">
        <f>E24+E25</f>
        <v>65</v>
      </c>
      <c r="F26" s="98">
        <f t="shared" ref="F26:N26" si="6">F24+F25</f>
        <v>0</v>
      </c>
      <c r="G26" s="98">
        <f t="shared" si="6"/>
        <v>0</v>
      </c>
      <c r="H26" s="99">
        <f t="shared" si="6"/>
        <v>65</v>
      </c>
      <c r="I26" s="97">
        <f t="shared" si="6"/>
        <v>49940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49438</v>
      </c>
      <c r="N26" s="102">
        <f t="shared" si="6"/>
        <v>309</v>
      </c>
      <c r="O26" s="3"/>
      <c r="P26" s="67"/>
      <c r="Q26" s="3"/>
      <c r="R26" s="3"/>
    </row>
    <row r="27" spans="1:18" x14ac:dyDescent="0.3">
      <c r="A27" s="1">
        <f t="shared" si="4"/>
        <v>43775</v>
      </c>
      <c r="B27" s="2">
        <v>1</v>
      </c>
      <c r="C27" s="80"/>
      <c r="D27" s="81" t="s">
        <v>120</v>
      </c>
      <c r="E27" s="97">
        <f>SUM(E28:E35)</f>
        <v>119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119</v>
      </c>
      <c r="I27" s="97">
        <f t="shared" si="7"/>
        <v>47253</v>
      </c>
      <c r="J27" s="98">
        <f t="shared" si="7"/>
        <v>58</v>
      </c>
      <c r="K27" s="98">
        <f t="shared" si="7"/>
        <v>28</v>
      </c>
      <c r="L27" s="100">
        <f t="shared" si="7"/>
        <v>11</v>
      </c>
      <c r="M27" s="101">
        <f t="shared" si="7"/>
        <v>46738</v>
      </c>
      <c r="N27" s="102">
        <f t="shared" si="7"/>
        <v>457</v>
      </c>
      <c r="O27" s="3"/>
      <c r="P27" s="3"/>
      <c r="Q27" s="3"/>
      <c r="R27" s="3"/>
    </row>
    <row r="28" spans="1:18" x14ac:dyDescent="0.3">
      <c r="A28" s="1">
        <f t="shared" si="4"/>
        <v>43775</v>
      </c>
      <c r="B28" s="2" t="s">
        <v>31</v>
      </c>
      <c r="C28" s="12">
        <v>1</v>
      </c>
      <c r="D28" s="48" t="s">
        <v>32</v>
      </c>
      <c r="E28" s="13">
        <v>18</v>
      </c>
      <c r="F28" s="13">
        <v>0</v>
      </c>
      <c r="G28" s="13">
        <v>0</v>
      </c>
      <c r="H28" s="82">
        <f t="shared" ref="H28:H35" si="8">SUM(E28:G28)</f>
        <v>18</v>
      </c>
      <c r="I28" s="104">
        <f>H28+'05.11'!I28</f>
        <v>11292</v>
      </c>
      <c r="J28" s="49">
        <v>13</v>
      </c>
      <c r="K28" s="49">
        <v>6</v>
      </c>
      <c r="L28" s="49">
        <v>4</v>
      </c>
      <c r="M28" s="14">
        <f t="shared" ref="M28:M35" si="9">I28-N28-J28</f>
        <v>11203</v>
      </c>
      <c r="N28" s="85">
        <v>76</v>
      </c>
      <c r="O28" s="3"/>
      <c r="P28" s="3"/>
      <c r="Q28" s="3"/>
      <c r="R28" s="3"/>
    </row>
    <row r="29" spans="1:18" x14ac:dyDescent="0.3">
      <c r="A29" s="1">
        <f t="shared" si="4"/>
        <v>43775</v>
      </c>
      <c r="B29" s="2" t="s">
        <v>33</v>
      </c>
      <c r="C29" s="15">
        <v>2</v>
      </c>
      <c r="D29" s="50" t="s">
        <v>156</v>
      </c>
      <c r="E29" s="13">
        <v>33</v>
      </c>
      <c r="F29" s="13">
        <v>0</v>
      </c>
      <c r="G29" s="13">
        <v>0</v>
      </c>
      <c r="H29" s="83">
        <f t="shared" si="8"/>
        <v>33</v>
      </c>
      <c r="I29" s="105">
        <f>H29+'05.11'!I29</f>
        <v>7708</v>
      </c>
      <c r="J29" s="51">
        <v>5</v>
      </c>
      <c r="K29" s="51">
        <v>3</v>
      </c>
      <c r="L29" s="51">
        <v>0</v>
      </c>
      <c r="M29" s="17">
        <f t="shared" si="9"/>
        <v>7577</v>
      </c>
      <c r="N29" s="86">
        <v>126</v>
      </c>
      <c r="O29" s="3"/>
      <c r="P29" s="3"/>
      <c r="Q29" s="3"/>
      <c r="R29" s="3"/>
    </row>
    <row r="30" spans="1:18" x14ac:dyDescent="0.3">
      <c r="A30" s="1">
        <f t="shared" si="4"/>
        <v>43775</v>
      </c>
      <c r="B30" s="2" t="s">
        <v>35</v>
      </c>
      <c r="C30" s="15">
        <v>3</v>
      </c>
      <c r="D30" s="50" t="s">
        <v>36</v>
      </c>
      <c r="E30" s="13">
        <v>36</v>
      </c>
      <c r="F30" s="13">
        <v>0</v>
      </c>
      <c r="G30" s="13">
        <v>0</v>
      </c>
      <c r="H30" s="83">
        <f t="shared" si="8"/>
        <v>36</v>
      </c>
      <c r="I30" s="105">
        <f>H30+'05.11'!I30</f>
        <v>11327</v>
      </c>
      <c r="J30" s="51">
        <v>17</v>
      </c>
      <c r="K30" s="51">
        <v>9</v>
      </c>
      <c r="L30" s="51">
        <v>3</v>
      </c>
      <c r="M30" s="17">
        <f t="shared" si="9"/>
        <v>11185</v>
      </c>
      <c r="N30" s="86">
        <v>125</v>
      </c>
      <c r="O30" s="3"/>
      <c r="P30" s="3"/>
      <c r="Q30" s="3"/>
      <c r="R30" s="3"/>
    </row>
    <row r="31" spans="1:18" x14ac:dyDescent="0.3">
      <c r="A31" s="1">
        <f t="shared" si="4"/>
        <v>43775</v>
      </c>
      <c r="B31" s="2" t="s">
        <v>37</v>
      </c>
      <c r="C31" s="15">
        <v>4</v>
      </c>
      <c r="D31" s="50" t="s">
        <v>38</v>
      </c>
      <c r="E31" s="13">
        <v>4</v>
      </c>
      <c r="F31" s="13">
        <v>0</v>
      </c>
      <c r="G31" s="13">
        <v>0</v>
      </c>
      <c r="H31" s="83">
        <f t="shared" si="8"/>
        <v>4</v>
      </c>
      <c r="I31" s="105">
        <f>H31+'05.11'!I31</f>
        <v>2123</v>
      </c>
      <c r="J31" s="51">
        <v>4</v>
      </c>
      <c r="K31" s="51">
        <v>3</v>
      </c>
      <c r="L31" s="51">
        <v>2</v>
      </c>
      <c r="M31" s="17">
        <f t="shared" si="9"/>
        <v>2108</v>
      </c>
      <c r="N31" s="86">
        <v>11</v>
      </c>
      <c r="O31" s="3"/>
      <c r="P31" s="3"/>
      <c r="Q31" s="3"/>
      <c r="R31" s="3"/>
    </row>
    <row r="32" spans="1:18" x14ac:dyDescent="0.3">
      <c r="A32" s="1">
        <f t="shared" si="4"/>
        <v>43775</v>
      </c>
      <c r="B32" s="2" t="s">
        <v>39</v>
      </c>
      <c r="C32" s="15">
        <v>5</v>
      </c>
      <c r="D32" s="50" t="s">
        <v>40</v>
      </c>
      <c r="E32" s="13">
        <v>4</v>
      </c>
      <c r="F32" s="13">
        <v>0</v>
      </c>
      <c r="G32" s="13">
        <v>0</v>
      </c>
      <c r="H32" s="83">
        <f t="shared" si="8"/>
        <v>4</v>
      </c>
      <c r="I32" s="105">
        <f>H32+'05.11'!I32</f>
        <v>4686</v>
      </c>
      <c r="J32" s="51">
        <v>5</v>
      </c>
      <c r="K32" s="51">
        <v>2</v>
      </c>
      <c r="L32" s="51">
        <v>0</v>
      </c>
      <c r="M32" s="17">
        <f t="shared" si="9"/>
        <v>4653</v>
      </c>
      <c r="N32" s="86">
        <v>28</v>
      </c>
      <c r="O32" s="3"/>
      <c r="P32" s="3"/>
      <c r="Q32" s="3"/>
      <c r="R32" s="3"/>
    </row>
    <row r="33" spans="1:18" x14ac:dyDescent="0.3">
      <c r="A33" s="1">
        <f t="shared" si="4"/>
        <v>43775</v>
      </c>
      <c r="B33" s="2" t="s">
        <v>41</v>
      </c>
      <c r="C33" s="15">
        <v>6</v>
      </c>
      <c r="D33" s="50" t="s">
        <v>42</v>
      </c>
      <c r="E33" s="13">
        <v>17</v>
      </c>
      <c r="F33" s="13">
        <v>0</v>
      </c>
      <c r="G33" s="13">
        <v>0</v>
      </c>
      <c r="H33" s="83">
        <f t="shared" si="8"/>
        <v>17</v>
      </c>
      <c r="I33" s="105">
        <f>H33+'05.11'!I33</f>
        <v>6813</v>
      </c>
      <c r="J33" s="51">
        <v>9</v>
      </c>
      <c r="K33" s="51">
        <v>4</v>
      </c>
      <c r="L33" s="51">
        <v>1</v>
      </c>
      <c r="M33" s="17">
        <f t="shared" si="9"/>
        <v>6736</v>
      </c>
      <c r="N33" s="86">
        <v>68</v>
      </c>
      <c r="O33" s="3"/>
      <c r="P33" s="3"/>
      <c r="Q33" s="3"/>
      <c r="R33" s="3"/>
    </row>
    <row r="34" spans="1:18" x14ac:dyDescent="0.3">
      <c r="A34" s="1">
        <f t="shared" si="4"/>
        <v>43775</v>
      </c>
      <c r="B34" s="2" t="s">
        <v>43</v>
      </c>
      <c r="C34" s="15">
        <v>7</v>
      </c>
      <c r="D34" s="50" t="s">
        <v>44</v>
      </c>
      <c r="E34" s="13">
        <v>3</v>
      </c>
      <c r="F34" s="13">
        <v>0</v>
      </c>
      <c r="G34" s="13">
        <v>0</v>
      </c>
      <c r="H34" s="83">
        <f t="shared" si="8"/>
        <v>3</v>
      </c>
      <c r="I34" s="105">
        <f>H34+'05.11'!I34</f>
        <v>993</v>
      </c>
      <c r="J34" s="51">
        <v>1</v>
      </c>
      <c r="K34" s="51">
        <v>0</v>
      </c>
      <c r="L34" s="51">
        <v>0</v>
      </c>
      <c r="M34" s="17">
        <f t="shared" si="9"/>
        <v>989</v>
      </c>
      <c r="N34" s="86">
        <v>3</v>
      </c>
      <c r="O34" s="3"/>
      <c r="P34" s="3"/>
      <c r="Q34" s="3"/>
      <c r="R34" s="3"/>
    </row>
    <row r="35" spans="1:18" x14ac:dyDescent="0.3">
      <c r="A35" s="1">
        <f t="shared" si="4"/>
        <v>43775</v>
      </c>
      <c r="B35" s="2" t="s">
        <v>45</v>
      </c>
      <c r="C35" s="20">
        <v>8</v>
      </c>
      <c r="D35" s="54" t="s">
        <v>46</v>
      </c>
      <c r="E35" s="13">
        <v>4</v>
      </c>
      <c r="F35" s="13">
        <v>0</v>
      </c>
      <c r="G35" s="13">
        <v>0</v>
      </c>
      <c r="H35" s="84">
        <f t="shared" si="8"/>
        <v>4</v>
      </c>
      <c r="I35" s="106">
        <f>H35+'05.11'!I35</f>
        <v>2311</v>
      </c>
      <c r="J35" s="55">
        <v>4</v>
      </c>
      <c r="K35" s="55">
        <v>1</v>
      </c>
      <c r="L35" s="55">
        <v>1</v>
      </c>
      <c r="M35" s="19">
        <f t="shared" si="9"/>
        <v>2287</v>
      </c>
      <c r="N35" s="87">
        <v>20</v>
      </c>
      <c r="O35" s="3"/>
      <c r="P35" s="3"/>
      <c r="Q35" s="3"/>
      <c r="R35" s="3"/>
    </row>
    <row r="36" spans="1:18" x14ac:dyDescent="0.3">
      <c r="A36" s="1">
        <f t="shared" si="4"/>
        <v>43775</v>
      </c>
      <c r="B36" s="2">
        <v>1</v>
      </c>
      <c r="C36" s="103"/>
      <c r="D36" s="22" t="s">
        <v>47</v>
      </c>
      <c r="E36" s="23">
        <f>SUM(E26:E27)</f>
        <v>184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184</v>
      </c>
      <c r="I36" s="23">
        <f t="shared" si="10"/>
        <v>97193</v>
      </c>
      <c r="J36" s="23">
        <f t="shared" si="10"/>
        <v>251</v>
      </c>
      <c r="K36" s="23">
        <f t="shared" si="10"/>
        <v>179</v>
      </c>
      <c r="L36" s="23">
        <f t="shared" si="10"/>
        <v>112</v>
      </c>
      <c r="M36" s="23">
        <f t="shared" si="10"/>
        <v>96176</v>
      </c>
      <c r="N36" s="23">
        <f t="shared" si="10"/>
        <v>766</v>
      </c>
      <c r="O36" s="3"/>
      <c r="P36" s="3"/>
      <c r="Q36" s="3"/>
      <c r="R36" s="3"/>
    </row>
    <row r="37" spans="1:18" ht="21.6" customHeight="1" x14ac:dyDescent="0.3">
      <c r="A37" s="1">
        <f t="shared" si="4"/>
        <v>43775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43775</v>
      </c>
      <c r="B38" s="64">
        <v>1</v>
      </c>
      <c r="C38" s="69"/>
      <c r="D38" s="306" t="s">
        <v>230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43775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43775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43775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43775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43775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75</v>
      </c>
      <c r="O43" s="3"/>
      <c r="P43" s="3"/>
      <c r="Q43" s="3"/>
      <c r="R43" s="3"/>
    </row>
    <row r="44" spans="1:18" ht="58.2" customHeight="1" x14ac:dyDescent="0.3">
      <c r="A44" s="1">
        <f t="shared" si="4"/>
        <v>43775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12" t="s">
        <v>142</v>
      </c>
      <c r="I44" s="65" t="str">
        <f>"me©‡gvU fwZ© 
= "&amp;I75</f>
        <v>me©‡gvU fwZ© 
= 19574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19392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43775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H45+'05.11'!I45</f>
        <v>1203</v>
      </c>
      <c r="J45" s="49">
        <v>3</v>
      </c>
      <c r="K45" s="49">
        <v>3</v>
      </c>
      <c r="L45" s="49">
        <v>1</v>
      </c>
      <c r="M45" s="14">
        <f t="shared" ref="M45:M74" si="12">I45-N45-J45</f>
        <v>1198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43775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H46+'05.11'!I46</f>
        <v>1839</v>
      </c>
      <c r="J46" s="51">
        <v>11</v>
      </c>
      <c r="K46" s="51">
        <v>10</v>
      </c>
      <c r="L46" s="51">
        <v>8</v>
      </c>
      <c r="M46" s="17">
        <f t="shared" si="12"/>
        <v>1820</v>
      </c>
      <c r="N46" s="86">
        <v>8</v>
      </c>
      <c r="O46" s="3"/>
      <c r="P46" s="3"/>
      <c r="Q46" s="3"/>
      <c r="R46" s="3"/>
    </row>
    <row r="47" spans="1:18" ht="17.55" customHeight="1" x14ac:dyDescent="0.3">
      <c r="A47" s="1">
        <f t="shared" si="4"/>
        <v>43775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H47+'05.11'!I47</f>
        <v>659</v>
      </c>
      <c r="J47" s="51">
        <v>4</v>
      </c>
      <c r="K47" s="51">
        <v>4</v>
      </c>
      <c r="L47" s="51">
        <v>3</v>
      </c>
      <c r="M47" s="17">
        <f t="shared" si="12"/>
        <v>652</v>
      </c>
      <c r="N47" s="86">
        <v>3</v>
      </c>
      <c r="O47" s="3"/>
      <c r="P47" s="3"/>
      <c r="Q47" s="3"/>
      <c r="R47" s="3"/>
    </row>
    <row r="48" spans="1:18" ht="17.55" customHeight="1" x14ac:dyDescent="0.3">
      <c r="A48" s="1">
        <f t="shared" si="4"/>
        <v>43775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H48+'05.11'!I48</f>
        <v>749</v>
      </c>
      <c r="J48" s="51">
        <v>8</v>
      </c>
      <c r="K48" s="51">
        <v>7</v>
      </c>
      <c r="L48" s="51">
        <v>4</v>
      </c>
      <c r="M48" s="17">
        <f t="shared" si="12"/>
        <v>738</v>
      </c>
      <c r="N48" s="86">
        <v>3</v>
      </c>
      <c r="O48" s="3"/>
      <c r="P48" s="3"/>
      <c r="Q48" s="3"/>
      <c r="R48" s="3"/>
    </row>
    <row r="49" spans="1:18" ht="17.55" customHeight="1" x14ac:dyDescent="0.3">
      <c r="A49" s="1">
        <f t="shared" si="4"/>
        <v>43775</v>
      </c>
      <c r="B49" s="2" t="s">
        <v>65</v>
      </c>
      <c r="C49" s="33">
        <v>5</v>
      </c>
      <c r="D49" s="50" t="s">
        <v>66</v>
      </c>
      <c r="E49" s="13">
        <v>2</v>
      </c>
      <c r="F49" s="13">
        <v>0</v>
      </c>
      <c r="G49" s="13">
        <v>0</v>
      </c>
      <c r="H49" s="83">
        <f t="shared" si="11"/>
        <v>2</v>
      </c>
      <c r="I49" s="105">
        <f>H49+'05.11'!I49</f>
        <v>900</v>
      </c>
      <c r="J49" s="51">
        <v>12</v>
      </c>
      <c r="K49" s="51">
        <v>12</v>
      </c>
      <c r="L49" s="51">
        <v>12</v>
      </c>
      <c r="M49" s="17">
        <f t="shared" si="12"/>
        <v>878</v>
      </c>
      <c r="N49" s="86">
        <v>10</v>
      </c>
      <c r="O49" s="3"/>
      <c r="P49" s="3"/>
      <c r="Q49" s="3"/>
      <c r="R49" s="3"/>
    </row>
    <row r="50" spans="1:18" ht="17.55" customHeight="1" x14ac:dyDescent="0.3">
      <c r="A50" s="1">
        <f t="shared" si="4"/>
        <v>43775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H50+'05.11'!I50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43775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H51+'05.11'!I51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43775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H52+'05.11'!I52</f>
        <v>371</v>
      </c>
      <c r="J52" s="51">
        <v>1</v>
      </c>
      <c r="K52" s="51">
        <v>2</v>
      </c>
      <c r="L52" s="51">
        <v>2</v>
      </c>
      <c r="M52" s="17">
        <f t="shared" si="12"/>
        <v>366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43775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H53+'05.11'!I53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43775</v>
      </c>
      <c r="B54" s="2" t="s">
        <v>75</v>
      </c>
      <c r="C54" s="33">
        <v>10</v>
      </c>
      <c r="D54" s="50" t="s">
        <v>76</v>
      </c>
      <c r="E54" s="13">
        <v>3</v>
      </c>
      <c r="F54" s="13">
        <v>0</v>
      </c>
      <c r="G54" s="13">
        <v>0</v>
      </c>
      <c r="H54" s="83">
        <f t="shared" si="11"/>
        <v>3</v>
      </c>
      <c r="I54" s="105">
        <f>H54+'05.11'!I54</f>
        <v>1682</v>
      </c>
      <c r="J54" s="51">
        <v>2</v>
      </c>
      <c r="K54" s="51">
        <v>1</v>
      </c>
      <c r="L54" s="51">
        <v>1</v>
      </c>
      <c r="M54" s="17">
        <f t="shared" si="12"/>
        <v>1676</v>
      </c>
      <c r="N54" s="86">
        <v>4</v>
      </c>
      <c r="O54" s="3"/>
      <c r="P54" s="3"/>
      <c r="Q54" s="3"/>
      <c r="R54" s="3"/>
    </row>
    <row r="55" spans="1:18" ht="17.55" customHeight="1" x14ac:dyDescent="0.3">
      <c r="A55" s="1">
        <f t="shared" si="4"/>
        <v>43775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H55+'05.11'!I55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43775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H56+'05.11'!I56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43775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H57+'05.11'!I57</f>
        <v>675</v>
      </c>
      <c r="J57" s="51">
        <v>4</v>
      </c>
      <c r="K57" s="51">
        <v>4</v>
      </c>
      <c r="L57" s="51">
        <v>1</v>
      </c>
      <c r="M57" s="17">
        <f t="shared" si="12"/>
        <v>671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43775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H58+'05.11'!I58</f>
        <v>1391</v>
      </c>
      <c r="J58" s="51">
        <v>6</v>
      </c>
      <c r="K58" s="51">
        <v>6</v>
      </c>
      <c r="L58" s="51">
        <v>4</v>
      </c>
      <c r="M58" s="17">
        <f t="shared" si="12"/>
        <v>1378</v>
      </c>
      <c r="N58" s="86">
        <v>7</v>
      </c>
      <c r="O58" s="3"/>
      <c r="P58" s="3"/>
      <c r="Q58" s="3"/>
      <c r="R58" s="3"/>
    </row>
    <row r="59" spans="1:18" ht="17.55" customHeight="1" x14ac:dyDescent="0.3">
      <c r="A59" s="1">
        <f t="shared" si="4"/>
        <v>43775</v>
      </c>
      <c r="B59" s="2" t="s">
        <v>85</v>
      </c>
      <c r="C59" s="33">
        <v>15</v>
      </c>
      <c r="D59" s="50" t="s">
        <v>86</v>
      </c>
      <c r="E59" s="13">
        <v>2</v>
      </c>
      <c r="F59" s="13">
        <v>0</v>
      </c>
      <c r="G59" s="13">
        <v>0</v>
      </c>
      <c r="H59" s="83">
        <f t="shared" si="11"/>
        <v>2</v>
      </c>
      <c r="I59" s="105">
        <f>H59+'05.11'!I59</f>
        <v>765</v>
      </c>
      <c r="J59" s="51">
        <v>8</v>
      </c>
      <c r="K59" s="51">
        <v>8</v>
      </c>
      <c r="L59" s="51">
        <v>7</v>
      </c>
      <c r="M59" s="17">
        <f t="shared" si="12"/>
        <v>750</v>
      </c>
      <c r="N59" s="86">
        <v>7</v>
      </c>
      <c r="O59" s="3"/>
      <c r="P59" s="3"/>
      <c r="Q59" s="3"/>
      <c r="R59" s="3"/>
    </row>
    <row r="60" spans="1:18" ht="17.55" customHeight="1" x14ac:dyDescent="0.3">
      <c r="A60" s="1">
        <f t="shared" si="4"/>
        <v>43775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H60+'05.11'!I60</f>
        <v>368</v>
      </c>
      <c r="J60" s="51"/>
      <c r="K60" s="51"/>
      <c r="L60" s="51">
        <v>0</v>
      </c>
      <c r="M60" s="17">
        <f t="shared" si="12"/>
        <v>367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43775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H61+'05.11'!I61</f>
        <v>478</v>
      </c>
      <c r="J61" s="51"/>
      <c r="K61" s="51"/>
      <c r="L61" s="51">
        <v>0</v>
      </c>
      <c r="M61" s="17">
        <f t="shared" si="12"/>
        <v>477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43775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H62+'05.11'!I62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43775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H63+'05.11'!I63</f>
        <v>794</v>
      </c>
      <c r="J63" s="51">
        <v>6</v>
      </c>
      <c r="K63" s="51">
        <v>5</v>
      </c>
      <c r="L63" s="51">
        <v>5</v>
      </c>
      <c r="M63" s="17">
        <f t="shared" si="12"/>
        <v>784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43775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H64+'05.11'!I64</f>
        <v>976</v>
      </c>
      <c r="J64" s="51"/>
      <c r="K64" s="51"/>
      <c r="L64" s="51">
        <v>0</v>
      </c>
      <c r="M64" s="17">
        <f t="shared" si="12"/>
        <v>974</v>
      </c>
      <c r="N64" s="86">
        <v>2</v>
      </c>
      <c r="O64" s="3"/>
      <c r="P64" s="3"/>
      <c r="Q64" s="3"/>
      <c r="R64" s="3"/>
    </row>
    <row r="65" spans="1:18" ht="17.55" customHeight="1" x14ac:dyDescent="0.3">
      <c r="A65" s="1">
        <f t="shared" si="4"/>
        <v>43775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H65+'05.11'!I65</f>
        <v>481</v>
      </c>
      <c r="J65" s="51">
        <v>4</v>
      </c>
      <c r="K65" s="51">
        <v>4</v>
      </c>
      <c r="L65" s="51">
        <v>4</v>
      </c>
      <c r="M65" s="17">
        <f t="shared" si="12"/>
        <v>476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43775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H66+'05.11'!I66</f>
        <v>308</v>
      </c>
      <c r="J66" s="51">
        <v>7</v>
      </c>
      <c r="K66" s="51">
        <v>7</v>
      </c>
      <c r="L66" s="51">
        <v>3</v>
      </c>
      <c r="M66" s="17">
        <f t="shared" si="12"/>
        <v>300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43775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H67+'05.11'!I67</f>
        <v>717</v>
      </c>
      <c r="J67" s="51">
        <v>7</v>
      </c>
      <c r="K67" s="51">
        <v>6</v>
      </c>
      <c r="L67" s="51">
        <v>5</v>
      </c>
      <c r="M67" s="17">
        <f t="shared" si="12"/>
        <v>704</v>
      </c>
      <c r="N67" s="86">
        <v>6</v>
      </c>
      <c r="O67" s="3"/>
      <c r="P67" s="3"/>
      <c r="Q67" s="3"/>
      <c r="R67" s="3"/>
    </row>
    <row r="68" spans="1:18" ht="17.55" customHeight="1" x14ac:dyDescent="0.3">
      <c r="A68" s="1">
        <f t="shared" si="4"/>
        <v>43775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H68+'05.11'!I68</f>
        <v>358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43775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H69+'05.11'!I69</f>
        <v>840</v>
      </c>
      <c r="J69" s="51">
        <v>3</v>
      </c>
      <c r="K69" s="51">
        <v>2</v>
      </c>
      <c r="L69" s="51">
        <v>1</v>
      </c>
      <c r="M69" s="17">
        <f t="shared" si="12"/>
        <v>831</v>
      </c>
      <c r="N69" s="86">
        <v>6</v>
      </c>
      <c r="O69" s="3"/>
      <c r="P69" s="3"/>
      <c r="Q69" s="3"/>
      <c r="R69" s="3"/>
    </row>
    <row r="70" spans="1:18" ht="17.55" customHeight="1" x14ac:dyDescent="0.3">
      <c r="A70" s="1">
        <f t="shared" si="4"/>
        <v>43775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H70+'05.11'!I70</f>
        <v>783</v>
      </c>
      <c r="J70" s="51">
        <v>2</v>
      </c>
      <c r="K70" s="51">
        <v>2</v>
      </c>
      <c r="L70" s="51">
        <v>0</v>
      </c>
      <c r="M70" s="17">
        <f t="shared" si="12"/>
        <v>779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43775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H71+'05.11'!I71</f>
        <v>772</v>
      </c>
      <c r="J71" s="51"/>
      <c r="K71" s="51"/>
      <c r="L71" s="51">
        <v>0</v>
      </c>
      <c r="M71" s="17">
        <f t="shared" si="12"/>
        <v>772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43775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H72+'05.11'!I72</f>
        <v>301</v>
      </c>
      <c r="J72" s="51"/>
      <c r="K72" s="51"/>
      <c r="L72" s="51">
        <v>0</v>
      </c>
      <c r="M72" s="17">
        <f t="shared" si="12"/>
        <v>300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43775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H73+'05.11'!I73</f>
        <v>395</v>
      </c>
      <c r="J73" s="51">
        <v>3</v>
      </c>
      <c r="K73" s="51">
        <v>3</v>
      </c>
      <c r="L73" s="51">
        <v>3</v>
      </c>
      <c r="M73" s="17">
        <f t="shared" si="12"/>
        <v>391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43775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H74+'05.11'!I74</f>
        <v>10</v>
      </c>
      <c r="J74" s="55">
        <v>10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43775</v>
      </c>
      <c r="B75" s="2">
        <v>1</v>
      </c>
      <c r="C75" s="29"/>
      <c r="D75" s="22" t="s">
        <v>117</v>
      </c>
      <c r="E75" s="23">
        <f>SUM(E45:E74)</f>
        <v>15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15</v>
      </c>
      <c r="I75" s="23">
        <f t="shared" si="13"/>
        <v>19574</v>
      </c>
      <c r="J75" s="23">
        <f t="shared" si="13"/>
        <v>107</v>
      </c>
      <c r="K75" s="23">
        <f t="shared" si="13"/>
        <v>98</v>
      </c>
      <c r="L75" s="23">
        <f t="shared" si="13"/>
        <v>69</v>
      </c>
      <c r="M75" s="23">
        <f t="shared" si="13"/>
        <v>19392</v>
      </c>
      <c r="N75" s="23">
        <f t="shared" si="13"/>
        <v>75</v>
      </c>
      <c r="O75" s="3"/>
      <c r="P75" s="3"/>
      <c r="Q75" s="3"/>
      <c r="R75" s="3"/>
    </row>
    <row r="76" spans="1:18" ht="17.55" customHeight="1" x14ac:dyDescent="0.3">
      <c r="A76" s="1">
        <f t="shared" si="4"/>
        <v>43775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43775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43775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43775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43775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43775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43775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43775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43775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43775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43775</v>
      </c>
      <c r="B86" s="2">
        <v>1</v>
      </c>
      <c r="E86" s="30"/>
    </row>
    <row r="87" spans="1:14" x14ac:dyDescent="0.3">
      <c r="A87" s="1">
        <f t="shared" si="4"/>
        <v>43775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43775</v>
      </c>
      <c r="B88" s="2">
        <v>1</v>
      </c>
      <c r="E88" s="30"/>
    </row>
    <row r="89" spans="1:14" x14ac:dyDescent="0.3">
      <c r="A89" s="1">
        <f t="shared" ref="A89" si="14">$N$3</f>
        <v>43775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1" sqref="C1:N1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43774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43774</v>
      </c>
      <c r="B2" s="2">
        <v>1</v>
      </c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41"/>
      <c r="N2" s="209"/>
    </row>
    <row r="3" spans="1:20" ht="17.399999999999999" x14ac:dyDescent="0.3">
      <c r="A3" s="1">
        <f t="shared" si="0"/>
        <v>43774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43774</v>
      </c>
      <c r="O3" s="3"/>
      <c r="P3" s="3"/>
      <c r="Q3" s="3"/>
      <c r="R3" s="3"/>
    </row>
    <row r="4" spans="1:20" ht="17.399999999999999" x14ac:dyDescent="0.3">
      <c r="A4" s="1">
        <f t="shared" si="0"/>
        <v>43774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43774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43774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43774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43774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43774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189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814</v>
      </c>
      <c r="O9" s="3"/>
      <c r="P9" s="3"/>
      <c r="Q9" s="40" t="str">
        <f>"24 N›Uvq ?? msL¨v = "&amp;H36</f>
        <v>24 N›Uvq ?? msL¨v = 189</v>
      </c>
    </row>
    <row r="10" spans="1:20" ht="57.6" x14ac:dyDescent="0.3">
      <c r="A10" s="1">
        <f t="shared" si="0"/>
        <v>43774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10" t="s">
        <v>142</v>
      </c>
      <c r="I10" s="65" t="str">
        <f>"me©‡gvU fwZ©
= "&amp;I36</f>
        <v>me©‡gvU fwZ©
= 97009</v>
      </c>
      <c r="J10" s="65" t="str">
        <f>"ch©v‡jvPbvi Rb¨ †cÖwiZ g„„Zz¨ 
= "&amp;J36</f>
        <v>ch©v‡jvPbvi Rb¨ †cÖwiZ g„„Zz¨ 
= 251</v>
      </c>
      <c r="K10" s="65" t="str">
        <f>"ch©v‡jvPbv m¤úbœK…Z g„„Zz¨ 
= "&amp;K36</f>
        <v>ch©v‡jvPbv m¤úbœK…Z g„„Zz¨ 
= 179</v>
      </c>
      <c r="L10" s="65" t="str">
        <f>"wbwðZ g„„Zz¨ 
= "&amp;L36</f>
        <v>wbwðZ g„„Zz¨ 
= 112</v>
      </c>
      <c r="M10" s="65" t="str">
        <f>"QvocÎ cÖvß †ivMx
 = "&amp;M36</f>
        <v>QvocÎ cÖvß †ivMx
 = 95944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43774</v>
      </c>
      <c r="B11" s="2" t="s">
        <v>9</v>
      </c>
      <c r="C11" s="12">
        <v>1</v>
      </c>
      <c r="D11" s="57" t="s">
        <v>10</v>
      </c>
      <c r="E11" s="13">
        <v>21</v>
      </c>
      <c r="F11" s="13">
        <v>0</v>
      </c>
      <c r="G11" s="13">
        <v>0</v>
      </c>
      <c r="H11" s="82">
        <f>SUM(E11:G11)</f>
        <v>21</v>
      </c>
      <c r="I11" s="104">
        <f>H11+'04.11'!I11</f>
        <v>8343</v>
      </c>
      <c r="J11" s="49">
        <v>40</v>
      </c>
      <c r="K11" s="49">
        <v>23</v>
      </c>
      <c r="L11" s="49">
        <v>11</v>
      </c>
      <c r="M11" s="14">
        <f t="shared" ref="M11:M23" si="1">I11-N11-J11</f>
        <v>8233</v>
      </c>
      <c r="N11" s="85">
        <v>70</v>
      </c>
      <c r="O11" s="3"/>
      <c r="P11" s="3"/>
      <c r="Q11" s="3"/>
      <c r="R11" s="3"/>
    </row>
    <row r="12" spans="1:20" x14ac:dyDescent="0.3">
      <c r="A12" s="1">
        <f t="shared" si="0"/>
        <v>43774</v>
      </c>
      <c r="B12" s="2" t="s">
        <v>11</v>
      </c>
      <c r="C12" s="15">
        <v>2</v>
      </c>
      <c r="D12" s="59" t="s">
        <v>144</v>
      </c>
      <c r="E12" s="13">
        <v>2</v>
      </c>
      <c r="F12" s="13">
        <v>0</v>
      </c>
      <c r="G12" s="13">
        <v>0</v>
      </c>
      <c r="H12" s="83">
        <f t="shared" ref="H12:H23" si="2">SUM(E12:G12)</f>
        <v>2</v>
      </c>
      <c r="I12" s="105">
        <f>H12+'04.11'!I12</f>
        <v>4864</v>
      </c>
      <c r="J12" s="51">
        <v>2</v>
      </c>
      <c r="K12" s="51">
        <v>0</v>
      </c>
      <c r="L12" s="51">
        <v>0</v>
      </c>
      <c r="M12" s="17">
        <f t="shared" si="1"/>
        <v>4813</v>
      </c>
      <c r="N12" s="86">
        <v>49</v>
      </c>
      <c r="O12" s="3"/>
      <c r="P12" s="3"/>
      <c r="Q12" s="3"/>
      <c r="R12" s="3"/>
    </row>
    <row r="13" spans="1:20" x14ac:dyDescent="0.3">
      <c r="A13" s="1">
        <f t="shared" si="0"/>
        <v>43774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H13+'04.11'!I13</f>
        <v>1430</v>
      </c>
      <c r="J13" s="51">
        <v>16</v>
      </c>
      <c r="K13" s="51">
        <v>9</v>
      </c>
      <c r="L13" s="51">
        <v>8</v>
      </c>
      <c r="M13" s="17">
        <f t="shared" si="1"/>
        <v>1407</v>
      </c>
      <c r="N13" s="86">
        <v>7</v>
      </c>
      <c r="O13" s="3"/>
      <c r="Q13" s="3"/>
      <c r="R13" s="3"/>
    </row>
    <row r="14" spans="1:20" x14ac:dyDescent="0.3">
      <c r="A14" s="1">
        <f t="shared" si="0"/>
        <v>43774</v>
      </c>
      <c r="B14" s="2" t="s">
        <v>14</v>
      </c>
      <c r="C14" s="15">
        <v>4</v>
      </c>
      <c r="D14" s="59" t="s">
        <v>145</v>
      </c>
      <c r="E14" s="13">
        <v>5</v>
      </c>
      <c r="F14" s="13">
        <v>0</v>
      </c>
      <c r="G14" s="13">
        <v>0</v>
      </c>
      <c r="H14" s="83">
        <f t="shared" si="2"/>
        <v>5</v>
      </c>
      <c r="I14" s="105">
        <f>H14+'04.11'!I14</f>
        <v>3593</v>
      </c>
      <c r="J14" s="51">
        <v>7</v>
      </c>
      <c r="K14" s="51">
        <v>8</v>
      </c>
      <c r="L14" s="51">
        <v>5</v>
      </c>
      <c r="M14" s="17">
        <f t="shared" si="1"/>
        <v>3559</v>
      </c>
      <c r="N14" s="86">
        <v>27</v>
      </c>
      <c r="O14" s="3"/>
      <c r="P14" s="3"/>
      <c r="Q14" s="3"/>
      <c r="R14" s="3"/>
    </row>
    <row r="15" spans="1:20" ht="17.399999999999999" x14ac:dyDescent="0.3">
      <c r="A15" s="1">
        <f t="shared" si="0"/>
        <v>43774</v>
      </c>
      <c r="B15" s="2" t="s">
        <v>19</v>
      </c>
      <c r="C15" s="15">
        <v>5</v>
      </c>
      <c r="D15" s="59" t="s">
        <v>20</v>
      </c>
      <c r="E15" s="13">
        <v>3</v>
      </c>
      <c r="F15" s="13">
        <v>0</v>
      </c>
      <c r="G15" s="13">
        <v>0</v>
      </c>
      <c r="H15" s="83">
        <f t="shared" si="2"/>
        <v>3</v>
      </c>
      <c r="I15" s="105">
        <f>H15+'04.11'!I15</f>
        <v>1619</v>
      </c>
      <c r="J15" s="51">
        <v>3</v>
      </c>
      <c r="K15" s="51">
        <v>2</v>
      </c>
      <c r="L15" s="51">
        <v>2</v>
      </c>
      <c r="M15" s="17">
        <f t="shared" si="1"/>
        <v>1606</v>
      </c>
      <c r="N15" s="86">
        <v>10</v>
      </c>
      <c r="O15" s="3"/>
      <c r="P15" s="3"/>
      <c r="Q15" s="3"/>
      <c r="R15" s="3"/>
    </row>
    <row r="16" spans="1:20" ht="17.399999999999999" x14ac:dyDescent="0.3">
      <c r="A16" s="1">
        <f t="shared" si="0"/>
        <v>43774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H16+'04.11'!I16</f>
        <v>1014</v>
      </c>
      <c r="J16" s="51"/>
      <c r="K16" s="51"/>
      <c r="L16" s="51">
        <v>0</v>
      </c>
      <c r="M16" s="17">
        <f t="shared" si="1"/>
        <v>1013</v>
      </c>
      <c r="N16" s="86">
        <v>1</v>
      </c>
      <c r="O16" s="3"/>
      <c r="P16" s="3"/>
      <c r="Q16" s="3"/>
      <c r="R16" s="3"/>
    </row>
    <row r="17" spans="1:18" x14ac:dyDescent="0.3">
      <c r="A17" s="1">
        <f t="shared" si="0"/>
        <v>43774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H17+'04.11'!I17</f>
        <v>4037</v>
      </c>
      <c r="J17" s="51">
        <v>15</v>
      </c>
      <c r="K17" s="51">
        <v>9</v>
      </c>
      <c r="L17" s="51">
        <v>4</v>
      </c>
      <c r="M17" s="17">
        <f t="shared" si="1"/>
        <v>3987</v>
      </c>
      <c r="N17" s="86">
        <v>35</v>
      </c>
      <c r="O17" s="3"/>
      <c r="P17" s="3"/>
      <c r="Q17" s="3"/>
      <c r="R17" s="3"/>
    </row>
    <row r="18" spans="1:18" ht="17.399999999999999" x14ac:dyDescent="0.3">
      <c r="A18" s="1">
        <f t="shared" si="0"/>
        <v>43774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H18+'04.11'!I18</f>
        <v>349</v>
      </c>
      <c r="J18" s="51"/>
      <c r="K18" s="51"/>
      <c r="L18" s="51">
        <v>0</v>
      </c>
      <c r="M18" s="17">
        <f t="shared" si="1"/>
        <v>347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43774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H19+'04.11'!I19</f>
        <v>1701</v>
      </c>
      <c r="J19" s="51"/>
      <c r="K19" s="51">
        <v>0</v>
      </c>
      <c r="L19" s="51">
        <v>0</v>
      </c>
      <c r="M19" s="17">
        <f t="shared" si="1"/>
        <v>1691</v>
      </c>
      <c r="N19" s="86">
        <v>10</v>
      </c>
      <c r="O19" s="3"/>
      <c r="P19" s="3"/>
      <c r="Q19" s="3"/>
      <c r="R19" s="3"/>
    </row>
    <row r="20" spans="1:18" x14ac:dyDescent="0.3">
      <c r="A20" s="1">
        <f t="shared" si="0"/>
        <v>43774</v>
      </c>
      <c r="B20" s="2" t="s">
        <v>29</v>
      </c>
      <c r="C20" s="15">
        <v>10</v>
      </c>
      <c r="D20" s="59" t="s">
        <v>30</v>
      </c>
      <c r="E20" s="13">
        <v>11</v>
      </c>
      <c r="F20" s="13">
        <v>0</v>
      </c>
      <c r="G20" s="13">
        <v>0</v>
      </c>
      <c r="H20" s="83">
        <f t="shared" si="2"/>
        <v>11</v>
      </c>
      <c r="I20" s="105">
        <f>H20+'04.11'!I20</f>
        <v>3050</v>
      </c>
      <c r="J20" s="51">
        <v>3</v>
      </c>
      <c r="K20" s="51">
        <v>2</v>
      </c>
      <c r="L20" s="51">
        <v>2</v>
      </c>
      <c r="M20" s="17">
        <f t="shared" si="1"/>
        <v>3003</v>
      </c>
      <c r="N20" s="86">
        <v>44</v>
      </c>
      <c r="O20" s="3"/>
      <c r="P20" s="3"/>
      <c r="Q20" s="3"/>
      <c r="R20" s="3"/>
    </row>
    <row r="21" spans="1:18" ht="22.2" customHeight="1" x14ac:dyDescent="0.3">
      <c r="A21" s="1">
        <f t="shared" si="0"/>
        <v>43774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H21+'04.11'!I21</f>
        <v>241</v>
      </c>
      <c r="J21" s="51"/>
      <c r="K21" s="51"/>
      <c r="L21" s="51"/>
      <c r="M21" s="17">
        <f t="shared" si="1"/>
        <v>239</v>
      </c>
      <c r="N21" s="86">
        <v>2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H22+'04.11'!I22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43774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49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49</v>
      </c>
      <c r="I24" s="94">
        <f t="shared" si="3"/>
        <v>30316</v>
      </c>
      <c r="J24" s="92">
        <f t="shared" si="3"/>
        <v>86</v>
      </c>
      <c r="K24" s="92">
        <f t="shared" si="3"/>
        <v>53</v>
      </c>
      <c r="L24" s="92">
        <f t="shared" si="3"/>
        <v>32</v>
      </c>
      <c r="M24" s="95">
        <f t="shared" si="3"/>
        <v>29973</v>
      </c>
      <c r="N24" s="96">
        <f t="shared" si="3"/>
        <v>257</v>
      </c>
      <c r="O24" s="3"/>
      <c r="P24" s="3"/>
      <c r="Q24" s="3"/>
      <c r="R24" s="3"/>
    </row>
    <row r="25" spans="1:18" x14ac:dyDescent="0.3">
      <c r="A25" s="1">
        <f t="shared" ref="A25:A88" si="4">$N$3</f>
        <v>43774</v>
      </c>
      <c r="B25" s="2">
        <v>1</v>
      </c>
      <c r="C25" s="78"/>
      <c r="D25" s="79" t="s">
        <v>119</v>
      </c>
      <c r="E25" s="97">
        <f>E75</f>
        <v>26</v>
      </c>
      <c r="F25" s="98">
        <f t="shared" ref="F25:N25" si="5">F75</f>
        <v>0</v>
      </c>
      <c r="G25" s="98">
        <f t="shared" si="5"/>
        <v>0</v>
      </c>
      <c r="H25" s="99">
        <f t="shared" si="5"/>
        <v>26</v>
      </c>
      <c r="I25" s="97">
        <f t="shared" si="5"/>
        <v>19559</v>
      </c>
      <c r="J25" s="98">
        <f t="shared" si="5"/>
        <v>107</v>
      </c>
      <c r="K25" s="98">
        <f t="shared" si="5"/>
        <v>98</v>
      </c>
      <c r="L25" s="100">
        <f t="shared" si="5"/>
        <v>69</v>
      </c>
      <c r="M25" s="101">
        <f t="shared" si="5"/>
        <v>19372</v>
      </c>
      <c r="N25" s="102">
        <f t="shared" si="5"/>
        <v>80</v>
      </c>
      <c r="O25" s="3"/>
      <c r="P25" s="3"/>
      <c r="Q25" s="3"/>
      <c r="R25" s="3"/>
    </row>
    <row r="26" spans="1:18" x14ac:dyDescent="0.3">
      <c r="A26" s="1">
        <f t="shared" si="4"/>
        <v>43774</v>
      </c>
      <c r="B26" s="2">
        <v>1</v>
      </c>
      <c r="C26" s="78"/>
      <c r="D26" s="79" t="s">
        <v>154</v>
      </c>
      <c r="E26" s="97">
        <f>E24+E25</f>
        <v>75</v>
      </c>
      <c r="F26" s="98">
        <f t="shared" ref="F26:N26" si="6">F24+F25</f>
        <v>0</v>
      </c>
      <c r="G26" s="98">
        <f t="shared" si="6"/>
        <v>0</v>
      </c>
      <c r="H26" s="99">
        <f t="shared" si="6"/>
        <v>75</v>
      </c>
      <c r="I26" s="97">
        <f t="shared" si="6"/>
        <v>49875</v>
      </c>
      <c r="J26" s="98">
        <f t="shared" si="6"/>
        <v>193</v>
      </c>
      <c r="K26" s="98">
        <f t="shared" si="6"/>
        <v>151</v>
      </c>
      <c r="L26" s="100">
        <f t="shared" si="6"/>
        <v>101</v>
      </c>
      <c r="M26" s="101">
        <f t="shared" si="6"/>
        <v>49345</v>
      </c>
      <c r="N26" s="102">
        <f t="shared" si="6"/>
        <v>337</v>
      </c>
      <c r="O26" s="3"/>
      <c r="P26" s="67"/>
      <c r="Q26" s="3"/>
      <c r="R26" s="3"/>
    </row>
    <row r="27" spans="1:18" x14ac:dyDescent="0.3">
      <c r="A27" s="1">
        <f t="shared" si="4"/>
        <v>43774</v>
      </c>
      <c r="B27" s="2">
        <v>1</v>
      </c>
      <c r="C27" s="80"/>
      <c r="D27" s="81" t="s">
        <v>120</v>
      </c>
      <c r="E27" s="97">
        <f>SUM(E28:E35)</f>
        <v>114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114</v>
      </c>
      <c r="I27" s="97">
        <f t="shared" si="7"/>
        <v>47134</v>
      </c>
      <c r="J27" s="98">
        <f t="shared" si="7"/>
        <v>58</v>
      </c>
      <c r="K27" s="98">
        <f t="shared" si="7"/>
        <v>28</v>
      </c>
      <c r="L27" s="100">
        <f t="shared" si="7"/>
        <v>11</v>
      </c>
      <c r="M27" s="101">
        <f t="shared" si="7"/>
        <v>46599</v>
      </c>
      <c r="N27" s="102">
        <f t="shared" si="7"/>
        <v>477</v>
      </c>
      <c r="O27" s="3"/>
      <c r="P27" s="3"/>
      <c r="Q27" s="3"/>
      <c r="R27" s="3"/>
    </row>
    <row r="28" spans="1:18" x14ac:dyDescent="0.3">
      <c r="A28" s="1">
        <f t="shared" si="4"/>
        <v>43774</v>
      </c>
      <c r="B28" s="2" t="s">
        <v>31</v>
      </c>
      <c r="C28" s="12">
        <v>1</v>
      </c>
      <c r="D28" s="48" t="s">
        <v>32</v>
      </c>
      <c r="E28" s="13">
        <v>26</v>
      </c>
      <c r="F28" s="13">
        <v>0</v>
      </c>
      <c r="G28" s="13">
        <v>0</v>
      </c>
      <c r="H28" s="82">
        <f t="shared" ref="H28:H35" si="8">SUM(E28:G28)</f>
        <v>26</v>
      </c>
      <c r="I28" s="104">
        <f>H28+'04.11'!I28</f>
        <v>11274</v>
      </c>
      <c r="J28" s="49">
        <v>13</v>
      </c>
      <c r="K28" s="49">
        <v>6</v>
      </c>
      <c r="L28" s="49">
        <v>4</v>
      </c>
      <c r="M28" s="14">
        <f t="shared" ref="M28:M35" si="9">I28-N28-J28</f>
        <v>11186</v>
      </c>
      <c r="N28" s="85">
        <v>75</v>
      </c>
      <c r="O28" s="3"/>
      <c r="P28" s="3"/>
      <c r="Q28" s="3"/>
      <c r="R28" s="3"/>
    </row>
    <row r="29" spans="1:18" x14ac:dyDescent="0.3">
      <c r="A29" s="1">
        <f t="shared" si="4"/>
        <v>43774</v>
      </c>
      <c r="B29" s="2" t="s">
        <v>33</v>
      </c>
      <c r="C29" s="15">
        <v>2</v>
      </c>
      <c r="D29" s="50" t="s">
        <v>156</v>
      </c>
      <c r="E29" s="13">
        <v>28</v>
      </c>
      <c r="F29" s="13">
        <v>0</v>
      </c>
      <c r="G29" s="13">
        <v>0</v>
      </c>
      <c r="H29" s="83">
        <f t="shared" si="8"/>
        <v>28</v>
      </c>
      <c r="I29" s="105">
        <f>H29+'04.11'!I29</f>
        <v>7675</v>
      </c>
      <c r="J29" s="51">
        <v>5</v>
      </c>
      <c r="K29" s="51">
        <v>3</v>
      </c>
      <c r="L29" s="51">
        <v>0</v>
      </c>
      <c r="M29" s="17">
        <f t="shared" si="9"/>
        <v>7551</v>
      </c>
      <c r="N29" s="86">
        <v>119</v>
      </c>
      <c r="O29" s="3"/>
      <c r="P29" s="3"/>
      <c r="Q29" s="3"/>
      <c r="R29" s="3"/>
    </row>
    <row r="30" spans="1:18" x14ac:dyDescent="0.3">
      <c r="A30" s="1">
        <f t="shared" si="4"/>
        <v>43774</v>
      </c>
      <c r="B30" s="2" t="s">
        <v>35</v>
      </c>
      <c r="C30" s="15">
        <v>3</v>
      </c>
      <c r="D30" s="50" t="s">
        <v>36</v>
      </c>
      <c r="E30" s="13">
        <v>24</v>
      </c>
      <c r="F30" s="13">
        <v>0</v>
      </c>
      <c r="G30" s="13">
        <v>0</v>
      </c>
      <c r="H30" s="83">
        <f t="shared" si="8"/>
        <v>24</v>
      </c>
      <c r="I30" s="105">
        <f>H30+'04.11'!I30</f>
        <v>11291</v>
      </c>
      <c r="J30" s="51">
        <v>17</v>
      </c>
      <c r="K30" s="51">
        <v>9</v>
      </c>
      <c r="L30" s="51">
        <v>3</v>
      </c>
      <c r="M30" s="17">
        <f t="shared" si="9"/>
        <v>11119</v>
      </c>
      <c r="N30" s="86">
        <v>155</v>
      </c>
      <c r="O30" s="3"/>
      <c r="P30" s="3"/>
      <c r="Q30" s="3"/>
      <c r="R30" s="3"/>
    </row>
    <row r="31" spans="1:18" x14ac:dyDescent="0.3">
      <c r="A31" s="1">
        <f t="shared" si="4"/>
        <v>43774</v>
      </c>
      <c r="B31" s="2" t="s">
        <v>37</v>
      </c>
      <c r="C31" s="15">
        <v>4</v>
      </c>
      <c r="D31" s="50" t="s">
        <v>38</v>
      </c>
      <c r="E31" s="13">
        <v>3</v>
      </c>
      <c r="F31" s="13">
        <v>0</v>
      </c>
      <c r="G31" s="13">
        <v>0</v>
      </c>
      <c r="H31" s="83">
        <f t="shared" si="8"/>
        <v>3</v>
      </c>
      <c r="I31" s="105">
        <f>H31+'04.11'!I31</f>
        <v>2119</v>
      </c>
      <c r="J31" s="51">
        <v>4</v>
      </c>
      <c r="K31" s="51">
        <v>3</v>
      </c>
      <c r="L31" s="51">
        <v>2</v>
      </c>
      <c r="M31" s="17">
        <f t="shared" si="9"/>
        <v>2105</v>
      </c>
      <c r="N31" s="86">
        <v>10</v>
      </c>
      <c r="O31" s="3"/>
      <c r="P31" s="3"/>
      <c r="Q31" s="3"/>
      <c r="R31" s="3"/>
    </row>
    <row r="32" spans="1:18" x14ac:dyDescent="0.3">
      <c r="A32" s="1">
        <f t="shared" si="4"/>
        <v>43774</v>
      </c>
      <c r="B32" s="2" t="s">
        <v>39</v>
      </c>
      <c r="C32" s="15">
        <v>5</v>
      </c>
      <c r="D32" s="50" t="s">
        <v>40</v>
      </c>
      <c r="E32" s="13">
        <v>4</v>
      </c>
      <c r="F32" s="13">
        <v>0</v>
      </c>
      <c r="G32" s="13">
        <v>0</v>
      </c>
      <c r="H32" s="83">
        <f t="shared" si="8"/>
        <v>4</v>
      </c>
      <c r="I32" s="105">
        <f>H32+'04.11'!I32</f>
        <v>4682</v>
      </c>
      <c r="J32" s="51">
        <v>5</v>
      </c>
      <c r="K32" s="51">
        <v>2</v>
      </c>
      <c r="L32" s="51">
        <v>0</v>
      </c>
      <c r="M32" s="17">
        <f t="shared" si="9"/>
        <v>4654</v>
      </c>
      <c r="N32" s="86">
        <v>23</v>
      </c>
      <c r="O32" s="3"/>
      <c r="P32" s="3"/>
      <c r="Q32" s="3"/>
      <c r="R32" s="3"/>
    </row>
    <row r="33" spans="1:18" x14ac:dyDescent="0.3">
      <c r="A33" s="1">
        <f t="shared" si="4"/>
        <v>43774</v>
      </c>
      <c r="B33" s="2" t="s">
        <v>41</v>
      </c>
      <c r="C33" s="15">
        <v>6</v>
      </c>
      <c r="D33" s="50" t="s">
        <v>42</v>
      </c>
      <c r="E33" s="13">
        <v>27</v>
      </c>
      <c r="F33" s="13">
        <v>0</v>
      </c>
      <c r="G33" s="13">
        <v>0</v>
      </c>
      <c r="H33" s="83">
        <f t="shared" si="8"/>
        <v>27</v>
      </c>
      <c r="I33" s="105">
        <f>H33+'04.11'!I33</f>
        <v>6796</v>
      </c>
      <c r="J33" s="51">
        <v>9</v>
      </c>
      <c r="K33" s="51">
        <v>4</v>
      </c>
      <c r="L33" s="51">
        <v>1</v>
      </c>
      <c r="M33" s="17">
        <f t="shared" si="9"/>
        <v>6713</v>
      </c>
      <c r="N33" s="86">
        <v>74</v>
      </c>
      <c r="O33" s="3"/>
      <c r="P33" s="3"/>
      <c r="Q33" s="3"/>
      <c r="R33" s="3"/>
    </row>
    <row r="34" spans="1:18" x14ac:dyDescent="0.3">
      <c r="A34" s="1">
        <f t="shared" si="4"/>
        <v>43774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H34+'04.11'!I34</f>
        <v>990</v>
      </c>
      <c r="J34" s="51">
        <v>1</v>
      </c>
      <c r="K34" s="51">
        <v>0</v>
      </c>
      <c r="L34" s="51">
        <v>0</v>
      </c>
      <c r="M34" s="17">
        <f t="shared" si="9"/>
        <v>987</v>
      </c>
      <c r="N34" s="86">
        <v>2</v>
      </c>
      <c r="O34" s="3"/>
      <c r="P34" s="3"/>
      <c r="Q34" s="3"/>
      <c r="R34" s="3"/>
    </row>
    <row r="35" spans="1:18" x14ac:dyDescent="0.3">
      <c r="A35" s="1">
        <f t="shared" si="4"/>
        <v>43774</v>
      </c>
      <c r="B35" s="2" t="s">
        <v>45</v>
      </c>
      <c r="C35" s="20">
        <v>8</v>
      </c>
      <c r="D35" s="54" t="s">
        <v>46</v>
      </c>
      <c r="E35" s="13">
        <v>2</v>
      </c>
      <c r="F35" s="13">
        <v>0</v>
      </c>
      <c r="G35" s="13">
        <v>0</v>
      </c>
      <c r="H35" s="84">
        <f t="shared" si="8"/>
        <v>2</v>
      </c>
      <c r="I35" s="106">
        <f>H35+'04.11'!I35</f>
        <v>2307</v>
      </c>
      <c r="J35" s="55">
        <v>4</v>
      </c>
      <c r="K35" s="55">
        <v>1</v>
      </c>
      <c r="L35" s="55">
        <v>1</v>
      </c>
      <c r="M35" s="19">
        <f t="shared" si="9"/>
        <v>2284</v>
      </c>
      <c r="N35" s="87">
        <v>19</v>
      </c>
      <c r="O35" s="3"/>
      <c r="P35" s="3"/>
      <c r="Q35" s="3"/>
      <c r="R35" s="3"/>
    </row>
    <row r="36" spans="1:18" x14ac:dyDescent="0.3">
      <c r="A36" s="1">
        <f t="shared" si="4"/>
        <v>43774</v>
      </c>
      <c r="B36" s="2">
        <v>1</v>
      </c>
      <c r="C36" s="103"/>
      <c r="D36" s="22" t="s">
        <v>47</v>
      </c>
      <c r="E36" s="23">
        <f>SUM(E26:E27)</f>
        <v>189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189</v>
      </c>
      <c r="I36" s="23">
        <f t="shared" si="10"/>
        <v>97009</v>
      </c>
      <c r="J36" s="23">
        <f t="shared" si="10"/>
        <v>251</v>
      </c>
      <c r="K36" s="23">
        <f t="shared" si="10"/>
        <v>179</v>
      </c>
      <c r="L36" s="23">
        <f t="shared" si="10"/>
        <v>112</v>
      </c>
      <c r="M36" s="23">
        <f t="shared" si="10"/>
        <v>95944</v>
      </c>
      <c r="N36" s="23">
        <f t="shared" si="10"/>
        <v>814</v>
      </c>
      <c r="O36" s="3"/>
      <c r="P36" s="3"/>
      <c r="Q36" s="3"/>
      <c r="R36" s="3"/>
    </row>
    <row r="37" spans="1:18" ht="21.6" customHeight="1" x14ac:dyDescent="0.3">
      <c r="A37" s="1">
        <f t="shared" si="4"/>
        <v>43774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43774</v>
      </c>
      <c r="B38" s="64">
        <v>1</v>
      </c>
      <c r="C38" s="69"/>
      <c r="D38" s="306" t="s">
        <v>229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43774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43774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43774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43774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43774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26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80</v>
      </c>
      <c r="O43" s="3"/>
      <c r="P43" s="3"/>
      <c r="Q43" s="3"/>
      <c r="R43" s="3"/>
    </row>
    <row r="44" spans="1:18" ht="58.2" customHeight="1" x14ac:dyDescent="0.3">
      <c r="A44" s="1">
        <f t="shared" si="4"/>
        <v>43774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10" t="s">
        <v>142</v>
      </c>
      <c r="I44" s="65" t="str">
        <f>"me©‡gvU fwZ© 
= "&amp;I75</f>
        <v>me©‡gvU fwZ© 
= 19559</v>
      </c>
      <c r="J44" s="65" t="str">
        <f>"ch©v‡jvPbvi Rb¨ †cÖwiZ g„„Zz¨ 
= "&amp;J75</f>
        <v>ch©v‡jvPbvi Rb¨ †cÖwiZ g„„Zz¨ 
= 107</v>
      </c>
      <c r="K44" s="65" t="str">
        <f>"ch©v‡jvPbv m¤úbœK…Z g„„Zz¨ 
= "&amp;K75</f>
        <v>ch©v‡jvPbv m¤úbœK…Z g„„Zz¨ 
= 98</v>
      </c>
      <c r="L44" s="65" t="str">
        <f>"wbwðZ g„„Zz¨ 
= "&amp;L75</f>
        <v>wbwðZ g„„Zz¨ 
= 69</v>
      </c>
      <c r="M44" s="65" t="str">
        <f>"QvocÎ cÖvß †ivMx
 = "&amp;M75</f>
        <v>QvocÎ cÖvß †ivMx
 = 19372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43774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H45+'04.11'!I45</f>
        <v>1203</v>
      </c>
      <c r="J45" s="49">
        <v>3</v>
      </c>
      <c r="K45" s="49">
        <v>3</v>
      </c>
      <c r="L45" s="49">
        <v>1</v>
      </c>
      <c r="M45" s="14">
        <f t="shared" ref="M45:M74" si="12">I45-N45-J45</f>
        <v>1198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43774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H46+'04.11'!I46</f>
        <v>1836</v>
      </c>
      <c r="J46" s="51">
        <v>11</v>
      </c>
      <c r="K46" s="51">
        <v>10</v>
      </c>
      <c r="L46" s="51">
        <v>8</v>
      </c>
      <c r="M46" s="17">
        <f t="shared" si="12"/>
        <v>1816</v>
      </c>
      <c r="N46" s="86">
        <v>9</v>
      </c>
      <c r="O46" s="3"/>
      <c r="P46" s="3"/>
      <c r="Q46" s="3"/>
      <c r="R46" s="3"/>
    </row>
    <row r="47" spans="1:18" ht="17.55" customHeight="1" x14ac:dyDescent="0.3">
      <c r="A47" s="1">
        <f t="shared" si="4"/>
        <v>43774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H47+'04.11'!I47</f>
        <v>659</v>
      </c>
      <c r="J47" s="51">
        <v>4</v>
      </c>
      <c r="K47" s="51">
        <v>4</v>
      </c>
      <c r="L47" s="51">
        <v>3</v>
      </c>
      <c r="M47" s="17">
        <f t="shared" si="12"/>
        <v>652</v>
      </c>
      <c r="N47" s="86">
        <v>3</v>
      </c>
      <c r="O47" s="3"/>
      <c r="P47" s="3"/>
      <c r="Q47" s="3"/>
      <c r="R47" s="3"/>
    </row>
    <row r="48" spans="1:18" ht="17.55" customHeight="1" x14ac:dyDescent="0.3">
      <c r="A48" s="1">
        <f t="shared" si="4"/>
        <v>43774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H48+'04.11'!I48</f>
        <v>749</v>
      </c>
      <c r="J48" s="51">
        <v>8</v>
      </c>
      <c r="K48" s="51">
        <v>7</v>
      </c>
      <c r="L48" s="51">
        <v>4</v>
      </c>
      <c r="M48" s="17">
        <f t="shared" si="12"/>
        <v>738</v>
      </c>
      <c r="N48" s="86">
        <v>3</v>
      </c>
      <c r="O48" s="3"/>
      <c r="P48" s="3"/>
      <c r="Q48" s="3"/>
      <c r="R48" s="3"/>
    </row>
    <row r="49" spans="1:18" ht="17.55" customHeight="1" x14ac:dyDescent="0.3">
      <c r="A49" s="1">
        <f t="shared" si="4"/>
        <v>43774</v>
      </c>
      <c r="B49" s="2" t="s">
        <v>65</v>
      </c>
      <c r="C49" s="33">
        <v>5</v>
      </c>
      <c r="D49" s="50" t="s">
        <v>66</v>
      </c>
      <c r="E49" s="13">
        <v>4</v>
      </c>
      <c r="F49" s="13">
        <v>0</v>
      </c>
      <c r="G49" s="13">
        <v>0</v>
      </c>
      <c r="H49" s="83">
        <f t="shared" si="11"/>
        <v>4</v>
      </c>
      <c r="I49" s="105">
        <f>H49+'04.11'!I49</f>
        <v>898</v>
      </c>
      <c r="J49" s="51">
        <v>12</v>
      </c>
      <c r="K49" s="51">
        <v>12</v>
      </c>
      <c r="L49" s="51">
        <v>12</v>
      </c>
      <c r="M49" s="17">
        <f t="shared" si="12"/>
        <v>878</v>
      </c>
      <c r="N49" s="86">
        <v>8</v>
      </c>
      <c r="O49" s="3"/>
      <c r="P49" s="3"/>
      <c r="Q49" s="3"/>
      <c r="R49" s="3"/>
    </row>
    <row r="50" spans="1:18" ht="17.55" customHeight="1" x14ac:dyDescent="0.3">
      <c r="A50" s="1">
        <f t="shared" si="4"/>
        <v>43774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H50+'04.11'!I50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43774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H51+'04.11'!I51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43774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H52+'04.11'!I52</f>
        <v>371</v>
      </c>
      <c r="J52" s="51">
        <v>1</v>
      </c>
      <c r="K52" s="51">
        <v>2</v>
      </c>
      <c r="L52" s="51">
        <v>2</v>
      </c>
      <c r="M52" s="17">
        <f t="shared" si="12"/>
        <v>364</v>
      </c>
      <c r="N52" s="86">
        <v>6</v>
      </c>
      <c r="O52" s="3"/>
      <c r="P52" s="3"/>
      <c r="Q52" s="3"/>
      <c r="R52" s="3"/>
    </row>
    <row r="53" spans="1:18" ht="17.55" customHeight="1" x14ac:dyDescent="0.3">
      <c r="A53" s="1">
        <f t="shared" si="4"/>
        <v>43774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H53+'04.11'!I53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43774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H54+'04.11'!I54</f>
        <v>1679</v>
      </c>
      <c r="J54" s="51">
        <v>2</v>
      </c>
      <c r="K54" s="51">
        <v>1</v>
      </c>
      <c r="L54" s="51">
        <v>1</v>
      </c>
      <c r="M54" s="17">
        <f t="shared" si="12"/>
        <v>1675</v>
      </c>
      <c r="N54" s="86">
        <v>2</v>
      </c>
      <c r="O54" s="3"/>
      <c r="P54" s="3"/>
      <c r="Q54" s="3"/>
      <c r="R54" s="3"/>
    </row>
    <row r="55" spans="1:18" ht="17.55" customHeight="1" x14ac:dyDescent="0.3">
      <c r="A55" s="1">
        <f t="shared" si="4"/>
        <v>43774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H55+'04.11'!I55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43774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H56+'04.11'!I56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43774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H57+'04.11'!I57</f>
        <v>675</v>
      </c>
      <c r="J57" s="51">
        <v>4</v>
      </c>
      <c r="K57" s="51">
        <v>4</v>
      </c>
      <c r="L57" s="51">
        <v>1</v>
      </c>
      <c r="M57" s="17">
        <f t="shared" si="12"/>
        <v>670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43774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H58+'04.11'!I58</f>
        <v>1389</v>
      </c>
      <c r="J58" s="51">
        <v>6</v>
      </c>
      <c r="K58" s="51">
        <v>6</v>
      </c>
      <c r="L58" s="51">
        <v>4</v>
      </c>
      <c r="M58" s="17">
        <f t="shared" si="12"/>
        <v>1372</v>
      </c>
      <c r="N58" s="86">
        <v>11</v>
      </c>
      <c r="O58" s="3"/>
      <c r="P58" s="3"/>
      <c r="Q58" s="3"/>
      <c r="R58" s="3"/>
    </row>
    <row r="59" spans="1:18" ht="17.55" customHeight="1" x14ac:dyDescent="0.3">
      <c r="A59" s="1">
        <f t="shared" si="4"/>
        <v>43774</v>
      </c>
      <c r="B59" s="2" t="s">
        <v>85</v>
      </c>
      <c r="C59" s="33">
        <v>15</v>
      </c>
      <c r="D59" s="50" t="s">
        <v>86</v>
      </c>
      <c r="E59" s="13">
        <v>4</v>
      </c>
      <c r="F59" s="13">
        <v>0</v>
      </c>
      <c r="G59" s="13">
        <v>0</v>
      </c>
      <c r="H59" s="83">
        <f t="shared" si="11"/>
        <v>4</v>
      </c>
      <c r="I59" s="105">
        <f>H59+'04.11'!I59</f>
        <v>763</v>
      </c>
      <c r="J59" s="51">
        <v>8</v>
      </c>
      <c r="K59" s="51">
        <v>8</v>
      </c>
      <c r="L59" s="51">
        <v>7</v>
      </c>
      <c r="M59" s="17">
        <f t="shared" si="12"/>
        <v>749</v>
      </c>
      <c r="N59" s="86">
        <v>6</v>
      </c>
      <c r="O59" s="3"/>
      <c r="P59" s="3"/>
      <c r="Q59" s="3"/>
      <c r="R59" s="3"/>
    </row>
    <row r="60" spans="1:18" ht="17.55" customHeight="1" x14ac:dyDescent="0.3">
      <c r="A60" s="1">
        <f t="shared" si="4"/>
        <v>43774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H60+'04.11'!I60</f>
        <v>368</v>
      </c>
      <c r="J60" s="51"/>
      <c r="K60" s="51"/>
      <c r="L60" s="51">
        <v>0</v>
      </c>
      <c r="M60" s="17">
        <f t="shared" si="12"/>
        <v>367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43774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H61+'04.11'!I61</f>
        <v>478</v>
      </c>
      <c r="J61" s="51"/>
      <c r="K61" s="51"/>
      <c r="L61" s="51">
        <v>0</v>
      </c>
      <c r="M61" s="17">
        <f t="shared" si="12"/>
        <v>477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43774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H62+'04.11'!I62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43774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H63+'04.11'!I63</f>
        <v>793</v>
      </c>
      <c r="J63" s="51">
        <v>6</v>
      </c>
      <c r="K63" s="51">
        <v>5</v>
      </c>
      <c r="L63" s="51">
        <v>5</v>
      </c>
      <c r="M63" s="17">
        <f t="shared" si="12"/>
        <v>782</v>
      </c>
      <c r="N63" s="86">
        <v>5</v>
      </c>
      <c r="O63" s="3"/>
      <c r="P63" s="3"/>
      <c r="Q63" s="3"/>
      <c r="R63" s="3"/>
    </row>
    <row r="64" spans="1:18" ht="17.55" customHeight="1" x14ac:dyDescent="0.3">
      <c r="A64" s="1">
        <f t="shared" si="4"/>
        <v>43774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H64+'04.11'!I64</f>
        <v>976</v>
      </c>
      <c r="J64" s="51"/>
      <c r="K64" s="51"/>
      <c r="L64" s="51">
        <v>0</v>
      </c>
      <c r="M64" s="17">
        <f t="shared" si="12"/>
        <v>973</v>
      </c>
      <c r="N64" s="86">
        <v>3</v>
      </c>
      <c r="O64" s="3"/>
      <c r="P64" s="3"/>
      <c r="Q64" s="3"/>
      <c r="R64" s="3"/>
    </row>
    <row r="65" spans="1:18" ht="17.55" customHeight="1" x14ac:dyDescent="0.3">
      <c r="A65" s="1">
        <f t="shared" si="4"/>
        <v>43774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H65+'04.11'!I65</f>
        <v>480</v>
      </c>
      <c r="J65" s="51">
        <v>4</v>
      </c>
      <c r="K65" s="51">
        <v>4</v>
      </c>
      <c r="L65" s="51">
        <v>4</v>
      </c>
      <c r="M65" s="17">
        <f t="shared" si="12"/>
        <v>475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43774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H66+'04.11'!I66</f>
        <v>308</v>
      </c>
      <c r="J66" s="51">
        <v>7</v>
      </c>
      <c r="K66" s="51">
        <v>7</v>
      </c>
      <c r="L66" s="51">
        <v>3</v>
      </c>
      <c r="M66" s="17">
        <f t="shared" si="12"/>
        <v>300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43774</v>
      </c>
      <c r="B67" s="2" t="s">
        <v>101</v>
      </c>
      <c r="C67" s="33">
        <v>23</v>
      </c>
      <c r="D67" s="50" t="s">
        <v>102</v>
      </c>
      <c r="E67" s="13">
        <v>3</v>
      </c>
      <c r="F67" s="13">
        <v>0</v>
      </c>
      <c r="G67" s="13">
        <v>0</v>
      </c>
      <c r="H67" s="83">
        <f t="shared" si="11"/>
        <v>3</v>
      </c>
      <c r="I67" s="105">
        <f>H67+'04.11'!I67</f>
        <v>717</v>
      </c>
      <c r="J67" s="51">
        <v>7</v>
      </c>
      <c r="K67" s="51">
        <v>6</v>
      </c>
      <c r="L67" s="51">
        <v>5</v>
      </c>
      <c r="M67" s="17">
        <f t="shared" si="12"/>
        <v>703</v>
      </c>
      <c r="N67" s="86">
        <v>7</v>
      </c>
      <c r="O67" s="3"/>
      <c r="P67" s="3"/>
      <c r="Q67" s="3"/>
      <c r="R67" s="3"/>
    </row>
    <row r="68" spans="1:18" ht="17.55" customHeight="1" x14ac:dyDescent="0.3">
      <c r="A68" s="1">
        <f t="shared" si="4"/>
        <v>43774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H68+'04.11'!I68</f>
        <v>358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43774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H69+'04.11'!I69</f>
        <v>840</v>
      </c>
      <c r="J69" s="51">
        <v>3</v>
      </c>
      <c r="K69" s="51">
        <v>2</v>
      </c>
      <c r="L69" s="51">
        <v>1</v>
      </c>
      <c r="M69" s="17">
        <f t="shared" si="12"/>
        <v>831</v>
      </c>
      <c r="N69" s="86">
        <v>6</v>
      </c>
      <c r="O69" s="3"/>
      <c r="P69" s="3"/>
      <c r="Q69" s="3"/>
      <c r="R69" s="3"/>
    </row>
    <row r="70" spans="1:18" ht="17.55" customHeight="1" x14ac:dyDescent="0.3">
      <c r="A70" s="1">
        <f t="shared" si="4"/>
        <v>43774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H70+'04.11'!I70</f>
        <v>783</v>
      </c>
      <c r="J70" s="51">
        <v>2</v>
      </c>
      <c r="K70" s="51">
        <v>2</v>
      </c>
      <c r="L70" s="51">
        <v>0</v>
      </c>
      <c r="M70" s="17">
        <f t="shared" si="12"/>
        <v>779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43774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H71+'04.11'!I71</f>
        <v>772</v>
      </c>
      <c r="J71" s="51"/>
      <c r="K71" s="51"/>
      <c r="L71" s="51">
        <v>0</v>
      </c>
      <c r="M71" s="17">
        <f t="shared" si="12"/>
        <v>772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43774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H72+'04.11'!I72</f>
        <v>300</v>
      </c>
      <c r="J72" s="51"/>
      <c r="K72" s="51"/>
      <c r="L72" s="51">
        <v>0</v>
      </c>
      <c r="M72" s="17">
        <f t="shared" si="12"/>
        <v>300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43774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H73+'04.11'!I73</f>
        <v>395</v>
      </c>
      <c r="J73" s="51">
        <v>3</v>
      </c>
      <c r="K73" s="51">
        <v>3</v>
      </c>
      <c r="L73" s="51">
        <v>3</v>
      </c>
      <c r="M73" s="17">
        <f t="shared" si="12"/>
        <v>391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43774</v>
      </c>
      <c r="B74" s="2" t="s">
        <v>123</v>
      </c>
      <c r="C74" s="53">
        <v>30</v>
      </c>
      <c r="D74" s="54" t="s">
        <v>124</v>
      </c>
      <c r="E74" s="13">
        <v>1</v>
      </c>
      <c r="F74" s="13">
        <v>0</v>
      </c>
      <c r="G74" s="13">
        <v>0</v>
      </c>
      <c r="H74" s="84">
        <f t="shared" si="11"/>
        <v>1</v>
      </c>
      <c r="I74" s="106">
        <f>H74+'04.11'!I74</f>
        <v>10</v>
      </c>
      <c r="J74" s="55">
        <v>10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43774</v>
      </c>
      <c r="B75" s="2">
        <v>1</v>
      </c>
      <c r="C75" s="29"/>
      <c r="D75" s="22" t="s">
        <v>117</v>
      </c>
      <c r="E75" s="23">
        <f>SUM(E45:E74)</f>
        <v>26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26</v>
      </c>
      <c r="I75" s="23">
        <f t="shared" si="13"/>
        <v>19559</v>
      </c>
      <c r="J75" s="23">
        <f t="shared" si="13"/>
        <v>107</v>
      </c>
      <c r="K75" s="23">
        <f t="shared" si="13"/>
        <v>98</v>
      </c>
      <c r="L75" s="23">
        <f t="shared" si="13"/>
        <v>69</v>
      </c>
      <c r="M75" s="23">
        <f t="shared" si="13"/>
        <v>19372</v>
      </c>
      <c r="N75" s="23">
        <f t="shared" si="13"/>
        <v>80</v>
      </c>
      <c r="O75" s="3"/>
      <c r="P75" s="3"/>
      <c r="Q75" s="3"/>
      <c r="R75" s="3"/>
    </row>
    <row r="76" spans="1:18" ht="17.55" customHeight="1" x14ac:dyDescent="0.3">
      <c r="A76" s="1">
        <f t="shared" si="4"/>
        <v>43774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43774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43774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43774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43774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43774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43774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43774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43774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43774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43774</v>
      </c>
      <c r="B86" s="2">
        <v>1</v>
      </c>
      <c r="E86" s="30"/>
    </row>
    <row r="87" spans="1:14" x14ac:dyDescent="0.3">
      <c r="A87" s="1">
        <f t="shared" si="4"/>
        <v>43774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43774</v>
      </c>
      <c r="B88" s="2">
        <v>1</v>
      </c>
      <c r="E88" s="30"/>
    </row>
    <row r="89" spans="1:14" x14ac:dyDescent="0.3">
      <c r="A89" s="1">
        <f t="shared" ref="A89" si="14">$N$3</f>
        <v>43774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43773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43773</v>
      </c>
      <c r="B2" s="2">
        <v>1</v>
      </c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41"/>
      <c r="N2" s="208"/>
    </row>
    <row r="3" spans="1:20" ht="17.399999999999999" x14ac:dyDescent="0.3">
      <c r="A3" s="1">
        <f t="shared" si="0"/>
        <v>43773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43773</v>
      </c>
      <c r="O3" s="3"/>
      <c r="P3" s="3"/>
      <c r="Q3" s="3"/>
      <c r="R3" s="3"/>
    </row>
    <row r="4" spans="1:20" ht="17.399999999999999" x14ac:dyDescent="0.3">
      <c r="A4" s="1">
        <f t="shared" si="0"/>
        <v>43773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43773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43773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43773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43773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43773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174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842</v>
      </c>
      <c r="O9" s="3"/>
      <c r="P9" s="3"/>
      <c r="Q9" s="40" t="str">
        <f>"24 N›Uvq ?? msL¨v = "&amp;H36</f>
        <v>24 N›Uvq ?? msL¨v = 174</v>
      </c>
    </row>
    <row r="10" spans="1:20" ht="57.6" x14ac:dyDescent="0.3">
      <c r="A10" s="1">
        <f t="shared" si="0"/>
        <v>43773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07" t="s">
        <v>142</v>
      </c>
      <c r="I10" s="65" t="str">
        <f>"me©‡gvU fwZ©
= "&amp;I36</f>
        <v>me©‡gvU fwZ©
= 96820</v>
      </c>
      <c r="J10" s="65" t="str">
        <f>"ch©v‡jvPbvi Rb¨ †cÖwiZ g„„Zz¨ 
= "&amp;J36</f>
        <v>ch©v‡jvPbvi Rb¨ †cÖwiZ g„„Zz¨ 
= 248</v>
      </c>
      <c r="K10" s="65" t="str">
        <f>"ch©v‡jvPbv m¤úbœK…Z g„„Zz¨ 
= "&amp;K36</f>
        <v>ch©v‡jvPbv m¤úbœK…Z g„„Zz¨ 
= 171</v>
      </c>
      <c r="L10" s="65" t="str">
        <f>"wbwðZ g„„Zz¨ 
= "&amp;L36</f>
        <v>wbwðZ g„„Zz¨ 
= 107</v>
      </c>
      <c r="M10" s="65" t="str">
        <f>"QvocÎ cÖvß †ivMx
 = "&amp;M36</f>
        <v>QvocÎ cÖvß †ivMx
 = 95730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43773</v>
      </c>
      <c r="B11" s="2" t="s">
        <v>9</v>
      </c>
      <c r="C11" s="12">
        <v>1</v>
      </c>
      <c r="D11" s="57" t="s">
        <v>10</v>
      </c>
      <c r="E11" s="13">
        <v>12</v>
      </c>
      <c r="F11" s="13">
        <v>0</v>
      </c>
      <c r="G11" s="13">
        <v>0</v>
      </c>
      <c r="H11" s="82">
        <f>SUM(E11:G11)</f>
        <v>12</v>
      </c>
      <c r="I11" s="104">
        <f>H11+'03.11'!I11</f>
        <v>8322</v>
      </c>
      <c r="J11" s="49">
        <v>40</v>
      </c>
      <c r="K11" s="49">
        <v>23</v>
      </c>
      <c r="L11" s="49">
        <v>11</v>
      </c>
      <c r="M11" s="14">
        <f t="shared" ref="M11:M23" si="1">I11-N11-J11</f>
        <v>8195</v>
      </c>
      <c r="N11" s="85">
        <v>87</v>
      </c>
      <c r="O11" s="3"/>
      <c r="P11" s="3"/>
      <c r="Q11" s="3"/>
      <c r="R11" s="3"/>
    </row>
    <row r="12" spans="1:20" x14ac:dyDescent="0.3">
      <c r="A12" s="1">
        <f t="shared" si="0"/>
        <v>43773</v>
      </c>
      <c r="B12" s="2" t="s">
        <v>11</v>
      </c>
      <c r="C12" s="15">
        <v>2</v>
      </c>
      <c r="D12" s="59" t="s">
        <v>144</v>
      </c>
      <c r="E12" s="13">
        <v>9</v>
      </c>
      <c r="F12" s="13">
        <v>0</v>
      </c>
      <c r="G12" s="13">
        <v>0</v>
      </c>
      <c r="H12" s="83">
        <f t="shared" ref="H12:H23" si="2">SUM(E12:G12)</f>
        <v>9</v>
      </c>
      <c r="I12" s="105">
        <f>H12+'03.11'!I12</f>
        <v>4862</v>
      </c>
      <c r="J12" s="51">
        <v>2</v>
      </c>
      <c r="K12" s="51">
        <v>0</v>
      </c>
      <c r="L12" s="51">
        <v>0</v>
      </c>
      <c r="M12" s="17">
        <f t="shared" si="1"/>
        <v>4808</v>
      </c>
      <c r="N12" s="86">
        <v>52</v>
      </c>
      <c r="O12" s="3"/>
      <c r="P12" s="3"/>
      <c r="Q12" s="3"/>
      <c r="R12" s="3"/>
    </row>
    <row r="13" spans="1:20" x14ac:dyDescent="0.3">
      <c r="A13" s="1">
        <f t="shared" si="0"/>
        <v>43773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H13+'03.11'!I13</f>
        <v>1429</v>
      </c>
      <c r="J13" s="51">
        <v>15</v>
      </c>
      <c r="K13" s="51">
        <v>8</v>
      </c>
      <c r="L13" s="51">
        <v>8</v>
      </c>
      <c r="M13" s="17">
        <f t="shared" si="1"/>
        <v>1407</v>
      </c>
      <c r="N13" s="86">
        <v>7</v>
      </c>
      <c r="O13" s="3"/>
      <c r="Q13" s="3"/>
      <c r="R13" s="3"/>
    </row>
    <row r="14" spans="1:20" x14ac:dyDescent="0.3">
      <c r="A14" s="1">
        <f t="shared" si="0"/>
        <v>43773</v>
      </c>
      <c r="B14" s="2" t="s">
        <v>14</v>
      </c>
      <c r="C14" s="15">
        <v>4</v>
      </c>
      <c r="D14" s="59" t="s">
        <v>145</v>
      </c>
      <c r="E14" s="13">
        <v>6</v>
      </c>
      <c r="F14" s="13">
        <v>0</v>
      </c>
      <c r="G14" s="13">
        <v>0</v>
      </c>
      <c r="H14" s="83">
        <f t="shared" si="2"/>
        <v>6</v>
      </c>
      <c r="I14" s="105">
        <f>H14+'03.11'!I14</f>
        <v>3588</v>
      </c>
      <c r="J14" s="51">
        <v>7</v>
      </c>
      <c r="K14" s="51">
        <v>6</v>
      </c>
      <c r="L14" s="51">
        <v>3</v>
      </c>
      <c r="M14" s="17">
        <f t="shared" si="1"/>
        <v>3555</v>
      </c>
      <c r="N14" s="86">
        <v>26</v>
      </c>
      <c r="O14" s="3"/>
      <c r="P14" s="3"/>
      <c r="Q14" s="3"/>
      <c r="R14" s="3"/>
    </row>
    <row r="15" spans="1:20" ht="17.399999999999999" x14ac:dyDescent="0.3">
      <c r="A15" s="1">
        <f t="shared" si="0"/>
        <v>43773</v>
      </c>
      <c r="B15" s="2" t="s">
        <v>19</v>
      </c>
      <c r="C15" s="15">
        <v>5</v>
      </c>
      <c r="D15" s="59" t="s">
        <v>20</v>
      </c>
      <c r="E15" s="13">
        <v>2</v>
      </c>
      <c r="F15" s="13">
        <v>0</v>
      </c>
      <c r="G15" s="13">
        <v>0</v>
      </c>
      <c r="H15" s="83">
        <f t="shared" si="2"/>
        <v>2</v>
      </c>
      <c r="I15" s="105">
        <f>H15+'03.11'!I15</f>
        <v>1616</v>
      </c>
      <c r="J15" s="51">
        <v>3</v>
      </c>
      <c r="K15" s="51">
        <v>2</v>
      </c>
      <c r="L15" s="51">
        <v>2</v>
      </c>
      <c r="M15" s="17">
        <f t="shared" si="1"/>
        <v>1601</v>
      </c>
      <c r="N15" s="86">
        <v>12</v>
      </c>
      <c r="O15" s="3"/>
      <c r="P15" s="3"/>
      <c r="Q15" s="3"/>
      <c r="R15" s="3"/>
    </row>
    <row r="16" spans="1:20" ht="17.399999999999999" x14ac:dyDescent="0.3">
      <c r="A16" s="1">
        <f t="shared" si="0"/>
        <v>43773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H16+'03.11'!I16</f>
        <v>1013</v>
      </c>
      <c r="J16" s="51"/>
      <c r="K16" s="51"/>
      <c r="L16" s="51">
        <v>0</v>
      </c>
      <c r="M16" s="17">
        <f t="shared" si="1"/>
        <v>1013</v>
      </c>
      <c r="N16" s="86">
        <v>0</v>
      </c>
      <c r="O16" s="3"/>
      <c r="P16" s="3"/>
      <c r="Q16" s="3"/>
      <c r="R16" s="3"/>
    </row>
    <row r="17" spans="1:18" x14ac:dyDescent="0.3">
      <c r="A17" s="1">
        <f t="shared" si="0"/>
        <v>43773</v>
      </c>
      <c r="B17" s="2" t="s">
        <v>23</v>
      </c>
      <c r="C17" s="15">
        <v>7</v>
      </c>
      <c r="D17" s="61" t="s">
        <v>24</v>
      </c>
      <c r="E17" s="13">
        <v>6</v>
      </c>
      <c r="F17" s="13">
        <v>0</v>
      </c>
      <c r="G17" s="13">
        <v>0</v>
      </c>
      <c r="H17" s="83">
        <f t="shared" si="2"/>
        <v>6</v>
      </c>
      <c r="I17" s="105">
        <f>H17+'03.11'!I17</f>
        <v>4034</v>
      </c>
      <c r="J17" s="51">
        <v>15</v>
      </c>
      <c r="K17" s="51">
        <v>9</v>
      </c>
      <c r="L17" s="51">
        <v>4</v>
      </c>
      <c r="M17" s="17">
        <f t="shared" si="1"/>
        <v>3979</v>
      </c>
      <c r="N17" s="86">
        <v>40</v>
      </c>
      <c r="O17" s="3"/>
      <c r="P17" s="3"/>
      <c r="Q17" s="3"/>
      <c r="R17" s="3"/>
    </row>
    <row r="18" spans="1:18" ht="17.399999999999999" x14ac:dyDescent="0.3">
      <c r="A18" s="1">
        <f t="shared" si="0"/>
        <v>43773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H18+'03.11'!I18</f>
        <v>348</v>
      </c>
      <c r="J18" s="51"/>
      <c r="K18" s="51"/>
      <c r="L18" s="51">
        <v>0</v>
      </c>
      <c r="M18" s="17">
        <f t="shared" si="1"/>
        <v>347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43773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H19+'03.11'!I19</f>
        <v>1701</v>
      </c>
      <c r="J19" s="51"/>
      <c r="K19" s="51">
        <v>0</v>
      </c>
      <c r="L19" s="51">
        <v>0</v>
      </c>
      <c r="M19" s="17">
        <f t="shared" si="1"/>
        <v>1688</v>
      </c>
      <c r="N19" s="86">
        <v>13</v>
      </c>
      <c r="O19" s="3"/>
      <c r="P19" s="3"/>
      <c r="Q19" s="3"/>
      <c r="R19" s="3"/>
    </row>
    <row r="20" spans="1:18" x14ac:dyDescent="0.3">
      <c r="A20" s="1">
        <f t="shared" si="0"/>
        <v>43773</v>
      </c>
      <c r="B20" s="2" t="s">
        <v>29</v>
      </c>
      <c r="C20" s="15">
        <v>10</v>
      </c>
      <c r="D20" s="59" t="s">
        <v>30</v>
      </c>
      <c r="E20" s="13">
        <v>2</v>
      </c>
      <c r="F20" s="13">
        <v>0</v>
      </c>
      <c r="G20" s="13">
        <v>0</v>
      </c>
      <c r="H20" s="83">
        <f t="shared" si="2"/>
        <v>2</v>
      </c>
      <c r="I20" s="105">
        <f>H20+'03.11'!I20</f>
        <v>3039</v>
      </c>
      <c r="J20" s="51">
        <v>3</v>
      </c>
      <c r="K20" s="51">
        <v>2</v>
      </c>
      <c r="L20" s="51">
        <v>2</v>
      </c>
      <c r="M20" s="17">
        <f t="shared" si="1"/>
        <v>2995</v>
      </c>
      <c r="N20" s="86">
        <v>41</v>
      </c>
      <c r="O20" s="3"/>
      <c r="P20" s="3"/>
      <c r="Q20" s="3"/>
      <c r="R20" s="3"/>
    </row>
    <row r="21" spans="1:18" ht="22.2" customHeight="1" x14ac:dyDescent="0.3">
      <c r="A21" s="1">
        <f t="shared" si="0"/>
        <v>43773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H21+'03.11'!I21</f>
        <v>240</v>
      </c>
      <c r="J21" s="51"/>
      <c r="K21" s="51"/>
      <c r="L21" s="51"/>
      <c r="M21" s="17">
        <f t="shared" si="1"/>
        <v>239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H22+'03.11'!I22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43773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40</v>
      </c>
      <c r="I24" s="94">
        <f t="shared" si="3"/>
        <v>30267</v>
      </c>
      <c r="J24" s="92">
        <f t="shared" si="3"/>
        <v>85</v>
      </c>
      <c r="K24" s="92">
        <f t="shared" si="3"/>
        <v>50</v>
      </c>
      <c r="L24" s="92">
        <f t="shared" si="3"/>
        <v>30</v>
      </c>
      <c r="M24" s="95">
        <f t="shared" si="3"/>
        <v>29902</v>
      </c>
      <c r="N24" s="96">
        <f t="shared" si="3"/>
        <v>280</v>
      </c>
      <c r="O24" s="3"/>
      <c r="P24" s="3"/>
      <c r="Q24" s="3"/>
      <c r="R24" s="3"/>
    </row>
    <row r="25" spans="1:18" x14ac:dyDescent="0.3">
      <c r="A25" s="1">
        <f t="shared" ref="A25:A88" si="4">$N$3</f>
        <v>43773</v>
      </c>
      <c r="B25" s="2">
        <v>1</v>
      </c>
      <c r="C25" s="78"/>
      <c r="D25" s="79" t="s">
        <v>119</v>
      </c>
      <c r="E25" s="97">
        <f>E75</f>
        <v>14</v>
      </c>
      <c r="F25" s="98">
        <f t="shared" ref="F25:N25" si="5">F75</f>
        <v>0</v>
      </c>
      <c r="G25" s="98">
        <f t="shared" si="5"/>
        <v>0</v>
      </c>
      <c r="H25" s="99">
        <f t="shared" si="5"/>
        <v>14</v>
      </c>
      <c r="I25" s="97">
        <f t="shared" si="5"/>
        <v>19533</v>
      </c>
      <c r="J25" s="98">
        <f t="shared" si="5"/>
        <v>105</v>
      </c>
      <c r="K25" s="98">
        <f t="shared" si="5"/>
        <v>97</v>
      </c>
      <c r="L25" s="100">
        <f t="shared" si="5"/>
        <v>69</v>
      </c>
      <c r="M25" s="101">
        <f t="shared" si="5"/>
        <v>19361</v>
      </c>
      <c r="N25" s="102">
        <f t="shared" si="5"/>
        <v>67</v>
      </c>
      <c r="O25" s="3"/>
      <c r="P25" s="3"/>
      <c r="Q25" s="3"/>
      <c r="R25" s="3"/>
    </row>
    <row r="26" spans="1:18" x14ac:dyDescent="0.3">
      <c r="A26" s="1">
        <f t="shared" si="4"/>
        <v>43773</v>
      </c>
      <c r="B26" s="2">
        <v>1</v>
      </c>
      <c r="C26" s="78"/>
      <c r="D26" s="79" t="s">
        <v>154</v>
      </c>
      <c r="E26" s="97">
        <f>E24+E25</f>
        <v>54</v>
      </c>
      <c r="F26" s="98">
        <f t="shared" ref="F26:N26" si="6">F24+F25</f>
        <v>0</v>
      </c>
      <c r="G26" s="98">
        <f t="shared" si="6"/>
        <v>0</v>
      </c>
      <c r="H26" s="99">
        <f t="shared" si="6"/>
        <v>54</v>
      </c>
      <c r="I26" s="97">
        <f t="shared" si="6"/>
        <v>49800</v>
      </c>
      <c r="J26" s="98">
        <f t="shared" si="6"/>
        <v>190</v>
      </c>
      <c r="K26" s="98">
        <f t="shared" si="6"/>
        <v>147</v>
      </c>
      <c r="L26" s="100">
        <f t="shared" si="6"/>
        <v>99</v>
      </c>
      <c r="M26" s="101">
        <f t="shared" si="6"/>
        <v>49263</v>
      </c>
      <c r="N26" s="102">
        <f t="shared" si="6"/>
        <v>347</v>
      </c>
      <c r="O26" s="3"/>
      <c r="P26" s="67"/>
      <c r="Q26" s="3"/>
      <c r="R26" s="3"/>
    </row>
    <row r="27" spans="1:18" x14ac:dyDescent="0.3">
      <c r="A27" s="1">
        <f t="shared" si="4"/>
        <v>43773</v>
      </c>
      <c r="B27" s="2">
        <v>1</v>
      </c>
      <c r="C27" s="80"/>
      <c r="D27" s="81" t="s">
        <v>120</v>
      </c>
      <c r="E27" s="97">
        <f>SUM(E28:E35)</f>
        <v>120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120</v>
      </c>
      <c r="I27" s="97">
        <f t="shared" si="7"/>
        <v>47020</v>
      </c>
      <c r="J27" s="98">
        <f t="shared" si="7"/>
        <v>58</v>
      </c>
      <c r="K27" s="98">
        <f t="shared" si="7"/>
        <v>24</v>
      </c>
      <c r="L27" s="100">
        <f t="shared" si="7"/>
        <v>8</v>
      </c>
      <c r="M27" s="101">
        <f t="shared" si="7"/>
        <v>46467</v>
      </c>
      <c r="N27" s="102">
        <f t="shared" si="7"/>
        <v>495</v>
      </c>
      <c r="O27" s="3"/>
      <c r="P27" s="3"/>
      <c r="Q27" s="3"/>
      <c r="R27" s="3"/>
    </row>
    <row r="28" spans="1:18" x14ac:dyDescent="0.3">
      <c r="A28" s="1">
        <f t="shared" si="4"/>
        <v>43773</v>
      </c>
      <c r="B28" s="2" t="s">
        <v>31</v>
      </c>
      <c r="C28" s="12">
        <v>1</v>
      </c>
      <c r="D28" s="48" t="s">
        <v>32</v>
      </c>
      <c r="E28" s="13">
        <v>23</v>
      </c>
      <c r="F28" s="13">
        <v>0</v>
      </c>
      <c r="G28" s="13">
        <v>0</v>
      </c>
      <c r="H28" s="82">
        <f t="shared" ref="H28:H35" si="8">SUM(E28:G28)</f>
        <v>23</v>
      </c>
      <c r="I28" s="104">
        <f>H28+'03.11'!I28</f>
        <v>11248</v>
      </c>
      <c r="J28" s="49">
        <v>13</v>
      </c>
      <c r="K28" s="49">
        <v>4</v>
      </c>
      <c r="L28" s="49">
        <v>2</v>
      </c>
      <c r="M28" s="14">
        <f t="shared" ref="M28:M35" si="9">I28-N28-J28</f>
        <v>11164</v>
      </c>
      <c r="N28" s="85">
        <v>71</v>
      </c>
      <c r="O28" s="3"/>
      <c r="P28" s="3"/>
      <c r="Q28" s="3"/>
      <c r="R28" s="3"/>
    </row>
    <row r="29" spans="1:18" x14ac:dyDescent="0.3">
      <c r="A29" s="1">
        <f t="shared" si="4"/>
        <v>43773</v>
      </c>
      <c r="B29" s="2" t="s">
        <v>33</v>
      </c>
      <c r="C29" s="15">
        <v>2</v>
      </c>
      <c r="D29" s="50" t="s">
        <v>156</v>
      </c>
      <c r="E29" s="13">
        <v>33</v>
      </c>
      <c r="F29" s="13">
        <v>0</v>
      </c>
      <c r="G29" s="13">
        <v>0</v>
      </c>
      <c r="H29" s="83">
        <f t="shared" si="8"/>
        <v>33</v>
      </c>
      <c r="I29" s="105">
        <f>H29+'03.11'!I29</f>
        <v>7647</v>
      </c>
      <c r="J29" s="51">
        <v>5</v>
      </c>
      <c r="K29" s="51">
        <v>3</v>
      </c>
      <c r="L29" s="51">
        <v>0</v>
      </c>
      <c r="M29" s="17">
        <f t="shared" si="9"/>
        <v>7526</v>
      </c>
      <c r="N29" s="86">
        <v>116</v>
      </c>
      <c r="O29" s="3"/>
      <c r="P29" s="3"/>
      <c r="Q29" s="3"/>
      <c r="R29" s="3"/>
    </row>
    <row r="30" spans="1:18" x14ac:dyDescent="0.3">
      <c r="A30" s="1">
        <f t="shared" si="4"/>
        <v>43773</v>
      </c>
      <c r="B30" s="2" t="s">
        <v>35</v>
      </c>
      <c r="C30" s="15">
        <v>3</v>
      </c>
      <c r="D30" s="50" t="s">
        <v>36</v>
      </c>
      <c r="E30" s="13">
        <v>35</v>
      </c>
      <c r="F30" s="13">
        <v>0</v>
      </c>
      <c r="G30" s="13">
        <v>0</v>
      </c>
      <c r="H30" s="83">
        <f t="shared" si="8"/>
        <v>35</v>
      </c>
      <c r="I30" s="105">
        <f>H30+'03.11'!I30</f>
        <v>11267</v>
      </c>
      <c r="J30" s="51">
        <v>17</v>
      </c>
      <c r="K30" s="51">
        <v>9</v>
      </c>
      <c r="L30" s="51">
        <v>3</v>
      </c>
      <c r="M30" s="17">
        <f t="shared" si="9"/>
        <v>11082</v>
      </c>
      <c r="N30" s="86">
        <v>168</v>
      </c>
      <c r="O30" s="3"/>
      <c r="P30" s="3"/>
      <c r="Q30" s="3"/>
      <c r="R30" s="3"/>
    </row>
    <row r="31" spans="1:18" x14ac:dyDescent="0.3">
      <c r="A31" s="1">
        <f t="shared" si="4"/>
        <v>43773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H31+'03.11'!I31</f>
        <v>2116</v>
      </c>
      <c r="J31" s="51">
        <v>4</v>
      </c>
      <c r="K31" s="51">
        <v>3</v>
      </c>
      <c r="L31" s="51">
        <v>2</v>
      </c>
      <c r="M31" s="17">
        <f t="shared" si="9"/>
        <v>2099</v>
      </c>
      <c r="N31" s="86">
        <v>13</v>
      </c>
      <c r="O31" s="3"/>
      <c r="P31" s="3"/>
      <c r="Q31" s="3"/>
      <c r="R31" s="3"/>
    </row>
    <row r="32" spans="1:18" x14ac:dyDescent="0.3">
      <c r="A32" s="1">
        <f t="shared" si="4"/>
        <v>43773</v>
      </c>
      <c r="B32" s="2" t="s">
        <v>39</v>
      </c>
      <c r="C32" s="15">
        <v>5</v>
      </c>
      <c r="D32" s="50" t="s">
        <v>40</v>
      </c>
      <c r="E32" s="13">
        <v>4</v>
      </c>
      <c r="F32" s="13">
        <v>0</v>
      </c>
      <c r="G32" s="13">
        <v>0</v>
      </c>
      <c r="H32" s="83">
        <f t="shared" si="8"/>
        <v>4</v>
      </c>
      <c r="I32" s="105">
        <f>H32+'03.11'!I32</f>
        <v>4678</v>
      </c>
      <c r="J32" s="51">
        <v>5</v>
      </c>
      <c r="K32" s="51">
        <v>1</v>
      </c>
      <c r="L32" s="51">
        <v>0</v>
      </c>
      <c r="M32" s="17">
        <f t="shared" si="9"/>
        <v>4653</v>
      </c>
      <c r="N32" s="86">
        <v>20</v>
      </c>
      <c r="O32" s="3"/>
      <c r="P32" s="3"/>
      <c r="Q32" s="3"/>
      <c r="R32" s="3"/>
    </row>
    <row r="33" spans="1:18" x14ac:dyDescent="0.3">
      <c r="A33" s="1">
        <f t="shared" si="4"/>
        <v>43773</v>
      </c>
      <c r="B33" s="2" t="s">
        <v>41</v>
      </c>
      <c r="C33" s="15">
        <v>6</v>
      </c>
      <c r="D33" s="50" t="s">
        <v>42</v>
      </c>
      <c r="E33" s="13">
        <v>23</v>
      </c>
      <c r="F33" s="13">
        <v>0</v>
      </c>
      <c r="G33" s="13">
        <v>0</v>
      </c>
      <c r="H33" s="83">
        <f t="shared" si="8"/>
        <v>23</v>
      </c>
      <c r="I33" s="105">
        <f>H33+'03.11'!I33</f>
        <v>6769</v>
      </c>
      <c r="J33" s="51">
        <v>9</v>
      </c>
      <c r="K33" s="51">
        <v>3</v>
      </c>
      <c r="L33" s="51">
        <v>0</v>
      </c>
      <c r="M33" s="17">
        <f t="shared" si="9"/>
        <v>6675</v>
      </c>
      <c r="N33" s="86">
        <v>85</v>
      </c>
      <c r="O33" s="3"/>
      <c r="P33" s="3"/>
      <c r="Q33" s="3"/>
      <c r="R33" s="3"/>
    </row>
    <row r="34" spans="1:18" x14ac:dyDescent="0.3">
      <c r="A34" s="1">
        <f t="shared" si="4"/>
        <v>43773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H34+'03.11'!I34</f>
        <v>990</v>
      </c>
      <c r="J34" s="51">
        <v>1</v>
      </c>
      <c r="K34" s="51">
        <v>0</v>
      </c>
      <c r="L34" s="51">
        <v>0</v>
      </c>
      <c r="M34" s="17">
        <f t="shared" si="9"/>
        <v>986</v>
      </c>
      <c r="N34" s="86">
        <v>3</v>
      </c>
      <c r="O34" s="3"/>
      <c r="P34" s="3"/>
      <c r="Q34" s="3"/>
      <c r="R34" s="3"/>
    </row>
    <row r="35" spans="1:18" x14ac:dyDescent="0.3">
      <c r="A35" s="1">
        <f t="shared" si="4"/>
        <v>43773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H35+'03.11'!I35</f>
        <v>2305</v>
      </c>
      <c r="J35" s="55">
        <v>4</v>
      </c>
      <c r="K35" s="55">
        <v>1</v>
      </c>
      <c r="L35" s="55">
        <v>1</v>
      </c>
      <c r="M35" s="19">
        <f t="shared" si="9"/>
        <v>2282</v>
      </c>
      <c r="N35" s="87">
        <v>19</v>
      </c>
      <c r="O35" s="3"/>
      <c r="P35" s="3"/>
      <c r="Q35" s="3"/>
      <c r="R35" s="3"/>
    </row>
    <row r="36" spans="1:18" x14ac:dyDescent="0.3">
      <c r="A36" s="1">
        <f t="shared" si="4"/>
        <v>43773</v>
      </c>
      <c r="B36" s="2">
        <v>1</v>
      </c>
      <c r="C36" s="103"/>
      <c r="D36" s="22" t="s">
        <v>47</v>
      </c>
      <c r="E36" s="23">
        <f>SUM(E26:E27)</f>
        <v>174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174</v>
      </c>
      <c r="I36" s="23">
        <f t="shared" si="10"/>
        <v>96820</v>
      </c>
      <c r="J36" s="23">
        <f t="shared" si="10"/>
        <v>248</v>
      </c>
      <c r="K36" s="23">
        <f t="shared" si="10"/>
        <v>171</v>
      </c>
      <c r="L36" s="23">
        <f t="shared" si="10"/>
        <v>107</v>
      </c>
      <c r="M36" s="23">
        <f t="shared" si="10"/>
        <v>95730</v>
      </c>
      <c r="N36" s="23">
        <f t="shared" si="10"/>
        <v>842</v>
      </c>
      <c r="O36" s="3"/>
      <c r="P36" s="3"/>
      <c r="Q36" s="3"/>
      <c r="R36" s="3"/>
    </row>
    <row r="37" spans="1:18" ht="21.6" customHeight="1" x14ac:dyDescent="0.3">
      <c r="A37" s="1">
        <f t="shared" si="4"/>
        <v>43773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43773</v>
      </c>
      <c r="B38" s="64">
        <v>1</v>
      </c>
      <c r="C38" s="69"/>
      <c r="D38" s="306" t="s">
        <v>228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43773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43773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43773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43773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43773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14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67</v>
      </c>
      <c r="O43" s="3"/>
      <c r="P43" s="3"/>
      <c r="Q43" s="3"/>
      <c r="R43" s="3"/>
    </row>
    <row r="44" spans="1:18" ht="58.2" customHeight="1" x14ac:dyDescent="0.3">
      <c r="A44" s="1">
        <f t="shared" si="4"/>
        <v>43773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07" t="s">
        <v>142</v>
      </c>
      <c r="I44" s="65" t="str">
        <f>"me©‡gvU fwZ© 
= "&amp;I75</f>
        <v>me©‡gvU fwZ© 
= 19533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97</v>
      </c>
      <c r="L44" s="65" t="str">
        <f>"wbwðZ g„„Zz¨ 
= "&amp;L75</f>
        <v>wbwðZ g„„Zz¨ 
= 69</v>
      </c>
      <c r="M44" s="65" t="str">
        <f>"QvocÎ cÖvß †ivMx
 = "&amp;M75</f>
        <v>QvocÎ cÖvß †ivMx
 = 19361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43773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H45+'03.11'!I45</f>
        <v>1203</v>
      </c>
      <c r="J45" s="49">
        <v>3</v>
      </c>
      <c r="K45" s="49">
        <v>2</v>
      </c>
      <c r="L45" s="49">
        <v>1</v>
      </c>
      <c r="M45" s="14">
        <f t="shared" ref="M45:M74" si="12">I45-N45-J45</f>
        <v>1197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43773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H46+'03.11'!I46</f>
        <v>1833</v>
      </c>
      <c r="J46" s="51">
        <v>11</v>
      </c>
      <c r="K46" s="51">
        <v>10</v>
      </c>
      <c r="L46" s="51">
        <v>8</v>
      </c>
      <c r="M46" s="17">
        <f t="shared" si="12"/>
        <v>1816</v>
      </c>
      <c r="N46" s="86">
        <v>6</v>
      </c>
      <c r="O46" s="3"/>
      <c r="P46" s="3"/>
      <c r="Q46" s="3"/>
      <c r="R46" s="3"/>
    </row>
    <row r="47" spans="1:18" ht="17.55" customHeight="1" x14ac:dyDescent="0.3">
      <c r="A47" s="1">
        <f t="shared" si="4"/>
        <v>43773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H47+'03.11'!I47</f>
        <v>658</v>
      </c>
      <c r="J47" s="51">
        <v>4</v>
      </c>
      <c r="K47" s="51">
        <v>4</v>
      </c>
      <c r="L47" s="51">
        <v>3</v>
      </c>
      <c r="M47" s="17">
        <f t="shared" si="12"/>
        <v>652</v>
      </c>
      <c r="N47" s="86">
        <v>2</v>
      </c>
      <c r="O47" s="3"/>
      <c r="P47" s="3"/>
      <c r="Q47" s="3"/>
      <c r="R47" s="3"/>
    </row>
    <row r="48" spans="1:18" ht="17.55" customHeight="1" x14ac:dyDescent="0.3">
      <c r="A48" s="1">
        <f t="shared" si="4"/>
        <v>43773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H48+'03.11'!I48</f>
        <v>747</v>
      </c>
      <c r="J48" s="51">
        <v>8</v>
      </c>
      <c r="K48" s="51">
        <v>7</v>
      </c>
      <c r="L48" s="51">
        <v>4</v>
      </c>
      <c r="M48" s="17">
        <f t="shared" si="12"/>
        <v>736</v>
      </c>
      <c r="N48" s="86">
        <v>3</v>
      </c>
      <c r="O48" s="3"/>
      <c r="P48" s="3"/>
      <c r="Q48" s="3"/>
      <c r="R48" s="3"/>
    </row>
    <row r="49" spans="1:18" ht="17.55" customHeight="1" x14ac:dyDescent="0.3">
      <c r="A49" s="1">
        <f t="shared" si="4"/>
        <v>43773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H49+'03.11'!I49</f>
        <v>894</v>
      </c>
      <c r="J49" s="51">
        <v>12</v>
      </c>
      <c r="K49" s="51">
        <v>12</v>
      </c>
      <c r="L49" s="51">
        <v>12</v>
      </c>
      <c r="M49" s="17">
        <f t="shared" si="12"/>
        <v>878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43773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H50+'03.11'!I50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43773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H51+'03.11'!I51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43773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H52+'03.11'!I52</f>
        <v>371</v>
      </c>
      <c r="J52" s="51">
        <v>1</v>
      </c>
      <c r="K52" s="51">
        <v>2</v>
      </c>
      <c r="L52" s="51">
        <v>2</v>
      </c>
      <c r="M52" s="17">
        <f t="shared" si="12"/>
        <v>363</v>
      </c>
      <c r="N52" s="86">
        <v>7</v>
      </c>
      <c r="O52" s="3"/>
      <c r="P52" s="3"/>
      <c r="Q52" s="3"/>
      <c r="R52" s="3"/>
    </row>
    <row r="53" spans="1:18" ht="17.55" customHeight="1" x14ac:dyDescent="0.3">
      <c r="A53" s="1">
        <f t="shared" si="4"/>
        <v>43773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H53+'03.11'!I53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43773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H54+'03.11'!I54</f>
        <v>1679</v>
      </c>
      <c r="J54" s="51">
        <v>2</v>
      </c>
      <c r="K54" s="51">
        <v>1</v>
      </c>
      <c r="L54" s="51">
        <v>1</v>
      </c>
      <c r="M54" s="17">
        <f t="shared" si="12"/>
        <v>1673</v>
      </c>
      <c r="N54" s="86">
        <v>4</v>
      </c>
      <c r="O54" s="3"/>
      <c r="P54" s="3"/>
      <c r="Q54" s="3"/>
      <c r="R54" s="3"/>
    </row>
    <row r="55" spans="1:18" ht="17.55" customHeight="1" x14ac:dyDescent="0.3">
      <c r="A55" s="1">
        <f t="shared" si="4"/>
        <v>43773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H55+'03.11'!I55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43773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H56+'03.11'!I56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43773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H57+'03.11'!I57</f>
        <v>675</v>
      </c>
      <c r="J57" s="51">
        <v>4</v>
      </c>
      <c r="K57" s="51">
        <v>4</v>
      </c>
      <c r="L57" s="51">
        <v>1</v>
      </c>
      <c r="M57" s="17">
        <f t="shared" si="12"/>
        <v>670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43773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H58+'03.11'!I58</f>
        <v>1386</v>
      </c>
      <c r="J58" s="51">
        <v>6</v>
      </c>
      <c r="K58" s="51">
        <v>6</v>
      </c>
      <c r="L58" s="51">
        <v>4</v>
      </c>
      <c r="M58" s="17">
        <f t="shared" si="12"/>
        <v>1372</v>
      </c>
      <c r="N58" s="86">
        <v>8</v>
      </c>
      <c r="O58" s="3"/>
      <c r="P58" s="3"/>
      <c r="Q58" s="3"/>
      <c r="R58" s="3"/>
    </row>
    <row r="59" spans="1:18" ht="17.55" customHeight="1" x14ac:dyDescent="0.3">
      <c r="A59" s="1">
        <f t="shared" si="4"/>
        <v>43773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H59+'03.11'!I59</f>
        <v>759</v>
      </c>
      <c r="J59" s="51">
        <v>8</v>
      </c>
      <c r="K59" s="51">
        <v>8</v>
      </c>
      <c r="L59" s="51">
        <v>7</v>
      </c>
      <c r="M59" s="17">
        <f t="shared" si="12"/>
        <v>748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43773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H60+'03.11'!I60</f>
        <v>368</v>
      </c>
      <c r="J60" s="51"/>
      <c r="K60" s="51"/>
      <c r="L60" s="51">
        <v>0</v>
      </c>
      <c r="M60" s="17">
        <f t="shared" si="12"/>
        <v>366</v>
      </c>
      <c r="N60" s="86">
        <v>2</v>
      </c>
      <c r="O60" s="3"/>
      <c r="P60" s="3"/>
      <c r="Q60" s="3"/>
      <c r="R60" s="3"/>
    </row>
    <row r="61" spans="1:18" ht="17.55" customHeight="1" x14ac:dyDescent="0.3">
      <c r="A61" s="1">
        <f t="shared" si="4"/>
        <v>43773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H61+'03.11'!I61</f>
        <v>478</v>
      </c>
      <c r="J61" s="51"/>
      <c r="K61" s="51"/>
      <c r="L61" s="51">
        <v>0</v>
      </c>
      <c r="M61" s="17">
        <f t="shared" si="12"/>
        <v>477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43773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H62+'03.11'!I62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43773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H63+'03.11'!I63</f>
        <v>791</v>
      </c>
      <c r="J63" s="51">
        <v>6</v>
      </c>
      <c r="K63" s="51">
        <v>5</v>
      </c>
      <c r="L63" s="51">
        <v>5</v>
      </c>
      <c r="M63" s="17">
        <f t="shared" si="12"/>
        <v>781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43773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H64+'03.11'!I64</f>
        <v>975</v>
      </c>
      <c r="J64" s="51"/>
      <c r="K64" s="51"/>
      <c r="L64" s="51">
        <v>0</v>
      </c>
      <c r="M64" s="17">
        <f t="shared" si="12"/>
        <v>972</v>
      </c>
      <c r="N64" s="86">
        <v>3</v>
      </c>
      <c r="O64" s="3"/>
      <c r="P64" s="3"/>
      <c r="Q64" s="3"/>
      <c r="R64" s="3"/>
    </row>
    <row r="65" spans="1:18" ht="17.55" customHeight="1" x14ac:dyDescent="0.3">
      <c r="A65" s="1">
        <f t="shared" si="4"/>
        <v>43773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H65+'03.11'!I65</f>
        <v>480</v>
      </c>
      <c r="J65" s="51">
        <v>4</v>
      </c>
      <c r="K65" s="51">
        <v>4</v>
      </c>
      <c r="L65" s="51">
        <v>4</v>
      </c>
      <c r="M65" s="17">
        <f t="shared" si="12"/>
        <v>475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43773</v>
      </c>
      <c r="B66" s="2" t="s">
        <v>99</v>
      </c>
      <c r="C66" s="33">
        <v>22</v>
      </c>
      <c r="D66" s="50" t="s">
        <v>100</v>
      </c>
      <c r="E66" s="13">
        <v>1</v>
      </c>
      <c r="F66" s="13">
        <v>0</v>
      </c>
      <c r="G66" s="13">
        <v>0</v>
      </c>
      <c r="H66" s="83">
        <f t="shared" si="11"/>
        <v>1</v>
      </c>
      <c r="I66" s="105">
        <f>H66+'03.11'!I66</f>
        <v>308</v>
      </c>
      <c r="J66" s="51">
        <v>7</v>
      </c>
      <c r="K66" s="51">
        <v>7</v>
      </c>
      <c r="L66" s="51">
        <v>3</v>
      </c>
      <c r="M66" s="17">
        <f t="shared" si="12"/>
        <v>300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43773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H67+'03.11'!I67</f>
        <v>714</v>
      </c>
      <c r="J67" s="51">
        <v>7</v>
      </c>
      <c r="K67" s="51">
        <v>6</v>
      </c>
      <c r="L67" s="51">
        <v>5</v>
      </c>
      <c r="M67" s="17">
        <f t="shared" si="12"/>
        <v>703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43773</v>
      </c>
      <c r="B68" s="2" t="s">
        <v>103</v>
      </c>
      <c r="C68" s="33">
        <v>24</v>
      </c>
      <c r="D68" s="50" t="s">
        <v>104</v>
      </c>
      <c r="E68" s="13">
        <v>1</v>
      </c>
      <c r="F68" s="13">
        <v>0</v>
      </c>
      <c r="G68" s="13">
        <v>0</v>
      </c>
      <c r="H68" s="83">
        <f t="shared" si="11"/>
        <v>1</v>
      </c>
      <c r="I68" s="105">
        <f>H68+'03.11'!I68</f>
        <v>358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43773</v>
      </c>
      <c r="B69" s="2" t="s">
        <v>105</v>
      </c>
      <c r="C69" s="33">
        <v>25</v>
      </c>
      <c r="D69" s="50" t="s">
        <v>106</v>
      </c>
      <c r="E69" s="13">
        <v>3</v>
      </c>
      <c r="F69" s="13">
        <v>0</v>
      </c>
      <c r="G69" s="13">
        <v>0</v>
      </c>
      <c r="H69" s="83">
        <f t="shared" si="11"/>
        <v>3</v>
      </c>
      <c r="I69" s="105">
        <f>H69+'03.11'!I69</f>
        <v>838</v>
      </c>
      <c r="J69" s="51">
        <v>2</v>
      </c>
      <c r="K69" s="51">
        <v>2</v>
      </c>
      <c r="L69" s="51">
        <v>1</v>
      </c>
      <c r="M69" s="17">
        <f t="shared" si="12"/>
        <v>831</v>
      </c>
      <c r="N69" s="86">
        <v>5</v>
      </c>
      <c r="O69" s="3"/>
      <c r="P69" s="3"/>
      <c r="Q69" s="3"/>
      <c r="R69" s="3"/>
    </row>
    <row r="70" spans="1:18" ht="17.55" customHeight="1" x14ac:dyDescent="0.3">
      <c r="A70" s="1">
        <f t="shared" si="4"/>
        <v>43773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H70+'03.11'!I70</f>
        <v>783</v>
      </c>
      <c r="J70" s="51">
        <v>2</v>
      </c>
      <c r="K70" s="51">
        <v>2</v>
      </c>
      <c r="L70" s="51">
        <v>0</v>
      </c>
      <c r="M70" s="17">
        <f t="shared" si="12"/>
        <v>779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43773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H71+'03.11'!I71</f>
        <v>772</v>
      </c>
      <c r="J71" s="51"/>
      <c r="K71" s="51"/>
      <c r="L71" s="51">
        <v>0</v>
      </c>
      <c r="M71" s="17">
        <f t="shared" si="12"/>
        <v>771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43773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H72+'03.11'!I72</f>
        <v>300</v>
      </c>
      <c r="J72" s="51"/>
      <c r="K72" s="51"/>
      <c r="L72" s="51">
        <v>0</v>
      </c>
      <c r="M72" s="17">
        <f t="shared" si="12"/>
        <v>300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43773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H73+'03.11'!I73</f>
        <v>395</v>
      </c>
      <c r="J73" s="51">
        <v>3</v>
      </c>
      <c r="K73" s="51">
        <v>3</v>
      </c>
      <c r="L73" s="51">
        <v>3</v>
      </c>
      <c r="M73" s="17">
        <f t="shared" si="12"/>
        <v>391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43773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H74+'03.11'!I74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43773</v>
      </c>
      <c r="B75" s="2">
        <v>1</v>
      </c>
      <c r="C75" s="29"/>
      <c r="D75" s="22" t="s">
        <v>117</v>
      </c>
      <c r="E75" s="23">
        <f>SUM(E45:E74)</f>
        <v>14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14</v>
      </c>
      <c r="I75" s="23">
        <f t="shared" si="13"/>
        <v>19533</v>
      </c>
      <c r="J75" s="23">
        <f t="shared" si="13"/>
        <v>105</v>
      </c>
      <c r="K75" s="23">
        <f t="shared" si="13"/>
        <v>97</v>
      </c>
      <c r="L75" s="23">
        <f t="shared" si="13"/>
        <v>69</v>
      </c>
      <c r="M75" s="23">
        <f t="shared" si="13"/>
        <v>19361</v>
      </c>
      <c r="N75" s="23">
        <f t="shared" si="13"/>
        <v>67</v>
      </c>
      <c r="O75" s="3"/>
      <c r="P75" s="3"/>
      <c r="Q75" s="3"/>
      <c r="R75" s="3"/>
    </row>
    <row r="76" spans="1:18" ht="17.55" customHeight="1" x14ac:dyDescent="0.3">
      <c r="A76" s="1">
        <f t="shared" si="4"/>
        <v>43773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43773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43773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43773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43773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43773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43773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43773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43773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43773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43773</v>
      </c>
      <c r="B86" s="2">
        <v>1</v>
      </c>
      <c r="E86" s="30"/>
    </row>
    <row r="87" spans="1:14" x14ac:dyDescent="0.3">
      <c r="A87" s="1">
        <f t="shared" si="4"/>
        <v>43773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43773</v>
      </c>
      <c r="B88" s="2">
        <v>1</v>
      </c>
      <c r="E88" s="30"/>
    </row>
    <row r="89" spans="1:14" x14ac:dyDescent="0.3">
      <c r="A89" s="1">
        <f t="shared" ref="A89" si="14">$N$3</f>
        <v>43773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0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43772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43772</v>
      </c>
      <c r="B2" s="2">
        <v>1</v>
      </c>
      <c r="C2" s="206"/>
      <c r="D2" s="206"/>
      <c r="E2" s="206"/>
      <c r="F2" s="206"/>
      <c r="G2" s="206"/>
      <c r="H2" s="206"/>
      <c r="I2" s="206"/>
      <c r="J2" s="206"/>
      <c r="K2" s="206"/>
      <c r="L2" s="206"/>
      <c r="M2" s="41"/>
      <c r="N2" s="206"/>
    </row>
    <row r="3" spans="1:20" ht="17.399999999999999" x14ac:dyDescent="0.3">
      <c r="A3" s="1">
        <f t="shared" si="0"/>
        <v>43772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43772</v>
      </c>
      <c r="O3" s="3"/>
      <c r="P3" s="3"/>
      <c r="Q3" s="3"/>
      <c r="R3" s="3"/>
    </row>
    <row r="4" spans="1:20" ht="17.399999999999999" x14ac:dyDescent="0.3">
      <c r="A4" s="1">
        <f t="shared" si="0"/>
        <v>43772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43772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43772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43772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43772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43772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184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900</v>
      </c>
      <c r="O9" s="3"/>
      <c r="P9" s="3"/>
      <c r="Q9" s="40" t="str">
        <f>"24 N›Uvq ?? msL¨v = "&amp;H36</f>
        <v>24 N›Uvq ?? msL¨v = 184</v>
      </c>
    </row>
    <row r="10" spans="1:20" ht="57.6" x14ac:dyDescent="0.3">
      <c r="A10" s="1">
        <f t="shared" si="0"/>
        <v>43772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05" t="s">
        <v>142</v>
      </c>
      <c r="I10" s="65" t="str">
        <f>"me©‡gvU fwZ©
= "&amp;I36</f>
        <v>me©‡gvU fwZ©
= 96646</v>
      </c>
      <c r="J10" s="65" t="str">
        <f>"ch©v‡jvPbvi Rb¨ †cÖwiZ g„„Zz¨ 
= "&amp;J36</f>
        <v>ch©v‡jvPbvi Rb¨ †cÖwiZ g„„Zz¨ 
= 248</v>
      </c>
      <c r="K10" s="65" t="str">
        <f>"ch©v‡jvPbv m¤úbœK…Z g„„Zz¨ 
= "&amp;K36</f>
        <v>ch©v‡jvPbv m¤úbœK…Z g„„Zz¨ 
= 171</v>
      </c>
      <c r="L10" s="65" t="str">
        <f>"wbwðZ g„„Zz¨ 
= "&amp;L36</f>
        <v>wbwðZ g„„Zz¨ 
= 107</v>
      </c>
      <c r="M10" s="65" t="str">
        <f>"QvocÎ cÖvß †ivMx
 = "&amp;M36</f>
        <v>QvocÎ cÖvß †ivMx
 = 95498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43772</v>
      </c>
      <c r="B11" s="2" t="s">
        <v>9</v>
      </c>
      <c r="C11" s="12">
        <v>1</v>
      </c>
      <c r="D11" s="57" t="s">
        <v>10</v>
      </c>
      <c r="E11" s="13">
        <v>12</v>
      </c>
      <c r="F11" s="13">
        <v>0</v>
      </c>
      <c r="G11" s="13">
        <v>0</v>
      </c>
      <c r="H11" s="82">
        <f>SUM(E11:G11)</f>
        <v>12</v>
      </c>
      <c r="I11" s="104">
        <f>H11+'02.11'!I11</f>
        <v>8310</v>
      </c>
      <c r="J11" s="49">
        <v>40</v>
      </c>
      <c r="K11" s="49">
        <v>23</v>
      </c>
      <c r="L11" s="49">
        <v>11</v>
      </c>
      <c r="M11" s="14">
        <f t="shared" ref="M11:M23" si="1">I11-N11-J11</f>
        <v>8176</v>
      </c>
      <c r="N11" s="85">
        <v>94</v>
      </c>
      <c r="O11" s="3"/>
      <c r="P11" s="3"/>
      <c r="Q11" s="3"/>
      <c r="R11" s="3"/>
    </row>
    <row r="12" spans="1:20" x14ac:dyDescent="0.3">
      <c r="A12" s="1">
        <f t="shared" si="0"/>
        <v>43772</v>
      </c>
      <c r="B12" s="2" t="s">
        <v>11</v>
      </c>
      <c r="C12" s="15">
        <v>2</v>
      </c>
      <c r="D12" s="59" t="s">
        <v>144</v>
      </c>
      <c r="E12" s="13">
        <v>8</v>
      </c>
      <c r="F12" s="13">
        <v>0</v>
      </c>
      <c r="G12" s="13">
        <v>0</v>
      </c>
      <c r="H12" s="83">
        <f t="shared" ref="H12:H23" si="2">SUM(E12:G12)</f>
        <v>8</v>
      </c>
      <c r="I12" s="105">
        <f>H12+'02.11'!I12</f>
        <v>4853</v>
      </c>
      <c r="J12" s="51">
        <v>2</v>
      </c>
      <c r="K12" s="51">
        <v>0</v>
      </c>
      <c r="L12" s="51">
        <v>0</v>
      </c>
      <c r="M12" s="17">
        <f t="shared" si="1"/>
        <v>4786</v>
      </c>
      <c r="N12" s="86">
        <v>65</v>
      </c>
      <c r="O12" s="3"/>
      <c r="P12" s="3"/>
      <c r="Q12" s="3"/>
      <c r="R12" s="3"/>
    </row>
    <row r="13" spans="1:20" x14ac:dyDescent="0.3">
      <c r="A13" s="1">
        <f t="shared" si="0"/>
        <v>43772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H13+'02.11'!I13</f>
        <v>1427</v>
      </c>
      <c r="J13" s="51">
        <v>15</v>
      </c>
      <c r="K13" s="51">
        <v>8</v>
      </c>
      <c r="L13" s="51">
        <v>8</v>
      </c>
      <c r="M13" s="17">
        <f t="shared" si="1"/>
        <v>1406</v>
      </c>
      <c r="N13" s="86">
        <v>6</v>
      </c>
      <c r="O13" s="3"/>
      <c r="Q13" s="3"/>
      <c r="R13" s="3"/>
    </row>
    <row r="14" spans="1:20" x14ac:dyDescent="0.3">
      <c r="A14" s="1">
        <f t="shared" si="0"/>
        <v>43772</v>
      </c>
      <c r="B14" s="2" t="s">
        <v>14</v>
      </c>
      <c r="C14" s="15">
        <v>4</v>
      </c>
      <c r="D14" s="59" t="s">
        <v>145</v>
      </c>
      <c r="E14" s="13">
        <v>4</v>
      </c>
      <c r="F14" s="13">
        <v>0</v>
      </c>
      <c r="G14" s="13">
        <v>0</v>
      </c>
      <c r="H14" s="83">
        <f t="shared" si="2"/>
        <v>4</v>
      </c>
      <c r="I14" s="105">
        <f>H14+'02.11'!I14</f>
        <v>3582</v>
      </c>
      <c r="J14" s="51">
        <v>7</v>
      </c>
      <c r="K14" s="51">
        <v>6</v>
      </c>
      <c r="L14" s="51">
        <v>3</v>
      </c>
      <c r="M14" s="17">
        <f t="shared" si="1"/>
        <v>3554</v>
      </c>
      <c r="N14" s="86">
        <v>21</v>
      </c>
      <c r="O14" s="3"/>
      <c r="P14" s="3"/>
      <c r="Q14" s="3"/>
      <c r="R14" s="3"/>
    </row>
    <row r="15" spans="1:20" ht="17.399999999999999" x14ac:dyDescent="0.3">
      <c r="A15" s="1">
        <f t="shared" si="0"/>
        <v>43772</v>
      </c>
      <c r="B15" s="2" t="s">
        <v>19</v>
      </c>
      <c r="C15" s="15">
        <v>5</v>
      </c>
      <c r="D15" s="59" t="s">
        <v>20</v>
      </c>
      <c r="E15" s="13">
        <v>4</v>
      </c>
      <c r="F15" s="13">
        <v>0</v>
      </c>
      <c r="G15" s="13">
        <v>0</v>
      </c>
      <c r="H15" s="83">
        <f t="shared" si="2"/>
        <v>4</v>
      </c>
      <c r="I15" s="105">
        <f>H15+'02.11'!I15</f>
        <v>1614</v>
      </c>
      <c r="J15" s="51">
        <v>3</v>
      </c>
      <c r="K15" s="51">
        <v>2</v>
      </c>
      <c r="L15" s="51">
        <v>2</v>
      </c>
      <c r="M15" s="17">
        <f t="shared" si="1"/>
        <v>1598</v>
      </c>
      <c r="N15" s="86">
        <v>13</v>
      </c>
      <c r="O15" s="3"/>
      <c r="P15" s="3"/>
      <c r="Q15" s="3"/>
      <c r="R15" s="3"/>
    </row>
    <row r="16" spans="1:20" ht="17.399999999999999" x14ac:dyDescent="0.3">
      <c r="A16" s="1">
        <f t="shared" si="0"/>
        <v>43772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H16+'02.11'!I16</f>
        <v>1013</v>
      </c>
      <c r="J16" s="51"/>
      <c r="K16" s="51"/>
      <c r="L16" s="51">
        <v>0</v>
      </c>
      <c r="M16" s="17">
        <f t="shared" si="1"/>
        <v>1010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43772</v>
      </c>
      <c r="B17" s="2" t="s">
        <v>23</v>
      </c>
      <c r="C17" s="15">
        <v>7</v>
      </c>
      <c r="D17" s="61" t="s">
        <v>24</v>
      </c>
      <c r="E17" s="13">
        <v>7</v>
      </c>
      <c r="F17" s="13">
        <v>0</v>
      </c>
      <c r="G17" s="13">
        <v>0</v>
      </c>
      <c r="H17" s="83">
        <f t="shared" si="2"/>
        <v>7</v>
      </c>
      <c r="I17" s="105">
        <f>H17+'02.11'!I17</f>
        <v>4028</v>
      </c>
      <c r="J17" s="51">
        <v>15</v>
      </c>
      <c r="K17" s="51">
        <v>9</v>
      </c>
      <c r="L17" s="51">
        <v>4</v>
      </c>
      <c r="M17" s="17">
        <f t="shared" si="1"/>
        <v>3961</v>
      </c>
      <c r="N17" s="86">
        <v>52</v>
      </c>
      <c r="O17" s="3"/>
      <c r="P17" s="3"/>
      <c r="Q17" s="3"/>
      <c r="R17" s="3"/>
    </row>
    <row r="18" spans="1:18" ht="17.399999999999999" x14ac:dyDescent="0.3">
      <c r="A18" s="1">
        <f t="shared" si="0"/>
        <v>43772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H18+'02.11'!I18</f>
        <v>348</v>
      </c>
      <c r="J18" s="51"/>
      <c r="K18" s="51"/>
      <c r="L18" s="51">
        <v>0</v>
      </c>
      <c r="M18" s="17">
        <f t="shared" si="1"/>
        <v>346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43772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H19+'02.11'!I19</f>
        <v>1701</v>
      </c>
      <c r="J19" s="51"/>
      <c r="K19" s="51">
        <v>0</v>
      </c>
      <c r="L19" s="51">
        <v>0</v>
      </c>
      <c r="M19" s="17">
        <f t="shared" si="1"/>
        <v>1685</v>
      </c>
      <c r="N19" s="86">
        <v>16</v>
      </c>
      <c r="O19" s="3"/>
      <c r="P19" s="3"/>
      <c r="Q19" s="3"/>
      <c r="R19" s="3"/>
    </row>
    <row r="20" spans="1:18" x14ac:dyDescent="0.3">
      <c r="A20" s="1">
        <f t="shared" si="0"/>
        <v>43772</v>
      </c>
      <c r="B20" s="2" t="s">
        <v>29</v>
      </c>
      <c r="C20" s="15">
        <v>10</v>
      </c>
      <c r="D20" s="59" t="s">
        <v>30</v>
      </c>
      <c r="E20" s="13">
        <v>5</v>
      </c>
      <c r="F20" s="13">
        <v>0</v>
      </c>
      <c r="G20" s="13">
        <v>0</v>
      </c>
      <c r="H20" s="83">
        <f t="shared" si="2"/>
        <v>5</v>
      </c>
      <c r="I20" s="105">
        <f>H20+'02.11'!I20</f>
        <v>3037</v>
      </c>
      <c r="J20" s="51">
        <v>3</v>
      </c>
      <c r="K20" s="51">
        <v>2</v>
      </c>
      <c r="L20" s="51">
        <v>2</v>
      </c>
      <c r="M20" s="17">
        <f t="shared" si="1"/>
        <v>2993</v>
      </c>
      <c r="N20" s="86">
        <v>41</v>
      </c>
      <c r="O20" s="3"/>
      <c r="P20" s="3"/>
      <c r="Q20" s="3"/>
      <c r="R20" s="3"/>
    </row>
    <row r="21" spans="1:18" ht="22.2" customHeight="1" x14ac:dyDescent="0.3">
      <c r="A21" s="1">
        <f t="shared" si="0"/>
        <v>43772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H21+'02.11'!I21</f>
        <v>239</v>
      </c>
      <c r="J21" s="51"/>
      <c r="K21" s="51"/>
      <c r="L21" s="51"/>
      <c r="M21" s="17">
        <f t="shared" si="1"/>
        <v>239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H22+'02.11'!I22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43772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45</v>
      </c>
      <c r="I24" s="94">
        <f t="shared" si="3"/>
        <v>30227</v>
      </c>
      <c r="J24" s="92">
        <f t="shared" si="3"/>
        <v>85</v>
      </c>
      <c r="K24" s="92">
        <f t="shared" si="3"/>
        <v>50</v>
      </c>
      <c r="L24" s="92">
        <f t="shared" si="3"/>
        <v>30</v>
      </c>
      <c r="M24" s="95">
        <f t="shared" si="3"/>
        <v>29829</v>
      </c>
      <c r="N24" s="96">
        <f t="shared" si="3"/>
        <v>313</v>
      </c>
      <c r="O24" s="3"/>
      <c r="P24" s="3"/>
      <c r="Q24" s="3"/>
      <c r="R24" s="3"/>
    </row>
    <row r="25" spans="1:18" x14ac:dyDescent="0.3">
      <c r="A25" s="1">
        <f t="shared" ref="A25:A88" si="4">$N$3</f>
        <v>43772</v>
      </c>
      <c r="B25" s="2">
        <v>1</v>
      </c>
      <c r="C25" s="78"/>
      <c r="D25" s="79" t="s">
        <v>119</v>
      </c>
      <c r="E25" s="97">
        <f>E75</f>
        <v>11</v>
      </c>
      <c r="F25" s="98">
        <f t="shared" ref="F25:N25" si="5">F75</f>
        <v>0</v>
      </c>
      <c r="G25" s="98">
        <f t="shared" si="5"/>
        <v>0</v>
      </c>
      <c r="H25" s="99">
        <f t="shared" si="5"/>
        <v>11</v>
      </c>
      <c r="I25" s="97">
        <f t="shared" si="5"/>
        <v>19519</v>
      </c>
      <c r="J25" s="98">
        <f t="shared" si="5"/>
        <v>105</v>
      </c>
      <c r="K25" s="98">
        <f t="shared" si="5"/>
        <v>97</v>
      </c>
      <c r="L25" s="100">
        <f t="shared" si="5"/>
        <v>69</v>
      </c>
      <c r="M25" s="101">
        <f t="shared" si="5"/>
        <v>19345</v>
      </c>
      <c r="N25" s="102">
        <f t="shared" si="5"/>
        <v>69</v>
      </c>
      <c r="O25" s="3"/>
      <c r="P25" s="3"/>
      <c r="Q25" s="3"/>
      <c r="R25" s="3"/>
    </row>
    <row r="26" spans="1:18" x14ac:dyDescent="0.3">
      <c r="A26" s="1">
        <f t="shared" si="4"/>
        <v>43772</v>
      </c>
      <c r="B26" s="2">
        <v>1</v>
      </c>
      <c r="C26" s="78"/>
      <c r="D26" s="79" t="s">
        <v>154</v>
      </c>
      <c r="E26" s="97">
        <f>E24+E25</f>
        <v>56</v>
      </c>
      <c r="F26" s="98">
        <f t="shared" ref="F26:N26" si="6">F24+F25</f>
        <v>0</v>
      </c>
      <c r="G26" s="98">
        <f t="shared" si="6"/>
        <v>0</v>
      </c>
      <c r="H26" s="99">
        <f t="shared" si="6"/>
        <v>56</v>
      </c>
      <c r="I26" s="97">
        <f t="shared" si="6"/>
        <v>49746</v>
      </c>
      <c r="J26" s="98">
        <f t="shared" si="6"/>
        <v>190</v>
      </c>
      <c r="K26" s="98">
        <f t="shared" si="6"/>
        <v>147</v>
      </c>
      <c r="L26" s="100">
        <f t="shared" si="6"/>
        <v>99</v>
      </c>
      <c r="M26" s="101">
        <f t="shared" si="6"/>
        <v>49174</v>
      </c>
      <c r="N26" s="102">
        <f t="shared" si="6"/>
        <v>382</v>
      </c>
      <c r="O26" s="3"/>
      <c r="P26" s="67"/>
      <c r="Q26" s="3"/>
      <c r="R26" s="3"/>
    </row>
    <row r="27" spans="1:18" x14ac:dyDescent="0.3">
      <c r="A27" s="1">
        <f t="shared" si="4"/>
        <v>43772</v>
      </c>
      <c r="B27" s="2">
        <v>1</v>
      </c>
      <c r="C27" s="80"/>
      <c r="D27" s="81" t="s">
        <v>120</v>
      </c>
      <c r="E27" s="97">
        <f>SUM(E28:E35)</f>
        <v>128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128</v>
      </c>
      <c r="I27" s="97">
        <f t="shared" si="7"/>
        <v>46900</v>
      </c>
      <c r="J27" s="98">
        <f t="shared" si="7"/>
        <v>58</v>
      </c>
      <c r="K27" s="98">
        <f t="shared" si="7"/>
        <v>24</v>
      </c>
      <c r="L27" s="100">
        <f t="shared" si="7"/>
        <v>8</v>
      </c>
      <c r="M27" s="101">
        <f t="shared" si="7"/>
        <v>46324</v>
      </c>
      <c r="N27" s="102">
        <f t="shared" si="7"/>
        <v>518</v>
      </c>
      <c r="O27" s="3"/>
      <c r="P27" s="3"/>
      <c r="Q27" s="3"/>
      <c r="R27" s="3"/>
    </row>
    <row r="28" spans="1:18" x14ac:dyDescent="0.3">
      <c r="A28" s="1">
        <f t="shared" si="4"/>
        <v>43772</v>
      </c>
      <c r="B28" s="2" t="s">
        <v>31</v>
      </c>
      <c r="C28" s="12">
        <v>1</v>
      </c>
      <c r="D28" s="48" t="s">
        <v>32</v>
      </c>
      <c r="E28" s="13">
        <v>17</v>
      </c>
      <c r="F28" s="13">
        <v>0</v>
      </c>
      <c r="G28" s="13">
        <v>0</v>
      </c>
      <c r="H28" s="82">
        <f t="shared" ref="H28:H35" si="8">SUM(E28:G28)</f>
        <v>17</v>
      </c>
      <c r="I28" s="104">
        <f>H28+'02.11'!I28</f>
        <v>11225</v>
      </c>
      <c r="J28" s="49">
        <v>13</v>
      </c>
      <c r="K28" s="49">
        <v>4</v>
      </c>
      <c r="L28" s="49">
        <v>2</v>
      </c>
      <c r="M28" s="14">
        <f t="shared" ref="M28:M35" si="9">I28-N28-J28</f>
        <v>11142</v>
      </c>
      <c r="N28" s="85">
        <v>70</v>
      </c>
      <c r="O28" s="3"/>
      <c r="P28" s="3"/>
      <c r="Q28" s="3"/>
      <c r="R28" s="3"/>
    </row>
    <row r="29" spans="1:18" x14ac:dyDescent="0.3">
      <c r="A29" s="1">
        <f t="shared" si="4"/>
        <v>43772</v>
      </c>
      <c r="B29" s="2" t="s">
        <v>33</v>
      </c>
      <c r="C29" s="15">
        <v>2</v>
      </c>
      <c r="D29" s="50" t="s">
        <v>156</v>
      </c>
      <c r="E29" s="13">
        <v>24</v>
      </c>
      <c r="F29" s="13">
        <v>0</v>
      </c>
      <c r="G29" s="13">
        <v>0</v>
      </c>
      <c r="H29" s="83">
        <f t="shared" si="8"/>
        <v>24</v>
      </c>
      <c r="I29" s="105">
        <f>H29+'02.11'!I29</f>
        <v>7614</v>
      </c>
      <c r="J29" s="51">
        <v>5</v>
      </c>
      <c r="K29" s="51">
        <v>3</v>
      </c>
      <c r="L29" s="51">
        <v>0</v>
      </c>
      <c r="M29" s="17">
        <f t="shared" si="9"/>
        <v>7487</v>
      </c>
      <c r="N29" s="86">
        <v>122</v>
      </c>
      <c r="O29" s="3"/>
      <c r="P29" s="3"/>
      <c r="Q29" s="3"/>
      <c r="R29" s="3"/>
    </row>
    <row r="30" spans="1:18" ht="17.399999999999999" x14ac:dyDescent="0.3">
      <c r="A30" s="1">
        <f t="shared" si="4"/>
        <v>43772</v>
      </c>
      <c r="B30" s="2" t="s">
        <v>35</v>
      </c>
      <c r="C30" s="15">
        <v>3</v>
      </c>
      <c r="D30" s="50" t="s">
        <v>36</v>
      </c>
      <c r="E30" s="13">
        <v>47</v>
      </c>
      <c r="F30" s="13">
        <v>0</v>
      </c>
      <c r="G30" s="13">
        <v>0</v>
      </c>
      <c r="H30" s="83">
        <f t="shared" si="8"/>
        <v>47</v>
      </c>
      <c r="I30" s="105">
        <f>H30+'02.11'!I30</f>
        <v>11232</v>
      </c>
      <c r="J30" s="51">
        <v>17</v>
      </c>
      <c r="K30" s="51">
        <v>9</v>
      </c>
      <c r="L30" s="51">
        <v>3</v>
      </c>
      <c r="M30" s="17">
        <f t="shared" si="9"/>
        <v>11039</v>
      </c>
      <c r="N30" s="86">
        <v>176</v>
      </c>
      <c r="O30" s="3"/>
      <c r="P30" s="3"/>
      <c r="Q30" s="3"/>
      <c r="R30" s="3"/>
    </row>
    <row r="31" spans="1:18" ht="17.399999999999999" x14ac:dyDescent="0.3">
      <c r="A31" s="1">
        <f t="shared" si="4"/>
        <v>43772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H31+'02.11'!I31</f>
        <v>2115</v>
      </c>
      <c r="J31" s="51">
        <v>4</v>
      </c>
      <c r="K31" s="51">
        <v>3</v>
      </c>
      <c r="L31" s="51">
        <v>2</v>
      </c>
      <c r="M31" s="17">
        <f t="shared" si="9"/>
        <v>2096</v>
      </c>
      <c r="N31" s="86">
        <v>15</v>
      </c>
      <c r="O31" s="3"/>
      <c r="P31" s="3"/>
      <c r="Q31" s="3"/>
      <c r="R31" s="3"/>
    </row>
    <row r="32" spans="1:18" ht="17.399999999999999" x14ac:dyDescent="0.3">
      <c r="A32" s="1">
        <f t="shared" si="4"/>
        <v>43772</v>
      </c>
      <c r="B32" s="2" t="s">
        <v>39</v>
      </c>
      <c r="C32" s="15">
        <v>5</v>
      </c>
      <c r="D32" s="50" t="s">
        <v>40</v>
      </c>
      <c r="E32" s="13">
        <v>8</v>
      </c>
      <c r="F32" s="13">
        <v>0</v>
      </c>
      <c r="G32" s="13">
        <v>0</v>
      </c>
      <c r="H32" s="83">
        <f t="shared" si="8"/>
        <v>8</v>
      </c>
      <c r="I32" s="105">
        <f>H32+'02.11'!I32</f>
        <v>4674</v>
      </c>
      <c r="J32" s="51">
        <v>5</v>
      </c>
      <c r="K32" s="51">
        <v>1</v>
      </c>
      <c r="L32" s="51">
        <v>0</v>
      </c>
      <c r="M32" s="17">
        <f t="shared" si="9"/>
        <v>4650</v>
      </c>
      <c r="N32" s="86">
        <v>19</v>
      </c>
      <c r="O32" s="3"/>
      <c r="P32" s="3"/>
      <c r="Q32" s="3"/>
      <c r="R32" s="3"/>
    </row>
    <row r="33" spans="1:18" ht="17.399999999999999" x14ac:dyDescent="0.3">
      <c r="A33" s="1">
        <f t="shared" si="4"/>
        <v>43772</v>
      </c>
      <c r="B33" s="2" t="s">
        <v>41</v>
      </c>
      <c r="C33" s="15">
        <v>6</v>
      </c>
      <c r="D33" s="50" t="s">
        <v>42</v>
      </c>
      <c r="E33" s="13">
        <v>24</v>
      </c>
      <c r="F33" s="13">
        <v>0</v>
      </c>
      <c r="G33" s="13">
        <v>0</v>
      </c>
      <c r="H33" s="83">
        <f t="shared" si="8"/>
        <v>24</v>
      </c>
      <c r="I33" s="105">
        <f>H33+'02.11'!I33</f>
        <v>6746</v>
      </c>
      <c r="J33" s="51">
        <v>9</v>
      </c>
      <c r="K33" s="51">
        <v>3</v>
      </c>
      <c r="L33" s="51">
        <v>0</v>
      </c>
      <c r="M33" s="17">
        <f t="shared" si="9"/>
        <v>6648</v>
      </c>
      <c r="N33" s="86">
        <v>89</v>
      </c>
      <c r="O33" s="3"/>
      <c r="P33" s="3"/>
      <c r="Q33" s="3"/>
      <c r="R33" s="3"/>
    </row>
    <row r="34" spans="1:18" x14ac:dyDescent="0.3">
      <c r="A34" s="1">
        <f t="shared" si="4"/>
        <v>43772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H34+'02.11'!I34</f>
        <v>990</v>
      </c>
      <c r="J34" s="51">
        <v>1</v>
      </c>
      <c r="K34" s="51">
        <v>0</v>
      </c>
      <c r="L34" s="51">
        <v>0</v>
      </c>
      <c r="M34" s="17">
        <f t="shared" si="9"/>
        <v>985</v>
      </c>
      <c r="N34" s="86">
        <v>4</v>
      </c>
      <c r="O34" s="3"/>
      <c r="P34" s="3"/>
      <c r="Q34" s="3"/>
      <c r="R34" s="3"/>
    </row>
    <row r="35" spans="1:18" ht="17.399999999999999" x14ac:dyDescent="0.3">
      <c r="A35" s="1">
        <f t="shared" si="4"/>
        <v>43772</v>
      </c>
      <c r="B35" s="2" t="s">
        <v>45</v>
      </c>
      <c r="C35" s="20">
        <v>8</v>
      </c>
      <c r="D35" s="54" t="s">
        <v>46</v>
      </c>
      <c r="E35" s="13">
        <v>5</v>
      </c>
      <c r="F35" s="13">
        <v>0</v>
      </c>
      <c r="G35" s="13">
        <v>0</v>
      </c>
      <c r="H35" s="84">
        <f t="shared" si="8"/>
        <v>5</v>
      </c>
      <c r="I35" s="106">
        <f>H35+'02.11'!I35</f>
        <v>2304</v>
      </c>
      <c r="J35" s="55">
        <v>4</v>
      </c>
      <c r="K35" s="55">
        <v>1</v>
      </c>
      <c r="L35" s="55">
        <v>1</v>
      </c>
      <c r="M35" s="19">
        <f t="shared" si="9"/>
        <v>2277</v>
      </c>
      <c r="N35" s="87">
        <v>23</v>
      </c>
      <c r="O35" s="3"/>
      <c r="P35" s="3"/>
      <c r="Q35" s="3"/>
      <c r="R35" s="3"/>
    </row>
    <row r="36" spans="1:18" x14ac:dyDescent="0.3">
      <c r="A36" s="1">
        <f t="shared" si="4"/>
        <v>43772</v>
      </c>
      <c r="B36" s="2">
        <v>1</v>
      </c>
      <c r="C36" s="103"/>
      <c r="D36" s="22" t="s">
        <v>47</v>
      </c>
      <c r="E36" s="23">
        <f>SUM(E26:E27)</f>
        <v>184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184</v>
      </c>
      <c r="I36" s="23">
        <f t="shared" si="10"/>
        <v>96646</v>
      </c>
      <c r="J36" s="23">
        <f t="shared" si="10"/>
        <v>248</v>
      </c>
      <c r="K36" s="23">
        <f t="shared" si="10"/>
        <v>171</v>
      </c>
      <c r="L36" s="23">
        <f t="shared" si="10"/>
        <v>107</v>
      </c>
      <c r="M36" s="23">
        <f t="shared" si="10"/>
        <v>95498</v>
      </c>
      <c r="N36" s="23">
        <f t="shared" si="10"/>
        <v>900</v>
      </c>
      <c r="O36" s="3"/>
      <c r="P36" s="3"/>
      <c r="Q36" s="3"/>
      <c r="R36" s="3"/>
    </row>
    <row r="37" spans="1:18" ht="21.6" customHeight="1" x14ac:dyDescent="0.3">
      <c r="A37" s="1">
        <f t="shared" si="4"/>
        <v>43772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43772</v>
      </c>
      <c r="B38" s="64">
        <v>1</v>
      </c>
      <c r="C38" s="69"/>
      <c r="D38" s="306" t="s">
        <v>227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43772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43772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43772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43772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43772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69</v>
      </c>
      <c r="O43" s="3"/>
      <c r="P43" s="3"/>
      <c r="Q43" s="3"/>
      <c r="R43" s="3"/>
    </row>
    <row r="44" spans="1:18" ht="58.2" customHeight="1" x14ac:dyDescent="0.3">
      <c r="A44" s="1">
        <f t="shared" si="4"/>
        <v>43772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05" t="s">
        <v>142</v>
      </c>
      <c r="I44" s="65" t="str">
        <f>"me©‡gvU fwZ© 
= "&amp;I75</f>
        <v>me©‡gvU fwZ© 
= 19519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97</v>
      </c>
      <c r="L44" s="65" t="str">
        <f>"wbwðZ g„„Zz¨ 
= "&amp;L75</f>
        <v>wbwðZ g„„Zz¨ 
= 69</v>
      </c>
      <c r="M44" s="65" t="str">
        <f>"QvocÎ cÖvß †ivMx
 = "&amp;M75</f>
        <v>QvocÎ cÖvß †ivMx
 = 19345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43772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H45+'02.11'!I45</f>
        <v>1202</v>
      </c>
      <c r="J45" s="49">
        <v>3</v>
      </c>
      <c r="K45" s="49">
        <v>2</v>
      </c>
      <c r="L45" s="49">
        <v>1</v>
      </c>
      <c r="M45" s="14">
        <f t="shared" ref="M45:M74" si="12">I45-N45-J45</f>
        <v>1197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43772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H46+'02.11'!I46</f>
        <v>1833</v>
      </c>
      <c r="J46" s="51">
        <v>11</v>
      </c>
      <c r="K46" s="51">
        <v>10</v>
      </c>
      <c r="L46" s="51">
        <v>8</v>
      </c>
      <c r="M46" s="17">
        <f t="shared" si="12"/>
        <v>1815</v>
      </c>
      <c r="N46" s="86">
        <v>7</v>
      </c>
      <c r="O46" s="3"/>
      <c r="P46" s="3"/>
      <c r="Q46" s="3"/>
      <c r="R46" s="3"/>
    </row>
    <row r="47" spans="1:18" ht="17.55" customHeight="1" x14ac:dyDescent="0.3">
      <c r="A47" s="1">
        <f t="shared" si="4"/>
        <v>43772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H47+'02.11'!I47</f>
        <v>657</v>
      </c>
      <c r="J47" s="51">
        <v>4</v>
      </c>
      <c r="K47" s="51">
        <v>4</v>
      </c>
      <c r="L47" s="51">
        <v>3</v>
      </c>
      <c r="M47" s="17">
        <f t="shared" si="12"/>
        <v>651</v>
      </c>
      <c r="N47" s="86">
        <v>2</v>
      </c>
      <c r="O47" s="3"/>
      <c r="P47" s="3"/>
      <c r="Q47" s="3"/>
      <c r="R47" s="3"/>
    </row>
    <row r="48" spans="1:18" ht="17.55" customHeight="1" x14ac:dyDescent="0.3">
      <c r="A48" s="1">
        <f t="shared" si="4"/>
        <v>43772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H48+'02.11'!I48</f>
        <v>747</v>
      </c>
      <c r="J48" s="51">
        <v>8</v>
      </c>
      <c r="K48" s="51">
        <v>7</v>
      </c>
      <c r="L48" s="51">
        <v>4</v>
      </c>
      <c r="M48" s="17">
        <f t="shared" si="12"/>
        <v>735</v>
      </c>
      <c r="N48" s="86">
        <v>4</v>
      </c>
      <c r="O48" s="3"/>
      <c r="P48" s="3"/>
      <c r="Q48" s="3"/>
      <c r="R48" s="3"/>
    </row>
    <row r="49" spans="1:18" ht="17.55" customHeight="1" x14ac:dyDescent="0.3">
      <c r="A49" s="1">
        <f t="shared" si="4"/>
        <v>43772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H49+'02.11'!I49</f>
        <v>893</v>
      </c>
      <c r="J49" s="51">
        <v>12</v>
      </c>
      <c r="K49" s="51">
        <v>12</v>
      </c>
      <c r="L49" s="51">
        <v>12</v>
      </c>
      <c r="M49" s="17">
        <f t="shared" si="12"/>
        <v>878</v>
      </c>
      <c r="N49" s="86">
        <v>3</v>
      </c>
      <c r="O49" s="3"/>
      <c r="P49" s="3"/>
      <c r="Q49" s="3"/>
      <c r="R49" s="3"/>
    </row>
    <row r="50" spans="1:18" ht="17.55" customHeight="1" x14ac:dyDescent="0.3">
      <c r="A50" s="1">
        <f t="shared" si="4"/>
        <v>43772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H50+'02.11'!I50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43772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H51+'02.11'!I51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43772</v>
      </c>
      <c r="B52" s="2" t="s">
        <v>71</v>
      </c>
      <c r="C52" s="33">
        <v>8</v>
      </c>
      <c r="D52" s="50" t="s">
        <v>72</v>
      </c>
      <c r="E52" s="13">
        <v>2</v>
      </c>
      <c r="F52" s="13">
        <v>0</v>
      </c>
      <c r="G52" s="13">
        <v>0</v>
      </c>
      <c r="H52" s="83">
        <f t="shared" si="11"/>
        <v>2</v>
      </c>
      <c r="I52" s="105">
        <f>H52+'02.11'!I52</f>
        <v>371</v>
      </c>
      <c r="J52" s="51">
        <v>1</v>
      </c>
      <c r="K52" s="51">
        <v>2</v>
      </c>
      <c r="L52" s="51">
        <v>2</v>
      </c>
      <c r="M52" s="17">
        <f t="shared" si="12"/>
        <v>362</v>
      </c>
      <c r="N52" s="86">
        <v>8</v>
      </c>
      <c r="O52" s="3"/>
      <c r="P52" s="3"/>
      <c r="Q52" s="3"/>
      <c r="R52" s="3"/>
    </row>
    <row r="53" spans="1:18" ht="17.55" customHeight="1" x14ac:dyDescent="0.3">
      <c r="A53" s="1">
        <f t="shared" si="4"/>
        <v>43772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H53+'02.11'!I53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43772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H54+'02.11'!I54</f>
        <v>1678</v>
      </c>
      <c r="J54" s="51">
        <v>2</v>
      </c>
      <c r="K54" s="51">
        <v>1</v>
      </c>
      <c r="L54" s="51">
        <v>1</v>
      </c>
      <c r="M54" s="17">
        <f t="shared" si="12"/>
        <v>1668</v>
      </c>
      <c r="N54" s="86">
        <v>8</v>
      </c>
      <c r="O54" s="3"/>
      <c r="P54" s="3"/>
      <c r="Q54" s="3"/>
      <c r="R54" s="3"/>
    </row>
    <row r="55" spans="1:18" ht="17.55" customHeight="1" x14ac:dyDescent="0.3">
      <c r="A55" s="1">
        <f t="shared" si="4"/>
        <v>43772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H55+'02.11'!I55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43772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H56+'02.11'!I56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43772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H57+'02.11'!I57</f>
        <v>674</v>
      </c>
      <c r="J57" s="51">
        <v>4</v>
      </c>
      <c r="K57" s="51">
        <v>4</v>
      </c>
      <c r="L57" s="51">
        <v>1</v>
      </c>
      <c r="M57" s="17">
        <f t="shared" si="12"/>
        <v>670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43772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H58+'02.11'!I58</f>
        <v>1386</v>
      </c>
      <c r="J58" s="51">
        <v>6</v>
      </c>
      <c r="K58" s="51">
        <v>6</v>
      </c>
      <c r="L58" s="51">
        <v>4</v>
      </c>
      <c r="M58" s="17">
        <f t="shared" si="12"/>
        <v>1370</v>
      </c>
      <c r="N58" s="86">
        <v>10</v>
      </c>
      <c r="O58" s="3"/>
      <c r="P58" s="3"/>
      <c r="Q58" s="3"/>
      <c r="R58" s="3"/>
    </row>
    <row r="59" spans="1:18" ht="17.55" customHeight="1" x14ac:dyDescent="0.3">
      <c r="A59" s="1">
        <f t="shared" si="4"/>
        <v>43772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H59+'02.11'!I59</f>
        <v>758</v>
      </c>
      <c r="J59" s="51">
        <v>8</v>
      </c>
      <c r="K59" s="51">
        <v>8</v>
      </c>
      <c r="L59" s="51">
        <v>7</v>
      </c>
      <c r="M59" s="17">
        <f t="shared" si="12"/>
        <v>748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43772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H60+'02.11'!I60</f>
        <v>367</v>
      </c>
      <c r="J60" s="51"/>
      <c r="K60" s="51"/>
      <c r="L60" s="51">
        <v>0</v>
      </c>
      <c r="M60" s="17">
        <f t="shared" si="12"/>
        <v>364</v>
      </c>
      <c r="N60" s="86">
        <v>3</v>
      </c>
      <c r="O60" s="3"/>
      <c r="P60" s="3"/>
      <c r="Q60" s="3"/>
      <c r="R60" s="3"/>
    </row>
    <row r="61" spans="1:18" ht="17.55" customHeight="1" x14ac:dyDescent="0.3">
      <c r="A61" s="1">
        <f t="shared" si="4"/>
        <v>43772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H61+'02.11'!I61</f>
        <v>478</v>
      </c>
      <c r="J61" s="51"/>
      <c r="K61" s="51"/>
      <c r="L61" s="51">
        <v>0</v>
      </c>
      <c r="M61" s="17">
        <f t="shared" si="12"/>
        <v>476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43772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H62+'02.11'!I62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43772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H63+'02.11'!I63</f>
        <v>790</v>
      </c>
      <c r="J63" s="51">
        <v>6</v>
      </c>
      <c r="K63" s="51">
        <v>5</v>
      </c>
      <c r="L63" s="51">
        <v>5</v>
      </c>
      <c r="M63" s="17">
        <f t="shared" si="12"/>
        <v>781</v>
      </c>
      <c r="N63" s="86">
        <v>3</v>
      </c>
      <c r="O63" s="3"/>
      <c r="P63" s="3"/>
      <c r="Q63" s="3"/>
      <c r="R63" s="3"/>
    </row>
    <row r="64" spans="1:18" ht="17.55" customHeight="1" x14ac:dyDescent="0.3">
      <c r="A64" s="1">
        <f t="shared" si="4"/>
        <v>43772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H64+'02.11'!I64</f>
        <v>974</v>
      </c>
      <c r="J64" s="51"/>
      <c r="K64" s="51"/>
      <c r="L64" s="51">
        <v>0</v>
      </c>
      <c r="M64" s="17">
        <f t="shared" si="12"/>
        <v>972</v>
      </c>
      <c r="N64" s="86">
        <v>2</v>
      </c>
      <c r="O64" s="3"/>
      <c r="P64" s="3"/>
      <c r="Q64" s="3"/>
      <c r="R64" s="3"/>
    </row>
    <row r="65" spans="1:18" ht="17.55" customHeight="1" x14ac:dyDescent="0.3">
      <c r="A65" s="1">
        <f t="shared" si="4"/>
        <v>43772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H65+'02.11'!I65</f>
        <v>480</v>
      </c>
      <c r="J65" s="51">
        <v>4</v>
      </c>
      <c r="K65" s="51">
        <v>4</v>
      </c>
      <c r="L65" s="51">
        <v>4</v>
      </c>
      <c r="M65" s="17">
        <f t="shared" si="12"/>
        <v>475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43772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H66+'02.11'!I66</f>
        <v>307</v>
      </c>
      <c r="J66" s="51">
        <v>7</v>
      </c>
      <c r="K66" s="51">
        <v>7</v>
      </c>
      <c r="L66" s="51">
        <v>3</v>
      </c>
      <c r="M66" s="17">
        <f t="shared" si="12"/>
        <v>300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43772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H67+'02.11'!I67</f>
        <v>714</v>
      </c>
      <c r="J67" s="51">
        <v>7</v>
      </c>
      <c r="K67" s="51">
        <v>6</v>
      </c>
      <c r="L67" s="51">
        <v>5</v>
      </c>
      <c r="M67" s="17">
        <f t="shared" si="12"/>
        <v>703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43772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H68+'02.11'!I68</f>
        <v>357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43772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H69+'02.11'!I69</f>
        <v>835</v>
      </c>
      <c r="J69" s="51">
        <v>2</v>
      </c>
      <c r="K69" s="51">
        <v>2</v>
      </c>
      <c r="L69" s="51">
        <v>1</v>
      </c>
      <c r="M69" s="17">
        <f t="shared" si="12"/>
        <v>829</v>
      </c>
      <c r="N69" s="86">
        <v>4</v>
      </c>
      <c r="O69" s="3"/>
      <c r="P69" s="3"/>
      <c r="Q69" s="3"/>
      <c r="R69" s="3"/>
    </row>
    <row r="70" spans="1:18" ht="17.55" customHeight="1" x14ac:dyDescent="0.3">
      <c r="A70" s="1">
        <f t="shared" si="4"/>
        <v>43772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H70+'02.11'!I70</f>
        <v>783</v>
      </c>
      <c r="J70" s="51">
        <v>2</v>
      </c>
      <c r="K70" s="51">
        <v>2</v>
      </c>
      <c r="L70" s="51">
        <v>0</v>
      </c>
      <c r="M70" s="17">
        <f t="shared" si="12"/>
        <v>778</v>
      </c>
      <c r="N70" s="86">
        <v>3</v>
      </c>
      <c r="O70" s="3"/>
      <c r="P70" s="3"/>
      <c r="Q70" s="3"/>
      <c r="R70" s="3"/>
    </row>
    <row r="71" spans="1:18" ht="17.55" customHeight="1" x14ac:dyDescent="0.3">
      <c r="A71" s="1">
        <f t="shared" si="4"/>
        <v>43772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H71+'02.11'!I71</f>
        <v>772</v>
      </c>
      <c r="J71" s="51"/>
      <c r="K71" s="51"/>
      <c r="L71" s="51">
        <v>0</v>
      </c>
      <c r="M71" s="17">
        <f t="shared" si="12"/>
        <v>771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43772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H72+'02.11'!I72</f>
        <v>300</v>
      </c>
      <c r="J72" s="51"/>
      <c r="K72" s="51"/>
      <c r="L72" s="51">
        <v>0</v>
      </c>
      <c r="M72" s="17">
        <f t="shared" si="12"/>
        <v>300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43772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H73+'02.11'!I73</f>
        <v>395</v>
      </c>
      <c r="J73" s="51">
        <v>3</v>
      </c>
      <c r="K73" s="51">
        <v>3</v>
      </c>
      <c r="L73" s="51">
        <v>3</v>
      </c>
      <c r="M73" s="17">
        <f t="shared" si="12"/>
        <v>392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43772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H74+'02.11'!I74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43772</v>
      </c>
      <c r="B75" s="2">
        <v>1</v>
      </c>
      <c r="C75" s="29"/>
      <c r="D75" s="22" t="s">
        <v>117</v>
      </c>
      <c r="E75" s="23">
        <f>SUM(E45:E74)</f>
        <v>11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11</v>
      </c>
      <c r="I75" s="23">
        <f t="shared" si="13"/>
        <v>19519</v>
      </c>
      <c r="J75" s="23">
        <f t="shared" si="13"/>
        <v>105</v>
      </c>
      <c r="K75" s="23">
        <f t="shared" si="13"/>
        <v>97</v>
      </c>
      <c r="L75" s="23">
        <f t="shared" si="13"/>
        <v>69</v>
      </c>
      <c r="M75" s="23">
        <f t="shared" si="13"/>
        <v>19345</v>
      </c>
      <c r="N75" s="23">
        <f t="shared" si="13"/>
        <v>69</v>
      </c>
      <c r="O75" s="3"/>
      <c r="P75" s="3"/>
      <c r="Q75" s="3"/>
      <c r="R75" s="3"/>
    </row>
    <row r="76" spans="1:18" ht="17.55" customHeight="1" x14ac:dyDescent="0.3">
      <c r="A76" s="1">
        <f t="shared" si="4"/>
        <v>43772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43772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43772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43772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43772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43772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43772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43772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43772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43772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43772</v>
      </c>
      <c r="B86" s="2">
        <v>1</v>
      </c>
      <c r="E86" s="30"/>
    </row>
    <row r="87" spans="1:14" x14ac:dyDescent="0.3">
      <c r="A87" s="1">
        <f t="shared" si="4"/>
        <v>43772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43772</v>
      </c>
      <c r="B88" s="2">
        <v>1</v>
      </c>
      <c r="E88" s="30"/>
    </row>
    <row r="89" spans="1:14" x14ac:dyDescent="0.3">
      <c r="A89" s="1">
        <f t="shared" ref="A89" si="14">$N$3</f>
        <v>43772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4" zoomScale="80" zoomScaleNormal="80" zoomScaleSheetLayoutView="80" workbookViewId="0">
      <selection activeCell="A27" sqref="A27:XFD27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43771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43771</v>
      </c>
      <c r="B2" s="2">
        <v>1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41"/>
      <c r="N2" s="203"/>
    </row>
    <row r="3" spans="1:20" ht="17.399999999999999" x14ac:dyDescent="0.3">
      <c r="A3" s="1">
        <f t="shared" si="0"/>
        <v>43771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43771</v>
      </c>
      <c r="O3" s="3"/>
      <c r="P3" s="3"/>
      <c r="Q3" s="3"/>
      <c r="R3" s="3"/>
    </row>
    <row r="4" spans="1:20" ht="17.399999999999999" x14ac:dyDescent="0.3">
      <c r="A4" s="1">
        <f t="shared" si="0"/>
        <v>43771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43771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43771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43771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43771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43771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151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965</v>
      </c>
      <c r="O9" s="3"/>
      <c r="P9" s="3"/>
      <c r="Q9" s="40" t="str">
        <f>"24 N›Uvq ?? msL¨v = "&amp;H36</f>
        <v>24 N›Uvq ?? msL¨v = 151</v>
      </c>
    </row>
    <row r="10" spans="1:20" ht="57.6" x14ac:dyDescent="0.3">
      <c r="A10" s="1">
        <f t="shared" si="0"/>
        <v>43771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04" t="s">
        <v>142</v>
      </c>
      <c r="I10" s="65" t="str">
        <f>"me©‡gvU fwZ©
= "&amp;I36</f>
        <v>me©‡gvU fwZ©
= 96462</v>
      </c>
      <c r="J10" s="65" t="str">
        <f>"ch©v‡jvPbvi Rb¨ †cÖwiZ g„„Zz¨ 
= "&amp;J36</f>
        <v>ch©v‡jvPbvi Rb¨ †cÖwiZ g„„Zz¨ 
= 248</v>
      </c>
      <c r="K10" s="65" t="str">
        <f>"ch©v‡jvPbv m¤úbœK…Z g„„Zz¨ 
= "&amp;K36</f>
        <v>ch©v‡jvPbv m¤úbœK…Z g„„Zz¨ 
= 171</v>
      </c>
      <c r="L10" s="65" t="str">
        <f>"wbwðZ g„„Zz¨ 
= "&amp;L36</f>
        <v>wbwðZ g„„Zz¨ 
= 107</v>
      </c>
      <c r="M10" s="65" t="str">
        <f>"QvocÎ cÖvß †ivMx
 = "&amp;M36</f>
        <v>QvocÎ cÖvß †ivMx
 = 95249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43771</v>
      </c>
      <c r="B11" s="2" t="s">
        <v>9</v>
      </c>
      <c r="C11" s="12">
        <v>1</v>
      </c>
      <c r="D11" s="57" t="s">
        <v>10</v>
      </c>
      <c r="E11" s="13">
        <v>18</v>
      </c>
      <c r="F11" s="13">
        <v>0</v>
      </c>
      <c r="G11" s="13">
        <v>0</v>
      </c>
      <c r="H11" s="82">
        <f>SUM(E11:G11)</f>
        <v>18</v>
      </c>
      <c r="I11" s="104">
        <f>H11+'01.11'!I11</f>
        <v>8298</v>
      </c>
      <c r="J11" s="49">
        <v>40</v>
      </c>
      <c r="K11" s="49">
        <v>23</v>
      </c>
      <c r="L11" s="49">
        <v>11</v>
      </c>
      <c r="M11" s="14">
        <f t="shared" ref="M11:M23" si="1">I11-N11-J11</f>
        <v>8149</v>
      </c>
      <c r="N11" s="85">
        <v>109</v>
      </c>
      <c r="O11" s="3"/>
      <c r="P11" s="3"/>
      <c r="Q11" s="3"/>
      <c r="R11" s="3"/>
    </row>
    <row r="12" spans="1:20" x14ac:dyDescent="0.3">
      <c r="A12" s="1">
        <f t="shared" si="0"/>
        <v>43771</v>
      </c>
      <c r="B12" s="2" t="s">
        <v>11</v>
      </c>
      <c r="C12" s="15">
        <v>2</v>
      </c>
      <c r="D12" s="59" t="s">
        <v>144</v>
      </c>
      <c r="E12" s="13">
        <v>5</v>
      </c>
      <c r="F12" s="13">
        <v>0</v>
      </c>
      <c r="G12" s="13">
        <v>0</v>
      </c>
      <c r="H12" s="83">
        <f t="shared" ref="H12:H23" si="2">SUM(E12:G12)</f>
        <v>5</v>
      </c>
      <c r="I12" s="105">
        <f>H12+'01.11'!I12</f>
        <v>4845</v>
      </c>
      <c r="J12" s="51">
        <v>2</v>
      </c>
      <c r="K12" s="51">
        <v>0</v>
      </c>
      <c r="L12" s="51">
        <v>0</v>
      </c>
      <c r="M12" s="17">
        <f t="shared" si="1"/>
        <v>4771</v>
      </c>
      <c r="N12" s="86">
        <v>72</v>
      </c>
      <c r="O12" s="3"/>
      <c r="P12" s="3"/>
      <c r="Q12" s="3"/>
      <c r="R12" s="3"/>
    </row>
    <row r="13" spans="1:20" x14ac:dyDescent="0.3">
      <c r="A13" s="1">
        <f t="shared" si="0"/>
        <v>43771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H13+'01.11'!I13</f>
        <v>1425</v>
      </c>
      <c r="J13" s="51">
        <v>15</v>
      </c>
      <c r="K13" s="51">
        <v>8</v>
      </c>
      <c r="L13" s="51">
        <v>8</v>
      </c>
      <c r="M13" s="17">
        <f t="shared" si="1"/>
        <v>1401</v>
      </c>
      <c r="N13" s="86">
        <v>9</v>
      </c>
      <c r="O13" s="3"/>
      <c r="Q13" s="3"/>
      <c r="R13" s="3"/>
    </row>
    <row r="14" spans="1:20" x14ac:dyDescent="0.3">
      <c r="A14" s="1">
        <f t="shared" si="0"/>
        <v>43771</v>
      </c>
      <c r="B14" s="2" t="s">
        <v>14</v>
      </c>
      <c r="C14" s="15">
        <v>4</v>
      </c>
      <c r="D14" s="59" t="s">
        <v>145</v>
      </c>
      <c r="E14" s="13">
        <v>1</v>
      </c>
      <c r="F14" s="13">
        <v>0</v>
      </c>
      <c r="G14" s="13">
        <v>0</v>
      </c>
      <c r="H14" s="83">
        <f t="shared" si="2"/>
        <v>1</v>
      </c>
      <c r="I14" s="105">
        <f>H14+'01.11'!I14</f>
        <v>3578</v>
      </c>
      <c r="J14" s="51">
        <v>7</v>
      </c>
      <c r="K14" s="51">
        <v>6</v>
      </c>
      <c r="L14" s="51">
        <v>3</v>
      </c>
      <c r="M14" s="17">
        <f t="shared" si="1"/>
        <v>3553</v>
      </c>
      <c r="N14" s="86">
        <v>18</v>
      </c>
      <c r="O14" s="3"/>
      <c r="P14" s="3"/>
      <c r="Q14" s="3"/>
      <c r="R14" s="3"/>
    </row>
    <row r="15" spans="1:20" ht="17.399999999999999" x14ac:dyDescent="0.3">
      <c r="A15" s="1">
        <f t="shared" si="0"/>
        <v>43771</v>
      </c>
      <c r="B15" s="2" t="s">
        <v>19</v>
      </c>
      <c r="C15" s="15">
        <v>5</v>
      </c>
      <c r="D15" s="59" t="s">
        <v>20</v>
      </c>
      <c r="E15" s="13">
        <v>2</v>
      </c>
      <c r="F15" s="13">
        <v>0</v>
      </c>
      <c r="G15" s="13">
        <v>0</v>
      </c>
      <c r="H15" s="83">
        <f t="shared" si="2"/>
        <v>2</v>
      </c>
      <c r="I15" s="105">
        <f>H15+'01.11'!I15</f>
        <v>1610</v>
      </c>
      <c r="J15" s="51">
        <v>3</v>
      </c>
      <c r="K15" s="51">
        <v>2</v>
      </c>
      <c r="L15" s="51">
        <v>2</v>
      </c>
      <c r="M15" s="17">
        <f t="shared" si="1"/>
        <v>1597</v>
      </c>
      <c r="N15" s="86">
        <v>10</v>
      </c>
      <c r="O15" s="3"/>
      <c r="P15" s="3"/>
      <c r="Q15" s="3"/>
      <c r="R15" s="3"/>
    </row>
    <row r="16" spans="1:20" ht="17.399999999999999" x14ac:dyDescent="0.3">
      <c r="A16" s="1">
        <f t="shared" si="0"/>
        <v>43771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H16+'01.11'!I16</f>
        <v>1012</v>
      </c>
      <c r="J16" s="51"/>
      <c r="K16" s="51"/>
      <c r="L16" s="51">
        <v>0</v>
      </c>
      <c r="M16" s="17">
        <f t="shared" si="1"/>
        <v>1009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43771</v>
      </c>
      <c r="B17" s="2" t="s">
        <v>23</v>
      </c>
      <c r="C17" s="15">
        <v>7</v>
      </c>
      <c r="D17" s="61" t="s">
        <v>24</v>
      </c>
      <c r="E17" s="13">
        <v>7</v>
      </c>
      <c r="F17" s="13">
        <v>0</v>
      </c>
      <c r="G17" s="13">
        <v>0</v>
      </c>
      <c r="H17" s="83">
        <f t="shared" si="2"/>
        <v>7</v>
      </c>
      <c r="I17" s="105">
        <f>H17+'01.11'!I17</f>
        <v>4021</v>
      </c>
      <c r="J17" s="51">
        <v>15</v>
      </c>
      <c r="K17" s="51">
        <v>9</v>
      </c>
      <c r="L17" s="51">
        <v>4</v>
      </c>
      <c r="M17" s="17">
        <f t="shared" si="1"/>
        <v>3948</v>
      </c>
      <c r="N17" s="86">
        <v>58</v>
      </c>
      <c r="O17" s="3"/>
      <c r="P17" s="3"/>
      <c r="Q17" s="3"/>
      <c r="R17" s="3"/>
    </row>
    <row r="18" spans="1:18" ht="17.399999999999999" x14ac:dyDescent="0.3">
      <c r="A18" s="1">
        <f t="shared" si="0"/>
        <v>43771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H18+'01.11'!I18</f>
        <v>348</v>
      </c>
      <c r="J18" s="51"/>
      <c r="K18" s="51"/>
      <c r="L18" s="51">
        <v>0</v>
      </c>
      <c r="M18" s="17">
        <f t="shared" si="1"/>
        <v>346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43771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H19+'01.11'!I19</f>
        <v>1699</v>
      </c>
      <c r="J19" s="51"/>
      <c r="K19" s="51">
        <v>0</v>
      </c>
      <c r="L19" s="51">
        <v>0</v>
      </c>
      <c r="M19" s="17">
        <f t="shared" si="1"/>
        <v>1682</v>
      </c>
      <c r="N19" s="86">
        <v>17</v>
      </c>
      <c r="O19" s="3"/>
      <c r="P19" s="3"/>
      <c r="Q19" s="3"/>
      <c r="R19" s="3"/>
    </row>
    <row r="20" spans="1:18" x14ac:dyDescent="0.3">
      <c r="A20" s="1">
        <f t="shared" si="0"/>
        <v>43771</v>
      </c>
      <c r="B20" s="2" t="s">
        <v>29</v>
      </c>
      <c r="C20" s="15">
        <v>10</v>
      </c>
      <c r="D20" s="59" t="s">
        <v>30</v>
      </c>
      <c r="E20" s="13">
        <v>3</v>
      </c>
      <c r="F20" s="13">
        <v>0</v>
      </c>
      <c r="G20" s="13">
        <v>0</v>
      </c>
      <c r="H20" s="83">
        <f t="shared" si="2"/>
        <v>3</v>
      </c>
      <c r="I20" s="105">
        <f>H20+'01.11'!I20</f>
        <v>3032</v>
      </c>
      <c r="J20" s="51">
        <v>3</v>
      </c>
      <c r="K20" s="51">
        <v>2</v>
      </c>
      <c r="L20" s="51">
        <v>2</v>
      </c>
      <c r="M20" s="17">
        <f t="shared" si="1"/>
        <v>2987</v>
      </c>
      <c r="N20" s="86">
        <v>42</v>
      </c>
      <c r="O20" s="3"/>
      <c r="P20" s="3"/>
      <c r="Q20" s="3"/>
      <c r="R20" s="3"/>
    </row>
    <row r="21" spans="1:18" ht="22.2" customHeight="1" x14ac:dyDescent="0.3">
      <c r="A21" s="1">
        <f t="shared" si="0"/>
        <v>43771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H21+'01.11'!I21</f>
        <v>239</v>
      </c>
      <c r="J21" s="51"/>
      <c r="K21" s="51"/>
      <c r="L21" s="51"/>
      <c r="M21" s="17">
        <f t="shared" si="1"/>
        <v>239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H22+'01.11'!I22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43771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38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38</v>
      </c>
      <c r="I24" s="94">
        <f t="shared" si="3"/>
        <v>30182</v>
      </c>
      <c r="J24" s="92">
        <f t="shared" si="3"/>
        <v>85</v>
      </c>
      <c r="K24" s="92">
        <f t="shared" si="3"/>
        <v>50</v>
      </c>
      <c r="L24" s="92">
        <f t="shared" si="3"/>
        <v>30</v>
      </c>
      <c r="M24" s="95">
        <f t="shared" si="3"/>
        <v>29757</v>
      </c>
      <c r="N24" s="96">
        <f t="shared" si="3"/>
        <v>340</v>
      </c>
      <c r="O24" s="3"/>
      <c r="P24" s="3"/>
      <c r="Q24" s="3"/>
      <c r="R24" s="3"/>
    </row>
    <row r="25" spans="1:18" x14ac:dyDescent="0.3">
      <c r="A25" s="1">
        <f t="shared" ref="A25:A88" si="4">$N$3</f>
        <v>43771</v>
      </c>
      <c r="B25" s="2">
        <v>1</v>
      </c>
      <c r="C25" s="78"/>
      <c r="D25" s="79" t="s">
        <v>119</v>
      </c>
      <c r="E25" s="97">
        <f>E75</f>
        <v>18</v>
      </c>
      <c r="F25" s="98">
        <f t="shared" ref="F25:N25" si="5">F75</f>
        <v>1</v>
      </c>
      <c r="G25" s="98">
        <f t="shared" si="5"/>
        <v>0</v>
      </c>
      <c r="H25" s="99">
        <f t="shared" si="5"/>
        <v>19</v>
      </c>
      <c r="I25" s="97">
        <f t="shared" si="5"/>
        <v>19508</v>
      </c>
      <c r="J25" s="98">
        <f t="shared" si="5"/>
        <v>105</v>
      </c>
      <c r="K25" s="98">
        <f t="shared" si="5"/>
        <v>97</v>
      </c>
      <c r="L25" s="100">
        <f t="shared" si="5"/>
        <v>69</v>
      </c>
      <c r="M25" s="101">
        <f t="shared" si="5"/>
        <v>19324</v>
      </c>
      <c r="N25" s="102">
        <f t="shared" si="5"/>
        <v>79</v>
      </c>
      <c r="O25" s="3"/>
      <c r="P25" s="3"/>
      <c r="Q25" s="3"/>
      <c r="R25" s="3"/>
    </row>
    <row r="26" spans="1:18" x14ac:dyDescent="0.3">
      <c r="A26" s="1">
        <f t="shared" si="4"/>
        <v>43771</v>
      </c>
      <c r="B26" s="2">
        <v>1</v>
      </c>
      <c r="C26" s="78"/>
      <c r="D26" s="79" t="s">
        <v>154</v>
      </c>
      <c r="E26" s="97">
        <f>E24+E25</f>
        <v>56</v>
      </c>
      <c r="F26" s="98">
        <f t="shared" ref="F26:N26" si="6">F24+F25</f>
        <v>1</v>
      </c>
      <c r="G26" s="98">
        <f t="shared" si="6"/>
        <v>0</v>
      </c>
      <c r="H26" s="99">
        <f t="shared" si="6"/>
        <v>57</v>
      </c>
      <c r="I26" s="97">
        <f t="shared" si="6"/>
        <v>49690</v>
      </c>
      <c r="J26" s="98">
        <f t="shared" si="6"/>
        <v>190</v>
      </c>
      <c r="K26" s="98">
        <f t="shared" si="6"/>
        <v>147</v>
      </c>
      <c r="L26" s="100">
        <f t="shared" si="6"/>
        <v>99</v>
      </c>
      <c r="M26" s="101">
        <f t="shared" si="6"/>
        <v>49081</v>
      </c>
      <c r="N26" s="102">
        <f t="shared" si="6"/>
        <v>419</v>
      </c>
      <c r="O26" s="3"/>
      <c r="P26" s="67"/>
      <c r="Q26" s="3"/>
      <c r="R26" s="3"/>
    </row>
    <row r="27" spans="1:18" x14ac:dyDescent="0.3">
      <c r="A27" s="1">
        <f t="shared" si="4"/>
        <v>43771</v>
      </c>
      <c r="B27" s="2">
        <v>1</v>
      </c>
      <c r="C27" s="80"/>
      <c r="D27" s="81" t="s">
        <v>120</v>
      </c>
      <c r="E27" s="97">
        <f>SUM(E28:E35)</f>
        <v>94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94</v>
      </c>
      <c r="I27" s="97">
        <f t="shared" si="7"/>
        <v>46772</v>
      </c>
      <c r="J27" s="98">
        <f t="shared" si="7"/>
        <v>58</v>
      </c>
      <c r="K27" s="98">
        <f t="shared" si="7"/>
        <v>24</v>
      </c>
      <c r="L27" s="100">
        <f t="shared" si="7"/>
        <v>8</v>
      </c>
      <c r="M27" s="101">
        <f t="shared" si="7"/>
        <v>46168</v>
      </c>
      <c r="N27" s="102">
        <f t="shared" si="7"/>
        <v>546</v>
      </c>
      <c r="O27" s="3"/>
      <c r="P27" s="3"/>
      <c r="Q27" s="3"/>
      <c r="R27" s="3"/>
    </row>
    <row r="28" spans="1:18" x14ac:dyDescent="0.3">
      <c r="A28" s="1">
        <f t="shared" si="4"/>
        <v>43771</v>
      </c>
      <c r="B28" s="2" t="s">
        <v>31</v>
      </c>
      <c r="C28" s="12">
        <v>1</v>
      </c>
      <c r="D28" s="48" t="s">
        <v>32</v>
      </c>
      <c r="E28" s="13">
        <v>21</v>
      </c>
      <c r="F28" s="13">
        <v>0</v>
      </c>
      <c r="G28" s="13">
        <v>0</v>
      </c>
      <c r="H28" s="82">
        <f t="shared" ref="H28:H35" si="8">SUM(E28:G28)</f>
        <v>21</v>
      </c>
      <c r="I28" s="104">
        <f>H28+'01.11'!I28</f>
        <v>11208</v>
      </c>
      <c r="J28" s="49">
        <v>13</v>
      </c>
      <c r="K28" s="49">
        <v>4</v>
      </c>
      <c r="L28" s="49">
        <v>2</v>
      </c>
      <c r="M28" s="14">
        <f t="shared" ref="M28:M35" si="9">I28-N28-J28</f>
        <v>11106</v>
      </c>
      <c r="N28" s="85">
        <v>89</v>
      </c>
      <c r="O28" s="3"/>
      <c r="P28" s="3"/>
      <c r="Q28" s="3"/>
      <c r="R28" s="3"/>
    </row>
    <row r="29" spans="1:18" x14ac:dyDescent="0.3">
      <c r="A29" s="1">
        <f t="shared" si="4"/>
        <v>43771</v>
      </c>
      <c r="B29" s="2" t="s">
        <v>33</v>
      </c>
      <c r="C29" s="15">
        <v>2</v>
      </c>
      <c r="D29" s="50" t="s">
        <v>156</v>
      </c>
      <c r="E29" s="13">
        <v>22</v>
      </c>
      <c r="F29" s="13">
        <v>0</v>
      </c>
      <c r="G29" s="13">
        <v>0</v>
      </c>
      <c r="H29" s="83">
        <f t="shared" si="8"/>
        <v>22</v>
      </c>
      <c r="I29" s="105">
        <f>H29+'01.11'!I29</f>
        <v>7590</v>
      </c>
      <c r="J29" s="51">
        <v>5</v>
      </c>
      <c r="K29" s="51">
        <v>3</v>
      </c>
      <c r="L29" s="51">
        <v>0</v>
      </c>
      <c r="M29" s="17">
        <f t="shared" si="9"/>
        <v>7475</v>
      </c>
      <c r="N29" s="86">
        <v>110</v>
      </c>
      <c r="O29" s="3"/>
      <c r="P29" s="3"/>
      <c r="Q29" s="3"/>
      <c r="R29" s="3"/>
    </row>
    <row r="30" spans="1:18" ht="17.399999999999999" x14ac:dyDescent="0.3">
      <c r="A30" s="1">
        <f t="shared" si="4"/>
        <v>43771</v>
      </c>
      <c r="B30" s="2" t="s">
        <v>35</v>
      </c>
      <c r="C30" s="15">
        <v>3</v>
      </c>
      <c r="D30" s="50" t="s">
        <v>36</v>
      </c>
      <c r="E30" s="13">
        <v>27</v>
      </c>
      <c r="F30" s="13">
        <v>0</v>
      </c>
      <c r="G30" s="13">
        <v>0</v>
      </c>
      <c r="H30" s="83">
        <f t="shared" si="8"/>
        <v>27</v>
      </c>
      <c r="I30" s="105">
        <f>H30+'01.11'!I30</f>
        <v>11185</v>
      </c>
      <c r="J30" s="51">
        <v>17</v>
      </c>
      <c r="K30" s="51">
        <v>9</v>
      </c>
      <c r="L30" s="51">
        <v>3</v>
      </c>
      <c r="M30" s="17">
        <f t="shared" si="9"/>
        <v>10975</v>
      </c>
      <c r="N30" s="86">
        <v>193</v>
      </c>
      <c r="O30" s="3"/>
      <c r="P30" s="3"/>
      <c r="Q30" s="3"/>
      <c r="R30" s="3"/>
    </row>
    <row r="31" spans="1:18" ht="17.399999999999999" x14ac:dyDescent="0.3">
      <c r="A31" s="1">
        <f t="shared" si="4"/>
        <v>43771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H31+'01.11'!I31</f>
        <v>2113</v>
      </c>
      <c r="J31" s="51">
        <v>4</v>
      </c>
      <c r="K31" s="51">
        <v>3</v>
      </c>
      <c r="L31" s="51">
        <v>2</v>
      </c>
      <c r="M31" s="17">
        <f t="shared" si="9"/>
        <v>2092</v>
      </c>
      <c r="N31" s="86">
        <v>17</v>
      </c>
      <c r="O31" s="3"/>
      <c r="P31" s="3"/>
      <c r="Q31" s="3"/>
      <c r="R31" s="3"/>
    </row>
    <row r="32" spans="1:18" ht="17.399999999999999" x14ac:dyDescent="0.3">
      <c r="A32" s="1">
        <f t="shared" si="4"/>
        <v>43771</v>
      </c>
      <c r="B32" s="2" t="s">
        <v>39</v>
      </c>
      <c r="C32" s="15">
        <v>5</v>
      </c>
      <c r="D32" s="50" t="s">
        <v>40</v>
      </c>
      <c r="E32" s="13">
        <v>3</v>
      </c>
      <c r="F32" s="13">
        <v>0</v>
      </c>
      <c r="G32" s="13">
        <v>0</v>
      </c>
      <c r="H32" s="83">
        <f t="shared" si="8"/>
        <v>3</v>
      </c>
      <c r="I32" s="105">
        <f>H32+'01.11'!I32</f>
        <v>4666</v>
      </c>
      <c r="J32" s="51">
        <v>5</v>
      </c>
      <c r="K32" s="51">
        <v>1</v>
      </c>
      <c r="L32" s="51">
        <v>0</v>
      </c>
      <c r="M32" s="17">
        <f t="shared" si="9"/>
        <v>4640</v>
      </c>
      <c r="N32" s="86">
        <v>21</v>
      </c>
      <c r="O32" s="3"/>
      <c r="P32" s="3"/>
      <c r="Q32" s="3"/>
      <c r="R32" s="3"/>
    </row>
    <row r="33" spans="1:18" ht="17.399999999999999" x14ac:dyDescent="0.3">
      <c r="A33" s="1">
        <f t="shared" si="4"/>
        <v>43771</v>
      </c>
      <c r="B33" s="2" t="s">
        <v>41</v>
      </c>
      <c r="C33" s="15">
        <v>6</v>
      </c>
      <c r="D33" s="50" t="s">
        <v>42</v>
      </c>
      <c r="E33" s="13">
        <v>13</v>
      </c>
      <c r="F33" s="13">
        <v>0</v>
      </c>
      <c r="G33" s="13">
        <v>0</v>
      </c>
      <c r="H33" s="83">
        <f t="shared" si="8"/>
        <v>13</v>
      </c>
      <c r="I33" s="105">
        <f>H33+'01.11'!I33</f>
        <v>6722</v>
      </c>
      <c r="J33" s="51">
        <v>9</v>
      </c>
      <c r="K33" s="51">
        <v>3</v>
      </c>
      <c r="L33" s="51">
        <v>0</v>
      </c>
      <c r="M33" s="17">
        <f t="shared" si="9"/>
        <v>6623</v>
      </c>
      <c r="N33" s="86">
        <v>90</v>
      </c>
      <c r="O33" s="3"/>
      <c r="P33" s="3"/>
      <c r="Q33" s="3"/>
      <c r="R33" s="3"/>
    </row>
    <row r="34" spans="1:18" x14ac:dyDescent="0.3">
      <c r="A34" s="1">
        <f t="shared" si="4"/>
        <v>43771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H34+'01.11'!I34</f>
        <v>989</v>
      </c>
      <c r="J34" s="51">
        <v>1</v>
      </c>
      <c r="K34" s="51">
        <v>0</v>
      </c>
      <c r="L34" s="51">
        <v>0</v>
      </c>
      <c r="M34" s="17">
        <f t="shared" si="9"/>
        <v>985</v>
      </c>
      <c r="N34" s="86">
        <v>3</v>
      </c>
      <c r="O34" s="3"/>
      <c r="P34" s="3"/>
      <c r="Q34" s="3"/>
      <c r="R34" s="3"/>
    </row>
    <row r="35" spans="1:18" ht="17.399999999999999" x14ac:dyDescent="0.3">
      <c r="A35" s="1">
        <f t="shared" si="4"/>
        <v>43771</v>
      </c>
      <c r="B35" s="2" t="s">
        <v>45</v>
      </c>
      <c r="C35" s="20">
        <v>8</v>
      </c>
      <c r="D35" s="54" t="s">
        <v>46</v>
      </c>
      <c r="E35" s="13">
        <v>6</v>
      </c>
      <c r="F35" s="13">
        <v>0</v>
      </c>
      <c r="G35" s="13">
        <v>0</v>
      </c>
      <c r="H35" s="84">
        <f t="shared" si="8"/>
        <v>6</v>
      </c>
      <c r="I35" s="106">
        <f>H35+'01.11'!I35</f>
        <v>2299</v>
      </c>
      <c r="J35" s="55">
        <v>4</v>
      </c>
      <c r="K35" s="55">
        <v>1</v>
      </c>
      <c r="L35" s="55">
        <v>1</v>
      </c>
      <c r="M35" s="19">
        <f t="shared" si="9"/>
        <v>2272</v>
      </c>
      <c r="N35" s="87">
        <v>23</v>
      </c>
      <c r="O35" s="3"/>
      <c r="P35" s="3"/>
      <c r="Q35" s="3"/>
      <c r="R35" s="3"/>
    </row>
    <row r="36" spans="1:18" x14ac:dyDescent="0.3">
      <c r="A36" s="1">
        <f t="shared" si="4"/>
        <v>43771</v>
      </c>
      <c r="B36" s="2">
        <v>1</v>
      </c>
      <c r="C36" s="103"/>
      <c r="D36" s="22" t="s">
        <v>47</v>
      </c>
      <c r="E36" s="23">
        <f>SUM(E26:E27)</f>
        <v>150</v>
      </c>
      <c r="F36" s="23">
        <f t="shared" ref="F36:N36" si="10">SUM(F26:F27)</f>
        <v>1</v>
      </c>
      <c r="G36" s="23">
        <f t="shared" si="10"/>
        <v>0</v>
      </c>
      <c r="H36" s="23">
        <f t="shared" si="10"/>
        <v>151</v>
      </c>
      <c r="I36" s="23">
        <f t="shared" si="10"/>
        <v>96462</v>
      </c>
      <c r="J36" s="23">
        <f t="shared" si="10"/>
        <v>248</v>
      </c>
      <c r="K36" s="23">
        <f t="shared" si="10"/>
        <v>171</v>
      </c>
      <c r="L36" s="23">
        <f t="shared" si="10"/>
        <v>107</v>
      </c>
      <c r="M36" s="23">
        <f t="shared" si="10"/>
        <v>95249</v>
      </c>
      <c r="N36" s="23">
        <f t="shared" si="10"/>
        <v>965</v>
      </c>
      <c r="O36" s="3"/>
      <c r="P36" s="3"/>
      <c r="Q36" s="3"/>
      <c r="R36" s="3"/>
    </row>
    <row r="37" spans="1:18" ht="21.6" customHeight="1" x14ac:dyDescent="0.3">
      <c r="A37" s="1">
        <f t="shared" si="4"/>
        <v>43771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43771</v>
      </c>
      <c r="B38" s="64">
        <v>1</v>
      </c>
      <c r="C38" s="69"/>
      <c r="D38" s="306" t="s">
        <v>226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43771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43771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43771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43771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43771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19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79</v>
      </c>
      <c r="O43" s="3"/>
      <c r="P43" s="3"/>
      <c r="Q43" s="3"/>
      <c r="R43" s="3"/>
    </row>
    <row r="44" spans="1:18" ht="58.2" customHeight="1" x14ac:dyDescent="0.3">
      <c r="A44" s="1">
        <f t="shared" si="4"/>
        <v>43771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04" t="s">
        <v>142</v>
      </c>
      <c r="I44" s="65" t="str">
        <f>"me©‡gvU fwZ© 
= "&amp;I75</f>
        <v>me©‡gvU fwZ© 
= 19508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97</v>
      </c>
      <c r="L44" s="65" t="str">
        <f>"wbwðZ g„„Zz¨ 
= "&amp;L75</f>
        <v>wbwðZ g„„Zz¨ 
= 69</v>
      </c>
      <c r="M44" s="65" t="str">
        <f>"QvocÎ cÖvß †ivMx
 = "&amp;M75</f>
        <v>QvocÎ cÖvß †ivMx
 = 19324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43771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H45+'01.11'!I45</f>
        <v>1201</v>
      </c>
      <c r="J45" s="49">
        <v>3</v>
      </c>
      <c r="K45" s="49">
        <v>2</v>
      </c>
      <c r="L45" s="49">
        <v>1</v>
      </c>
      <c r="M45" s="14">
        <f t="shared" ref="M45:M74" si="12">I45-N45-J45</f>
        <v>1196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43771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H46+'01.11'!I46</f>
        <v>1833</v>
      </c>
      <c r="J46" s="51">
        <v>11</v>
      </c>
      <c r="K46" s="51">
        <v>10</v>
      </c>
      <c r="L46" s="51">
        <v>8</v>
      </c>
      <c r="M46" s="17">
        <f t="shared" si="12"/>
        <v>1814</v>
      </c>
      <c r="N46" s="86">
        <v>8</v>
      </c>
      <c r="O46" s="3"/>
      <c r="P46" s="3"/>
      <c r="Q46" s="3"/>
      <c r="R46" s="3"/>
    </row>
    <row r="47" spans="1:18" ht="17.55" customHeight="1" x14ac:dyDescent="0.3">
      <c r="A47" s="1">
        <f t="shared" si="4"/>
        <v>43771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H47+'01.11'!I47</f>
        <v>657</v>
      </c>
      <c r="J47" s="51">
        <v>4</v>
      </c>
      <c r="K47" s="51">
        <v>4</v>
      </c>
      <c r="L47" s="51">
        <v>3</v>
      </c>
      <c r="M47" s="17">
        <f t="shared" si="12"/>
        <v>651</v>
      </c>
      <c r="N47" s="86">
        <v>2</v>
      </c>
      <c r="O47" s="3"/>
      <c r="P47" s="3"/>
      <c r="Q47" s="3"/>
      <c r="R47" s="3"/>
    </row>
    <row r="48" spans="1:18" ht="17.55" customHeight="1" x14ac:dyDescent="0.3">
      <c r="A48" s="1">
        <f t="shared" si="4"/>
        <v>43771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H48+'01.11'!I48</f>
        <v>745</v>
      </c>
      <c r="J48" s="51">
        <v>8</v>
      </c>
      <c r="K48" s="51">
        <v>7</v>
      </c>
      <c r="L48" s="51">
        <v>4</v>
      </c>
      <c r="M48" s="17">
        <f t="shared" si="12"/>
        <v>735</v>
      </c>
      <c r="N48" s="86">
        <v>2</v>
      </c>
      <c r="O48" s="3"/>
      <c r="P48" s="3"/>
      <c r="Q48" s="3"/>
      <c r="R48" s="3"/>
    </row>
    <row r="49" spans="1:18" ht="17.55" customHeight="1" x14ac:dyDescent="0.3">
      <c r="A49" s="1">
        <f t="shared" si="4"/>
        <v>43771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H49+'01.11'!I49</f>
        <v>893</v>
      </c>
      <c r="J49" s="51">
        <v>12</v>
      </c>
      <c r="K49" s="51">
        <v>12</v>
      </c>
      <c r="L49" s="51">
        <v>12</v>
      </c>
      <c r="M49" s="17">
        <f t="shared" si="12"/>
        <v>878</v>
      </c>
      <c r="N49" s="86">
        <v>3</v>
      </c>
      <c r="O49" s="3"/>
      <c r="P49" s="3"/>
      <c r="Q49" s="3"/>
      <c r="R49" s="3"/>
    </row>
    <row r="50" spans="1:18" ht="17.55" customHeight="1" x14ac:dyDescent="0.3">
      <c r="A50" s="1">
        <f t="shared" si="4"/>
        <v>43771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H50+'01.11'!I50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43771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H51+'01.11'!I51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43771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H52+'01.11'!I52</f>
        <v>369</v>
      </c>
      <c r="J52" s="51">
        <v>1</v>
      </c>
      <c r="K52" s="51">
        <v>2</v>
      </c>
      <c r="L52" s="51">
        <v>2</v>
      </c>
      <c r="M52" s="17">
        <f t="shared" si="12"/>
        <v>361</v>
      </c>
      <c r="N52" s="86">
        <v>7</v>
      </c>
      <c r="O52" s="3"/>
      <c r="P52" s="3"/>
      <c r="Q52" s="3"/>
      <c r="R52" s="3"/>
    </row>
    <row r="53" spans="1:18" ht="17.55" customHeight="1" x14ac:dyDescent="0.3">
      <c r="A53" s="1">
        <f t="shared" si="4"/>
        <v>43771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H53+'01.11'!I53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43771</v>
      </c>
      <c r="B54" s="2" t="s">
        <v>75</v>
      </c>
      <c r="C54" s="33">
        <v>10</v>
      </c>
      <c r="D54" s="50" t="s">
        <v>76</v>
      </c>
      <c r="E54" s="13">
        <v>0</v>
      </c>
      <c r="F54" s="13">
        <v>1</v>
      </c>
      <c r="G54" s="13">
        <v>0</v>
      </c>
      <c r="H54" s="83">
        <f t="shared" si="11"/>
        <v>1</v>
      </c>
      <c r="I54" s="105">
        <f>H54+'01.11'!I54</f>
        <v>1678</v>
      </c>
      <c r="J54" s="51">
        <v>2</v>
      </c>
      <c r="K54" s="51">
        <v>1</v>
      </c>
      <c r="L54" s="51">
        <v>1</v>
      </c>
      <c r="M54" s="17">
        <f t="shared" si="12"/>
        <v>1668</v>
      </c>
      <c r="N54" s="86">
        <v>8</v>
      </c>
      <c r="O54" s="3"/>
      <c r="P54" s="3"/>
      <c r="Q54" s="3"/>
      <c r="R54" s="3"/>
    </row>
    <row r="55" spans="1:18" ht="17.55" customHeight="1" x14ac:dyDescent="0.3">
      <c r="A55" s="1">
        <f t="shared" si="4"/>
        <v>43771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H55+'01.11'!I55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43771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H56+'01.11'!I56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43771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H57+'01.11'!I57</f>
        <v>674</v>
      </c>
      <c r="J57" s="51">
        <v>4</v>
      </c>
      <c r="K57" s="51">
        <v>4</v>
      </c>
      <c r="L57" s="51">
        <v>1</v>
      </c>
      <c r="M57" s="17">
        <f t="shared" si="12"/>
        <v>670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43771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H58+'01.11'!I58</f>
        <v>1383</v>
      </c>
      <c r="J58" s="51">
        <v>6</v>
      </c>
      <c r="K58" s="51">
        <v>6</v>
      </c>
      <c r="L58" s="51">
        <v>4</v>
      </c>
      <c r="M58" s="17">
        <f t="shared" si="12"/>
        <v>1368</v>
      </c>
      <c r="N58" s="86">
        <v>9</v>
      </c>
      <c r="O58" s="3"/>
      <c r="P58" s="3"/>
      <c r="Q58" s="3"/>
      <c r="R58" s="3"/>
    </row>
    <row r="59" spans="1:18" ht="17.55" customHeight="1" x14ac:dyDescent="0.3">
      <c r="A59" s="1">
        <f t="shared" si="4"/>
        <v>43771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H59+'01.11'!I59</f>
        <v>758</v>
      </c>
      <c r="J59" s="51">
        <v>8</v>
      </c>
      <c r="K59" s="51">
        <v>8</v>
      </c>
      <c r="L59" s="51">
        <v>7</v>
      </c>
      <c r="M59" s="17">
        <f t="shared" si="12"/>
        <v>745</v>
      </c>
      <c r="N59" s="86">
        <v>5</v>
      </c>
      <c r="O59" s="3"/>
      <c r="P59" s="3"/>
      <c r="Q59" s="3"/>
      <c r="R59" s="3"/>
    </row>
    <row r="60" spans="1:18" ht="17.55" customHeight="1" x14ac:dyDescent="0.3">
      <c r="A60" s="1">
        <f t="shared" si="4"/>
        <v>43771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H60+'01.11'!I60</f>
        <v>366</v>
      </c>
      <c r="J60" s="51"/>
      <c r="K60" s="51"/>
      <c r="L60" s="51">
        <v>0</v>
      </c>
      <c r="M60" s="17">
        <f t="shared" si="12"/>
        <v>363</v>
      </c>
      <c r="N60" s="86">
        <v>3</v>
      </c>
      <c r="O60" s="3"/>
      <c r="P60" s="3"/>
      <c r="Q60" s="3"/>
      <c r="R60" s="3"/>
    </row>
    <row r="61" spans="1:18" ht="17.55" customHeight="1" x14ac:dyDescent="0.3">
      <c r="A61" s="1">
        <f t="shared" si="4"/>
        <v>43771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H61+'01.11'!I61</f>
        <v>478</v>
      </c>
      <c r="J61" s="51"/>
      <c r="K61" s="51"/>
      <c r="L61" s="51">
        <v>0</v>
      </c>
      <c r="M61" s="17">
        <f t="shared" si="12"/>
        <v>476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43771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H62+'01.11'!I62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43771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H63+'01.11'!I63</f>
        <v>790</v>
      </c>
      <c r="J63" s="51">
        <v>6</v>
      </c>
      <c r="K63" s="51">
        <v>5</v>
      </c>
      <c r="L63" s="51">
        <v>5</v>
      </c>
      <c r="M63" s="17">
        <f t="shared" si="12"/>
        <v>781</v>
      </c>
      <c r="N63" s="86">
        <v>3</v>
      </c>
      <c r="O63" s="3"/>
      <c r="P63" s="3"/>
      <c r="Q63" s="3"/>
      <c r="R63" s="3"/>
    </row>
    <row r="64" spans="1:18" ht="17.55" customHeight="1" x14ac:dyDescent="0.3">
      <c r="A64" s="1">
        <f t="shared" si="4"/>
        <v>43771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H64+'01.11'!I64</f>
        <v>974</v>
      </c>
      <c r="J64" s="51"/>
      <c r="K64" s="51"/>
      <c r="L64" s="51">
        <v>0</v>
      </c>
      <c r="M64" s="17">
        <f t="shared" si="12"/>
        <v>966</v>
      </c>
      <c r="N64" s="86">
        <v>8</v>
      </c>
      <c r="O64" s="3"/>
      <c r="P64" s="3"/>
      <c r="Q64" s="3"/>
      <c r="R64" s="3"/>
    </row>
    <row r="65" spans="1:18" ht="17.55" customHeight="1" x14ac:dyDescent="0.3">
      <c r="A65" s="1">
        <f t="shared" si="4"/>
        <v>43771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H65+'01.11'!I65</f>
        <v>480</v>
      </c>
      <c r="J65" s="51">
        <v>4</v>
      </c>
      <c r="K65" s="51">
        <v>4</v>
      </c>
      <c r="L65" s="51">
        <v>4</v>
      </c>
      <c r="M65" s="17">
        <f t="shared" si="12"/>
        <v>475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43771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H66+'01.11'!I66</f>
        <v>307</v>
      </c>
      <c r="J66" s="51">
        <v>7</v>
      </c>
      <c r="K66" s="51">
        <v>7</v>
      </c>
      <c r="L66" s="51">
        <v>3</v>
      </c>
      <c r="M66" s="17">
        <f t="shared" si="12"/>
        <v>300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43771</v>
      </c>
      <c r="B67" s="2" t="s">
        <v>101</v>
      </c>
      <c r="C67" s="33">
        <v>23</v>
      </c>
      <c r="D67" s="50" t="s">
        <v>102</v>
      </c>
      <c r="E67" s="13">
        <v>2</v>
      </c>
      <c r="F67" s="13">
        <v>0</v>
      </c>
      <c r="G67" s="13">
        <v>0</v>
      </c>
      <c r="H67" s="83">
        <f t="shared" si="11"/>
        <v>2</v>
      </c>
      <c r="I67" s="105">
        <f>H67+'01.11'!I67</f>
        <v>713</v>
      </c>
      <c r="J67" s="51">
        <v>7</v>
      </c>
      <c r="K67" s="51">
        <v>6</v>
      </c>
      <c r="L67" s="51">
        <v>5</v>
      </c>
      <c r="M67" s="17">
        <f t="shared" si="12"/>
        <v>703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43771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H68+'01.11'!I68</f>
        <v>357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43771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H69+'01.11'!I69</f>
        <v>835</v>
      </c>
      <c r="J69" s="51">
        <v>2</v>
      </c>
      <c r="K69" s="51">
        <v>2</v>
      </c>
      <c r="L69" s="51">
        <v>1</v>
      </c>
      <c r="M69" s="17">
        <f t="shared" si="12"/>
        <v>827</v>
      </c>
      <c r="N69" s="86">
        <v>6</v>
      </c>
      <c r="O69" s="3"/>
      <c r="P69" s="3"/>
      <c r="Q69" s="3"/>
      <c r="R69" s="3"/>
    </row>
    <row r="70" spans="1:18" ht="17.55" customHeight="1" x14ac:dyDescent="0.3">
      <c r="A70" s="1">
        <f t="shared" si="4"/>
        <v>43771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H70+'01.11'!I70</f>
        <v>782</v>
      </c>
      <c r="J70" s="51">
        <v>2</v>
      </c>
      <c r="K70" s="51">
        <v>2</v>
      </c>
      <c r="L70" s="51">
        <v>0</v>
      </c>
      <c r="M70" s="17">
        <f t="shared" si="12"/>
        <v>775</v>
      </c>
      <c r="N70" s="86">
        <v>5</v>
      </c>
      <c r="O70" s="3"/>
      <c r="P70" s="3"/>
      <c r="Q70" s="3"/>
      <c r="R70" s="3"/>
    </row>
    <row r="71" spans="1:18" ht="17.55" customHeight="1" x14ac:dyDescent="0.3">
      <c r="A71" s="1">
        <f t="shared" si="4"/>
        <v>43771</v>
      </c>
      <c r="B71" s="2" t="s">
        <v>109</v>
      </c>
      <c r="C71" s="33">
        <v>27</v>
      </c>
      <c r="D71" s="50" t="s">
        <v>110</v>
      </c>
      <c r="E71" s="13">
        <v>1</v>
      </c>
      <c r="F71" s="13">
        <v>0</v>
      </c>
      <c r="G71" s="13">
        <v>0</v>
      </c>
      <c r="H71" s="83">
        <f t="shared" si="11"/>
        <v>1</v>
      </c>
      <c r="I71" s="105">
        <f>H71+'01.11'!I71</f>
        <v>772</v>
      </c>
      <c r="J71" s="51"/>
      <c r="K71" s="51"/>
      <c r="L71" s="51">
        <v>0</v>
      </c>
      <c r="M71" s="17">
        <f t="shared" si="12"/>
        <v>771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43771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H72+'01.11'!I72</f>
        <v>300</v>
      </c>
      <c r="J72" s="51"/>
      <c r="K72" s="51"/>
      <c r="L72" s="51">
        <v>0</v>
      </c>
      <c r="M72" s="17">
        <f t="shared" si="12"/>
        <v>299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43771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H73+'01.11'!I73</f>
        <v>395</v>
      </c>
      <c r="J73" s="51">
        <v>3</v>
      </c>
      <c r="K73" s="51">
        <v>3</v>
      </c>
      <c r="L73" s="51">
        <v>3</v>
      </c>
      <c r="M73" s="17">
        <f t="shared" si="12"/>
        <v>392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43771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H74+'01.11'!I74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43771</v>
      </c>
      <c r="B75" s="2">
        <v>1</v>
      </c>
      <c r="C75" s="29"/>
      <c r="D75" s="22" t="s">
        <v>117</v>
      </c>
      <c r="E75" s="23">
        <f>SUM(E45:E74)</f>
        <v>18</v>
      </c>
      <c r="F75" s="23">
        <f t="shared" ref="F75:N75" si="13">SUM(F45:F74)</f>
        <v>1</v>
      </c>
      <c r="G75" s="23">
        <f t="shared" si="13"/>
        <v>0</v>
      </c>
      <c r="H75" s="23">
        <f t="shared" si="13"/>
        <v>19</v>
      </c>
      <c r="I75" s="23">
        <f t="shared" si="13"/>
        <v>19508</v>
      </c>
      <c r="J75" s="23">
        <f t="shared" si="13"/>
        <v>105</v>
      </c>
      <c r="K75" s="23">
        <f t="shared" si="13"/>
        <v>97</v>
      </c>
      <c r="L75" s="23">
        <f t="shared" si="13"/>
        <v>69</v>
      </c>
      <c r="M75" s="23">
        <f t="shared" si="13"/>
        <v>19324</v>
      </c>
      <c r="N75" s="23">
        <f t="shared" si="13"/>
        <v>79</v>
      </c>
      <c r="O75" s="3"/>
      <c r="P75" s="3"/>
      <c r="Q75" s="3"/>
      <c r="R75" s="3"/>
    </row>
    <row r="76" spans="1:18" ht="17.55" customHeight="1" x14ac:dyDescent="0.3">
      <c r="A76" s="1">
        <f t="shared" si="4"/>
        <v>43771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43771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43771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43771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43771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43771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43771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43771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43771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43771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43771</v>
      </c>
      <c r="B86" s="2">
        <v>1</v>
      </c>
      <c r="E86" s="30"/>
    </row>
    <row r="87" spans="1:14" x14ac:dyDescent="0.3">
      <c r="A87" s="1">
        <f t="shared" si="4"/>
        <v>43771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43771</v>
      </c>
      <c r="B88" s="2">
        <v>1</v>
      </c>
      <c r="E88" s="30"/>
    </row>
    <row r="89" spans="1:14" x14ac:dyDescent="0.3">
      <c r="A89" s="1">
        <f t="shared" ref="A89" si="14">$N$3</f>
        <v>43771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43770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43770</v>
      </c>
      <c r="B2" s="2">
        <v>1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41"/>
      <c r="N2" s="203"/>
    </row>
    <row r="3" spans="1:20" ht="17.399999999999999" x14ac:dyDescent="0.3">
      <c r="A3" s="1">
        <f t="shared" si="0"/>
        <v>43770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43770</v>
      </c>
      <c r="O3" s="3"/>
      <c r="P3" s="3"/>
      <c r="Q3" s="3"/>
      <c r="R3" s="3"/>
    </row>
    <row r="4" spans="1:20" ht="17.399999999999999" x14ac:dyDescent="0.3">
      <c r="A4" s="1">
        <f t="shared" si="0"/>
        <v>43770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43770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43770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43770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43770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43770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215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909</v>
      </c>
      <c r="O9" s="3"/>
      <c r="P9" s="3"/>
      <c r="Q9" s="40" t="str">
        <f>"24 N›Uvq ?? msL¨v = "&amp;H36</f>
        <v>24 N›Uvq ?? msL¨v = 215</v>
      </c>
    </row>
    <row r="10" spans="1:20" ht="57.6" x14ac:dyDescent="0.3">
      <c r="A10" s="1">
        <f t="shared" si="0"/>
        <v>43770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04" t="s">
        <v>142</v>
      </c>
      <c r="I10" s="65" t="str">
        <f>"me©‡gvU fwZ©
= "&amp;I36</f>
        <v>me©‡gvU fwZ©
= 96311</v>
      </c>
      <c r="J10" s="65" t="str">
        <f>"ch©v‡jvPbvi Rb¨ †cÖwiZ g„„Zz¨ 
= "&amp;J36</f>
        <v>ch©v‡jvPbvi Rb¨ †cÖwiZ g„„Zz¨ 
= 248</v>
      </c>
      <c r="K10" s="65" t="str">
        <f>"ch©v‡jvPbv m¤úbœK…Z g„„Zz¨ 
= "&amp;K36</f>
        <v>ch©v‡jvPbv m¤úbœK…Z g„„Zz¨ 
= 171</v>
      </c>
      <c r="L10" s="65" t="str">
        <f>"wbwðZ g„„Zz¨ 
= "&amp;L36</f>
        <v>wbwðZ g„„Zz¨ 
= 107</v>
      </c>
      <c r="M10" s="65" t="str">
        <f>"QvocÎ cÖvß †ivMx
 = "&amp;M36</f>
        <v>QvocÎ cÖvß †ivMx
 = 95154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43770</v>
      </c>
      <c r="B11" s="2" t="s">
        <v>9</v>
      </c>
      <c r="C11" s="12">
        <v>1</v>
      </c>
      <c r="D11" s="57" t="s">
        <v>10</v>
      </c>
      <c r="E11" s="13">
        <v>25</v>
      </c>
      <c r="F11" s="13">
        <v>0</v>
      </c>
      <c r="G11" s="13">
        <v>0</v>
      </c>
      <c r="H11" s="82">
        <f>SUM(E11:G11)</f>
        <v>25</v>
      </c>
      <c r="I11" s="104">
        <f>H11+'31.10'!I11</f>
        <v>8280</v>
      </c>
      <c r="J11" s="49">
        <v>40</v>
      </c>
      <c r="K11" s="49">
        <v>23</v>
      </c>
      <c r="L11" s="49">
        <v>11</v>
      </c>
      <c r="M11" s="14">
        <f t="shared" ref="M11:M23" si="1">I11-N11-J11</f>
        <v>8140</v>
      </c>
      <c r="N11" s="85">
        <v>100</v>
      </c>
      <c r="O11" s="3"/>
      <c r="P11" s="3"/>
      <c r="Q11" s="3"/>
      <c r="R11" s="3"/>
    </row>
    <row r="12" spans="1:20" x14ac:dyDescent="0.3">
      <c r="A12" s="1">
        <f t="shared" si="0"/>
        <v>43770</v>
      </c>
      <c r="B12" s="2" t="s">
        <v>11</v>
      </c>
      <c r="C12" s="15">
        <v>2</v>
      </c>
      <c r="D12" s="59" t="s">
        <v>144</v>
      </c>
      <c r="E12" s="13">
        <v>13</v>
      </c>
      <c r="F12" s="13">
        <v>0</v>
      </c>
      <c r="G12" s="13">
        <v>0</v>
      </c>
      <c r="H12" s="83">
        <f t="shared" ref="H12:H23" si="2">SUM(E12:G12)</f>
        <v>13</v>
      </c>
      <c r="I12" s="105">
        <f>H12+'31.10'!I12</f>
        <v>4840</v>
      </c>
      <c r="J12" s="51">
        <v>2</v>
      </c>
      <c r="K12" s="51">
        <v>0</v>
      </c>
      <c r="L12" s="51">
        <v>0</v>
      </c>
      <c r="M12" s="17">
        <f t="shared" si="1"/>
        <v>4770</v>
      </c>
      <c r="N12" s="86">
        <v>68</v>
      </c>
      <c r="O12" s="3"/>
      <c r="P12" s="3"/>
      <c r="Q12" s="3"/>
      <c r="R12" s="3"/>
    </row>
    <row r="13" spans="1:20" x14ac:dyDescent="0.3">
      <c r="A13" s="1">
        <f t="shared" si="0"/>
        <v>43770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H13+'31.10'!I13</f>
        <v>1423</v>
      </c>
      <c r="J13" s="51">
        <v>15</v>
      </c>
      <c r="K13" s="51">
        <v>8</v>
      </c>
      <c r="L13" s="51">
        <v>8</v>
      </c>
      <c r="M13" s="17">
        <f t="shared" si="1"/>
        <v>1401</v>
      </c>
      <c r="N13" s="86">
        <v>7</v>
      </c>
      <c r="O13" s="3"/>
      <c r="Q13" s="3"/>
      <c r="R13" s="3"/>
    </row>
    <row r="14" spans="1:20" x14ac:dyDescent="0.3">
      <c r="A14" s="1">
        <f t="shared" si="0"/>
        <v>43770</v>
      </c>
      <c r="B14" s="2" t="s">
        <v>14</v>
      </c>
      <c r="C14" s="15">
        <v>4</v>
      </c>
      <c r="D14" s="59" t="s">
        <v>145</v>
      </c>
      <c r="E14" s="13">
        <v>1</v>
      </c>
      <c r="F14" s="13">
        <v>0</v>
      </c>
      <c r="G14" s="13">
        <v>0</v>
      </c>
      <c r="H14" s="83">
        <f t="shared" si="2"/>
        <v>1</v>
      </c>
      <c r="I14" s="105">
        <f>H14+'31.10'!I14</f>
        <v>3577</v>
      </c>
      <c r="J14" s="51">
        <v>7</v>
      </c>
      <c r="K14" s="51">
        <v>6</v>
      </c>
      <c r="L14" s="51">
        <v>3</v>
      </c>
      <c r="M14" s="17">
        <f t="shared" si="1"/>
        <v>3553</v>
      </c>
      <c r="N14" s="86">
        <v>17</v>
      </c>
      <c r="O14" s="3"/>
      <c r="P14" s="3"/>
      <c r="Q14" s="3"/>
      <c r="R14" s="3"/>
    </row>
    <row r="15" spans="1:20" ht="17.399999999999999" x14ac:dyDescent="0.3">
      <c r="A15" s="1">
        <f t="shared" si="0"/>
        <v>43770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H15+'31.10'!I15</f>
        <v>1608</v>
      </c>
      <c r="J15" s="51">
        <v>3</v>
      </c>
      <c r="K15" s="51">
        <v>2</v>
      </c>
      <c r="L15" s="51">
        <v>2</v>
      </c>
      <c r="M15" s="17">
        <f t="shared" si="1"/>
        <v>1594</v>
      </c>
      <c r="N15" s="86">
        <v>11</v>
      </c>
      <c r="O15" s="3"/>
      <c r="P15" s="3"/>
      <c r="Q15" s="3"/>
      <c r="R15" s="3"/>
    </row>
    <row r="16" spans="1:20" ht="17.399999999999999" x14ac:dyDescent="0.3">
      <c r="A16" s="1">
        <f t="shared" si="0"/>
        <v>43770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H16+'31.10'!I16</f>
        <v>1012</v>
      </c>
      <c r="J16" s="51"/>
      <c r="K16" s="51"/>
      <c r="L16" s="51">
        <v>0</v>
      </c>
      <c r="M16" s="17">
        <f t="shared" si="1"/>
        <v>1009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43770</v>
      </c>
      <c r="B17" s="2" t="s">
        <v>23</v>
      </c>
      <c r="C17" s="15">
        <v>7</v>
      </c>
      <c r="D17" s="61" t="s">
        <v>24</v>
      </c>
      <c r="E17" s="13">
        <v>12</v>
      </c>
      <c r="F17" s="13">
        <v>0</v>
      </c>
      <c r="G17" s="13">
        <v>0</v>
      </c>
      <c r="H17" s="83">
        <f t="shared" si="2"/>
        <v>12</v>
      </c>
      <c r="I17" s="105">
        <f>H17+'31.10'!I17</f>
        <v>4014</v>
      </c>
      <c r="J17" s="51">
        <v>15</v>
      </c>
      <c r="K17" s="51">
        <v>9</v>
      </c>
      <c r="L17" s="51">
        <v>4</v>
      </c>
      <c r="M17" s="17">
        <f t="shared" si="1"/>
        <v>3948</v>
      </c>
      <c r="N17" s="86">
        <v>51</v>
      </c>
      <c r="O17" s="3"/>
      <c r="P17" s="3"/>
      <c r="Q17" s="3"/>
      <c r="R17" s="3"/>
    </row>
    <row r="18" spans="1:18" ht="17.399999999999999" x14ac:dyDescent="0.3">
      <c r="A18" s="1">
        <f t="shared" si="0"/>
        <v>43770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H18+'31.10'!I18</f>
        <v>348</v>
      </c>
      <c r="J18" s="51"/>
      <c r="K18" s="51"/>
      <c r="L18" s="51">
        <v>0</v>
      </c>
      <c r="M18" s="17">
        <f t="shared" si="1"/>
        <v>346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43770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H19+'31.10'!I19</f>
        <v>1699</v>
      </c>
      <c r="J19" s="51"/>
      <c r="K19" s="51">
        <v>0</v>
      </c>
      <c r="L19" s="51">
        <v>0</v>
      </c>
      <c r="M19" s="17">
        <f t="shared" si="1"/>
        <v>1681</v>
      </c>
      <c r="N19" s="86">
        <v>18</v>
      </c>
      <c r="O19" s="3"/>
      <c r="P19" s="3"/>
      <c r="Q19" s="3"/>
      <c r="R19" s="3"/>
    </row>
    <row r="20" spans="1:18" x14ac:dyDescent="0.3">
      <c r="A20" s="1">
        <f t="shared" si="0"/>
        <v>43770</v>
      </c>
      <c r="B20" s="2" t="s">
        <v>29</v>
      </c>
      <c r="C20" s="15">
        <v>10</v>
      </c>
      <c r="D20" s="59" t="s">
        <v>30</v>
      </c>
      <c r="E20" s="13">
        <v>6</v>
      </c>
      <c r="F20" s="13">
        <v>0</v>
      </c>
      <c r="G20" s="13">
        <v>0</v>
      </c>
      <c r="H20" s="83">
        <f t="shared" si="2"/>
        <v>6</v>
      </c>
      <c r="I20" s="105">
        <f>H20+'31.10'!I20</f>
        <v>3029</v>
      </c>
      <c r="J20" s="51">
        <v>3</v>
      </c>
      <c r="K20" s="51">
        <v>2</v>
      </c>
      <c r="L20" s="51">
        <v>2</v>
      </c>
      <c r="M20" s="17">
        <f t="shared" si="1"/>
        <v>2991</v>
      </c>
      <c r="N20" s="86">
        <v>35</v>
      </c>
      <c r="O20" s="3"/>
      <c r="P20" s="3"/>
      <c r="Q20" s="3"/>
      <c r="R20" s="3"/>
    </row>
    <row r="21" spans="1:18" ht="22.2" customHeight="1" x14ac:dyDescent="0.3">
      <c r="A21" s="1">
        <f t="shared" si="0"/>
        <v>43770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H21+'31.10'!I21</f>
        <v>239</v>
      </c>
      <c r="J21" s="51"/>
      <c r="K21" s="51"/>
      <c r="L21" s="51"/>
      <c r="M21" s="17">
        <f t="shared" si="1"/>
        <v>239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H22+'31.10'!I22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43770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62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62</v>
      </c>
      <c r="I24" s="94">
        <f t="shared" si="3"/>
        <v>30144</v>
      </c>
      <c r="J24" s="92">
        <f t="shared" si="3"/>
        <v>85</v>
      </c>
      <c r="K24" s="92">
        <f t="shared" si="3"/>
        <v>50</v>
      </c>
      <c r="L24" s="92">
        <f t="shared" si="3"/>
        <v>30</v>
      </c>
      <c r="M24" s="95">
        <f t="shared" si="3"/>
        <v>29747</v>
      </c>
      <c r="N24" s="96">
        <f t="shared" si="3"/>
        <v>312</v>
      </c>
      <c r="O24" s="3"/>
      <c r="P24" s="3"/>
      <c r="Q24" s="3"/>
      <c r="R24" s="3"/>
    </row>
    <row r="25" spans="1:18" x14ac:dyDescent="0.3">
      <c r="A25" s="1">
        <f t="shared" ref="A25:A88" si="4">$N$3</f>
        <v>43770</v>
      </c>
      <c r="B25" s="2">
        <v>1</v>
      </c>
      <c r="C25" s="78"/>
      <c r="D25" s="79" t="s">
        <v>119</v>
      </c>
      <c r="E25" s="97">
        <f>E75</f>
        <v>10</v>
      </c>
      <c r="F25" s="98">
        <f t="shared" ref="F25:N25" si="5">F75</f>
        <v>0</v>
      </c>
      <c r="G25" s="98">
        <f t="shared" si="5"/>
        <v>0</v>
      </c>
      <c r="H25" s="99">
        <f t="shared" si="5"/>
        <v>10</v>
      </c>
      <c r="I25" s="97">
        <f t="shared" si="5"/>
        <v>19489</v>
      </c>
      <c r="J25" s="98">
        <f t="shared" si="5"/>
        <v>105</v>
      </c>
      <c r="K25" s="98">
        <f t="shared" si="5"/>
        <v>97</v>
      </c>
      <c r="L25" s="100">
        <f t="shared" si="5"/>
        <v>69</v>
      </c>
      <c r="M25" s="101">
        <f t="shared" si="5"/>
        <v>19320</v>
      </c>
      <c r="N25" s="102">
        <f t="shared" si="5"/>
        <v>64</v>
      </c>
      <c r="O25" s="3"/>
      <c r="P25" s="3"/>
      <c r="Q25" s="3"/>
      <c r="R25" s="3"/>
    </row>
    <row r="26" spans="1:18" x14ac:dyDescent="0.3">
      <c r="A26" s="1">
        <f t="shared" si="4"/>
        <v>43770</v>
      </c>
      <c r="B26" s="2">
        <v>1</v>
      </c>
      <c r="C26" s="78"/>
      <c r="D26" s="79" t="s">
        <v>154</v>
      </c>
      <c r="E26" s="97">
        <f>E24+E25</f>
        <v>72</v>
      </c>
      <c r="F26" s="98">
        <f t="shared" ref="F26:N26" si="6">F24+F25</f>
        <v>0</v>
      </c>
      <c r="G26" s="98">
        <f t="shared" si="6"/>
        <v>0</v>
      </c>
      <c r="H26" s="99">
        <f t="shared" si="6"/>
        <v>72</v>
      </c>
      <c r="I26" s="97">
        <f t="shared" si="6"/>
        <v>49633</v>
      </c>
      <c r="J26" s="98">
        <f t="shared" si="6"/>
        <v>190</v>
      </c>
      <c r="K26" s="98">
        <f t="shared" si="6"/>
        <v>147</v>
      </c>
      <c r="L26" s="100">
        <f t="shared" si="6"/>
        <v>99</v>
      </c>
      <c r="M26" s="101">
        <f t="shared" si="6"/>
        <v>49067</v>
      </c>
      <c r="N26" s="102">
        <f t="shared" si="6"/>
        <v>376</v>
      </c>
      <c r="O26" s="3"/>
      <c r="P26" s="67"/>
      <c r="Q26" s="3"/>
      <c r="R26" s="3"/>
    </row>
    <row r="27" spans="1:18" x14ac:dyDescent="0.3">
      <c r="A27" s="1">
        <f t="shared" si="4"/>
        <v>43770</v>
      </c>
      <c r="B27" s="2">
        <v>1</v>
      </c>
      <c r="C27" s="80"/>
      <c r="D27" s="81" t="s">
        <v>120</v>
      </c>
      <c r="E27" s="97">
        <f>SUM(E28:E35)</f>
        <v>143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143</v>
      </c>
      <c r="I27" s="97">
        <f t="shared" si="7"/>
        <v>46678</v>
      </c>
      <c r="J27" s="98">
        <f t="shared" si="7"/>
        <v>58</v>
      </c>
      <c r="K27" s="98">
        <f t="shared" si="7"/>
        <v>24</v>
      </c>
      <c r="L27" s="100">
        <f t="shared" si="7"/>
        <v>8</v>
      </c>
      <c r="M27" s="101">
        <f t="shared" si="7"/>
        <v>46087</v>
      </c>
      <c r="N27" s="102">
        <f t="shared" si="7"/>
        <v>533</v>
      </c>
      <c r="O27" s="3"/>
      <c r="P27" s="3"/>
      <c r="Q27" s="3"/>
      <c r="R27" s="3"/>
    </row>
    <row r="28" spans="1:18" x14ac:dyDescent="0.3">
      <c r="A28" s="1">
        <f t="shared" si="4"/>
        <v>43770</v>
      </c>
      <c r="B28" s="2" t="s">
        <v>31</v>
      </c>
      <c r="C28" s="12">
        <v>1</v>
      </c>
      <c r="D28" s="48" t="s">
        <v>32</v>
      </c>
      <c r="E28" s="13">
        <v>16</v>
      </c>
      <c r="F28" s="13">
        <v>0</v>
      </c>
      <c r="G28" s="13">
        <v>0</v>
      </c>
      <c r="H28" s="82">
        <f t="shared" ref="H28:H35" si="8">SUM(E28:G28)</f>
        <v>16</v>
      </c>
      <c r="I28" s="104">
        <f>H28+'31.10'!I28</f>
        <v>11187</v>
      </c>
      <c r="J28" s="49">
        <v>13</v>
      </c>
      <c r="K28" s="49">
        <v>4</v>
      </c>
      <c r="L28" s="49">
        <v>2</v>
      </c>
      <c r="M28" s="14">
        <f t="shared" ref="M28:M35" si="9">I28-N28-J28</f>
        <v>11090</v>
      </c>
      <c r="N28" s="85">
        <v>84</v>
      </c>
      <c r="O28" s="3"/>
      <c r="P28" s="3"/>
      <c r="Q28" s="3"/>
      <c r="R28" s="3"/>
    </row>
    <row r="29" spans="1:18" x14ac:dyDescent="0.3">
      <c r="A29" s="1">
        <f t="shared" si="4"/>
        <v>43770</v>
      </c>
      <c r="B29" s="2" t="s">
        <v>33</v>
      </c>
      <c r="C29" s="15">
        <v>2</v>
      </c>
      <c r="D29" s="50" t="s">
        <v>156</v>
      </c>
      <c r="E29" s="13">
        <v>22</v>
      </c>
      <c r="F29" s="13">
        <v>0</v>
      </c>
      <c r="G29" s="13">
        <v>0</v>
      </c>
      <c r="H29" s="83">
        <f t="shared" si="8"/>
        <v>22</v>
      </c>
      <c r="I29" s="105">
        <f>H29+'31.10'!I29</f>
        <v>7568</v>
      </c>
      <c r="J29" s="51">
        <v>5</v>
      </c>
      <c r="K29" s="51">
        <v>3</v>
      </c>
      <c r="L29" s="51">
        <v>0</v>
      </c>
      <c r="M29" s="17">
        <f t="shared" si="9"/>
        <v>7454</v>
      </c>
      <c r="N29" s="86">
        <v>109</v>
      </c>
      <c r="O29" s="3"/>
      <c r="P29" s="3"/>
      <c r="Q29" s="3"/>
      <c r="R29" s="3"/>
    </row>
    <row r="30" spans="1:18" x14ac:dyDescent="0.3">
      <c r="A30" s="1">
        <f t="shared" si="4"/>
        <v>43770</v>
      </c>
      <c r="B30" s="2" t="s">
        <v>35</v>
      </c>
      <c r="C30" s="15">
        <v>3</v>
      </c>
      <c r="D30" s="50" t="s">
        <v>36</v>
      </c>
      <c r="E30" s="13">
        <v>57</v>
      </c>
      <c r="F30" s="13">
        <v>0</v>
      </c>
      <c r="G30" s="13">
        <v>0</v>
      </c>
      <c r="H30" s="83">
        <f t="shared" si="8"/>
        <v>57</v>
      </c>
      <c r="I30" s="105">
        <f>H30+'31.10'!I30</f>
        <v>11158</v>
      </c>
      <c r="J30" s="51">
        <v>17</v>
      </c>
      <c r="K30" s="51">
        <v>9</v>
      </c>
      <c r="L30" s="51">
        <v>3</v>
      </c>
      <c r="M30" s="17">
        <f t="shared" si="9"/>
        <v>10958</v>
      </c>
      <c r="N30" s="86">
        <v>183</v>
      </c>
      <c r="O30" s="3"/>
      <c r="P30" s="3"/>
      <c r="Q30" s="3"/>
      <c r="R30" s="3"/>
    </row>
    <row r="31" spans="1:18" x14ac:dyDescent="0.3">
      <c r="A31" s="1">
        <f t="shared" si="4"/>
        <v>43770</v>
      </c>
      <c r="B31" s="2" t="s">
        <v>37</v>
      </c>
      <c r="C31" s="15">
        <v>4</v>
      </c>
      <c r="D31" s="50" t="s">
        <v>38</v>
      </c>
      <c r="E31" s="13">
        <v>3</v>
      </c>
      <c r="F31" s="13">
        <v>0</v>
      </c>
      <c r="G31" s="13">
        <v>0</v>
      </c>
      <c r="H31" s="83">
        <f t="shared" si="8"/>
        <v>3</v>
      </c>
      <c r="I31" s="105">
        <f>H31+'31.10'!I31</f>
        <v>2112</v>
      </c>
      <c r="J31" s="51">
        <v>4</v>
      </c>
      <c r="K31" s="51">
        <v>3</v>
      </c>
      <c r="L31" s="51">
        <v>2</v>
      </c>
      <c r="M31" s="17">
        <f t="shared" si="9"/>
        <v>2091</v>
      </c>
      <c r="N31" s="86">
        <v>17</v>
      </c>
      <c r="O31" s="3"/>
      <c r="P31" s="3"/>
      <c r="Q31" s="3"/>
      <c r="R31" s="3"/>
    </row>
    <row r="32" spans="1:18" x14ac:dyDescent="0.3">
      <c r="A32" s="1">
        <f t="shared" si="4"/>
        <v>43770</v>
      </c>
      <c r="B32" s="2" t="s">
        <v>39</v>
      </c>
      <c r="C32" s="15">
        <v>5</v>
      </c>
      <c r="D32" s="50" t="s">
        <v>40</v>
      </c>
      <c r="E32" s="13">
        <v>6</v>
      </c>
      <c r="F32" s="13">
        <v>0</v>
      </c>
      <c r="G32" s="13">
        <v>0</v>
      </c>
      <c r="H32" s="83">
        <f t="shared" si="8"/>
        <v>6</v>
      </c>
      <c r="I32" s="105">
        <f>H32+'31.10'!I32</f>
        <v>4663</v>
      </c>
      <c r="J32" s="51">
        <v>5</v>
      </c>
      <c r="K32" s="51">
        <v>1</v>
      </c>
      <c r="L32" s="51">
        <v>0</v>
      </c>
      <c r="M32" s="17">
        <f t="shared" si="9"/>
        <v>4633</v>
      </c>
      <c r="N32" s="86">
        <v>25</v>
      </c>
      <c r="O32" s="3"/>
      <c r="P32" s="3"/>
      <c r="Q32" s="3"/>
      <c r="R32" s="3"/>
    </row>
    <row r="33" spans="1:18" x14ac:dyDescent="0.3">
      <c r="A33" s="1">
        <f t="shared" si="4"/>
        <v>43770</v>
      </c>
      <c r="B33" s="2" t="s">
        <v>41</v>
      </c>
      <c r="C33" s="15">
        <v>6</v>
      </c>
      <c r="D33" s="50" t="s">
        <v>42</v>
      </c>
      <c r="E33" s="13">
        <v>34</v>
      </c>
      <c r="F33" s="13">
        <v>0</v>
      </c>
      <c r="G33" s="13">
        <v>0</v>
      </c>
      <c r="H33" s="83">
        <f t="shared" si="8"/>
        <v>34</v>
      </c>
      <c r="I33" s="105">
        <f>H33+'31.10'!I33</f>
        <v>6709</v>
      </c>
      <c r="J33" s="51">
        <v>9</v>
      </c>
      <c r="K33" s="51">
        <v>3</v>
      </c>
      <c r="L33" s="51">
        <v>0</v>
      </c>
      <c r="M33" s="17">
        <f t="shared" si="9"/>
        <v>6604</v>
      </c>
      <c r="N33" s="86">
        <v>96</v>
      </c>
      <c r="O33" s="3"/>
      <c r="P33" s="3"/>
      <c r="Q33" s="3"/>
      <c r="R33" s="3"/>
    </row>
    <row r="34" spans="1:18" x14ac:dyDescent="0.3">
      <c r="A34" s="1">
        <f t="shared" si="4"/>
        <v>43770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H34+'31.10'!I34</f>
        <v>988</v>
      </c>
      <c r="J34" s="51">
        <v>1</v>
      </c>
      <c r="K34" s="51">
        <v>0</v>
      </c>
      <c r="L34" s="51">
        <v>0</v>
      </c>
      <c r="M34" s="17">
        <f t="shared" si="9"/>
        <v>985</v>
      </c>
      <c r="N34" s="86">
        <v>2</v>
      </c>
      <c r="O34" s="3"/>
      <c r="P34" s="3"/>
      <c r="Q34" s="3"/>
      <c r="R34" s="3"/>
    </row>
    <row r="35" spans="1:18" x14ac:dyDescent="0.3">
      <c r="A35" s="1">
        <f t="shared" si="4"/>
        <v>43770</v>
      </c>
      <c r="B35" s="2" t="s">
        <v>45</v>
      </c>
      <c r="C35" s="20">
        <v>8</v>
      </c>
      <c r="D35" s="54" t="s">
        <v>46</v>
      </c>
      <c r="E35" s="13">
        <v>4</v>
      </c>
      <c r="F35" s="13">
        <v>0</v>
      </c>
      <c r="G35" s="13">
        <v>0</v>
      </c>
      <c r="H35" s="84">
        <f t="shared" si="8"/>
        <v>4</v>
      </c>
      <c r="I35" s="106">
        <f>H35+'31.10'!I35</f>
        <v>2293</v>
      </c>
      <c r="J35" s="55">
        <v>4</v>
      </c>
      <c r="K35" s="55">
        <v>1</v>
      </c>
      <c r="L35" s="55">
        <v>1</v>
      </c>
      <c r="M35" s="19">
        <f t="shared" si="9"/>
        <v>2272</v>
      </c>
      <c r="N35" s="87">
        <v>17</v>
      </c>
      <c r="O35" s="3"/>
      <c r="P35" s="3"/>
      <c r="Q35" s="3"/>
      <c r="R35" s="3"/>
    </row>
    <row r="36" spans="1:18" x14ac:dyDescent="0.3">
      <c r="A36" s="1">
        <f t="shared" si="4"/>
        <v>43770</v>
      </c>
      <c r="B36" s="2">
        <v>1</v>
      </c>
      <c r="C36" s="103"/>
      <c r="D36" s="22" t="s">
        <v>47</v>
      </c>
      <c r="E36" s="23">
        <f>SUM(E26:E27)</f>
        <v>215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215</v>
      </c>
      <c r="I36" s="23">
        <f t="shared" si="10"/>
        <v>96311</v>
      </c>
      <c r="J36" s="23">
        <f t="shared" si="10"/>
        <v>248</v>
      </c>
      <c r="K36" s="23">
        <f t="shared" si="10"/>
        <v>171</v>
      </c>
      <c r="L36" s="23">
        <f t="shared" si="10"/>
        <v>107</v>
      </c>
      <c r="M36" s="23">
        <f t="shared" si="10"/>
        <v>95154</v>
      </c>
      <c r="N36" s="23">
        <f t="shared" si="10"/>
        <v>909</v>
      </c>
      <c r="O36" s="3"/>
      <c r="P36" s="3"/>
      <c r="Q36" s="3"/>
      <c r="R36" s="3"/>
    </row>
    <row r="37" spans="1:18" ht="21.6" customHeight="1" x14ac:dyDescent="0.3">
      <c r="A37" s="1">
        <f t="shared" si="4"/>
        <v>43770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43770</v>
      </c>
      <c r="B38" s="64">
        <v>1</v>
      </c>
      <c r="C38" s="69"/>
      <c r="D38" s="306" t="s">
        <v>225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43770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43770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43770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43770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43770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10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64</v>
      </c>
      <c r="O43" s="3"/>
      <c r="P43" s="3"/>
      <c r="Q43" s="3"/>
      <c r="R43" s="3"/>
    </row>
    <row r="44" spans="1:18" ht="58.2" customHeight="1" x14ac:dyDescent="0.3">
      <c r="A44" s="1">
        <f t="shared" si="4"/>
        <v>43770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04" t="s">
        <v>142</v>
      </c>
      <c r="I44" s="65" t="str">
        <f>"me©‡gvU fwZ© 
= "&amp;I75</f>
        <v>me©‡gvU fwZ© 
= 19489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97</v>
      </c>
      <c r="L44" s="65" t="str">
        <f>"wbwðZ g„„Zz¨ 
= "&amp;L75</f>
        <v>wbwðZ g„„Zz¨ 
= 69</v>
      </c>
      <c r="M44" s="65" t="str">
        <f>"QvocÎ cÖvß †ivMx
 = "&amp;M75</f>
        <v>QvocÎ cÖvß †ivMx
 = 19320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43770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H45+'31.10'!I45</f>
        <v>1201</v>
      </c>
      <c r="J45" s="49">
        <v>3</v>
      </c>
      <c r="K45" s="49">
        <v>2</v>
      </c>
      <c r="L45" s="49">
        <v>1</v>
      </c>
      <c r="M45" s="14">
        <f t="shared" ref="M45:M74" si="12">I45-N45-J45</f>
        <v>1196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43770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H46+'31.10'!I46</f>
        <v>1830</v>
      </c>
      <c r="J46" s="51">
        <v>11</v>
      </c>
      <c r="K46" s="51">
        <v>10</v>
      </c>
      <c r="L46" s="51">
        <v>8</v>
      </c>
      <c r="M46" s="17">
        <f t="shared" si="12"/>
        <v>1810</v>
      </c>
      <c r="N46" s="86">
        <v>9</v>
      </c>
      <c r="O46" s="3"/>
      <c r="P46" s="3"/>
      <c r="Q46" s="3"/>
      <c r="R46" s="3"/>
    </row>
    <row r="47" spans="1:18" ht="17.55" customHeight="1" x14ac:dyDescent="0.3">
      <c r="A47" s="1">
        <f t="shared" si="4"/>
        <v>43770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H47+'31.10'!I47</f>
        <v>657</v>
      </c>
      <c r="J47" s="51">
        <v>4</v>
      </c>
      <c r="K47" s="51">
        <v>4</v>
      </c>
      <c r="L47" s="51">
        <v>3</v>
      </c>
      <c r="M47" s="17">
        <f t="shared" si="12"/>
        <v>649</v>
      </c>
      <c r="N47" s="86">
        <v>4</v>
      </c>
      <c r="O47" s="3"/>
      <c r="P47" s="3"/>
      <c r="Q47" s="3"/>
      <c r="R47" s="3"/>
    </row>
    <row r="48" spans="1:18" ht="17.55" customHeight="1" x14ac:dyDescent="0.3">
      <c r="A48" s="1">
        <f t="shared" si="4"/>
        <v>43770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H48+'31.10'!I48</f>
        <v>744</v>
      </c>
      <c r="J48" s="51">
        <v>8</v>
      </c>
      <c r="K48" s="51">
        <v>7</v>
      </c>
      <c r="L48" s="51">
        <v>4</v>
      </c>
      <c r="M48" s="17">
        <f t="shared" si="12"/>
        <v>735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43770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H49+'31.10'!I49</f>
        <v>893</v>
      </c>
      <c r="J49" s="51">
        <v>12</v>
      </c>
      <c r="K49" s="51">
        <v>12</v>
      </c>
      <c r="L49" s="51">
        <v>12</v>
      </c>
      <c r="M49" s="17">
        <f t="shared" si="12"/>
        <v>877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43770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H50+'31.10'!I50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43770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H51+'31.10'!I51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43770</v>
      </c>
      <c r="B52" s="2" t="s">
        <v>71</v>
      </c>
      <c r="C52" s="33">
        <v>8</v>
      </c>
      <c r="D52" s="50" t="s">
        <v>72</v>
      </c>
      <c r="E52" s="13">
        <v>2</v>
      </c>
      <c r="F52" s="13">
        <v>0</v>
      </c>
      <c r="G52" s="13">
        <v>0</v>
      </c>
      <c r="H52" s="83">
        <f t="shared" si="11"/>
        <v>2</v>
      </c>
      <c r="I52" s="105">
        <f>H52+'31.10'!I52</f>
        <v>368</v>
      </c>
      <c r="J52" s="51">
        <v>1</v>
      </c>
      <c r="K52" s="51">
        <v>2</v>
      </c>
      <c r="L52" s="51">
        <v>2</v>
      </c>
      <c r="M52" s="17">
        <f t="shared" si="12"/>
        <v>361</v>
      </c>
      <c r="N52" s="86">
        <v>6</v>
      </c>
      <c r="O52" s="3"/>
      <c r="P52" s="3"/>
      <c r="Q52" s="3"/>
      <c r="R52" s="3"/>
    </row>
    <row r="53" spans="1:18" ht="17.55" customHeight="1" x14ac:dyDescent="0.3">
      <c r="A53" s="1">
        <f t="shared" si="4"/>
        <v>43770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H53+'31.10'!I53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43770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H54+'31.10'!I54</f>
        <v>1677</v>
      </c>
      <c r="J54" s="51">
        <v>2</v>
      </c>
      <c r="K54" s="51">
        <v>1</v>
      </c>
      <c r="L54" s="51">
        <v>1</v>
      </c>
      <c r="M54" s="17">
        <f t="shared" si="12"/>
        <v>1668</v>
      </c>
      <c r="N54" s="86">
        <v>7</v>
      </c>
      <c r="O54" s="3"/>
      <c r="P54" s="3"/>
      <c r="Q54" s="3"/>
      <c r="R54" s="3"/>
    </row>
    <row r="55" spans="1:18" ht="17.55" customHeight="1" x14ac:dyDescent="0.3">
      <c r="A55" s="1">
        <f t="shared" si="4"/>
        <v>43770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H55+'31.10'!I55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43770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H56+'31.10'!I56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43770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H57+'31.10'!I57</f>
        <v>674</v>
      </c>
      <c r="J57" s="51">
        <v>4</v>
      </c>
      <c r="K57" s="51">
        <v>4</v>
      </c>
      <c r="L57" s="51">
        <v>1</v>
      </c>
      <c r="M57" s="17">
        <f t="shared" si="12"/>
        <v>670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43770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H58+'31.10'!I58</f>
        <v>1381</v>
      </c>
      <c r="J58" s="51">
        <v>6</v>
      </c>
      <c r="K58" s="51">
        <v>6</v>
      </c>
      <c r="L58" s="51">
        <v>4</v>
      </c>
      <c r="M58" s="17">
        <f t="shared" si="12"/>
        <v>1370</v>
      </c>
      <c r="N58" s="86">
        <v>5</v>
      </c>
      <c r="O58" s="3"/>
      <c r="P58" s="3"/>
      <c r="Q58" s="3"/>
      <c r="R58" s="3"/>
    </row>
    <row r="59" spans="1:18" ht="17.55" customHeight="1" x14ac:dyDescent="0.3">
      <c r="A59" s="1">
        <f t="shared" si="4"/>
        <v>43770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H59+'31.10'!I59</f>
        <v>757</v>
      </c>
      <c r="J59" s="51">
        <v>8</v>
      </c>
      <c r="K59" s="51">
        <v>8</v>
      </c>
      <c r="L59" s="51">
        <v>7</v>
      </c>
      <c r="M59" s="17">
        <f t="shared" si="12"/>
        <v>747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43770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H60+'31.10'!I60</f>
        <v>365</v>
      </c>
      <c r="J60" s="51"/>
      <c r="K60" s="51"/>
      <c r="L60" s="51">
        <v>0</v>
      </c>
      <c r="M60" s="17">
        <f t="shared" si="12"/>
        <v>363</v>
      </c>
      <c r="N60" s="86">
        <v>2</v>
      </c>
      <c r="O60" s="3"/>
      <c r="P60" s="3"/>
      <c r="Q60" s="3"/>
      <c r="R60" s="3"/>
    </row>
    <row r="61" spans="1:18" ht="17.55" customHeight="1" x14ac:dyDescent="0.3">
      <c r="A61" s="1">
        <f t="shared" si="4"/>
        <v>43770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H61+'31.10'!I61</f>
        <v>478</v>
      </c>
      <c r="J61" s="51"/>
      <c r="K61" s="51"/>
      <c r="L61" s="51">
        <v>0</v>
      </c>
      <c r="M61" s="17">
        <f t="shared" si="12"/>
        <v>477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43770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H62+'31.10'!I62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43770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H63+'31.10'!I63</f>
        <v>788</v>
      </c>
      <c r="J63" s="51">
        <v>6</v>
      </c>
      <c r="K63" s="51">
        <v>5</v>
      </c>
      <c r="L63" s="51">
        <v>5</v>
      </c>
      <c r="M63" s="17">
        <f t="shared" si="12"/>
        <v>780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43770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H64+'31.10'!I64</f>
        <v>973</v>
      </c>
      <c r="J64" s="51"/>
      <c r="K64" s="51"/>
      <c r="L64" s="51">
        <v>0</v>
      </c>
      <c r="M64" s="17">
        <f t="shared" si="12"/>
        <v>967</v>
      </c>
      <c r="N64" s="86">
        <v>6</v>
      </c>
      <c r="O64" s="3"/>
      <c r="P64" s="3"/>
      <c r="Q64" s="3"/>
      <c r="R64" s="3"/>
    </row>
    <row r="65" spans="1:18" ht="17.55" customHeight="1" x14ac:dyDescent="0.3">
      <c r="A65" s="1">
        <f t="shared" si="4"/>
        <v>43770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H65+'31.10'!I65</f>
        <v>480</v>
      </c>
      <c r="J65" s="51">
        <v>4</v>
      </c>
      <c r="K65" s="51">
        <v>4</v>
      </c>
      <c r="L65" s="51">
        <v>4</v>
      </c>
      <c r="M65" s="17">
        <f t="shared" si="12"/>
        <v>475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43770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H66+'31.10'!I66</f>
        <v>307</v>
      </c>
      <c r="J66" s="51">
        <v>7</v>
      </c>
      <c r="K66" s="51">
        <v>7</v>
      </c>
      <c r="L66" s="51">
        <v>3</v>
      </c>
      <c r="M66" s="17">
        <f t="shared" si="12"/>
        <v>300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43770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H67+'31.10'!I67</f>
        <v>711</v>
      </c>
      <c r="J67" s="51">
        <v>7</v>
      </c>
      <c r="K67" s="51">
        <v>6</v>
      </c>
      <c r="L67" s="51">
        <v>5</v>
      </c>
      <c r="M67" s="17">
        <f t="shared" si="12"/>
        <v>701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43770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H68+'31.10'!I68</f>
        <v>357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43770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H69+'31.10'!I69</f>
        <v>833</v>
      </c>
      <c r="J69" s="51">
        <v>2</v>
      </c>
      <c r="K69" s="51">
        <v>2</v>
      </c>
      <c r="L69" s="51">
        <v>1</v>
      </c>
      <c r="M69" s="17">
        <f t="shared" si="12"/>
        <v>827</v>
      </c>
      <c r="N69" s="86">
        <v>4</v>
      </c>
      <c r="O69" s="3"/>
      <c r="P69" s="3"/>
      <c r="Q69" s="3"/>
      <c r="R69" s="3"/>
    </row>
    <row r="70" spans="1:18" ht="17.55" customHeight="1" x14ac:dyDescent="0.3">
      <c r="A70" s="1">
        <f t="shared" si="4"/>
        <v>43770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H70+'31.10'!I70</f>
        <v>781</v>
      </c>
      <c r="J70" s="51">
        <v>2</v>
      </c>
      <c r="K70" s="51">
        <v>2</v>
      </c>
      <c r="L70" s="51">
        <v>0</v>
      </c>
      <c r="M70" s="17">
        <f t="shared" si="12"/>
        <v>775</v>
      </c>
      <c r="N70" s="86">
        <v>4</v>
      </c>
      <c r="O70" s="3"/>
      <c r="P70" s="3"/>
      <c r="Q70" s="3"/>
      <c r="R70" s="3"/>
    </row>
    <row r="71" spans="1:18" ht="17.55" customHeight="1" x14ac:dyDescent="0.3">
      <c r="A71" s="1">
        <f t="shared" si="4"/>
        <v>43770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H71+'31.10'!I71</f>
        <v>771</v>
      </c>
      <c r="J71" s="51"/>
      <c r="K71" s="51"/>
      <c r="L71" s="51">
        <v>0</v>
      </c>
      <c r="M71" s="17">
        <f t="shared" si="12"/>
        <v>771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43770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H72+'31.10'!I72</f>
        <v>300</v>
      </c>
      <c r="J72" s="51"/>
      <c r="K72" s="51"/>
      <c r="L72" s="51">
        <v>0</v>
      </c>
      <c r="M72" s="17">
        <f t="shared" si="12"/>
        <v>299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43770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H73+'31.10'!I73</f>
        <v>395</v>
      </c>
      <c r="J73" s="51">
        <v>3</v>
      </c>
      <c r="K73" s="51">
        <v>3</v>
      </c>
      <c r="L73" s="51">
        <v>3</v>
      </c>
      <c r="M73" s="17">
        <f t="shared" si="12"/>
        <v>392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43770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H74+'31.10'!I74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43770</v>
      </c>
      <c r="B75" s="2">
        <v>1</v>
      </c>
      <c r="C75" s="29"/>
      <c r="D75" s="22" t="s">
        <v>117</v>
      </c>
      <c r="E75" s="23">
        <f>SUM(E45:E74)</f>
        <v>10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10</v>
      </c>
      <c r="I75" s="23">
        <f t="shared" si="13"/>
        <v>19489</v>
      </c>
      <c r="J75" s="23">
        <f t="shared" si="13"/>
        <v>105</v>
      </c>
      <c r="K75" s="23">
        <f t="shared" si="13"/>
        <v>97</v>
      </c>
      <c r="L75" s="23">
        <f t="shared" si="13"/>
        <v>69</v>
      </c>
      <c r="M75" s="23">
        <f t="shared" si="13"/>
        <v>19320</v>
      </c>
      <c r="N75" s="23">
        <f t="shared" si="13"/>
        <v>64</v>
      </c>
      <c r="O75" s="3"/>
      <c r="P75" s="3"/>
      <c r="Q75" s="3"/>
      <c r="R75" s="3"/>
    </row>
    <row r="76" spans="1:18" ht="17.55" customHeight="1" x14ac:dyDescent="0.3">
      <c r="A76" s="1">
        <f t="shared" si="4"/>
        <v>43770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43770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43770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43770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43770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43770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43770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43770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43770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43770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43770</v>
      </c>
      <c r="B86" s="2">
        <v>1</v>
      </c>
      <c r="E86" s="30"/>
    </row>
    <row r="87" spans="1:14" x14ac:dyDescent="0.3">
      <c r="A87" s="1">
        <f t="shared" si="4"/>
        <v>43770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43770</v>
      </c>
      <c r="B88" s="2">
        <v>1</v>
      </c>
      <c r="E88" s="30"/>
    </row>
    <row r="89" spans="1:14" x14ac:dyDescent="0.3">
      <c r="A89" s="1">
        <f t="shared" ref="A89" si="14">$N$3</f>
        <v>43770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43769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43769</v>
      </c>
      <c r="B2" s="2">
        <v>1</v>
      </c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41"/>
      <c r="N2" s="202"/>
    </row>
    <row r="3" spans="1:20" ht="17.399999999999999" x14ac:dyDescent="0.3">
      <c r="A3" s="1">
        <f t="shared" si="0"/>
        <v>43769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43769</v>
      </c>
      <c r="O3" s="3"/>
      <c r="P3" s="3"/>
      <c r="Q3" s="3"/>
      <c r="R3" s="3"/>
    </row>
    <row r="4" spans="1:20" ht="17.399999999999999" x14ac:dyDescent="0.3">
      <c r="A4" s="1">
        <f t="shared" si="0"/>
        <v>43769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43769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43769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43769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43769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43769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213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926</v>
      </c>
      <c r="O9" s="3"/>
      <c r="P9" s="3"/>
      <c r="Q9" s="40" t="str">
        <f>"24 N›Uvq ?? msL¨v = "&amp;H36</f>
        <v>24 N›Uvq ?? msL¨v = 213</v>
      </c>
    </row>
    <row r="10" spans="1:20" ht="57.6" x14ac:dyDescent="0.3">
      <c r="A10" s="1">
        <f t="shared" si="0"/>
        <v>43769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01" t="s">
        <v>142</v>
      </c>
      <c r="I10" s="65" t="str">
        <f>"me©‡gvU fwZ©
= "&amp;I36</f>
        <v>me©‡gvU fwZ©
= 96096</v>
      </c>
      <c r="J10" s="65" t="str">
        <f>"ch©v‡jvPbvi Rb¨ †cÖwiZ g„„Zz¨ 
= "&amp;J36</f>
        <v>ch©v‡jvPbvi Rb¨ †cÖwiZ g„„Zz¨ 
= 248</v>
      </c>
      <c r="K10" s="65" t="str">
        <f>"ch©v‡jvPbv m¤úbœK…Z g„„Zz¨ 
= "&amp;K36</f>
        <v>ch©v‡jvPbv m¤úbœK…Z g„„Zz¨ 
= 171</v>
      </c>
      <c r="L10" s="65" t="str">
        <f>"wbwðZ g„„Zz¨ 
= "&amp;L36</f>
        <v>wbwðZ g„„Zz¨ 
= 107</v>
      </c>
      <c r="M10" s="65" t="str">
        <f>"QvocÎ cÖvß †ivMx
 = "&amp;M36</f>
        <v>QvocÎ cÖvß †ivMx
 = 94922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43769</v>
      </c>
      <c r="B11" s="2" t="s">
        <v>9</v>
      </c>
      <c r="C11" s="12">
        <v>1</v>
      </c>
      <c r="D11" s="57" t="s">
        <v>10</v>
      </c>
      <c r="E11" s="13">
        <v>18</v>
      </c>
      <c r="F11" s="13">
        <v>0</v>
      </c>
      <c r="G11" s="13">
        <v>0</v>
      </c>
      <c r="H11" s="82">
        <f>SUM(E11:G11)</f>
        <v>18</v>
      </c>
      <c r="I11" s="104">
        <f>H11+'30.10'!I11</f>
        <v>8255</v>
      </c>
      <c r="J11" s="49">
        <v>40</v>
      </c>
      <c r="K11" s="49">
        <v>23</v>
      </c>
      <c r="L11" s="49">
        <v>11</v>
      </c>
      <c r="M11" s="14">
        <f t="shared" ref="M11:M23" si="1">I11-N11-J11</f>
        <v>8129</v>
      </c>
      <c r="N11" s="85">
        <v>86</v>
      </c>
      <c r="O11" s="3"/>
      <c r="P11" s="3"/>
      <c r="Q11" s="3"/>
      <c r="R11" s="3"/>
    </row>
    <row r="12" spans="1:20" x14ac:dyDescent="0.3">
      <c r="A12" s="1">
        <f t="shared" si="0"/>
        <v>43769</v>
      </c>
      <c r="B12" s="2" t="s">
        <v>11</v>
      </c>
      <c r="C12" s="15">
        <v>2</v>
      </c>
      <c r="D12" s="59" t="s">
        <v>144</v>
      </c>
      <c r="E12" s="13">
        <v>16</v>
      </c>
      <c r="F12" s="13">
        <v>0</v>
      </c>
      <c r="G12" s="13">
        <v>0</v>
      </c>
      <c r="H12" s="83">
        <f t="shared" ref="H12:H23" si="2">SUM(E12:G12)</f>
        <v>16</v>
      </c>
      <c r="I12" s="105">
        <f>H12+'30.10'!I12</f>
        <v>4827</v>
      </c>
      <c r="J12" s="51">
        <v>2</v>
      </c>
      <c r="K12" s="51">
        <v>0</v>
      </c>
      <c r="L12" s="51">
        <v>0</v>
      </c>
      <c r="M12" s="17">
        <f t="shared" si="1"/>
        <v>4754</v>
      </c>
      <c r="N12" s="86">
        <v>71</v>
      </c>
      <c r="O12" s="3"/>
      <c r="P12" s="3"/>
      <c r="Q12" s="3"/>
      <c r="R12" s="3"/>
    </row>
    <row r="13" spans="1:20" x14ac:dyDescent="0.3">
      <c r="A13" s="1">
        <f t="shared" si="0"/>
        <v>43769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H13+'30.10'!I13</f>
        <v>1421</v>
      </c>
      <c r="J13" s="51">
        <v>15</v>
      </c>
      <c r="K13" s="51">
        <v>8</v>
      </c>
      <c r="L13" s="51">
        <v>8</v>
      </c>
      <c r="M13" s="17">
        <f t="shared" si="1"/>
        <v>1401</v>
      </c>
      <c r="N13" s="86">
        <v>5</v>
      </c>
      <c r="O13" s="3"/>
      <c r="Q13" s="3"/>
      <c r="R13" s="3"/>
    </row>
    <row r="14" spans="1:20" x14ac:dyDescent="0.3">
      <c r="A14" s="1">
        <f t="shared" si="0"/>
        <v>43769</v>
      </c>
      <c r="B14" s="2" t="s">
        <v>14</v>
      </c>
      <c r="C14" s="15">
        <v>4</v>
      </c>
      <c r="D14" s="59" t="s">
        <v>145</v>
      </c>
      <c r="E14" s="13">
        <v>1</v>
      </c>
      <c r="F14" s="13">
        <v>0</v>
      </c>
      <c r="G14" s="13">
        <v>0</v>
      </c>
      <c r="H14" s="83">
        <f t="shared" si="2"/>
        <v>1</v>
      </c>
      <c r="I14" s="105">
        <f>H14+'30.10'!I14</f>
        <v>3576</v>
      </c>
      <c r="J14" s="51">
        <v>7</v>
      </c>
      <c r="K14" s="51">
        <v>6</v>
      </c>
      <c r="L14" s="51">
        <v>3</v>
      </c>
      <c r="M14" s="17">
        <f t="shared" si="1"/>
        <v>3553</v>
      </c>
      <c r="N14" s="86">
        <v>16</v>
      </c>
      <c r="O14" s="3"/>
      <c r="P14" s="3"/>
      <c r="Q14" s="3"/>
      <c r="R14" s="3"/>
    </row>
    <row r="15" spans="1:20" ht="17.399999999999999" x14ac:dyDescent="0.3">
      <c r="A15" s="1">
        <f t="shared" si="0"/>
        <v>43769</v>
      </c>
      <c r="B15" s="2" t="s">
        <v>19</v>
      </c>
      <c r="C15" s="15">
        <v>5</v>
      </c>
      <c r="D15" s="59" t="s">
        <v>20</v>
      </c>
      <c r="E15" s="13">
        <v>0</v>
      </c>
      <c r="F15" s="13">
        <v>0</v>
      </c>
      <c r="G15" s="13">
        <v>0</v>
      </c>
      <c r="H15" s="83">
        <f t="shared" si="2"/>
        <v>0</v>
      </c>
      <c r="I15" s="105">
        <f>H15+'30.10'!I15</f>
        <v>1608</v>
      </c>
      <c r="J15" s="51">
        <v>3</v>
      </c>
      <c r="K15" s="51">
        <v>2</v>
      </c>
      <c r="L15" s="51">
        <v>2</v>
      </c>
      <c r="M15" s="17">
        <f t="shared" si="1"/>
        <v>1592</v>
      </c>
      <c r="N15" s="86">
        <v>13</v>
      </c>
      <c r="O15" s="3"/>
      <c r="P15" s="3"/>
      <c r="Q15" s="3"/>
      <c r="R15" s="3"/>
    </row>
    <row r="16" spans="1:20" ht="17.399999999999999" x14ac:dyDescent="0.3">
      <c r="A16" s="1">
        <f t="shared" si="0"/>
        <v>43769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H16+'30.10'!I16</f>
        <v>1012</v>
      </c>
      <c r="J16" s="51"/>
      <c r="K16" s="51"/>
      <c r="L16" s="51">
        <v>0</v>
      </c>
      <c r="M16" s="17">
        <f t="shared" si="1"/>
        <v>1009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43769</v>
      </c>
      <c r="B17" s="2" t="s">
        <v>23</v>
      </c>
      <c r="C17" s="15">
        <v>7</v>
      </c>
      <c r="D17" s="61" t="s">
        <v>24</v>
      </c>
      <c r="E17" s="13">
        <v>7</v>
      </c>
      <c r="F17" s="13">
        <v>0</v>
      </c>
      <c r="G17" s="13">
        <v>0</v>
      </c>
      <c r="H17" s="83">
        <f t="shared" si="2"/>
        <v>7</v>
      </c>
      <c r="I17" s="105">
        <f>H17+'30.10'!I17</f>
        <v>4002</v>
      </c>
      <c r="J17" s="51">
        <v>15</v>
      </c>
      <c r="K17" s="51">
        <v>9</v>
      </c>
      <c r="L17" s="51">
        <v>4</v>
      </c>
      <c r="M17" s="17">
        <f t="shared" si="1"/>
        <v>3938</v>
      </c>
      <c r="N17" s="86">
        <v>49</v>
      </c>
      <c r="O17" s="3"/>
      <c r="P17" s="3"/>
      <c r="Q17" s="3"/>
      <c r="R17" s="3"/>
    </row>
    <row r="18" spans="1:18" ht="17.399999999999999" x14ac:dyDescent="0.3">
      <c r="A18" s="1">
        <f t="shared" si="0"/>
        <v>43769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H18+'30.10'!I18</f>
        <v>347</v>
      </c>
      <c r="J18" s="51"/>
      <c r="K18" s="51"/>
      <c r="L18" s="51">
        <v>0</v>
      </c>
      <c r="M18" s="17">
        <f t="shared" si="1"/>
        <v>346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43769</v>
      </c>
      <c r="B19" s="2" t="s">
        <v>27</v>
      </c>
      <c r="C19" s="15">
        <v>9</v>
      </c>
      <c r="D19" s="61" t="s">
        <v>28</v>
      </c>
      <c r="E19" s="13">
        <v>4</v>
      </c>
      <c r="F19" s="13">
        <v>0</v>
      </c>
      <c r="G19" s="13">
        <v>0</v>
      </c>
      <c r="H19" s="83">
        <f t="shared" si="2"/>
        <v>4</v>
      </c>
      <c r="I19" s="105">
        <f>H19+'30.10'!I19</f>
        <v>1697</v>
      </c>
      <c r="J19" s="51"/>
      <c r="K19" s="51">
        <v>0</v>
      </c>
      <c r="L19" s="51">
        <v>0</v>
      </c>
      <c r="M19" s="17">
        <f t="shared" si="1"/>
        <v>1677</v>
      </c>
      <c r="N19" s="86">
        <v>20</v>
      </c>
      <c r="O19" s="3"/>
      <c r="P19" s="3"/>
      <c r="Q19" s="3"/>
      <c r="R19" s="3"/>
    </row>
    <row r="20" spans="1:18" x14ac:dyDescent="0.3">
      <c r="A20" s="1">
        <f t="shared" si="0"/>
        <v>43769</v>
      </c>
      <c r="B20" s="2" t="s">
        <v>29</v>
      </c>
      <c r="C20" s="15">
        <v>10</v>
      </c>
      <c r="D20" s="59" t="s">
        <v>30</v>
      </c>
      <c r="E20" s="13">
        <v>3</v>
      </c>
      <c r="F20" s="13">
        <v>0</v>
      </c>
      <c r="G20" s="13">
        <v>0</v>
      </c>
      <c r="H20" s="83">
        <f t="shared" si="2"/>
        <v>3</v>
      </c>
      <c r="I20" s="105">
        <f>H20+'30.10'!I20</f>
        <v>3023</v>
      </c>
      <c r="J20" s="51">
        <v>3</v>
      </c>
      <c r="K20" s="51">
        <v>2</v>
      </c>
      <c r="L20" s="51">
        <v>2</v>
      </c>
      <c r="M20" s="17">
        <f t="shared" si="1"/>
        <v>2986</v>
      </c>
      <c r="N20" s="86">
        <v>34</v>
      </c>
      <c r="O20" s="3"/>
      <c r="P20" s="3"/>
      <c r="Q20" s="3"/>
      <c r="R20" s="3"/>
    </row>
    <row r="21" spans="1:18" ht="22.2" customHeight="1" x14ac:dyDescent="0.3">
      <c r="A21" s="1">
        <f t="shared" si="0"/>
        <v>43769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H21+'30.10'!I21</f>
        <v>239</v>
      </c>
      <c r="J21" s="51"/>
      <c r="K21" s="51"/>
      <c r="L21" s="51"/>
      <c r="M21" s="17">
        <f t="shared" si="1"/>
        <v>239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H22+'30.10'!I22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43769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50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50</v>
      </c>
      <c r="I24" s="94">
        <f t="shared" si="3"/>
        <v>30082</v>
      </c>
      <c r="J24" s="92">
        <f t="shared" si="3"/>
        <v>85</v>
      </c>
      <c r="K24" s="92">
        <f t="shared" si="3"/>
        <v>50</v>
      </c>
      <c r="L24" s="92">
        <f t="shared" si="3"/>
        <v>30</v>
      </c>
      <c r="M24" s="95">
        <f t="shared" si="3"/>
        <v>29699</v>
      </c>
      <c r="N24" s="96">
        <f t="shared" si="3"/>
        <v>298</v>
      </c>
      <c r="O24" s="3"/>
      <c r="P24" s="3"/>
      <c r="Q24" s="3"/>
      <c r="R24" s="3"/>
    </row>
    <row r="25" spans="1:18" x14ac:dyDescent="0.3">
      <c r="A25" s="1">
        <f t="shared" ref="A25:A88" si="4">$N$3</f>
        <v>43769</v>
      </c>
      <c r="B25" s="2">
        <v>1</v>
      </c>
      <c r="C25" s="78"/>
      <c r="D25" s="79" t="s">
        <v>119</v>
      </c>
      <c r="E25" s="97">
        <f>E75</f>
        <v>23</v>
      </c>
      <c r="F25" s="98">
        <f t="shared" ref="F25:N25" si="5">F75</f>
        <v>0</v>
      </c>
      <c r="G25" s="98">
        <f t="shared" si="5"/>
        <v>0</v>
      </c>
      <c r="H25" s="99">
        <f t="shared" si="5"/>
        <v>23</v>
      </c>
      <c r="I25" s="97">
        <f t="shared" si="5"/>
        <v>19479</v>
      </c>
      <c r="J25" s="98">
        <f t="shared" si="5"/>
        <v>105</v>
      </c>
      <c r="K25" s="98">
        <f t="shared" si="5"/>
        <v>97</v>
      </c>
      <c r="L25" s="100">
        <f t="shared" si="5"/>
        <v>69</v>
      </c>
      <c r="M25" s="101">
        <f t="shared" si="5"/>
        <v>19294</v>
      </c>
      <c r="N25" s="102">
        <f t="shared" si="5"/>
        <v>80</v>
      </c>
      <c r="O25" s="3"/>
      <c r="P25" s="3"/>
      <c r="Q25" s="3"/>
      <c r="R25" s="3"/>
    </row>
    <row r="26" spans="1:18" x14ac:dyDescent="0.3">
      <c r="A26" s="1">
        <f t="shared" si="4"/>
        <v>43769</v>
      </c>
      <c r="B26" s="2">
        <v>1</v>
      </c>
      <c r="C26" s="78"/>
      <c r="D26" s="79" t="s">
        <v>154</v>
      </c>
      <c r="E26" s="97">
        <f>E24+E25</f>
        <v>73</v>
      </c>
      <c r="F26" s="98">
        <f t="shared" ref="F26:N26" si="6">F24+F25</f>
        <v>0</v>
      </c>
      <c r="G26" s="98">
        <f t="shared" si="6"/>
        <v>0</v>
      </c>
      <c r="H26" s="99">
        <f t="shared" si="6"/>
        <v>73</v>
      </c>
      <c r="I26" s="97">
        <f t="shared" si="6"/>
        <v>49561</v>
      </c>
      <c r="J26" s="98">
        <f t="shared" si="6"/>
        <v>190</v>
      </c>
      <c r="K26" s="98">
        <f t="shared" si="6"/>
        <v>147</v>
      </c>
      <c r="L26" s="100">
        <f t="shared" si="6"/>
        <v>99</v>
      </c>
      <c r="M26" s="101">
        <f t="shared" si="6"/>
        <v>48993</v>
      </c>
      <c r="N26" s="102">
        <f t="shared" si="6"/>
        <v>378</v>
      </c>
      <c r="O26" s="3"/>
      <c r="P26" s="67"/>
      <c r="Q26" s="3"/>
      <c r="R26" s="3"/>
    </row>
    <row r="27" spans="1:18" x14ac:dyDescent="0.3">
      <c r="A27" s="1">
        <f t="shared" si="4"/>
        <v>43769</v>
      </c>
      <c r="B27" s="2">
        <v>1</v>
      </c>
      <c r="C27" s="80"/>
      <c r="D27" s="81" t="s">
        <v>120</v>
      </c>
      <c r="E27" s="97">
        <f>SUM(E28:E35)</f>
        <v>140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140</v>
      </c>
      <c r="I27" s="97">
        <f t="shared" si="7"/>
        <v>46535</v>
      </c>
      <c r="J27" s="98">
        <f t="shared" si="7"/>
        <v>58</v>
      </c>
      <c r="K27" s="98">
        <f t="shared" si="7"/>
        <v>24</v>
      </c>
      <c r="L27" s="100">
        <f t="shared" si="7"/>
        <v>8</v>
      </c>
      <c r="M27" s="101">
        <f t="shared" si="7"/>
        <v>45929</v>
      </c>
      <c r="N27" s="102">
        <f t="shared" si="7"/>
        <v>548</v>
      </c>
      <c r="O27" s="3"/>
      <c r="P27" s="3"/>
      <c r="Q27" s="3"/>
      <c r="R27" s="3"/>
    </row>
    <row r="28" spans="1:18" x14ac:dyDescent="0.3">
      <c r="A28" s="1">
        <f t="shared" si="4"/>
        <v>43769</v>
      </c>
      <c r="B28" s="2" t="s">
        <v>31</v>
      </c>
      <c r="C28" s="12">
        <v>1</v>
      </c>
      <c r="D28" s="48" t="s">
        <v>32</v>
      </c>
      <c r="E28" s="13">
        <v>22</v>
      </c>
      <c r="F28" s="13">
        <v>0</v>
      </c>
      <c r="G28" s="13">
        <v>0</v>
      </c>
      <c r="H28" s="82">
        <f t="shared" ref="H28:H35" si="8">SUM(E28:G28)</f>
        <v>22</v>
      </c>
      <c r="I28" s="104">
        <f>H28+'30.10'!I28</f>
        <v>11171</v>
      </c>
      <c r="J28" s="49">
        <v>13</v>
      </c>
      <c r="K28" s="49">
        <v>4</v>
      </c>
      <c r="L28" s="49">
        <v>2</v>
      </c>
      <c r="M28" s="14">
        <f t="shared" ref="M28:M35" si="9">I28-N28-J28</f>
        <v>11066</v>
      </c>
      <c r="N28" s="85">
        <v>92</v>
      </c>
      <c r="O28" s="3"/>
      <c r="P28" s="3"/>
      <c r="Q28" s="3"/>
      <c r="R28" s="3"/>
    </row>
    <row r="29" spans="1:18" x14ac:dyDescent="0.3">
      <c r="A29" s="1">
        <f t="shared" si="4"/>
        <v>43769</v>
      </c>
      <c r="B29" s="2" t="s">
        <v>33</v>
      </c>
      <c r="C29" s="15">
        <v>2</v>
      </c>
      <c r="D29" s="50" t="s">
        <v>156</v>
      </c>
      <c r="E29" s="13">
        <v>27</v>
      </c>
      <c r="F29" s="13">
        <v>0</v>
      </c>
      <c r="G29" s="13">
        <v>0</v>
      </c>
      <c r="H29" s="83">
        <f t="shared" si="8"/>
        <v>27</v>
      </c>
      <c r="I29" s="105">
        <f>H29+'30.10'!I29</f>
        <v>7546</v>
      </c>
      <c r="J29" s="51">
        <v>5</v>
      </c>
      <c r="K29" s="51">
        <v>3</v>
      </c>
      <c r="L29" s="51">
        <v>0</v>
      </c>
      <c r="M29" s="17">
        <f t="shared" si="9"/>
        <v>7420</v>
      </c>
      <c r="N29" s="86">
        <v>121</v>
      </c>
      <c r="O29" s="3"/>
      <c r="P29" s="3"/>
      <c r="Q29" s="3"/>
      <c r="R29" s="3"/>
    </row>
    <row r="30" spans="1:18" x14ac:dyDescent="0.3">
      <c r="A30" s="1">
        <f t="shared" si="4"/>
        <v>43769</v>
      </c>
      <c r="B30" s="2" t="s">
        <v>35</v>
      </c>
      <c r="C30" s="15">
        <v>3</v>
      </c>
      <c r="D30" s="50" t="s">
        <v>36</v>
      </c>
      <c r="E30" s="13">
        <v>50</v>
      </c>
      <c r="F30" s="13">
        <v>0</v>
      </c>
      <c r="G30" s="13">
        <v>0</v>
      </c>
      <c r="H30" s="83">
        <f t="shared" si="8"/>
        <v>50</v>
      </c>
      <c r="I30" s="105">
        <f>H30+'30.10'!I30</f>
        <v>11101</v>
      </c>
      <c r="J30" s="51">
        <v>17</v>
      </c>
      <c r="K30" s="51">
        <v>9</v>
      </c>
      <c r="L30" s="51">
        <v>3</v>
      </c>
      <c r="M30" s="17">
        <f t="shared" si="9"/>
        <v>10910</v>
      </c>
      <c r="N30" s="86">
        <v>174</v>
      </c>
      <c r="O30" s="3"/>
      <c r="P30" s="3"/>
      <c r="Q30" s="3"/>
      <c r="R30" s="3"/>
    </row>
    <row r="31" spans="1:18" x14ac:dyDescent="0.3">
      <c r="A31" s="1">
        <f t="shared" si="4"/>
        <v>43769</v>
      </c>
      <c r="B31" s="2" t="s">
        <v>37</v>
      </c>
      <c r="C31" s="15">
        <v>4</v>
      </c>
      <c r="D31" s="50" t="s">
        <v>38</v>
      </c>
      <c r="E31" s="13">
        <v>6</v>
      </c>
      <c r="F31" s="13">
        <v>0</v>
      </c>
      <c r="G31" s="13">
        <v>0</v>
      </c>
      <c r="H31" s="83">
        <f t="shared" si="8"/>
        <v>6</v>
      </c>
      <c r="I31" s="105">
        <f>H31+'30.10'!I31</f>
        <v>2109</v>
      </c>
      <c r="J31" s="51">
        <v>4</v>
      </c>
      <c r="K31" s="51">
        <v>3</v>
      </c>
      <c r="L31" s="51">
        <v>2</v>
      </c>
      <c r="M31" s="17">
        <f t="shared" si="9"/>
        <v>2090</v>
      </c>
      <c r="N31" s="86">
        <v>15</v>
      </c>
      <c r="O31" s="3"/>
      <c r="P31" s="3"/>
      <c r="Q31" s="3"/>
      <c r="R31" s="3"/>
    </row>
    <row r="32" spans="1:18" x14ac:dyDescent="0.3">
      <c r="A32" s="1">
        <f t="shared" si="4"/>
        <v>43769</v>
      </c>
      <c r="B32" s="2" t="s">
        <v>39</v>
      </c>
      <c r="C32" s="15">
        <v>5</v>
      </c>
      <c r="D32" s="50" t="s">
        <v>40</v>
      </c>
      <c r="E32" s="13">
        <v>9</v>
      </c>
      <c r="F32" s="13">
        <v>0</v>
      </c>
      <c r="G32" s="13">
        <v>0</v>
      </c>
      <c r="H32" s="83">
        <f t="shared" si="8"/>
        <v>9</v>
      </c>
      <c r="I32" s="105">
        <f>H32+'30.10'!I32</f>
        <v>4657</v>
      </c>
      <c r="J32" s="51">
        <v>5</v>
      </c>
      <c r="K32" s="51">
        <v>1</v>
      </c>
      <c r="L32" s="51">
        <v>0</v>
      </c>
      <c r="M32" s="17">
        <f t="shared" si="9"/>
        <v>4624</v>
      </c>
      <c r="N32" s="86">
        <v>28</v>
      </c>
      <c r="O32" s="3"/>
      <c r="P32" s="3"/>
      <c r="Q32" s="3"/>
      <c r="R32" s="3"/>
    </row>
    <row r="33" spans="1:18" x14ac:dyDescent="0.3">
      <c r="A33" s="1">
        <f t="shared" si="4"/>
        <v>43769</v>
      </c>
      <c r="B33" s="2" t="s">
        <v>41</v>
      </c>
      <c r="C33" s="15">
        <v>6</v>
      </c>
      <c r="D33" s="50" t="s">
        <v>42</v>
      </c>
      <c r="E33" s="13">
        <v>25</v>
      </c>
      <c r="F33" s="13">
        <v>0</v>
      </c>
      <c r="G33" s="13">
        <v>0</v>
      </c>
      <c r="H33" s="83">
        <f t="shared" si="8"/>
        <v>25</v>
      </c>
      <c r="I33" s="105">
        <f>H33+'30.10'!I33</f>
        <v>6675</v>
      </c>
      <c r="J33" s="51">
        <v>9</v>
      </c>
      <c r="K33" s="51">
        <v>3</v>
      </c>
      <c r="L33" s="51">
        <v>0</v>
      </c>
      <c r="M33" s="17">
        <f t="shared" si="9"/>
        <v>6568</v>
      </c>
      <c r="N33" s="86">
        <v>98</v>
      </c>
      <c r="O33" s="3"/>
      <c r="P33" s="3"/>
      <c r="Q33" s="3"/>
      <c r="R33" s="3"/>
    </row>
    <row r="34" spans="1:18" x14ac:dyDescent="0.3">
      <c r="A34" s="1">
        <f t="shared" si="4"/>
        <v>43769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H34+'30.10'!I34</f>
        <v>987</v>
      </c>
      <c r="J34" s="51">
        <v>1</v>
      </c>
      <c r="K34" s="51">
        <v>0</v>
      </c>
      <c r="L34" s="51">
        <v>0</v>
      </c>
      <c r="M34" s="17">
        <f t="shared" si="9"/>
        <v>985</v>
      </c>
      <c r="N34" s="86">
        <v>1</v>
      </c>
      <c r="O34" s="3"/>
      <c r="P34" s="3"/>
      <c r="Q34" s="3"/>
      <c r="R34" s="3"/>
    </row>
    <row r="35" spans="1:18" x14ac:dyDescent="0.3">
      <c r="A35" s="1">
        <f t="shared" si="4"/>
        <v>43769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H35+'30.10'!I35</f>
        <v>2289</v>
      </c>
      <c r="J35" s="55">
        <v>4</v>
      </c>
      <c r="K35" s="55">
        <v>1</v>
      </c>
      <c r="L35" s="55">
        <v>1</v>
      </c>
      <c r="M35" s="19">
        <f t="shared" si="9"/>
        <v>2266</v>
      </c>
      <c r="N35" s="87">
        <v>19</v>
      </c>
      <c r="O35" s="3"/>
      <c r="P35" s="3"/>
      <c r="Q35" s="3"/>
      <c r="R35" s="3"/>
    </row>
    <row r="36" spans="1:18" x14ac:dyDescent="0.3">
      <c r="A36" s="1">
        <f t="shared" si="4"/>
        <v>43769</v>
      </c>
      <c r="B36" s="2">
        <v>1</v>
      </c>
      <c r="C36" s="103"/>
      <c r="D36" s="22" t="s">
        <v>47</v>
      </c>
      <c r="E36" s="23">
        <f>SUM(E26:E27)</f>
        <v>213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213</v>
      </c>
      <c r="I36" s="23">
        <f t="shared" si="10"/>
        <v>96096</v>
      </c>
      <c r="J36" s="23">
        <f t="shared" si="10"/>
        <v>248</v>
      </c>
      <c r="K36" s="23">
        <f t="shared" si="10"/>
        <v>171</v>
      </c>
      <c r="L36" s="23">
        <f t="shared" si="10"/>
        <v>107</v>
      </c>
      <c r="M36" s="23">
        <f t="shared" si="10"/>
        <v>94922</v>
      </c>
      <c r="N36" s="23">
        <f t="shared" si="10"/>
        <v>926</v>
      </c>
      <c r="O36" s="3"/>
      <c r="P36" s="3"/>
      <c r="Q36" s="3"/>
      <c r="R36" s="3"/>
    </row>
    <row r="37" spans="1:18" ht="21.6" customHeight="1" x14ac:dyDescent="0.3">
      <c r="A37" s="1">
        <f t="shared" si="4"/>
        <v>43769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43769</v>
      </c>
      <c r="B38" s="64">
        <v>1</v>
      </c>
      <c r="C38" s="69"/>
      <c r="D38" s="306" t="s">
        <v>224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43769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43769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43769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43769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43769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23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80</v>
      </c>
      <c r="O43" s="3"/>
      <c r="P43" s="3"/>
      <c r="Q43" s="3"/>
      <c r="R43" s="3"/>
    </row>
    <row r="44" spans="1:18" ht="58.2" customHeight="1" x14ac:dyDescent="0.3">
      <c r="A44" s="1">
        <f t="shared" si="4"/>
        <v>43769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01" t="s">
        <v>142</v>
      </c>
      <c r="I44" s="65" t="str">
        <f>"me©‡gvU fwZ© 
= "&amp;I75</f>
        <v>me©‡gvU fwZ© 
= 19479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97</v>
      </c>
      <c r="L44" s="65" t="str">
        <f>"wbwðZ g„„Zz¨ 
= "&amp;L75</f>
        <v>wbwðZ g„„Zz¨ 
= 69</v>
      </c>
      <c r="M44" s="65" t="str">
        <f>"QvocÎ cÖvß †ivMx
 = "&amp;M75</f>
        <v>QvocÎ cÖvß †ivMx
 = 19294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43769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H45+'30.10'!I45</f>
        <v>1201</v>
      </c>
      <c r="J45" s="49">
        <v>3</v>
      </c>
      <c r="K45" s="49">
        <v>2</v>
      </c>
      <c r="L45" s="49">
        <v>1</v>
      </c>
      <c r="M45" s="14">
        <f t="shared" ref="M45:M74" si="12">I45-N45-J45</f>
        <v>1195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43769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H46+'30.10'!I46</f>
        <v>1829</v>
      </c>
      <c r="J46" s="51">
        <v>11</v>
      </c>
      <c r="K46" s="51">
        <v>10</v>
      </c>
      <c r="L46" s="51">
        <v>8</v>
      </c>
      <c r="M46" s="17">
        <f t="shared" si="12"/>
        <v>1807</v>
      </c>
      <c r="N46" s="86">
        <v>11</v>
      </c>
      <c r="O46" s="3"/>
      <c r="P46" s="3"/>
      <c r="Q46" s="3"/>
      <c r="R46" s="3"/>
    </row>
    <row r="47" spans="1:18" ht="17.55" customHeight="1" x14ac:dyDescent="0.3">
      <c r="A47" s="1">
        <f t="shared" si="4"/>
        <v>43769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H47+'30.10'!I47</f>
        <v>657</v>
      </c>
      <c r="J47" s="51">
        <v>4</v>
      </c>
      <c r="K47" s="51">
        <v>4</v>
      </c>
      <c r="L47" s="51">
        <v>3</v>
      </c>
      <c r="M47" s="17">
        <f t="shared" si="12"/>
        <v>649</v>
      </c>
      <c r="N47" s="86">
        <v>4</v>
      </c>
      <c r="O47" s="3"/>
      <c r="P47" s="3"/>
      <c r="Q47" s="3"/>
      <c r="R47" s="3"/>
    </row>
    <row r="48" spans="1:18" ht="17.55" customHeight="1" x14ac:dyDescent="0.3">
      <c r="A48" s="1">
        <f t="shared" si="4"/>
        <v>43769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H48+'30.10'!I48</f>
        <v>743</v>
      </c>
      <c r="J48" s="51">
        <v>8</v>
      </c>
      <c r="K48" s="51">
        <v>7</v>
      </c>
      <c r="L48" s="51">
        <v>4</v>
      </c>
      <c r="M48" s="17">
        <f t="shared" si="12"/>
        <v>733</v>
      </c>
      <c r="N48" s="86">
        <v>2</v>
      </c>
      <c r="O48" s="3"/>
      <c r="P48" s="3"/>
      <c r="Q48" s="3"/>
      <c r="R48" s="3"/>
    </row>
    <row r="49" spans="1:18" ht="17.55" customHeight="1" x14ac:dyDescent="0.3">
      <c r="A49" s="1">
        <f t="shared" si="4"/>
        <v>43769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H49+'30.10'!I49</f>
        <v>893</v>
      </c>
      <c r="J49" s="51">
        <v>12</v>
      </c>
      <c r="K49" s="51">
        <v>12</v>
      </c>
      <c r="L49" s="51">
        <v>12</v>
      </c>
      <c r="M49" s="17">
        <f t="shared" si="12"/>
        <v>876</v>
      </c>
      <c r="N49" s="86">
        <v>5</v>
      </c>
      <c r="O49" s="3"/>
      <c r="P49" s="3"/>
      <c r="Q49" s="3"/>
      <c r="R49" s="3"/>
    </row>
    <row r="50" spans="1:18" ht="17.55" customHeight="1" x14ac:dyDescent="0.3">
      <c r="A50" s="1">
        <f t="shared" si="4"/>
        <v>43769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H50+'30.10'!I50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43769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H51+'30.10'!I51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43769</v>
      </c>
      <c r="B52" s="2" t="s">
        <v>71</v>
      </c>
      <c r="C52" s="33">
        <v>8</v>
      </c>
      <c r="D52" s="50" t="s">
        <v>72</v>
      </c>
      <c r="E52" s="13">
        <v>2</v>
      </c>
      <c r="F52" s="13">
        <v>0</v>
      </c>
      <c r="G52" s="13">
        <v>0</v>
      </c>
      <c r="H52" s="83">
        <f t="shared" si="11"/>
        <v>2</v>
      </c>
      <c r="I52" s="105">
        <f>H52+'30.10'!I52</f>
        <v>366</v>
      </c>
      <c r="J52" s="51">
        <v>1</v>
      </c>
      <c r="K52" s="51">
        <v>2</v>
      </c>
      <c r="L52" s="51">
        <v>2</v>
      </c>
      <c r="M52" s="17">
        <f t="shared" si="12"/>
        <v>360</v>
      </c>
      <c r="N52" s="86">
        <v>5</v>
      </c>
      <c r="O52" s="3"/>
      <c r="P52" s="3"/>
      <c r="Q52" s="3"/>
      <c r="R52" s="3"/>
    </row>
    <row r="53" spans="1:18" ht="17.55" customHeight="1" x14ac:dyDescent="0.3">
      <c r="A53" s="1">
        <f t="shared" si="4"/>
        <v>43769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H53+'30.10'!I53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43769</v>
      </c>
      <c r="B54" s="2" t="s">
        <v>75</v>
      </c>
      <c r="C54" s="33">
        <v>10</v>
      </c>
      <c r="D54" s="50" t="s">
        <v>76</v>
      </c>
      <c r="E54" s="13">
        <v>5</v>
      </c>
      <c r="F54" s="13">
        <v>0</v>
      </c>
      <c r="G54" s="13">
        <v>0</v>
      </c>
      <c r="H54" s="83">
        <f t="shared" si="11"/>
        <v>5</v>
      </c>
      <c r="I54" s="105">
        <f>H54+'30.10'!I54</f>
        <v>1677</v>
      </c>
      <c r="J54" s="51">
        <v>2</v>
      </c>
      <c r="K54" s="51">
        <v>1</v>
      </c>
      <c r="L54" s="51">
        <v>1</v>
      </c>
      <c r="M54" s="17">
        <f t="shared" si="12"/>
        <v>1663</v>
      </c>
      <c r="N54" s="86">
        <v>12</v>
      </c>
      <c r="O54" s="3"/>
      <c r="P54" s="3"/>
      <c r="Q54" s="3"/>
      <c r="R54" s="3"/>
    </row>
    <row r="55" spans="1:18" ht="17.55" customHeight="1" x14ac:dyDescent="0.3">
      <c r="A55" s="1">
        <f t="shared" si="4"/>
        <v>43769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H55+'30.10'!I55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43769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H56+'30.10'!I56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43769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H57+'30.10'!I57</f>
        <v>674</v>
      </c>
      <c r="J57" s="51">
        <v>4</v>
      </c>
      <c r="K57" s="51">
        <v>4</v>
      </c>
      <c r="L57" s="51">
        <v>1</v>
      </c>
      <c r="M57" s="17">
        <f t="shared" si="12"/>
        <v>670</v>
      </c>
      <c r="N57" s="86">
        <v>0</v>
      </c>
      <c r="O57" s="3"/>
      <c r="P57" s="3"/>
      <c r="Q57" s="3"/>
      <c r="R57" s="3"/>
    </row>
    <row r="58" spans="1:18" ht="17.55" customHeight="1" x14ac:dyDescent="0.3">
      <c r="A58" s="1">
        <f t="shared" si="4"/>
        <v>43769</v>
      </c>
      <c r="B58" s="2" t="s">
        <v>83</v>
      </c>
      <c r="C58" s="33">
        <v>14</v>
      </c>
      <c r="D58" s="50" t="s">
        <v>84</v>
      </c>
      <c r="E58" s="13">
        <v>5</v>
      </c>
      <c r="F58" s="13">
        <v>0</v>
      </c>
      <c r="G58" s="13">
        <v>0</v>
      </c>
      <c r="H58" s="83">
        <f t="shared" si="11"/>
        <v>5</v>
      </c>
      <c r="I58" s="105">
        <f>H58+'30.10'!I58</f>
        <v>1380</v>
      </c>
      <c r="J58" s="51">
        <v>6</v>
      </c>
      <c r="K58" s="51">
        <v>6</v>
      </c>
      <c r="L58" s="51">
        <v>4</v>
      </c>
      <c r="M58" s="17">
        <f t="shared" si="12"/>
        <v>1366</v>
      </c>
      <c r="N58" s="86">
        <v>8</v>
      </c>
      <c r="O58" s="3"/>
      <c r="P58" s="3"/>
      <c r="Q58" s="3"/>
      <c r="R58" s="3"/>
    </row>
    <row r="59" spans="1:18" ht="17.55" customHeight="1" x14ac:dyDescent="0.3">
      <c r="A59" s="1">
        <f t="shared" si="4"/>
        <v>43769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H59+'30.10'!I59</f>
        <v>757</v>
      </c>
      <c r="J59" s="51">
        <v>8</v>
      </c>
      <c r="K59" s="51">
        <v>8</v>
      </c>
      <c r="L59" s="51">
        <v>7</v>
      </c>
      <c r="M59" s="17">
        <f t="shared" si="12"/>
        <v>745</v>
      </c>
      <c r="N59" s="86">
        <v>4</v>
      </c>
      <c r="O59" s="3"/>
      <c r="P59" s="3"/>
      <c r="Q59" s="3"/>
      <c r="R59" s="3"/>
    </row>
    <row r="60" spans="1:18" ht="17.55" customHeight="1" x14ac:dyDescent="0.3">
      <c r="A60" s="1">
        <f t="shared" si="4"/>
        <v>43769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H60+'30.10'!I60</f>
        <v>364</v>
      </c>
      <c r="J60" s="51"/>
      <c r="K60" s="51"/>
      <c r="L60" s="51">
        <v>0</v>
      </c>
      <c r="M60" s="17">
        <f t="shared" si="12"/>
        <v>363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43769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H61+'30.10'!I61</f>
        <v>478</v>
      </c>
      <c r="J61" s="51"/>
      <c r="K61" s="51"/>
      <c r="L61" s="51">
        <v>0</v>
      </c>
      <c r="M61" s="17">
        <f t="shared" si="12"/>
        <v>477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43769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H62+'30.10'!I62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43769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H63+'30.10'!I63</f>
        <v>788</v>
      </c>
      <c r="J63" s="51">
        <v>6</v>
      </c>
      <c r="K63" s="51">
        <v>5</v>
      </c>
      <c r="L63" s="51">
        <v>5</v>
      </c>
      <c r="M63" s="17">
        <f t="shared" si="12"/>
        <v>778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43769</v>
      </c>
      <c r="B64" s="2" t="s">
        <v>95</v>
      </c>
      <c r="C64" s="33">
        <v>20</v>
      </c>
      <c r="D64" s="50" t="s">
        <v>96</v>
      </c>
      <c r="E64" s="13">
        <v>4</v>
      </c>
      <c r="F64" s="13">
        <v>0</v>
      </c>
      <c r="G64" s="13">
        <v>0</v>
      </c>
      <c r="H64" s="83">
        <f t="shared" si="11"/>
        <v>4</v>
      </c>
      <c r="I64" s="105">
        <f>H64+'30.10'!I64</f>
        <v>972</v>
      </c>
      <c r="J64" s="51"/>
      <c r="K64" s="51"/>
      <c r="L64" s="51">
        <v>0</v>
      </c>
      <c r="M64" s="17">
        <f t="shared" si="12"/>
        <v>964</v>
      </c>
      <c r="N64" s="86">
        <v>8</v>
      </c>
      <c r="O64" s="3"/>
      <c r="P64" s="3"/>
      <c r="Q64" s="3"/>
      <c r="R64" s="3"/>
    </row>
    <row r="65" spans="1:18" ht="17.55" customHeight="1" x14ac:dyDescent="0.3">
      <c r="A65" s="1">
        <f t="shared" si="4"/>
        <v>43769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H65+'30.10'!I65</f>
        <v>480</v>
      </c>
      <c r="J65" s="51">
        <v>4</v>
      </c>
      <c r="K65" s="51">
        <v>4</v>
      </c>
      <c r="L65" s="51">
        <v>4</v>
      </c>
      <c r="M65" s="17">
        <f t="shared" si="12"/>
        <v>475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43769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H66+'30.10'!I66</f>
        <v>307</v>
      </c>
      <c r="J66" s="51">
        <v>7</v>
      </c>
      <c r="K66" s="51">
        <v>7</v>
      </c>
      <c r="L66" s="51">
        <v>3</v>
      </c>
      <c r="M66" s="17">
        <f t="shared" si="12"/>
        <v>300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43769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H67+'30.10'!I67</f>
        <v>710</v>
      </c>
      <c r="J67" s="51">
        <v>7</v>
      </c>
      <c r="K67" s="51">
        <v>6</v>
      </c>
      <c r="L67" s="51">
        <v>5</v>
      </c>
      <c r="M67" s="17">
        <f t="shared" si="12"/>
        <v>700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43769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H68+'30.10'!I68</f>
        <v>357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43769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H69+'30.10'!I69</f>
        <v>832</v>
      </c>
      <c r="J69" s="51">
        <v>2</v>
      </c>
      <c r="K69" s="51">
        <v>2</v>
      </c>
      <c r="L69" s="51">
        <v>1</v>
      </c>
      <c r="M69" s="17">
        <f t="shared" si="12"/>
        <v>827</v>
      </c>
      <c r="N69" s="86">
        <v>3</v>
      </c>
      <c r="O69" s="3"/>
      <c r="P69" s="3"/>
      <c r="Q69" s="3"/>
      <c r="R69" s="3"/>
    </row>
    <row r="70" spans="1:18" ht="17.55" customHeight="1" x14ac:dyDescent="0.3">
      <c r="A70" s="1">
        <f t="shared" si="4"/>
        <v>43769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H70+'30.10'!I70</f>
        <v>780</v>
      </c>
      <c r="J70" s="51">
        <v>2</v>
      </c>
      <c r="K70" s="51">
        <v>2</v>
      </c>
      <c r="L70" s="51">
        <v>0</v>
      </c>
      <c r="M70" s="17">
        <f t="shared" si="12"/>
        <v>774</v>
      </c>
      <c r="N70" s="86">
        <v>4</v>
      </c>
      <c r="O70" s="3"/>
      <c r="P70" s="3"/>
      <c r="Q70" s="3"/>
      <c r="R70" s="3"/>
    </row>
    <row r="71" spans="1:18" ht="17.55" customHeight="1" x14ac:dyDescent="0.3">
      <c r="A71" s="1">
        <f t="shared" si="4"/>
        <v>43769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H71+'30.10'!I71</f>
        <v>771</v>
      </c>
      <c r="J71" s="51"/>
      <c r="K71" s="51"/>
      <c r="L71" s="51">
        <v>0</v>
      </c>
      <c r="M71" s="17">
        <f t="shared" si="12"/>
        <v>771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43769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H72+'30.10'!I72</f>
        <v>300</v>
      </c>
      <c r="J72" s="51"/>
      <c r="K72" s="51"/>
      <c r="L72" s="51">
        <v>0</v>
      </c>
      <c r="M72" s="17">
        <f t="shared" si="12"/>
        <v>299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43769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H73+'30.10'!I73</f>
        <v>395</v>
      </c>
      <c r="J73" s="51">
        <v>3</v>
      </c>
      <c r="K73" s="51">
        <v>3</v>
      </c>
      <c r="L73" s="51">
        <v>3</v>
      </c>
      <c r="M73" s="17">
        <f t="shared" si="12"/>
        <v>392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43769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H74+'30.10'!I74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43769</v>
      </c>
      <c r="B75" s="2">
        <v>1</v>
      </c>
      <c r="C75" s="29"/>
      <c r="D75" s="22" t="s">
        <v>117</v>
      </c>
      <c r="E75" s="23">
        <f>SUM(E45:E74)</f>
        <v>23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23</v>
      </c>
      <c r="I75" s="23">
        <f t="shared" si="13"/>
        <v>19479</v>
      </c>
      <c r="J75" s="23">
        <f t="shared" si="13"/>
        <v>105</v>
      </c>
      <c r="K75" s="23">
        <f t="shared" si="13"/>
        <v>97</v>
      </c>
      <c r="L75" s="23">
        <f t="shared" si="13"/>
        <v>69</v>
      </c>
      <c r="M75" s="23">
        <f t="shared" si="13"/>
        <v>19294</v>
      </c>
      <c r="N75" s="23">
        <f t="shared" si="13"/>
        <v>80</v>
      </c>
      <c r="O75" s="3"/>
      <c r="P75" s="3"/>
      <c r="Q75" s="3"/>
      <c r="R75" s="3"/>
    </row>
    <row r="76" spans="1:18" ht="17.55" customHeight="1" x14ac:dyDescent="0.3">
      <c r="A76" s="1">
        <f t="shared" si="4"/>
        <v>43769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43769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43769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43769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43769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43769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43769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43769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43769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43769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43769</v>
      </c>
      <c r="B86" s="2">
        <v>1</v>
      </c>
      <c r="E86" s="30"/>
    </row>
    <row r="87" spans="1:14" x14ac:dyDescent="0.3">
      <c r="A87" s="1">
        <f t="shared" si="4"/>
        <v>43769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43769</v>
      </c>
      <c r="B88" s="2">
        <v>1</v>
      </c>
      <c r="E88" s="30"/>
    </row>
    <row r="89" spans="1:14" x14ac:dyDescent="0.3">
      <c r="A89" s="1">
        <f t="shared" ref="A89" si="14">$N$3</f>
        <v>43769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43768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43768</v>
      </c>
      <c r="B2" s="2">
        <v>1</v>
      </c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41"/>
      <c r="N2" s="199"/>
    </row>
    <row r="3" spans="1:20" ht="17.399999999999999" x14ac:dyDescent="0.3">
      <c r="A3" s="1">
        <f t="shared" si="0"/>
        <v>43768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43768</v>
      </c>
      <c r="O3" s="3"/>
      <c r="P3" s="3"/>
      <c r="Q3" s="3"/>
      <c r="R3" s="3"/>
    </row>
    <row r="4" spans="1:20" ht="17.399999999999999" x14ac:dyDescent="0.3">
      <c r="A4" s="1">
        <f t="shared" si="0"/>
        <v>43768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43768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43768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43768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43768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43768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263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963</v>
      </c>
      <c r="O9" s="3"/>
      <c r="P9" s="3"/>
      <c r="Q9" s="40" t="str">
        <f>"24 N›Uvq ?? msL¨v = "&amp;H36</f>
        <v>24 N›Uvq ?? msL¨v = 263</v>
      </c>
    </row>
    <row r="10" spans="1:20" ht="57.6" x14ac:dyDescent="0.3">
      <c r="A10" s="1">
        <f t="shared" si="0"/>
        <v>43768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200" t="s">
        <v>142</v>
      </c>
      <c r="I10" s="65" t="str">
        <f>"me©‡gvU fwZ©
= "&amp;I36</f>
        <v>me©‡gvU fwZ©
= 95883</v>
      </c>
      <c r="J10" s="65" t="str">
        <f>"ch©v‡jvPbvi Rb¨ †cÖwiZ g„„Zz¨ 
= "&amp;J36</f>
        <v>ch©v‡jvPbvi Rb¨ †cÖwiZ g„„Zz¨ 
= 248</v>
      </c>
      <c r="K10" s="65" t="str">
        <f>"ch©v‡jvPbv m¤úbœK…Z g„„Zz¨ 
= "&amp;K36</f>
        <v>ch©v‡jvPbv m¤úbœK…Z g„„Zz¨ 
= 171</v>
      </c>
      <c r="L10" s="65" t="str">
        <f>"wbwðZ g„„Zz¨ 
= "&amp;L36</f>
        <v>wbwðZ g„„Zz¨ 
= 107</v>
      </c>
      <c r="M10" s="65" t="str">
        <f>"QvocÎ cÖvß †ivMx
 = "&amp;M36</f>
        <v>QvocÎ cÖvß †ivMx
 = 94672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43768</v>
      </c>
      <c r="B11" s="2" t="s">
        <v>9</v>
      </c>
      <c r="C11" s="12">
        <v>1</v>
      </c>
      <c r="D11" s="57" t="s">
        <v>10</v>
      </c>
      <c r="E11" s="13">
        <v>31</v>
      </c>
      <c r="F11" s="13">
        <v>0</v>
      </c>
      <c r="G11" s="13">
        <v>0</v>
      </c>
      <c r="H11" s="82">
        <f>SUM(E11:G11)</f>
        <v>31</v>
      </c>
      <c r="I11" s="104">
        <f>H11+'29.10'!I11</f>
        <v>8237</v>
      </c>
      <c r="J11" s="49">
        <v>40</v>
      </c>
      <c r="K11" s="49">
        <v>23</v>
      </c>
      <c r="L11" s="49">
        <v>11</v>
      </c>
      <c r="M11" s="14">
        <f t="shared" ref="M11:M23" si="1">I11-N11-J11</f>
        <v>8103</v>
      </c>
      <c r="N11" s="85">
        <v>94</v>
      </c>
      <c r="O11" s="3"/>
      <c r="P11" s="3"/>
      <c r="Q11" s="3"/>
      <c r="R11" s="3"/>
    </row>
    <row r="12" spans="1:20" x14ac:dyDescent="0.3">
      <c r="A12" s="1">
        <f t="shared" si="0"/>
        <v>43768</v>
      </c>
      <c r="B12" s="2" t="s">
        <v>11</v>
      </c>
      <c r="C12" s="15">
        <v>2</v>
      </c>
      <c r="D12" s="59" t="s">
        <v>144</v>
      </c>
      <c r="E12" s="13">
        <v>9</v>
      </c>
      <c r="F12" s="13">
        <v>0</v>
      </c>
      <c r="G12" s="13">
        <v>0</v>
      </c>
      <c r="H12" s="83">
        <f t="shared" ref="H12:H23" si="2">SUM(E12:G12)</f>
        <v>9</v>
      </c>
      <c r="I12" s="105">
        <f>H12+'29.10'!I12</f>
        <v>4811</v>
      </c>
      <c r="J12" s="51">
        <v>2</v>
      </c>
      <c r="K12" s="51">
        <v>0</v>
      </c>
      <c r="L12" s="51">
        <v>0</v>
      </c>
      <c r="M12" s="17">
        <f t="shared" si="1"/>
        <v>4741</v>
      </c>
      <c r="N12" s="86">
        <v>68</v>
      </c>
      <c r="O12" s="3"/>
      <c r="P12" s="3"/>
      <c r="Q12" s="3"/>
      <c r="R12" s="3"/>
    </row>
    <row r="13" spans="1:20" x14ac:dyDescent="0.3">
      <c r="A13" s="1">
        <f t="shared" si="0"/>
        <v>43768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H13+'29.10'!I13</f>
        <v>1421</v>
      </c>
      <c r="J13" s="51">
        <v>15</v>
      </c>
      <c r="K13" s="51">
        <v>8</v>
      </c>
      <c r="L13" s="51">
        <v>8</v>
      </c>
      <c r="M13" s="17">
        <f t="shared" si="1"/>
        <v>1399</v>
      </c>
      <c r="N13" s="86">
        <v>7</v>
      </c>
      <c r="O13" s="3"/>
      <c r="Q13" s="3"/>
      <c r="R13" s="3"/>
    </row>
    <row r="14" spans="1:20" x14ac:dyDescent="0.3">
      <c r="A14" s="1">
        <f t="shared" si="0"/>
        <v>43768</v>
      </c>
      <c r="B14" s="2" t="s">
        <v>14</v>
      </c>
      <c r="C14" s="15">
        <v>4</v>
      </c>
      <c r="D14" s="59" t="s">
        <v>145</v>
      </c>
      <c r="E14" s="13">
        <v>5</v>
      </c>
      <c r="F14" s="13">
        <v>0</v>
      </c>
      <c r="G14" s="13">
        <v>0</v>
      </c>
      <c r="H14" s="83">
        <f t="shared" si="2"/>
        <v>5</v>
      </c>
      <c r="I14" s="105">
        <f>H14+'29.10'!I14</f>
        <v>3575</v>
      </c>
      <c r="J14" s="51">
        <v>7</v>
      </c>
      <c r="K14" s="51">
        <v>6</v>
      </c>
      <c r="L14" s="51">
        <v>3</v>
      </c>
      <c r="M14" s="17">
        <f t="shared" si="1"/>
        <v>3541</v>
      </c>
      <c r="N14" s="86">
        <v>27</v>
      </c>
      <c r="O14" s="3"/>
      <c r="P14" s="3"/>
      <c r="Q14" s="3"/>
      <c r="R14" s="3"/>
    </row>
    <row r="15" spans="1:20" ht="17.399999999999999" x14ac:dyDescent="0.3">
      <c r="A15" s="1">
        <f t="shared" si="0"/>
        <v>43768</v>
      </c>
      <c r="B15" s="2" t="s">
        <v>19</v>
      </c>
      <c r="C15" s="15">
        <v>5</v>
      </c>
      <c r="D15" s="59" t="s">
        <v>20</v>
      </c>
      <c r="E15" s="13">
        <v>3</v>
      </c>
      <c r="F15" s="13">
        <v>0</v>
      </c>
      <c r="G15" s="13">
        <v>0</v>
      </c>
      <c r="H15" s="83">
        <f t="shared" si="2"/>
        <v>3</v>
      </c>
      <c r="I15" s="105">
        <f>H15+'29.10'!I15</f>
        <v>1608</v>
      </c>
      <c r="J15" s="51">
        <v>3</v>
      </c>
      <c r="K15" s="51">
        <v>2</v>
      </c>
      <c r="L15" s="51">
        <v>2</v>
      </c>
      <c r="M15" s="17">
        <f t="shared" si="1"/>
        <v>1588</v>
      </c>
      <c r="N15" s="86">
        <v>17</v>
      </c>
      <c r="O15" s="3"/>
      <c r="P15" s="3"/>
      <c r="Q15" s="3"/>
      <c r="R15" s="3"/>
    </row>
    <row r="16" spans="1:20" ht="17.399999999999999" x14ac:dyDescent="0.3">
      <c r="A16" s="1">
        <f t="shared" si="0"/>
        <v>43768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H16+'29.10'!I16</f>
        <v>1012</v>
      </c>
      <c r="J16" s="51"/>
      <c r="K16" s="51"/>
      <c r="L16" s="51">
        <v>0</v>
      </c>
      <c r="M16" s="17">
        <f t="shared" si="1"/>
        <v>1006</v>
      </c>
      <c r="N16" s="86">
        <v>6</v>
      </c>
      <c r="O16" s="3"/>
      <c r="P16" s="3"/>
      <c r="Q16" s="3"/>
      <c r="R16" s="3"/>
    </row>
    <row r="17" spans="1:18" x14ac:dyDescent="0.3">
      <c r="A17" s="1">
        <f t="shared" si="0"/>
        <v>43768</v>
      </c>
      <c r="B17" s="2" t="s">
        <v>23</v>
      </c>
      <c r="C17" s="15">
        <v>7</v>
      </c>
      <c r="D17" s="61" t="s">
        <v>24</v>
      </c>
      <c r="E17" s="13">
        <v>11</v>
      </c>
      <c r="F17" s="13">
        <v>0</v>
      </c>
      <c r="G17" s="13">
        <v>0</v>
      </c>
      <c r="H17" s="83">
        <f t="shared" si="2"/>
        <v>11</v>
      </c>
      <c r="I17" s="105">
        <f>H17+'29.10'!I17</f>
        <v>3995</v>
      </c>
      <c r="J17" s="51">
        <v>15</v>
      </c>
      <c r="K17" s="51">
        <v>9</v>
      </c>
      <c r="L17" s="51">
        <v>4</v>
      </c>
      <c r="M17" s="17">
        <f t="shared" si="1"/>
        <v>3936</v>
      </c>
      <c r="N17" s="86">
        <v>44</v>
      </c>
      <c r="O17" s="3"/>
      <c r="P17" s="3"/>
      <c r="Q17" s="3"/>
      <c r="R17" s="3"/>
    </row>
    <row r="18" spans="1:18" ht="17.399999999999999" x14ac:dyDescent="0.3">
      <c r="A18" s="1">
        <f t="shared" si="0"/>
        <v>43768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H18+'29.10'!I18</f>
        <v>346</v>
      </c>
      <c r="J18" s="51"/>
      <c r="K18" s="51"/>
      <c r="L18" s="51">
        <v>0</v>
      </c>
      <c r="M18" s="17">
        <f t="shared" si="1"/>
        <v>346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43768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H19+'29.10'!I19</f>
        <v>1693</v>
      </c>
      <c r="J19" s="51"/>
      <c r="K19" s="51">
        <v>0</v>
      </c>
      <c r="L19" s="51">
        <v>0</v>
      </c>
      <c r="M19" s="17">
        <f t="shared" si="1"/>
        <v>1676</v>
      </c>
      <c r="N19" s="86">
        <v>17</v>
      </c>
      <c r="O19" s="3"/>
      <c r="P19" s="3"/>
      <c r="Q19" s="3"/>
      <c r="R19" s="3"/>
    </row>
    <row r="20" spans="1:18" x14ac:dyDescent="0.3">
      <c r="A20" s="1">
        <f t="shared" si="0"/>
        <v>43768</v>
      </c>
      <c r="B20" s="2" t="s">
        <v>29</v>
      </c>
      <c r="C20" s="15">
        <v>10</v>
      </c>
      <c r="D20" s="59" t="s">
        <v>30</v>
      </c>
      <c r="E20" s="13">
        <v>8</v>
      </c>
      <c r="F20" s="13">
        <v>0</v>
      </c>
      <c r="G20" s="13">
        <v>0</v>
      </c>
      <c r="H20" s="83">
        <f t="shared" si="2"/>
        <v>8</v>
      </c>
      <c r="I20" s="105">
        <f>H20+'29.10'!I20</f>
        <v>3020</v>
      </c>
      <c r="J20" s="51">
        <v>3</v>
      </c>
      <c r="K20" s="51">
        <v>2</v>
      </c>
      <c r="L20" s="51">
        <v>2</v>
      </c>
      <c r="M20" s="17">
        <f t="shared" si="1"/>
        <v>2978</v>
      </c>
      <c r="N20" s="86">
        <v>39</v>
      </c>
      <c r="O20" s="3"/>
      <c r="P20" s="3"/>
      <c r="Q20" s="3"/>
      <c r="R20" s="3"/>
    </row>
    <row r="21" spans="1:18" ht="22.2" customHeight="1" x14ac:dyDescent="0.3">
      <c r="A21" s="1">
        <f t="shared" si="0"/>
        <v>43768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H21+'29.10'!I21</f>
        <v>239</v>
      </c>
      <c r="J21" s="51"/>
      <c r="K21" s="51"/>
      <c r="L21" s="51"/>
      <c r="M21" s="17">
        <f t="shared" si="1"/>
        <v>238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H22+'29.10'!I22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43768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73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73</v>
      </c>
      <c r="I24" s="94">
        <f t="shared" si="3"/>
        <v>30032</v>
      </c>
      <c r="J24" s="92">
        <f t="shared" si="3"/>
        <v>85</v>
      </c>
      <c r="K24" s="92">
        <f t="shared" si="3"/>
        <v>50</v>
      </c>
      <c r="L24" s="92">
        <f t="shared" si="3"/>
        <v>30</v>
      </c>
      <c r="M24" s="95">
        <f t="shared" si="3"/>
        <v>29627</v>
      </c>
      <c r="N24" s="96">
        <f t="shared" si="3"/>
        <v>320</v>
      </c>
      <c r="O24" s="3"/>
      <c r="P24" s="3"/>
      <c r="Q24" s="3"/>
      <c r="R24" s="3"/>
    </row>
    <row r="25" spans="1:18" x14ac:dyDescent="0.3">
      <c r="A25" s="1">
        <f t="shared" ref="A25:A88" si="4">$N$3</f>
        <v>43768</v>
      </c>
      <c r="B25" s="2">
        <v>1</v>
      </c>
      <c r="C25" s="78"/>
      <c r="D25" s="79" t="s">
        <v>119</v>
      </c>
      <c r="E25" s="97">
        <f>E75</f>
        <v>16</v>
      </c>
      <c r="F25" s="98">
        <f t="shared" ref="F25:N25" si="5">F75</f>
        <v>0</v>
      </c>
      <c r="G25" s="98">
        <f t="shared" si="5"/>
        <v>0</v>
      </c>
      <c r="H25" s="99">
        <f t="shared" si="5"/>
        <v>16</v>
      </c>
      <c r="I25" s="97">
        <f t="shared" si="5"/>
        <v>19456</v>
      </c>
      <c r="J25" s="98">
        <f t="shared" si="5"/>
        <v>105</v>
      </c>
      <c r="K25" s="98">
        <f t="shared" si="5"/>
        <v>97</v>
      </c>
      <c r="L25" s="100">
        <f t="shared" si="5"/>
        <v>69</v>
      </c>
      <c r="M25" s="101">
        <f t="shared" si="5"/>
        <v>19267</v>
      </c>
      <c r="N25" s="102">
        <f t="shared" si="5"/>
        <v>84</v>
      </c>
      <c r="O25" s="3"/>
      <c r="P25" s="3"/>
      <c r="Q25" s="3"/>
      <c r="R25" s="3"/>
    </row>
    <row r="26" spans="1:18" x14ac:dyDescent="0.3">
      <c r="A26" s="1">
        <f t="shared" si="4"/>
        <v>43768</v>
      </c>
      <c r="B26" s="2">
        <v>1</v>
      </c>
      <c r="C26" s="78"/>
      <c r="D26" s="79" t="s">
        <v>154</v>
      </c>
      <c r="E26" s="97">
        <f>E24+E25</f>
        <v>89</v>
      </c>
      <c r="F26" s="98">
        <f t="shared" ref="F26:N26" si="6">F24+F25</f>
        <v>0</v>
      </c>
      <c r="G26" s="98">
        <f t="shared" si="6"/>
        <v>0</v>
      </c>
      <c r="H26" s="99">
        <f t="shared" si="6"/>
        <v>89</v>
      </c>
      <c r="I26" s="97">
        <f t="shared" si="6"/>
        <v>49488</v>
      </c>
      <c r="J26" s="98">
        <f t="shared" si="6"/>
        <v>190</v>
      </c>
      <c r="K26" s="98">
        <f t="shared" si="6"/>
        <v>147</v>
      </c>
      <c r="L26" s="100">
        <f t="shared" si="6"/>
        <v>99</v>
      </c>
      <c r="M26" s="101">
        <f t="shared" si="6"/>
        <v>48894</v>
      </c>
      <c r="N26" s="102">
        <f t="shared" si="6"/>
        <v>404</v>
      </c>
      <c r="O26" s="3"/>
      <c r="P26" s="67"/>
      <c r="Q26" s="3"/>
      <c r="R26" s="3"/>
    </row>
    <row r="27" spans="1:18" x14ac:dyDescent="0.3">
      <c r="A27" s="1">
        <f t="shared" si="4"/>
        <v>43768</v>
      </c>
      <c r="B27" s="2">
        <v>1</v>
      </c>
      <c r="C27" s="80"/>
      <c r="D27" s="81" t="s">
        <v>120</v>
      </c>
      <c r="E27" s="97">
        <f>SUM(E28:E35)</f>
        <v>174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174</v>
      </c>
      <c r="I27" s="97">
        <f t="shared" si="7"/>
        <v>46395</v>
      </c>
      <c r="J27" s="98">
        <f t="shared" si="7"/>
        <v>58</v>
      </c>
      <c r="K27" s="98">
        <f t="shared" si="7"/>
        <v>24</v>
      </c>
      <c r="L27" s="100">
        <f t="shared" si="7"/>
        <v>8</v>
      </c>
      <c r="M27" s="101">
        <f t="shared" si="7"/>
        <v>45778</v>
      </c>
      <c r="N27" s="102">
        <f t="shared" si="7"/>
        <v>559</v>
      </c>
      <c r="O27" s="3"/>
      <c r="P27" s="3"/>
      <c r="Q27" s="3"/>
      <c r="R27" s="3"/>
    </row>
    <row r="28" spans="1:18" x14ac:dyDescent="0.3">
      <c r="A28" s="1">
        <f t="shared" si="4"/>
        <v>43768</v>
      </c>
      <c r="B28" s="2" t="s">
        <v>31</v>
      </c>
      <c r="C28" s="12">
        <v>1</v>
      </c>
      <c r="D28" s="48" t="s">
        <v>32</v>
      </c>
      <c r="E28" s="13">
        <v>32</v>
      </c>
      <c r="F28" s="13">
        <v>0</v>
      </c>
      <c r="G28" s="13">
        <v>0</v>
      </c>
      <c r="H28" s="82">
        <f t="shared" ref="H28:H35" si="8">SUM(E28:G28)</f>
        <v>32</v>
      </c>
      <c r="I28" s="104">
        <f>H28+'29.10'!I28</f>
        <v>11149</v>
      </c>
      <c r="J28" s="49">
        <v>13</v>
      </c>
      <c r="K28" s="49">
        <v>4</v>
      </c>
      <c r="L28" s="49">
        <v>2</v>
      </c>
      <c r="M28" s="14">
        <f t="shared" ref="M28:M35" si="9">I28-N28-J28</f>
        <v>11038</v>
      </c>
      <c r="N28" s="85">
        <v>98</v>
      </c>
      <c r="O28" s="3"/>
      <c r="P28" s="3"/>
      <c r="Q28" s="3"/>
      <c r="R28" s="3"/>
    </row>
    <row r="29" spans="1:18" x14ac:dyDescent="0.3">
      <c r="A29" s="1">
        <f t="shared" si="4"/>
        <v>43768</v>
      </c>
      <c r="B29" s="2" t="s">
        <v>33</v>
      </c>
      <c r="C29" s="15">
        <v>2</v>
      </c>
      <c r="D29" s="50" t="s">
        <v>156</v>
      </c>
      <c r="E29" s="13">
        <v>36</v>
      </c>
      <c r="F29" s="13">
        <v>0</v>
      </c>
      <c r="G29" s="13">
        <v>0</v>
      </c>
      <c r="H29" s="83">
        <f t="shared" si="8"/>
        <v>36</v>
      </c>
      <c r="I29" s="105">
        <f>H29+'29.10'!I29</f>
        <v>7519</v>
      </c>
      <c r="J29" s="51">
        <v>5</v>
      </c>
      <c r="K29" s="51">
        <v>3</v>
      </c>
      <c r="L29" s="51">
        <v>0</v>
      </c>
      <c r="M29" s="17">
        <f t="shared" si="9"/>
        <v>7391</v>
      </c>
      <c r="N29" s="86">
        <v>123</v>
      </c>
      <c r="O29" s="3"/>
      <c r="P29" s="3"/>
      <c r="Q29" s="3"/>
      <c r="R29" s="3"/>
    </row>
    <row r="30" spans="1:18" x14ac:dyDescent="0.3">
      <c r="A30" s="1">
        <f t="shared" si="4"/>
        <v>43768</v>
      </c>
      <c r="B30" s="2" t="s">
        <v>35</v>
      </c>
      <c r="C30" s="15">
        <v>3</v>
      </c>
      <c r="D30" s="50" t="s">
        <v>36</v>
      </c>
      <c r="E30" s="13">
        <v>52</v>
      </c>
      <c r="F30" s="13">
        <v>0</v>
      </c>
      <c r="G30" s="13">
        <v>0</v>
      </c>
      <c r="H30" s="83">
        <f t="shared" si="8"/>
        <v>52</v>
      </c>
      <c r="I30" s="105">
        <f>H30+'29.10'!I30</f>
        <v>11051</v>
      </c>
      <c r="J30" s="51">
        <v>17</v>
      </c>
      <c r="K30" s="51">
        <v>9</v>
      </c>
      <c r="L30" s="51">
        <v>3</v>
      </c>
      <c r="M30" s="17">
        <f t="shared" si="9"/>
        <v>10870</v>
      </c>
      <c r="N30" s="86">
        <v>164</v>
      </c>
      <c r="O30" s="3"/>
      <c r="P30" s="3"/>
      <c r="Q30" s="3"/>
      <c r="R30" s="3"/>
    </row>
    <row r="31" spans="1:18" x14ac:dyDescent="0.3">
      <c r="A31" s="1">
        <f t="shared" si="4"/>
        <v>43768</v>
      </c>
      <c r="B31" s="2" t="s">
        <v>37</v>
      </c>
      <c r="C31" s="15">
        <v>4</v>
      </c>
      <c r="D31" s="50" t="s">
        <v>38</v>
      </c>
      <c r="E31" s="13">
        <v>4</v>
      </c>
      <c r="F31" s="13">
        <v>0</v>
      </c>
      <c r="G31" s="13">
        <v>0</v>
      </c>
      <c r="H31" s="83">
        <f t="shared" si="8"/>
        <v>4</v>
      </c>
      <c r="I31" s="105">
        <f>H31+'29.10'!I31</f>
        <v>2103</v>
      </c>
      <c r="J31" s="51">
        <v>4</v>
      </c>
      <c r="K31" s="51">
        <v>3</v>
      </c>
      <c r="L31" s="51">
        <v>2</v>
      </c>
      <c r="M31" s="17">
        <f t="shared" si="9"/>
        <v>2088</v>
      </c>
      <c r="N31" s="86">
        <v>11</v>
      </c>
      <c r="O31" s="3"/>
      <c r="P31" s="3"/>
      <c r="Q31" s="3"/>
      <c r="R31" s="3"/>
    </row>
    <row r="32" spans="1:18" x14ac:dyDescent="0.3">
      <c r="A32" s="1">
        <f t="shared" si="4"/>
        <v>43768</v>
      </c>
      <c r="B32" s="2" t="s">
        <v>39</v>
      </c>
      <c r="C32" s="15">
        <v>5</v>
      </c>
      <c r="D32" s="50" t="s">
        <v>40</v>
      </c>
      <c r="E32" s="13">
        <v>4</v>
      </c>
      <c r="F32" s="13">
        <v>0</v>
      </c>
      <c r="G32" s="13">
        <v>0</v>
      </c>
      <c r="H32" s="83">
        <f t="shared" si="8"/>
        <v>4</v>
      </c>
      <c r="I32" s="105">
        <f>H32+'29.10'!I32</f>
        <v>4648</v>
      </c>
      <c r="J32" s="51">
        <v>5</v>
      </c>
      <c r="K32" s="51">
        <v>1</v>
      </c>
      <c r="L32" s="51">
        <v>0</v>
      </c>
      <c r="M32" s="17">
        <f t="shared" si="9"/>
        <v>4613</v>
      </c>
      <c r="N32" s="86">
        <v>30</v>
      </c>
      <c r="O32" s="3"/>
      <c r="P32" s="3"/>
      <c r="Q32" s="3"/>
      <c r="R32" s="3"/>
    </row>
    <row r="33" spans="1:18" x14ac:dyDescent="0.3">
      <c r="A33" s="1">
        <f t="shared" si="4"/>
        <v>43768</v>
      </c>
      <c r="B33" s="2" t="s">
        <v>41</v>
      </c>
      <c r="C33" s="15">
        <v>6</v>
      </c>
      <c r="D33" s="50" t="s">
        <v>42</v>
      </c>
      <c r="E33" s="13">
        <v>35</v>
      </c>
      <c r="F33" s="13">
        <v>0</v>
      </c>
      <c r="G33" s="13">
        <v>0</v>
      </c>
      <c r="H33" s="83">
        <f t="shared" si="8"/>
        <v>35</v>
      </c>
      <c r="I33" s="105">
        <f>H33+'29.10'!I33</f>
        <v>6650</v>
      </c>
      <c r="J33" s="51">
        <v>9</v>
      </c>
      <c r="K33" s="51">
        <v>3</v>
      </c>
      <c r="L33" s="51">
        <v>0</v>
      </c>
      <c r="M33" s="17">
        <f t="shared" si="9"/>
        <v>6537</v>
      </c>
      <c r="N33" s="86">
        <v>104</v>
      </c>
      <c r="O33" s="3"/>
      <c r="P33" s="3"/>
      <c r="Q33" s="3"/>
      <c r="R33" s="3"/>
    </row>
    <row r="34" spans="1:18" x14ac:dyDescent="0.3">
      <c r="A34" s="1">
        <f t="shared" si="4"/>
        <v>43768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H34+'29.10'!I34</f>
        <v>987</v>
      </c>
      <c r="J34" s="51">
        <v>1</v>
      </c>
      <c r="K34" s="51">
        <v>0</v>
      </c>
      <c r="L34" s="51">
        <v>0</v>
      </c>
      <c r="M34" s="17">
        <f t="shared" si="9"/>
        <v>983</v>
      </c>
      <c r="N34" s="86">
        <v>3</v>
      </c>
      <c r="O34" s="3"/>
      <c r="P34" s="3"/>
      <c r="Q34" s="3"/>
      <c r="R34" s="3"/>
    </row>
    <row r="35" spans="1:18" x14ac:dyDescent="0.3">
      <c r="A35" s="1">
        <f t="shared" si="4"/>
        <v>43768</v>
      </c>
      <c r="B35" s="2" t="s">
        <v>45</v>
      </c>
      <c r="C35" s="20">
        <v>8</v>
      </c>
      <c r="D35" s="54" t="s">
        <v>46</v>
      </c>
      <c r="E35" s="13">
        <v>11</v>
      </c>
      <c r="F35" s="13">
        <v>0</v>
      </c>
      <c r="G35" s="13">
        <v>0</v>
      </c>
      <c r="H35" s="84">
        <f t="shared" si="8"/>
        <v>11</v>
      </c>
      <c r="I35" s="106">
        <f>H35+'29.10'!I35</f>
        <v>2288</v>
      </c>
      <c r="J35" s="55">
        <v>4</v>
      </c>
      <c r="K35" s="55">
        <v>1</v>
      </c>
      <c r="L35" s="55">
        <v>1</v>
      </c>
      <c r="M35" s="19">
        <f t="shared" si="9"/>
        <v>2258</v>
      </c>
      <c r="N35" s="87">
        <v>26</v>
      </c>
      <c r="O35" s="3"/>
      <c r="P35" s="3"/>
      <c r="Q35" s="3"/>
      <c r="R35" s="3"/>
    </row>
    <row r="36" spans="1:18" x14ac:dyDescent="0.3">
      <c r="A36" s="1">
        <f t="shared" si="4"/>
        <v>43768</v>
      </c>
      <c r="B36" s="2">
        <v>1</v>
      </c>
      <c r="C36" s="103"/>
      <c r="D36" s="22" t="s">
        <v>47</v>
      </c>
      <c r="E36" s="23">
        <f>SUM(E26:E27)</f>
        <v>263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263</v>
      </c>
      <c r="I36" s="23">
        <f t="shared" si="10"/>
        <v>95883</v>
      </c>
      <c r="J36" s="23">
        <f t="shared" si="10"/>
        <v>248</v>
      </c>
      <c r="K36" s="23">
        <f t="shared" si="10"/>
        <v>171</v>
      </c>
      <c r="L36" s="23">
        <f t="shared" si="10"/>
        <v>107</v>
      </c>
      <c r="M36" s="23">
        <f t="shared" si="10"/>
        <v>94672</v>
      </c>
      <c r="N36" s="23">
        <f t="shared" si="10"/>
        <v>963</v>
      </c>
      <c r="O36" s="3"/>
      <c r="P36" s="3"/>
      <c r="Q36" s="3"/>
      <c r="R36" s="3"/>
    </row>
    <row r="37" spans="1:18" ht="21.6" customHeight="1" x14ac:dyDescent="0.3">
      <c r="A37" s="1">
        <f t="shared" si="4"/>
        <v>43768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43768</v>
      </c>
      <c r="B38" s="64">
        <v>1</v>
      </c>
      <c r="C38" s="69"/>
      <c r="D38" s="306" t="s">
        <v>224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43768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43768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43768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43768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43768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16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84</v>
      </c>
      <c r="O43" s="3"/>
      <c r="P43" s="3"/>
      <c r="Q43" s="3"/>
      <c r="R43" s="3"/>
    </row>
    <row r="44" spans="1:18" ht="58.2" customHeight="1" x14ac:dyDescent="0.3">
      <c r="A44" s="1">
        <f t="shared" si="4"/>
        <v>43768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200" t="s">
        <v>142</v>
      </c>
      <c r="I44" s="65" t="str">
        <f>"me©‡gvU fwZ© 
= "&amp;I75</f>
        <v>me©‡gvU fwZ© 
= 19456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97</v>
      </c>
      <c r="L44" s="65" t="str">
        <f>"wbwðZ g„„Zz¨ 
= "&amp;L75</f>
        <v>wbwðZ g„„Zz¨ 
= 69</v>
      </c>
      <c r="M44" s="65" t="str">
        <f>"QvocÎ cÖvß †ivMx
 = "&amp;M75</f>
        <v>QvocÎ cÖvß †ivMx
 = 19267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43768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H45+'29.10'!I45</f>
        <v>1201</v>
      </c>
      <c r="J45" s="49">
        <v>3</v>
      </c>
      <c r="K45" s="49">
        <v>2</v>
      </c>
      <c r="L45" s="49">
        <v>1</v>
      </c>
      <c r="M45" s="14">
        <f t="shared" ref="M45:M74" si="12">I45-N45-J45</f>
        <v>1194</v>
      </c>
      <c r="N45" s="85">
        <v>4</v>
      </c>
      <c r="O45" s="3"/>
      <c r="P45" s="3"/>
      <c r="Q45" s="3"/>
      <c r="R45" s="3"/>
    </row>
    <row r="46" spans="1:18" ht="17.55" customHeight="1" x14ac:dyDescent="0.3">
      <c r="A46" s="1">
        <f t="shared" si="4"/>
        <v>43768</v>
      </c>
      <c r="B46" s="2" t="s">
        <v>15</v>
      </c>
      <c r="C46" s="33">
        <v>2</v>
      </c>
      <c r="D46" s="50" t="s">
        <v>16</v>
      </c>
      <c r="E46" s="13">
        <v>5</v>
      </c>
      <c r="F46" s="13">
        <v>0</v>
      </c>
      <c r="G46" s="13">
        <v>0</v>
      </c>
      <c r="H46" s="83">
        <f t="shared" si="11"/>
        <v>5</v>
      </c>
      <c r="I46" s="105">
        <f>H46+'29.10'!I46</f>
        <v>1826</v>
      </c>
      <c r="J46" s="51">
        <v>11</v>
      </c>
      <c r="K46" s="51">
        <v>10</v>
      </c>
      <c r="L46" s="51">
        <v>8</v>
      </c>
      <c r="M46" s="17">
        <f t="shared" si="12"/>
        <v>1803</v>
      </c>
      <c r="N46" s="86">
        <v>12</v>
      </c>
      <c r="O46" s="3"/>
      <c r="P46" s="3"/>
      <c r="Q46" s="3"/>
      <c r="R46" s="3"/>
    </row>
    <row r="47" spans="1:18" ht="17.55" customHeight="1" x14ac:dyDescent="0.3">
      <c r="A47" s="1">
        <f t="shared" si="4"/>
        <v>43768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H47+'29.10'!I47</f>
        <v>657</v>
      </c>
      <c r="J47" s="51">
        <v>4</v>
      </c>
      <c r="K47" s="51">
        <v>4</v>
      </c>
      <c r="L47" s="51">
        <v>3</v>
      </c>
      <c r="M47" s="17">
        <f t="shared" si="12"/>
        <v>647</v>
      </c>
      <c r="N47" s="86">
        <v>6</v>
      </c>
      <c r="O47" s="3"/>
      <c r="P47" s="3"/>
      <c r="Q47" s="3"/>
      <c r="R47" s="3"/>
    </row>
    <row r="48" spans="1:18" ht="17.55" customHeight="1" x14ac:dyDescent="0.3">
      <c r="A48" s="1">
        <f t="shared" si="4"/>
        <v>43768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H48+'29.10'!I48</f>
        <v>743</v>
      </c>
      <c r="J48" s="51">
        <v>8</v>
      </c>
      <c r="K48" s="51">
        <v>7</v>
      </c>
      <c r="L48" s="51">
        <v>4</v>
      </c>
      <c r="M48" s="17">
        <f t="shared" si="12"/>
        <v>732</v>
      </c>
      <c r="N48" s="86">
        <v>3</v>
      </c>
      <c r="O48" s="3"/>
      <c r="P48" s="3"/>
      <c r="Q48" s="3"/>
      <c r="R48" s="3"/>
    </row>
    <row r="49" spans="1:18" ht="17.55" customHeight="1" x14ac:dyDescent="0.3">
      <c r="A49" s="1">
        <f t="shared" si="4"/>
        <v>43768</v>
      </c>
      <c r="B49" s="2" t="s">
        <v>65</v>
      </c>
      <c r="C49" s="33">
        <v>5</v>
      </c>
      <c r="D49" s="50" t="s">
        <v>66</v>
      </c>
      <c r="E49" s="13">
        <v>4</v>
      </c>
      <c r="F49" s="13">
        <v>0</v>
      </c>
      <c r="G49" s="13">
        <v>0</v>
      </c>
      <c r="H49" s="83">
        <f t="shared" si="11"/>
        <v>4</v>
      </c>
      <c r="I49" s="105">
        <f>H49+'29.10'!I49</f>
        <v>892</v>
      </c>
      <c r="J49" s="51">
        <v>12</v>
      </c>
      <c r="K49" s="51">
        <v>12</v>
      </c>
      <c r="L49" s="51">
        <v>12</v>
      </c>
      <c r="M49" s="17">
        <f t="shared" si="12"/>
        <v>876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43768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H50+'29.10'!I50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43768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H51+'29.10'!I51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43768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H52+'29.10'!I52</f>
        <v>364</v>
      </c>
      <c r="J52" s="51">
        <v>1</v>
      </c>
      <c r="K52" s="51">
        <v>2</v>
      </c>
      <c r="L52" s="51">
        <v>2</v>
      </c>
      <c r="M52" s="17">
        <f t="shared" si="12"/>
        <v>360</v>
      </c>
      <c r="N52" s="86">
        <v>3</v>
      </c>
      <c r="O52" s="3"/>
      <c r="P52" s="3"/>
      <c r="Q52" s="3"/>
      <c r="R52" s="3"/>
    </row>
    <row r="53" spans="1:18" ht="17.55" customHeight="1" x14ac:dyDescent="0.3">
      <c r="A53" s="1">
        <f t="shared" si="4"/>
        <v>43768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H53+'29.10'!I53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43768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H54+'29.10'!I54</f>
        <v>1672</v>
      </c>
      <c r="J54" s="51">
        <v>2</v>
      </c>
      <c r="K54" s="51">
        <v>1</v>
      </c>
      <c r="L54" s="51">
        <v>1</v>
      </c>
      <c r="M54" s="17">
        <f t="shared" si="12"/>
        <v>1662</v>
      </c>
      <c r="N54" s="86">
        <v>8</v>
      </c>
      <c r="O54" s="3"/>
      <c r="P54" s="3"/>
      <c r="Q54" s="3"/>
      <c r="R54" s="3"/>
    </row>
    <row r="55" spans="1:18" ht="17.55" customHeight="1" x14ac:dyDescent="0.3">
      <c r="A55" s="1">
        <f t="shared" si="4"/>
        <v>43768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H55+'29.10'!I55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43768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H56+'29.10'!I56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43768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H57+'29.10'!I57</f>
        <v>674</v>
      </c>
      <c r="J57" s="51">
        <v>4</v>
      </c>
      <c r="K57" s="51">
        <v>4</v>
      </c>
      <c r="L57" s="51">
        <v>1</v>
      </c>
      <c r="M57" s="17">
        <f t="shared" si="12"/>
        <v>665</v>
      </c>
      <c r="N57" s="86">
        <v>5</v>
      </c>
      <c r="O57" s="3"/>
      <c r="P57" s="3"/>
      <c r="Q57" s="3"/>
      <c r="R57" s="3"/>
    </row>
    <row r="58" spans="1:18" ht="17.55" customHeight="1" x14ac:dyDescent="0.3">
      <c r="A58" s="1">
        <f t="shared" si="4"/>
        <v>43768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H58+'29.10'!I58</f>
        <v>1375</v>
      </c>
      <c r="J58" s="51">
        <v>6</v>
      </c>
      <c r="K58" s="51">
        <v>6</v>
      </c>
      <c r="L58" s="51">
        <v>4</v>
      </c>
      <c r="M58" s="17">
        <f t="shared" si="12"/>
        <v>1362</v>
      </c>
      <c r="N58" s="86">
        <v>7</v>
      </c>
      <c r="O58" s="3"/>
      <c r="P58" s="3"/>
      <c r="Q58" s="3"/>
      <c r="R58" s="3"/>
    </row>
    <row r="59" spans="1:18" ht="17.55" customHeight="1" x14ac:dyDescent="0.3">
      <c r="A59" s="1">
        <f t="shared" si="4"/>
        <v>43768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H59+'29.10'!I59</f>
        <v>756</v>
      </c>
      <c r="J59" s="51">
        <v>8</v>
      </c>
      <c r="K59" s="51">
        <v>8</v>
      </c>
      <c r="L59" s="51">
        <v>7</v>
      </c>
      <c r="M59" s="17">
        <f t="shared" si="12"/>
        <v>744</v>
      </c>
      <c r="N59" s="86">
        <v>4</v>
      </c>
      <c r="O59" s="3"/>
      <c r="P59" s="3"/>
      <c r="Q59" s="3"/>
      <c r="R59" s="3"/>
    </row>
    <row r="60" spans="1:18" ht="17.55" customHeight="1" x14ac:dyDescent="0.3">
      <c r="A60" s="1">
        <f t="shared" si="4"/>
        <v>43768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H60+'29.10'!I60</f>
        <v>364</v>
      </c>
      <c r="J60" s="51"/>
      <c r="K60" s="51"/>
      <c r="L60" s="51">
        <v>0</v>
      </c>
      <c r="M60" s="17">
        <f t="shared" si="12"/>
        <v>362</v>
      </c>
      <c r="N60" s="86">
        <v>2</v>
      </c>
      <c r="O60" s="3"/>
      <c r="P60" s="3"/>
      <c r="Q60" s="3"/>
      <c r="R60" s="3"/>
    </row>
    <row r="61" spans="1:18" ht="17.55" customHeight="1" x14ac:dyDescent="0.3">
      <c r="A61" s="1">
        <f t="shared" si="4"/>
        <v>43768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H61+'29.10'!I61</f>
        <v>478</v>
      </c>
      <c r="J61" s="51"/>
      <c r="K61" s="51"/>
      <c r="L61" s="51">
        <v>0</v>
      </c>
      <c r="M61" s="17">
        <f t="shared" si="12"/>
        <v>476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43768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H62+'29.10'!I62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43768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H63+'29.10'!I63</f>
        <v>788</v>
      </c>
      <c r="J63" s="51">
        <v>6</v>
      </c>
      <c r="K63" s="51">
        <v>5</v>
      </c>
      <c r="L63" s="51">
        <v>5</v>
      </c>
      <c r="M63" s="17">
        <f t="shared" si="12"/>
        <v>778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43768</v>
      </c>
      <c r="B64" s="2" t="s">
        <v>95</v>
      </c>
      <c r="C64" s="33">
        <v>20</v>
      </c>
      <c r="D64" s="50" t="s">
        <v>96</v>
      </c>
      <c r="E64" s="13">
        <v>2</v>
      </c>
      <c r="F64" s="13">
        <v>0</v>
      </c>
      <c r="G64" s="13">
        <v>0</v>
      </c>
      <c r="H64" s="83">
        <f t="shared" si="11"/>
        <v>2</v>
      </c>
      <c r="I64" s="105">
        <f>H64+'29.10'!I64</f>
        <v>968</v>
      </c>
      <c r="J64" s="51"/>
      <c r="K64" s="51"/>
      <c r="L64" s="51">
        <v>0</v>
      </c>
      <c r="M64" s="17">
        <f t="shared" si="12"/>
        <v>960</v>
      </c>
      <c r="N64" s="86">
        <v>8</v>
      </c>
      <c r="O64" s="3"/>
      <c r="P64" s="3"/>
      <c r="Q64" s="3"/>
      <c r="R64" s="3"/>
    </row>
    <row r="65" spans="1:18" ht="17.55" customHeight="1" x14ac:dyDescent="0.3">
      <c r="A65" s="1">
        <f t="shared" si="4"/>
        <v>43768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H65+'29.10'!I65</f>
        <v>480</v>
      </c>
      <c r="J65" s="51">
        <v>4</v>
      </c>
      <c r="K65" s="51">
        <v>4</v>
      </c>
      <c r="L65" s="51">
        <v>4</v>
      </c>
      <c r="M65" s="17">
        <f t="shared" si="12"/>
        <v>475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43768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H66+'29.10'!I66</f>
        <v>307</v>
      </c>
      <c r="J66" s="51">
        <v>7</v>
      </c>
      <c r="K66" s="51">
        <v>7</v>
      </c>
      <c r="L66" s="51">
        <v>3</v>
      </c>
      <c r="M66" s="17">
        <f t="shared" si="12"/>
        <v>300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43768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H67+'29.10'!I67</f>
        <v>710</v>
      </c>
      <c r="J67" s="51">
        <v>7</v>
      </c>
      <c r="K67" s="51">
        <v>6</v>
      </c>
      <c r="L67" s="51">
        <v>5</v>
      </c>
      <c r="M67" s="17">
        <f t="shared" si="12"/>
        <v>701</v>
      </c>
      <c r="N67" s="86">
        <v>2</v>
      </c>
      <c r="O67" s="3"/>
      <c r="P67" s="3"/>
      <c r="Q67" s="3"/>
      <c r="R67" s="3"/>
    </row>
    <row r="68" spans="1:18" ht="17.55" customHeight="1" x14ac:dyDescent="0.3">
      <c r="A68" s="1">
        <f t="shared" si="4"/>
        <v>43768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H68+'29.10'!I68</f>
        <v>357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43768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H69+'29.10'!I69</f>
        <v>832</v>
      </c>
      <c r="J69" s="51">
        <v>2</v>
      </c>
      <c r="K69" s="51">
        <v>2</v>
      </c>
      <c r="L69" s="51">
        <v>1</v>
      </c>
      <c r="M69" s="17">
        <f t="shared" si="12"/>
        <v>827</v>
      </c>
      <c r="N69" s="86">
        <v>3</v>
      </c>
      <c r="O69" s="3"/>
      <c r="P69" s="3"/>
      <c r="Q69" s="3"/>
      <c r="R69" s="3"/>
    </row>
    <row r="70" spans="1:18" ht="17.55" customHeight="1" x14ac:dyDescent="0.3">
      <c r="A70" s="1">
        <f t="shared" si="4"/>
        <v>43768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H70+'29.10'!I70</f>
        <v>779</v>
      </c>
      <c r="J70" s="51">
        <v>2</v>
      </c>
      <c r="K70" s="51">
        <v>2</v>
      </c>
      <c r="L70" s="51">
        <v>0</v>
      </c>
      <c r="M70" s="17">
        <f t="shared" si="12"/>
        <v>773</v>
      </c>
      <c r="N70" s="86">
        <v>4</v>
      </c>
      <c r="O70" s="3"/>
      <c r="P70" s="3"/>
      <c r="Q70" s="3"/>
      <c r="R70" s="3"/>
    </row>
    <row r="71" spans="1:18" ht="17.55" customHeight="1" x14ac:dyDescent="0.3">
      <c r="A71" s="1">
        <f t="shared" si="4"/>
        <v>43768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H71+'29.10'!I71</f>
        <v>771</v>
      </c>
      <c r="J71" s="51"/>
      <c r="K71" s="51"/>
      <c r="L71" s="51">
        <v>0</v>
      </c>
      <c r="M71" s="17">
        <f t="shared" si="12"/>
        <v>771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43768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H72+'29.10'!I72</f>
        <v>299</v>
      </c>
      <c r="J72" s="51"/>
      <c r="K72" s="51"/>
      <c r="L72" s="51">
        <v>0</v>
      </c>
      <c r="M72" s="17">
        <f t="shared" si="12"/>
        <v>297</v>
      </c>
      <c r="N72" s="86">
        <v>2</v>
      </c>
      <c r="O72" s="3"/>
      <c r="P72" s="3"/>
      <c r="Q72" s="3"/>
      <c r="R72" s="3"/>
    </row>
    <row r="73" spans="1:18" ht="17.55" customHeight="1" x14ac:dyDescent="0.3">
      <c r="A73" s="1">
        <f t="shared" si="4"/>
        <v>43768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H73+'29.10'!I73</f>
        <v>395</v>
      </c>
      <c r="J73" s="51">
        <v>3</v>
      </c>
      <c r="K73" s="51">
        <v>3</v>
      </c>
      <c r="L73" s="51">
        <v>3</v>
      </c>
      <c r="M73" s="17">
        <f t="shared" si="12"/>
        <v>392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43768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H74+'29.10'!I74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43768</v>
      </c>
      <c r="B75" s="2">
        <v>1</v>
      </c>
      <c r="C75" s="29"/>
      <c r="D75" s="22" t="s">
        <v>117</v>
      </c>
      <c r="E75" s="23">
        <f>SUM(E45:E74)</f>
        <v>16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16</v>
      </c>
      <c r="I75" s="23">
        <f t="shared" si="13"/>
        <v>19456</v>
      </c>
      <c r="J75" s="23">
        <f t="shared" si="13"/>
        <v>105</v>
      </c>
      <c r="K75" s="23">
        <f t="shared" si="13"/>
        <v>97</v>
      </c>
      <c r="L75" s="23">
        <f t="shared" si="13"/>
        <v>69</v>
      </c>
      <c r="M75" s="23">
        <f t="shared" si="13"/>
        <v>19267</v>
      </c>
      <c r="N75" s="23">
        <f t="shared" si="13"/>
        <v>84</v>
      </c>
      <c r="O75" s="3"/>
      <c r="P75" s="3"/>
      <c r="Q75" s="3"/>
      <c r="R75" s="3"/>
    </row>
    <row r="76" spans="1:18" ht="17.55" customHeight="1" x14ac:dyDescent="0.3">
      <c r="A76" s="1">
        <f t="shared" si="4"/>
        <v>43768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43768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43768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43768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43768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43768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43768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43768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43768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43768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43768</v>
      </c>
      <c r="B86" s="2">
        <v>1</v>
      </c>
      <c r="E86" s="30"/>
    </row>
    <row r="87" spans="1:14" x14ac:dyDescent="0.3">
      <c r="A87" s="1">
        <f t="shared" si="4"/>
        <v>43768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43768</v>
      </c>
      <c r="B88" s="2">
        <v>1</v>
      </c>
      <c r="E88" s="30"/>
    </row>
    <row r="89" spans="1:14" x14ac:dyDescent="0.3">
      <c r="A89" s="1">
        <f t="shared" ref="A89" si="14">$N$3</f>
        <v>43768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43767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43767</v>
      </c>
      <c r="B2" s="2">
        <v>1</v>
      </c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41"/>
      <c r="N2" s="198"/>
    </row>
    <row r="3" spans="1:20" ht="17.399999999999999" x14ac:dyDescent="0.3">
      <c r="A3" s="1">
        <f t="shared" si="0"/>
        <v>43767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43767</v>
      </c>
      <c r="O3" s="3"/>
      <c r="P3" s="3"/>
      <c r="Q3" s="3"/>
      <c r="R3" s="3"/>
    </row>
    <row r="4" spans="1:20" ht="17.399999999999999" x14ac:dyDescent="0.3">
      <c r="A4" s="1">
        <f t="shared" si="0"/>
        <v>43767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43767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43767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43767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43767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43767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248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935</v>
      </c>
      <c r="O9" s="3"/>
      <c r="P9" s="3"/>
      <c r="Q9" s="40" t="str">
        <f>"24 N›Uvq ?? msL¨v = "&amp;H36</f>
        <v>24 N›Uvq ?? msL¨v = 248</v>
      </c>
    </row>
    <row r="10" spans="1:20" ht="57.6" x14ac:dyDescent="0.3">
      <c r="A10" s="1">
        <f t="shared" si="0"/>
        <v>43767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97" t="s">
        <v>142</v>
      </c>
      <c r="I10" s="65" t="str">
        <f>"me©‡gvU fwZ©
= "&amp;I36</f>
        <v>me©‡gvU fwZ©
= 95620</v>
      </c>
      <c r="J10" s="65" t="str">
        <f>"ch©v‡jvPbvi Rb¨ †cÖwiZ g„„Zz¨ 
= "&amp;J36</f>
        <v>ch©v‡jvPbvi Rb¨ †cÖwiZ g„„Zz¨ 
= 248</v>
      </c>
      <c r="K10" s="65" t="str">
        <f>"ch©v‡jvPbv m¤úbœK…Z g„„Zz¨ 
= "&amp;K36</f>
        <v>ch©v‡jvPbv m¤úbœK…Z g„„Zz¨ 
= 171</v>
      </c>
      <c r="L10" s="65" t="str">
        <f>"wbwðZ g„„Zz¨ 
= "&amp;L36</f>
        <v>wbwðZ g„„Zz¨ 
= 107</v>
      </c>
      <c r="M10" s="65" t="str">
        <f>"QvocÎ cÖvß †ivMx
 = "&amp;M36</f>
        <v>QvocÎ cÖvß †ivMx
 = 94437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43767</v>
      </c>
      <c r="B11" s="2" t="s">
        <v>9</v>
      </c>
      <c r="C11" s="12">
        <v>1</v>
      </c>
      <c r="D11" s="57" t="s">
        <v>10</v>
      </c>
      <c r="E11" s="13">
        <v>20</v>
      </c>
      <c r="F11" s="13">
        <v>0</v>
      </c>
      <c r="G11" s="13">
        <v>0</v>
      </c>
      <c r="H11" s="82">
        <f>SUM(E11:G11)</f>
        <v>20</v>
      </c>
      <c r="I11" s="104">
        <f>H11+'28.10'!I11</f>
        <v>8206</v>
      </c>
      <c r="J11" s="49">
        <v>40</v>
      </c>
      <c r="K11" s="49">
        <v>23</v>
      </c>
      <c r="L11" s="49">
        <v>11</v>
      </c>
      <c r="M11" s="14">
        <f t="shared" ref="M11:M23" si="1">I11-N11-J11</f>
        <v>8077</v>
      </c>
      <c r="N11" s="85">
        <v>89</v>
      </c>
      <c r="O11" s="3"/>
      <c r="P11" s="3"/>
      <c r="Q11" s="3"/>
      <c r="R11" s="3"/>
    </row>
    <row r="12" spans="1:20" x14ac:dyDescent="0.3">
      <c r="A12" s="1">
        <f t="shared" si="0"/>
        <v>43767</v>
      </c>
      <c r="B12" s="2" t="s">
        <v>11</v>
      </c>
      <c r="C12" s="15">
        <v>2</v>
      </c>
      <c r="D12" s="59" t="s">
        <v>144</v>
      </c>
      <c r="E12" s="13">
        <v>18</v>
      </c>
      <c r="F12" s="13">
        <v>0</v>
      </c>
      <c r="G12" s="13">
        <v>0</v>
      </c>
      <c r="H12" s="83">
        <f t="shared" ref="H12:H23" si="2">SUM(E12:G12)</f>
        <v>18</v>
      </c>
      <c r="I12" s="105">
        <f>H12+'28.10'!I12</f>
        <v>4802</v>
      </c>
      <c r="J12" s="51">
        <v>2</v>
      </c>
      <c r="K12" s="51">
        <v>0</v>
      </c>
      <c r="L12" s="51">
        <v>0</v>
      </c>
      <c r="M12" s="17">
        <f t="shared" si="1"/>
        <v>4726</v>
      </c>
      <c r="N12" s="86">
        <v>74</v>
      </c>
      <c r="O12" s="3"/>
      <c r="P12" s="3"/>
      <c r="Q12" s="3"/>
      <c r="R12" s="3"/>
    </row>
    <row r="13" spans="1:20" x14ac:dyDescent="0.3">
      <c r="A13" s="1">
        <f t="shared" si="0"/>
        <v>43767</v>
      </c>
      <c r="B13" s="2" t="s">
        <v>12</v>
      </c>
      <c r="C13" s="15">
        <v>3</v>
      </c>
      <c r="D13" s="59" t="s">
        <v>13</v>
      </c>
      <c r="E13" s="13">
        <v>4</v>
      </c>
      <c r="F13" s="13">
        <v>0</v>
      </c>
      <c r="G13" s="13">
        <v>0</v>
      </c>
      <c r="H13" s="83">
        <f t="shared" si="2"/>
        <v>4</v>
      </c>
      <c r="I13" s="105">
        <f>H13+'28.10'!I13</f>
        <v>1420</v>
      </c>
      <c r="J13" s="51">
        <v>15</v>
      </c>
      <c r="K13" s="51">
        <v>8</v>
      </c>
      <c r="L13" s="51">
        <v>8</v>
      </c>
      <c r="M13" s="17">
        <f t="shared" si="1"/>
        <v>1397</v>
      </c>
      <c r="N13" s="86">
        <v>8</v>
      </c>
      <c r="O13" s="3"/>
      <c r="Q13" s="3"/>
      <c r="R13" s="3"/>
    </row>
    <row r="14" spans="1:20" x14ac:dyDescent="0.3">
      <c r="A14" s="1">
        <f t="shared" si="0"/>
        <v>43767</v>
      </c>
      <c r="B14" s="2" t="s">
        <v>14</v>
      </c>
      <c r="C14" s="15">
        <v>4</v>
      </c>
      <c r="D14" s="59" t="s">
        <v>145</v>
      </c>
      <c r="E14" s="13">
        <v>3</v>
      </c>
      <c r="F14" s="13">
        <v>0</v>
      </c>
      <c r="G14" s="13">
        <v>0</v>
      </c>
      <c r="H14" s="83">
        <f t="shared" si="2"/>
        <v>3</v>
      </c>
      <c r="I14" s="105">
        <f>H14+'28.10'!I14</f>
        <v>3570</v>
      </c>
      <c r="J14" s="51">
        <v>7</v>
      </c>
      <c r="K14" s="51">
        <v>6</v>
      </c>
      <c r="L14" s="51">
        <v>3</v>
      </c>
      <c r="M14" s="17">
        <f t="shared" si="1"/>
        <v>3534</v>
      </c>
      <c r="N14" s="86">
        <v>29</v>
      </c>
      <c r="O14" s="3"/>
      <c r="P14" s="3"/>
      <c r="Q14" s="3"/>
      <c r="R14" s="3"/>
    </row>
    <row r="15" spans="1:20" ht="17.399999999999999" x14ac:dyDescent="0.3">
      <c r="A15" s="1">
        <f t="shared" si="0"/>
        <v>43767</v>
      </c>
      <c r="B15" s="2" t="s">
        <v>19</v>
      </c>
      <c r="C15" s="15">
        <v>5</v>
      </c>
      <c r="D15" s="59" t="s">
        <v>20</v>
      </c>
      <c r="E15" s="13">
        <v>4</v>
      </c>
      <c r="F15" s="13">
        <v>0</v>
      </c>
      <c r="G15" s="13">
        <v>0</v>
      </c>
      <c r="H15" s="83">
        <f t="shared" si="2"/>
        <v>4</v>
      </c>
      <c r="I15" s="105">
        <f>H15+'28.10'!I15</f>
        <v>1605</v>
      </c>
      <c r="J15" s="51">
        <v>3</v>
      </c>
      <c r="K15" s="51">
        <v>2</v>
      </c>
      <c r="L15" s="51">
        <v>2</v>
      </c>
      <c r="M15" s="17">
        <f t="shared" si="1"/>
        <v>1584</v>
      </c>
      <c r="N15" s="86">
        <v>18</v>
      </c>
      <c r="O15" s="3"/>
      <c r="P15" s="3"/>
      <c r="Q15" s="3"/>
      <c r="R15" s="3"/>
    </row>
    <row r="16" spans="1:20" ht="17.399999999999999" x14ac:dyDescent="0.3">
      <c r="A16" s="1">
        <f t="shared" si="0"/>
        <v>43767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H16+'28.10'!I16</f>
        <v>1010</v>
      </c>
      <c r="J16" s="51"/>
      <c r="K16" s="51"/>
      <c r="L16" s="51">
        <v>0</v>
      </c>
      <c r="M16" s="17">
        <f t="shared" si="1"/>
        <v>1003</v>
      </c>
      <c r="N16" s="86">
        <v>7</v>
      </c>
      <c r="O16" s="3"/>
      <c r="P16" s="3"/>
      <c r="Q16" s="3"/>
      <c r="R16" s="3"/>
    </row>
    <row r="17" spans="1:18" x14ac:dyDescent="0.3">
      <c r="A17" s="1">
        <f t="shared" si="0"/>
        <v>43767</v>
      </c>
      <c r="B17" s="2" t="s">
        <v>23</v>
      </c>
      <c r="C17" s="15">
        <v>7</v>
      </c>
      <c r="D17" s="61" t="s">
        <v>24</v>
      </c>
      <c r="E17" s="13">
        <v>24</v>
      </c>
      <c r="F17" s="13">
        <v>0</v>
      </c>
      <c r="G17" s="13">
        <v>0</v>
      </c>
      <c r="H17" s="83">
        <f t="shared" si="2"/>
        <v>24</v>
      </c>
      <c r="I17" s="105">
        <f>H17+'28.10'!I17</f>
        <v>3984</v>
      </c>
      <c r="J17" s="51">
        <v>15</v>
      </c>
      <c r="K17" s="51">
        <v>9</v>
      </c>
      <c r="L17" s="51">
        <v>4</v>
      </c>
      <c r="M17" s="17">
        <f t="shared" si="1"/>
        <v>3932</v>
      </c>
      <c r="N17" s="86">
        <v>37</v>
      </c>
      <c r="O17" s="3"/>
      <c r="P17" s="3"/>
      <c r="Q17" s="3"/>
      <c r="R17" s="3"/>
    </row>
    <row r="18" spans="1:18" ht="17.399999999999999" x14ac:dyDescent="0.3">
      <c r="A18" s="1">
        <f t="shared" si="0"/>
        <v>43767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H18+'28.10'!I18</f>
        <v>346</v>
      </c>
      <c r="J18" s="51"/>
      <c r="K18" s="51"/>
      <c r="L18" s="51">
        <v>0</v>
      </c>
      <c r="M18" s="17">
        <f t="shared" si="1"/>
        <v>346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43767</v>
      </c>
      <c r="B19" s="2" t="s">
        <v>27</v>
      </c>
      <c r="C19" s="15">
        <v>9</v>
      </c>
      <c r="D19" s="61" t="s">
        <v>28</v>
      </c>
      <c r="E19" s="13">
        <v>4</v>
      </c>
      <c r="F19" s="13">
        <v>0</v>
      </c>
      <c r="G19" s="13">
        <v>0</v>
      </c>
      <c r="H19" s="83">
        <f t="shared" si="2"/>
        <v>4</v>
      </c>
      <c r="I19" s="105">
        <f>H19+'28.10'!I19</f>
        <v>1691</v>
      </c>
      <c r="J19" s="51"/>
      <c r="K19" s="51">
        <v>0</v>
      </c>
      <c r="L19" s="51">
        <v>0</v>
      </c>
      <c r="M19" s="17">
        <f t="shared" si="1"/>
        <v>1674</v>
      </c>
      <c r="N19" s="86">
        <v>17</v>
      </c>
      <c r="O19" s="3"/>
      <c r="P19" s="3"/>
      <c r="Q19" s="3"/>
      <c r="R19" s="3"/>
    </row>
    <row r="20" spans="1:18" x14ac:dyDescent="0.3">
      <c r="A20" s="1">
        <f t="shared" si="0"/>
        <v>43767</v>
      </c>
      <c r="B20" s="2" t="s">
        <v>29</v>
      </c>
      <c r="C20" s="15">
        <v>10</v>
      </c>
      <c r="D20" s="59" t="s">
        <v>30</v>
      </c>
      <c r="E20" s="13">
        <v>7</v>
      </c>
      <c r="F20" s="13">
        <v>0</v>
      </c>
      <c r="G20" s="13">
        <v>0</v>
      </c>
      <c r="H20" s="83">
        <f t="shared" si="2"/>
        <v>7</v>
      </c>
      <c r="I20" s="105">
        <f>H20+'28.10'!I20</f>
        <v>3012</v>
      </c>
      <c r="J20" s="51">
        <v>3</v>
      </c>
      <c r="K20" s="51">
        <v>2</v>
      </c>
      <c r="L20" s="51">
        <v>2</v>
      </c>
      <c r="M20" s="17">
        <f t="shared" si="1"/>
        <v>2972</v>
      </c>
      <c r="N20" s="86">
        <v>37</v>
      </c>
      <c r="O20" s="3"/>
      <c r="P20" s="3"/>
      <c r="Q20" s="3"/>
      <c r="R20" s="3"/>
    </row>
    <row r="21" spans="1:18" ht="22.2" customHeight="1" x14ac:dyDescent="0.3">
      <c r="A21" s="1">
        <f t="shared" si="0"/>
        <v>43767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H21+'28.10'!I21</f>
        <v>238</v>
      </c>
      <c r="J21" s="51"/>
      <c r="K21" s="51"/>
      <c r="L21" s="51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H22+'28.10'!I22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43767</v>
      </c>
      <c r="B23" s="2" t="s">
        <v>128</v>
      </c>
      <c r="C23" s="15">
        <v>13</v>
      </c>
      <c r="D23" s="59" t="s">
        <v>129</v>
      </c>
      <c r="E23" s="13">
        <v>0</v>
      </c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86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86</v>
      </c>
      <c r="I24" s="94">
        <f t="shared" si="3"/>
        <v>29959</v>
      </c>
      <c r="J24" s="92">
        <f t="shared" si="3"/>
        <v>85</v>
      </c>
      <c r="K24" s="92">
        <f t="shared" si="3"/>
        <v>50</v>
      </c>
      <c r="L24" s="92">
        <f t="shared" si="3"/>
        <v>30</v>
      </c>
      <c r="M24" s="95">
        <f t="shared" si="3"/>
        <v>29558</v>
      </c>
      <c r="N24" s="96">
        <f t="shared" si="3"/>
        <v>316</v>
      </c>
      <c r="O24" s="3"/>
      <c r="P24" s="3"/>
      <c r="Q24" s="3"/>
      <c r="R24" s="3"/>
    </row>
    <row r="25" spans="1:18" x14ac:dyDescent="0.3">
      <c r="A25" s="1">
        <f t="shared" ref="A25:A88" si="4">$N$3</f>
        <v>43767</v>
      </c>
      <c r="B25" s="2">
        <v>1</v>
      </c>
      <c r="C25" s="78"/>
      <c r="D25" s="79" t="s">
        <v>119</v>
      </c>
      <c r="E25" s="97">
        <f>E75</f>
        <v>18</v>
      </c>
      <c r="F25" s="98">
        <f t="shared" ref="F25:N25" si="5">F75</f>
        <v>0</v>
      </c>
      <c r="G25" s="98">
        <f t="shared" si="5"/>
        <v>0</v>
      </c>
      <c r="H25" s="99">
        <f t="shared" si="5"/>
        <v>18</v>
      </c>
      <c r="I25" s="97">
        <f t="shared" si="5"/>
        <v>19440</v>
      </c>
      <c r="J25" s="98">
        <f t="shared" si="5"/>
        <v>105</v>
      </c>
      <c r="K25" s="98">
        <f t="shared" si="5"/>
        <v>97</v>
      </c>
      <c r="L25" s="100">
        <f t="shared" si="5"/>
        <v>69</v>
      </c>
      <c r="M25" s="101">
        <f t="shared" si="5"/>
        <v>19244</v>
      </c>
      <c r="N25" s="102">
        <f t="shared" si="5"/>
        <v>91</v>
      </c>
      <c r="O25" s="3"/>
      <c r="P25" s="3"/>
      <c r="Q25" s="3"/>
      <c r="R25" s="3"/>
    </row>
    <row r="26" spans="1:18" x14ac:dyDescent="0.3">
      <c r="A26" s="1">
        <f t="shared" si="4"/>
        <v>43767</v>
      </c>
      <c r="B26" s="2">
        <v>1</v>
      </c>
      <c r="C26" s="78"/>
      <c r="D26" s="79" t="s">
        <v>154</v>
      </c>
      <c r="E26" s="97">
        <f>E24+E25</f>
        <v>104</v>
      </c>
      <c r="F26" s="98">
        <f t="shared" ref="F26:N26" si="6">F24+F25</f>
        <v>0</v>
      </c>
      <c r="G26" s="98">
        <f t="shared" si="6"/>
        <v>0</v>
      </c>
      <c r="H26" s="99">
        <f t="shared" si="6"/>
        <v>104</v>
      </c>
      <c r="I26" s="97">
        <f t="shared" si="6"/>
        <v>49399</v>
      </c>
      <c r="J26" s="98">
        <f t="shared" si="6"/>
        <v>190</v>
      </c>
      <c r="K26" s="98">
        <f t="shared" si="6"/>
        <v>147</v>
      </c>
      <c r="L26" s="100">
        <f t="shared" si="6"/>
        <v>99</v>
      </c>
      <c r="M26" s="101">
        <f t="shared" si="6"/>
        <v>48802</v>
      </c>
      <c r="N26" s="102">
        <f t="shared" si="6"/>
        <v>407</v>
      </c>
      <c r="O26" s="3"/>
      <c r="P26" s="67"/>
      <c r="Q26" s="3"/>
      <c r="R26" s="3"/>
    </row>
    <row r="27" spans="1:18" x14ac:dyDescent="0.3">
      <c r="A27" s="1">
        <f t="shared" si="4"/>
        <v>43767</v>
      </c>
      <c r="B27" s="2">
        <v>1</v>
      </c>
      <c r="C27" s="80"/>
      <c r="D27" s="81" t="s">
        <v>120</v>
      </c>
      <c r="E27" s="97">
        <f>SUM(E28:E35)</f>
        <v>144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144</v>
      </c>
      <c r="I27" s="97">
        <f t="shared" si="7"/>
        <v>46221</v>
      </c>
      <c r="J27" s="98">
        <f t="shared" si="7"/>
        <v>58</v>
      </c>
      <c r="K27" s="98">
        <f t="shared" si="7"/>
        <v>24</v>
      </c>
      <c r="L27" s="100">
        <f t="shared" si="7"/>
        <v>8</v>
      </c>
      <c r="M27" s="101">
        <f t="shared" si="7"/>
        <v>45635</v>
      </c>
      <c r="N27" s="102">
        <f t="shared" si="7"/>
        <v>528</v>
      </c>
      <c r="O27" s="3"/>
      <c r="P27" s="3"/>
      <c r="Q27" s="3"/>
      <c r="R27" s="3"/>
    </row>
    <row r="28" spans="1:18" x14ac:dyDescent="0.3">
      <c r="A28" s="1">
        <f t="shared" si="4"/>
        <v>43767</v>
      </c>
      <c r="B28" s="2" t="s">
        <v>31</v>
      </c>
      <c r="C28" s="12">
        <v>1</v>
      </c>
      <c r="D28" s="48" t="s">
        <v>32</v>
      </c>
      <c r="E28" s="13">
        <v>24</v>
      </c>
      <c r="F28" s="13">
        <v>0</v>
      </c>
      <c r="G28" s="13">
        <v>0</v>
      </c>
      <c r="H28" s="82">
        <f t="shared" ref="H28:H35" si="8">SUM(E28:G28)</f>
        <v>24</v>
      </c>
      <c r="I28" s="104">
        <f>H28+'28.10'!I28</f>
        <v>11117</v>
      </c>
      <c r="J28" s="49">
        <v>13</v>
      </c>
      <c r="K28" s="49">
        <v>4</v>
      </c>
      <c r="L28" s="49">
        <v>2</v>
      </c>
      <c r="M28" s="14">
        <f t="shared" ref="M28:M35" si="9">I28-N28-J28</f>
        <v>11009</v>
      </c>
      <c r="N28" s="85">
        <v>95</v>
      </c>
      <c r="O28" s="3"/>
      <c r="P28" s="3"/>
      <c r="Q28" s="3"/>
      <c r="R28" s="3"/>
    </row>
    <row r="29" spans="1:18" x14ac:dyDescent="0.3">
      <c r="A29" s="1">
        <f t="shared" si="4"/>
        <v>43767</v>
      </c>
      <c r="B29" s="2" t="s">
        <v>33</v>
      </c>
      <c r="C29" s="15">
        <v>2</v>
      </c>
      <c r="D29" s="50" t="s">
        <v>156</v>
      </c>
      <c r="E29" s="13">
        <v>32</v>
      </c>
      <c r="F29" s="13">
        <v>0</v>
      </c>
      <c r="G29" s="13">
        <v>0</v>
      </c>
      <c r="H29" s="83">
        <f t="shared" si="8"/>
        <v>32</v>
      </c>
      <c r="I29" s="105">
        <f>H29+'28.10'!I29</f>
        <v>7483</v>
      </c>
      <c r="J29" s="51">
        <v>5</v>
      </c>
      <c r="K29" s="51">
        <v>3</v>
      </c>
      <c r="L29" s="51">
        <v>0</v>
      </c>
      <c r="M29" s="17">
        <f t="shared" si="9"/>
        <v>7353</v>
      </c>
      <c r="N29" s="86">
        <v>125</v>
      </c>
      <c r="O29" s="3"/>
      <c r="P29" s="3"/>
      <c r="Q29" s="3"/>
      <c r="R29" s="3"/>
    </row>
    <row r="30" spans="1:18" x14ac:dyDescent="0.3">
      <c r="A30" s="1">
        <f t="shared" si="4"/>
        <v>43767</v>
      </c>
      <c r="B30" s="2" t="s">
        <v>35</v>
      </c>
      <c r="C30" s="15">
        <v>3</v>
      </c>
      <c r="D30" s="50" t="s">
        <v>36</v>
      </c>
      <c r="E30" s="13">
        <v>40</v>
      </c>
      <c r="F30" s="13">
        <v>0</v>
      </c>
      <c r="G30" s="13">
        <v>0</v>
      </c>
      <c r="H30" s="83">
        <f t="shared" si="8"/>
        <v>40</v>
      </c>
      <c r="I30" s="105">
        <f>H30+'28.10'!I30</f>
        <v>10999</v>
      </c>
      <c r="J30" s="51">
        <v>17</v>
      </c>
      <c r="K30" s="51">
        <v>9</v>
      </c>
      <c r="L30" s="51">
        <v>3</v>
      </c>
      <c r="M30" s="17">
        <f t="shared" si="9"/>
        <v>10828</v>
      </c>
      <c r="N30" s="86">
        <v>154</v>
      </c>
      <c r="O30" s="3"/>
      <c r="P30" s="3"/>
      <c r="Q30" s="3"/>
      <c r="R30" s="3"/>
    </row>
    <row r="31" spans="1:18" x14ac:dyDescent="0.3">
      <c r="A31" s="1">
        <f t="shared" si="4"/>
        <v>43767</v>
      </c>
      <c r="B31" s="2" t="s">
        <v>37</v>
      </c>
      <c r="C31" s="15">
        <v>4</v>
      </c>
      <c r="D31" s="50" t="s">
        <v>38</v>
      </c>
      <c r="E31" s="13">
        <v>3</v>
      </c>
      <c r="F31" s="13">
        <v>0</v>
      </c>
      <c r="G31" s="13">
        <v>0</v>
      </c>
      <c r="H31" s="83">
        <f t="shared" si="8"/>
        <v>3</v>
      </c>
      <c r="I31" s="105">
        <f>H31+'28.10'!I31</f>
        <v>2099</v>
      </c>
      <c r="J31" s="51">
        <v>4</v>
      </c>
      <c r="K31" s="51">
        <v>3</v>
      </c>
      <c r="L31" s="51">
        <v>2</v>
      </c>
      <c r="M31" s="17">
        <f t="shared" si="9"/>
        <v>2084</v>
      </c>
      <c r="N31" s="86">
        <v>11</v>
      </c>
      <c r="O31" s="3"/>
      <c r="P31" s="3"/>
      <c r="Q31" s="3"/>
      <c r="R31" s="3"/>
    </row>
    <row r="32" spans="1:18" x14ac:dyDescent="0.3">
      <c r="A32" s="1">
        <f t="shared" si="4"/>
        <v>43767</v>
      </c>
      <c r="B32" s="2" t="s">
        <v>39</v>
      </c>
      <c r="C32" s="15">
        <v>5</v>
      </c>
      <c r="D32" s="50" t="s">
        <v>40</v>
      </c>
      <c r="E32" s="13">
        <v>9</v>
      </c>
      <c r="F32" s="13">
        <v>0</v>
      </c>
      <c r="G32" s="13">
        <v>0</v>
      </c>
      <c r="H32" s="83">
        <f t="shared" si="8"/>
        <v>9</v>
      </c>
      <c r="I32" s="105">
        <f>H32+'28.10'!I32</f>
        <v>4644</v>
      </c>
      <c r="J32" s="51">
        <v>5</v>
      </c>
      <c r="K32" s="51">
        <v>1</v>
      </c>
      <c r="L32" s="51">
        <v>0</v>
      </c>
      <c r="M32" s="17">
        <f t="shared" si="9"/>
        <v>4601</v>
      </c>
      <c r="N32" s="86">
        <v>38</v>
      </c>
      <c r="O32" s="3"/>
      <c r="P32" s="3"/>
      <c r="Q32" s="3"/>
      <c r="R32" s="3"/>
    </row>
    <row r="33" spans="1:18" x14ac:dyDescent="0.3">
      <c r="A33" s="1">
        <f t="shared" si="4"/>
        <v>43767</v>
      </c>
      <c r="B33" s="2" t="s">
        <v>41</v>
      </c>
      <c r="C33" s="15">
        <v>6</v>
      </c>
      <c r="D33" s="50" t="s">
        <v>42</v>
      </c>
      <c r="E33" s="13">
        <v>29</v>
      </c>
      <c r="F33" s="13">
        <v>0</v>
      </c>
      <c r="G33" s="13">
        <v>0</v>
      </c>
      <c r="H33" s="83">
        <f t="shared" si="8"/>
        <v>29</v>
      </c>
      <c r="I33" s="105">
        <f>H33+'28.10'!I33</f>
        <v>6615</v>
      </c>
      <c r="J33" s="51">
        <v>9</v>
      </c>
      <c r="K33" s="51">
        <v>3</v>
      </c>
      <c r="L33" s="51">
        <v>0</v>
      </c>
      <c r="M33" s="17">
        <f t="shared" si="9"/>
        <v>6524</v>
      </c>
      <c r="N33" s="86">
        <v>82</v>
      </c>
      <c r="O33" s="3"/>
      <c r="P33" s="3"/>
      <c r="Q33" s="3"/>
      <c r="R33" s="3"/>
    </row>
    <row r="34" spans="1:18" x14ac:dyDescent="0.3">
      <c r="A34" s="1">
        <f t="shared" si="4"/>
        <v>43767</v>
      </c>
      <c r="B34" s="2" t="s">
        <v>43</v>
      </c>
      <c r="C34" s="15">
        <v>7</v>
      </c>
      <c r="D34" s="50" t="s">
        <v>44</v>
      </c>
      <c r="E34" s="13">
        <v>2</v>
      </c>
      <c r="F34" s="13">
        <v>0</v>
      </c>
      <c r="G34" s="13">
        <v>0</v>
      </c>
      <c r="H34" s="83">
        <f t="shared" si="8"/>
        <v>2</v>
      </c>
      <c r="I34" s="105">
        <f>H34+'28.10'!I34</f>
        <v>987</v>
      </c>
      <c r="J34" s="51">
        <v>1</v>
      </c>
      <c r="K34" s="51">
        <v>0</v>
      </c>
      <c r="L34" s="51">
        <v>0</v>
      </c>
      <c r="M34" s="17">
        <f t="shared" si="9"/>
        <v>982</v>
      </c>
      <c r="N34" s="86">
        <v>4</v>
      </c>
      <c r="O34" s="3"/>
      <c r="P34" s="3"/>
      <c r="Q34" s="3"/>
      <c r="R34" s="3"/>
    </row>
    <row r="35" spans="1:18" x14ac:dyDescent="0.3">
      <c r="A35" s="1">
        <f t="shared" si="4"/>
        <v>43767</v>
      </c>
      <c r="B35" s="2" t="s">
        <v>45</v>
      </c>
      <c r="C35" s="20">
        <v>8</v>
      </c>
      <c r="D35" s="54" t="s">
        <v>46</v>
      </c>
      <c r="E35" s="13">
        <v>5</v>
      </c>
      <c r="F35" s="13">
        <v>0</v>
      </c>
      <c r="G35" s="13">
        <v>0</v>
      </c>
      <c r="H35" s="84">
        <f t="shared" si="8"/>
        <v>5</v>
      </c>
      <c r="I35" s="106">
        <f>H35+'28.10'!I35</f>
        <v>2277</v>
      </c>
      <c r="J35" s="55">
        <v>4</v>
      </c>
      <c r="K35" s="55">
        <v>1</v>
      </c>
      <c r="L35" s="55">
        <v>1</v>
      </c>
      <c r="M35" s="19">
        <f t="shared" si="9"/>
        <v>2254</v>
      </c>
      <c r="N35" s="87">
        <v>19</v>
      </c>
      <c r="O35" s="3"/>
      <c r="P35" s="3"/>
      <c r="Q35" s="3"/>
      <c r="R35" s="3"/>
    </row>
    <row r="36" spans="1:18" x14ac:dyDescent="0.3">
      <c r="A36" s="1">
        <f t="shared" si="4"/>
        <v>43767</v>
      </c>
      <c r="B36" s="2">
        <v>1</v>
      </c>
      <c r="C36" s="103"/>
      <c r="D36" s="22" t="s">
        <v>47</v>
      </c>
      <c r="E36" s="23">
        <f>SUM(E26:E27)</f>
        <v>248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248</v>
      </c>
      <c r="I36" s="23">
        <f t="shared" si="10"/>
        <v>95620</v>
      </c>
      <c r="J36" s="23">
        <f t="shared" si="10"/>
        <v>248</v>
      </c>
      <c r="K36" s="23">
        <f t="shared" si="10"/>
        <v>171</v>
      </c>
      <c r="L36" s="23">
        <f t="shared" si="10"/>
        <v>107</v>
      </c>
      <c r="M36" s="23">
        <f t="shared" si="10"/>
        <v>94437</v>
      </c>
      <c r="N36" s="23">
        <f t="shared" si="10"/>
        <v>935</v>
      </c>
      <c r="O36" s="3"/>
      <c r="P36" s="3"/>
      <c r="Q36" s="3"/>
      <c r="R36" s="3"/>
    </row>
    <row r="37" spans="1:18" ht="21.6" customHeight="1" x14ac:dyDescent="0.3">
      <c r="A37" s="1">
        <f t="shared" si="4"/>
        <v>43767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43767</v>
      </c>
      <c r="B38" s="64">
        <v>1</v>
      </c>
      <c r="C38" s="69"/>
      <c r="D38" s="306" t="s">
        <v>223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43767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43767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43767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43767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43767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91</v>
      </c>
      <c r="O43" s="3"/>
      <c r="P43" s="3"/>
      <c r="Q43" s="3"/>
      <c r="R43" s="3"/>
    </row>
    <row r="44" spans="1:18" ht="58.2" customHeight="1" x14ac:dyDescent="0.3">
      <c r="A44" s="1">
        <f t="shared" si="4"/>
        <v>43767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97" t="s">
        <v>142</v>
      </c>
      <c r="I44" s="65" t="str">
        <f>"me©‡gvU fwZ© 
= "&amp;I75</f>
        <v>me©‡gvU fwZ© 
= 19440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97</v>
      </c>
      <c r="L44" s="65" t="str">
        <f>"wbwðZ g„„Zz¨ 
= "&amp;L75</f>
        <v>wbwðZ g„„Zz¨ 
= 69</v>
      </c>
      <c r="M44" s="65" t="str">
        <f>"QvocÎ cÖvß †ivMx
 = "&amp;M75</f>
        <v>QvocÎ cÖvß †ivMx
 = 19244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43767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H45+'28.10'!I45</f>
        <v>1200</v>
      </c>
      <c r="J45" s="49">
        <v>3</v>
      </c>
      <c r="K45" s="49">
        <v>2</v>
      </c>
      <c r="L45" s="49">
        <v>1</v>
      </c>
      <c r="M45" s="14">
        <f t="shared" ref="M45:M74" si="12">I45-N45-J45</f>
        <v>1193</v>
      </c>
      <c r="N45" s="85">
        <v>4</v>
      </c>
      <c r="O45" s="3"/>
      <c r="P45" s="3"/>
      <c r="Q45" s="3"/>
      <c r="R45" s="3"/>
    </row>
    <row r="46" spans="1:18" ht="17.55" customHeight="1" x14ac:dyDescent="0.3">
      <c r="A46" s="1">
        <f t="shared" si="4"/>
        <v>43767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H46+'28.10'!I46</f>
        <v>1821</v>
      </c>
      <c r="J46" s="51">
        <v>11</v>
      </c>
      <c r="K46" s="51">
        <v>10</v>
      </c>
      <c r="L46" s="51">
        <v>8</v>
      </c>
      <c r="M46" s="17">
        <f t="shared" si="12"/>
        <v>1801</v>
      </c>
      <c r="N46" s="86">
        <v>9</v>
      </c>
      <c r="O46" s="3"/>
      <c r="P46" s="3"/>
      <c r="Q46" s="3"/>
      <c r="R46" s="3"/>
    </row>
    <row r="47" spans="1:18" ht="17.55" customHeight="1" x14ac:dyDescent="0.3">
      <c r="A47" s="1">
        <f t="shared" si="4"/>
        <v>43767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H47+'28.10'!I47</f>
        <v>656</v>
      </c>
      <c r="J47" s="51">
        <v>4</v>
      </c>
      <c r="K47" s="51">
        <v>4</v>
      </c>
      <c r="L47" s="51">
        <v>3</v>
      </c>
      <c r="M47" s="17">
        <f t="shared" si="12"/>
        <v>644</v>
      </c>
      <c r="N47" s="86">
        <v>8</v>
      </c>
      <c r="O47" s="3"/>
      <c r="P47" s="3"/>
      <c r="Q47" s="3"/>
      <c r="R47" s="3"/>
    </row>
    <row r="48" spans="1:18" ht="17.55" customHeight="1" x14ac:dyDescent="0.3">
      <c r="A48" s="1">
        <f t="shared" si="4"/>
        <v>43767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H48+'28.10'!I48</f>
        <v>742</v>
      </c>
      <c r="J48" s="51">
        <v>8</v>
      </c>
      <c r="K48" s="51">
        <v>7</v>
      </c>
      <c r="L48" s="51">
        <v>4</v>
      </c>
      <c r="M48" s="17">
        <f t="shared" si="12"/>
        <v>730</v>
      </c>
      <c r="N48" s="86">
        <v>4</v>
      </c>
      <c r="O48" s="3"/>
      <c r="P48" s="3"/>
      <c r="Q48" s="3"/>
      <c r="R48" s="3"/>
    </row>
    <row r="49" spans="1:18" ht="17.55" customHeight="1" x14ac:dyDescent="0.3">
      <c r="A49" s="1">
        <f t="shared" si="4"/>
        <v>43767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H49+'28.10'!I49</f>
        <v>888</v>
      </c>
      <c r="J49" s="51">
        <v>12</v>
      </c>
      <c r="K49" s="51">
        <v>12</v>
      </c>
      <c r="L49" s="51">
        <v>12</v>
      </c>
      <c r="M49" s="17">
        <f t="shared" si="12"/>
        <v>875</v>
      </c>
      <c r="N49" s="86">
        <v>1</v>
      </c>
      <c r="O49" s="3"/>
      <c r="P49" s="3"/>
      <c r="Q49" s="3"/>
      <c r="R49" s="3"/>
    </row>
    <row r="50" spans="1:18" ht="17.55" customHeight="1" x14ac:dyDescent="0.3">
      <c r="A50" s="1">
        <f t="shared" si="4"/>
        <v>43767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H50+'28.10'!I50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43767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H51+'28.10'!I51</f>
        <v>268</v>
      </c>
      <c r="J51" s="51">
        <v>2</v>
      </c>
      <c r="K51" s="51">
        <v>2</v>
      </c>
      <c r="L51" s="51">
        <v>1</v>
      </c>
      <c r="M51" s="17">
        <f t="shared" si="12"/>
        <v>266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43767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H52+'28.10'!I52</f>
        <v>364</v>
      </c>
      <c r="J52" s="51">
        <v>1</v>
      </c>
      <c r="K52" s="51">
        <v>2</v>
      </c>
      <c r="L52" s="51">
        <v>2</v>
      </c>
      <c r="M52" s="17">
        <f t="shared" si="12"/>
        <v>359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43767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H53+'28.10'!I53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43767</v>
      </c>
      <c r="B54" s="2" t="s">
        <v>75</v>
      </c>
      <c r="C54" s="33">
        <v>10</v>
      </c>
      <c r="D54" s="50" t="s">
        <v>76</v>
      </c>
      <c r="E54" s="13">
        <v>4</v>
      </c>
      <c r="F54" s="13">
        <v>0</v>
      </c>
      <c r="G54" s="13">
        <v>0</v>
      </c>
      <c r="H54" s="83">
        <f t="shared" si="11"/>
        <v>4</v>
      </c>
      <c r="I54" s="105">
        <f>H54+'28.10'!I54</f>
        <v>1672</v>
      </c>
      <c r="J54" s="51">
        <v>2</v>
      </c>
      <c r="K54" s="51">
        <v>1</v>
      </c>
      <c r="L54" s="51">
        <v>1</v>
      </c>
      <c r="M54" s="17">
        <f t="shared" si="12"/>
        <v>1659</v>
      </c>
      <c r="N54" s="86">
        <v>11</v>
      </c>
      <c r="O54" s="3"/>
      <c r="P54" s="3"/>
      <c r="Q54" s="3"/>
      <c r="R54" s="3"/>
    </row>
    <row r="55" spans="1:18" ht="17.55" customHeight="1" x14ac:dyDescent="0.3">
      <c r="A55" s="1">
        <f t="shared" si="4"/>
        <v>43767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H55+'28.10'!I55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43767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H56+'28.10'!I56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43767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H57+'28.10'!I57</f>
        <v>673</v>
      </c>
      <c r="J57" s="51">
        <v>4</v>
      </c>
      <c r="K57" s="51">
        <v>4</v>
      </c>
      <c r="L57" s="51">
        <v>1</v>
      </c>
      <c r="M57" s="17">
        <f t="shared" si="12"/>
        <v>666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43767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H58+'28.10'!I58</f>
        <v>1375</v>
      </c>
      <c r="J58" s="51">
        <v>6</v>
      </c>
      <c r="K58" s="51">
        <v>6</v>
      </c>
      <c r="L58" s="51">
        <v>4</v>
      </c>
      <c r="M58" s="17">
        <f t="shared" si="12"/>
        <v>1360</v>
      </c>
      <c r="N58" s="86">
        <v>9</v>
      </c>
      <c r="O58" s="3"/>
      <c r="P58" s="3"/>
      <c r="Q58" s="3"/>
      <c r="R58" s="3"/>
    </row>
    <row r="59" spans="1:18" ht="17.55" customHeight="1" x14ac:dyDescent="0.3">
      <c r="A59" s="1">
        <f t="shared" si="4"/>
        <v>43767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H59+'28.10'!I59</f>
        <v>756</v>
      </c>
      <c r="J59" s="51">
        <v>8</v>
      </c>
      <c r="K59" s="51">
        <v>8</v>
      </c>
      <c r="L59" s="51">
        <v>7</v>
      </c>
      <c r="M59" s="17">
        <f t="shared" si="12"/>
        <v>742</v>
      </c>
      <c r="N59" s="86">
        <v>6</v>
      </c>
      <c r="O59" s="3"/>
      <c r="P59" s="3"/>
      <c r="Q59" s="3"/>
      <c r="R59" s="3"/>
    </row>
    <row r="60" spans="1:18" ht="17.55" customHeight="1" x14ac:dyDescent="0.3">
      <c r="A60" s="1">
        <f t="shared" si="4"/>
        <v>43767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H60+'28.10'!I60</f>
        <v>363</v>
      </c>
      <c r="J60" s="51"/>
      <c r="K60" s="51"/>
      <c r="L60" s="51">
        <v>0</v>
      </c>
      <c r="M60" s="17">
        <f t="shared" si="12"/>
        <v>362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43767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H61+'28.10'!I61</f>
        <v>478</v>
      </c>
      <c r="J61" s="51"/>
      <c r="K61" s="51"/>
      <c r="L61" s="51">
        <v>0</v>
      </c>
      <c r="M61" s="17">
        <f t="shared" si="12"/>
        <v>476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43767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H62+'28.10'!I62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43767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H63+'28.10'!I63</f>
        <v>788</v>
      </c>
      <c r="J63" s="51">
        <v>6</v>
      </c>
      <c r="K63" s="51">
        <v>5</v>
      </c>
      <c r="L63" s="51">
        <v>5</v>
      </c>
      <c r="M63" s="17">
        <f t="shared" si="12"/>
        <v>778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43767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H64+'28.10'!I64</f>
        <v>966</v>
      </c>
      <c r="J64" s="51"/>
      <c r="K64" s="51"/>
      <c r="L64" s="51">
        <v>0</v>
      </c>
      <c r="M64" s="17">
        <f t="shared" si="12"/>
        <v>961</v>
      </c>
      <c r="N64" s="86">
        <v>5</v>
      </c>
      <c r="O64" s="3"/>
      <c r="P64" s="3"/>
      <c r="Q64" s="3"/>
      <c r="R64" s="3"/>
    </row>
    <row r="65" spans="1:18" ht="17.55" customHeight="1" x14ac:dyDescent="0.3">
      <c r="A65" s="1">
        <f t="shared" si="4"/>
        <v>43767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H65+'28.10'!I65</f>
        <v>480</v>
      </c>
      <c r="J65" s="51">
        <v>4</v>
      </c>
      <c r="K65" s="51">
        <v>4</v>
      </c>
      <c r="L65" s="51">
        <v>4</v>
      </c>
      <c r="M65" s="17">
        <f t="shared" si="12"/>
        <v>475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43767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H66+'28.10'!I66</f>
        <v>307</v>
      </c>
      <c r="J66" s="51">
        <v>7</v>
      </c>
      <c r="K66" s="51">
        <v>7</v>
      </c>
      <c r="L66" s="51">
        <v>3</v>
      </c>
      <c r="M66" s="17">
        <f t="shared" si="12"/>
        <v>299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43767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H67+'28.10'!I67</f>
        <v>710</v>
      </c>
      <c r="J67" s="51">
        <v>7</v>
      </c>
      <c r="K67" s="51">
        <v>6</v>
      </c>
      <c r="L67" s="51">
        <v>5</v>
      </c>
      <c r="M67" s="17">
        <f t="shared" si="12"/>
        <v>700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43767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H68+'28.10'!I68</f>
        <v>357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43767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H69+'28.10'!I69</f>
        <v>832</v>
      </c>
      <c r="J69" s="51">
        <v>2</v>
      </c>
      <c r="K69" s="51">
        <v>2</v>
      </c>
      <c r="L69" s="51">
        <v>1</v>
      </c>
      <c r="M69" s="17">
        <f t="shared" si="12"/>
        <v>824</v>
      </c>
      <c r="N69" s="86">
        <v>6</v>
      </c>
      <c r="O69" s="3"/>
      <c r="P69" s="3"/>
      <c r="Q69" s="3"/>
      <c r="R69" s="3"/>
    </row>
    <row r="70" spans="1:18" ht="17.55" customHeight="1" x14ac:dyDescent="0.3">
      <c r="A70" s="1">
        <f t="shared" si="4"/>
        <v>43767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H70+'28.10'!I70</f>
        <v>779</v>
      </c>
      <c r="J70" s="51">
        <v>2</v>
      </c>
      <c r="K70" s="51">
        <v>2</v>
      </c>
      <c r="L70" s="51">
        <v>0</v>
      </c>
      <c r="M70" s="17">
        <f t="shared" si="12"/>
        <v>769</v>
      </c>
      <c r="N70" s="86">
        <v>8</v>
      </c>
      <c r="O70" s="3"/>
      <c r="P70" s="3"/>
      <c r="Q70" s="3"/>
      <c r="R70" s="3"/>
    </row>
    <row r="71" spans="1:18" ht="17.55" customHeight="1" x14ac:dyDescent="0.3">
      <c r="A71" s="1">
        <f t="shared" si="4"/>
        <v>43767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H71+'28.10'!I71</f>
        <v>771</v>
      </c>
      <c r="J71" s="51"/>
      <c r="K71" s="51"/>
      <c r="L71" s="51">
        <v>0</v>
      </c>
      <c r="M71" s="17">
        <f t="shared" si="12"/>
        <v>771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43767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H72+'28.10'!I72</f>
        <v>299</v>
      </c>
      <c r="J72" s="51"/>
      <c r="K72" s="51"/>
      <c r="L72" s="51">
        <v>0</v>
      </c>
      <c r="M72" s="17">
        <f t="shared" si="12"/>
        <v>298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43767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H73+'28.10'!I73</f>
        <v>395</v>
      </c>
      <c r="J73" s="51">
        <v>3</v>
      </c>
      <c r="K73" s="51">
        <v>3</v>
      </c>
      <c r="L73" s="51">
        <v>3</v>
      </c>
      <c r="M73" s="17">
        <f t="shared" si="12"/>
        <v>392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43767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H74+'28.10'!I74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43767</v>
      </c>
      <c r="B75" s="2">
        <v>1</v>
      </c>
      <c r="C75" s="29"/>
      <c r="D75" s="22" t="s">
        <v>117</v>
      </c>
      <c r="E75" s="23">
        <f>SUM(E45:E74)</f>
        <v>18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18</v>
      </c>
      <c r="I75" s="23">
        <f t="shared" si="13"/>
        <v>19440</v>
      </c>
      <c r="J75" s="23">
        <f t="shared" si="13"/>
        <v>105</v>
      </c>
      <c r="K75" s="23">
        <f t="shared" si="13"/>
        <v>97</v>
      </c>
      <c r="L75" s="23">
        <f t="shared" si="13"/>
        <v>69</v>
      </c>
      <c r="M75" s="23">
        <f t="shared" si="13"/>
        <v>19244</v>
      </c>
      <c r="N75" s="23">
        <f t="shared" si="13"/>
        <v>91</v>
      </c>
      <c r="O75" s="3"/>
      <c r="P75" s="3"/>
      <c r="Q75" s="3"/>
      <c r="R75" s="3"/>
    </row>
    <row r="76" spans="1:18" ht="17.55" customHeight="1" x14ac:dyDescent="0.3">
      <c r="A76" s="1">
        <f t="shared" si="4"/>
        <v>43767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43767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43767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43767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43767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43767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43767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43767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43767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43767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43767</v>
      </c>
      <c r="B86" s="2">
        <v>1</v>
      </c>
      <c r="E86" s="30"/>
    </row>
    <row r="87" spans="1:14" x14ac:dyDescent="0.3">
      <c r="A87" s="1">
        <f t="shared" si="4"/>
        <v>43767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43767</v>
      </c>
      <c r="B88" s="2">
        <v>1</v>
      </c>
      <c r="E88" s="30"/>
    </row>
    <row r="89" spans="1:14" x14ac:dyDescent="0.3">
      <c r="A89" s="1">
        <f t="shared" ref="A89" si="14">$N$3</f>
        <v>43767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43766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43766</v>
      </c>
      <c r="B2" s="2">
        <v>1</v>
      </c>
      <c r="C2" s="196"/>
      <c r="D2" s="196"/>
      <c r="E2" s="196"/>
      <c r="F2" s="196"/>
      <c r="G2" s="196"/>
      <c r="H2" s="196"/>
      <c r="I2" s="196"/>
      <c r="J2" s="196"/>
      <c r="K2" s="196"/>
      <c r="L2" s="196"/>
      <c r="M2" s="41"/>
      <c r="N2" s="196"/>
    </row>
    <row r="3" spans="1:20" ht="17.399999999999999" x14ac:dyDescent="0.3">
      <c r="A3" s="1">
        <f t="shared" si="0"/>
        <v>43766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43766</v>
      </c>
      <c r="O3" s="3"/>
      <c r="P3" s="3"/>
      <c r="Q3" s="3"/>
      <c r="R3" s="3"/>
    </row>
    <row r="4" spans="1:20" ht="17.399999999999999" x14ac:dyDescent="0.3">
      <c r="A4" s="1">
        <f t="shared" si="0"/>
        <v>43766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43766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43766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43766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43766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43766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251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913</v>
      </c>
      <c r="O9" s="3"/>
      <c r="P9" s="3"/>
      <c r="Q9" s="40" t="str">
        <f>"24 N›Uvq ?? msL¨v = "&amp;H36</f>
        <v>24 N›Uvq ?? msL¨v = 251</v>
      </c>
    </row>
    <row r="10" spans="1:20" ht="57.6" x14ac:dyDescent="0.3">
      <c r="A10" s="1">
        <f t="shared" si="0"/>
        <v>43766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95" t="s">
        <v>142</v>
      </c>
      <c r="I10" s="65" t="str">
        <f>"me©‡gvU fwZ©
= "&amp;I36</f>
        <v>me©‡gvU fwZ©
= 95372</v>
      </c>
      <c r="J10" s="65" t="str">
        <f>"ch©v‡jvPbvi Rb¨ †cÖwiZ g„„Zz¨ 
= "&amp;J36</f>
        <v>ch©v‡jvPbvi Rb¨ †cÖwiZ g„„Zz¨ 
= 248</v>
      </c>
      <c r="K10" s="65" t="str">
        <f>"ch©v‡jvPbv m¤úbœK…Z g„„Zz¨ 
= "&amp;K36</f>
        <v>ch©v‡jvPbv m¤úbœK…Z g„„Zz¨ 
= 171</v>
      </c>
      <c r="L10" s="65" t="str">
        <f>"wbwðZ g„„Zz¨ 
= "&amp;L36</f>
        <v>wbwðZ g„„Zz¨ 
= 107</v>
      </c>
      <c r="M10" s="65" t="str">
        <f>"QvocÎ cÖvß †ivMx
 = "&amp;M36</f>
        <v>QvocÎ cÖvß †ivMx
 = 94211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43766</v>
      </c>
      <c r="B11" s="2" t="s">
        <v>9</v>
      </c>
      <c r="C11" s="12">
        <v>1</v>
      </c>
      <c r="D11" s="57" t="s">
        <v>10</v>
      </c>
      <c r="E11" s="13">
        <v>12</v>
      </c>
      <c r="F11" s="13">
        <v>0</v>
      </c>
      <c r="G11" s="13">
        <v>0</v>
      </c>
      <c r="H11" s="82">
        <f>SUM(E11:G11)</f>
        <v>12</v>
      </c>
      <c r="I11" s="104">
        <f>H11+'27.10'!I11</f>
        <v>8186</v>
      </c>
      <c r="J11" s="49">
        <v>40</v>
      </c>
      <c r="K11" s="49">
        <v>23</v>
      </c>
      <c r="L11" s="49">
        <v>11</v>
      </c>
      <c r="M11" s="14">
        <f t="shared" ref="M11:M23" si="1">I11-N11-J11</f>
        <v>8064</v>
      </c>
      <c r="N11" s="85">
        <v>82</v>
      </c>
      <c r="O11" s="3"/>
      <c r="P11" s="3"/>
      <c r="Q11" s="3"/>
      <c r="R11" s="3"/>
    </row>
    <row r="12" spans="1:20" x14ac:dyDescent="0.3">
      <c r="A12" s="1">
        <f t="shared" si="0"/>
        <v>43766</v>
      </c>
      <c r="B12" s="2" t="s">
        <v>11</v>
      </c>
      <c r="C12" s="15">
        <v>2</v>
      </c>
      <c r="D12" s="59" t="s">
        <v>144</v>
      </c>
      <c r="E12" s="13">
        <v>15</v>
      </c>
      <c r="F12" s="13">
        <v>0</v>
      </c>
      <c r="G12" s="13">
        <v>0</v>
      </c>
      <c r="H12" s="83">
        <f t="shared" ref="H12:H23" si="2">SUM(E12:G12)</f>
        <v>15</v>
      </c>
      <c r="I12" s="105">
        <f>H12+'27.10'!I12</f>
        <v>4784</v>
      </c>
      <c r="J12" s="51">
        <v>2</v>
      </c>
      <c r="K12" s="51">
        <v>0</v>
      </c>
      <c r="L12" s="51">
        <v>0</v>
      </c>
      <c r="M12" s="17">
        <f t="shared" si="1"/>
        <v>4721</v>
      </c>
      <c r="N12" s="86">
        <v>61</v>
      </c>
      <c r="O12" s="3"/>
      <c r="P12" s="3"/>
      <c r="Q12" s="3"/>
      <c r="R12" s="3"/>
    </row>
    <row r="13" spans="1:20" x14ac:dyDescent="0.3">
      <c r="A13" s="1">
        <f t="shared" si="0"/>
        <v>43766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H13+'27.10'!I13</f>
        <v>1416</v>
      </c>
      <c r="J13" s="51">
        <v>15</v>
      </c>
      <c r="K13" s="51">
        <v>8</v>
      </c>
      <c r="L13" s="51">
        <v>8</v>
      </c>
      <c r="M13" s="17">
        <f t="shared" si="1"/>
        <v>1396</v>
      </c>
      <c r="N13" s="86">
        <v>5</v>
      </c>
      <c r="O13" s="3"/>
      <c r="Q13" s="3"/>
      <c r="R13" s="3"/>
    </row>
    <row r="14" spans="1:20" x14ac:dyDescent="0.3">
      <c r="A14" s="1">
        <f t="shared" si="0"/>
        <v>43766</v>
      </c>
      <c r="B14" s="2" t="s">
        <v>14</v>
      </c>
      <c r="C14" s="15">
        <v>4</v>
      </c>
      <c r="D14" s="59" t="s">
        <v>145</v>
      </c>
      <c r="E14" s="13">
        <v>6</v>
      </c>
      <c r="F14" s="13">
        <v>0</v>
      </c>
      <c r="G14" s="13">
        <v>0</v>
      </c>
      <c r="H14" s="83">
        <f t="shared" si="2"/>
        <v>6</v>
      </c>
      <c r="I14" s="105">
        <f>H14+'27.10'!I14</f>
        <v>3567</v>
      </c>
      <c r="J14" s="51">
        <v>7</v>
      </c>
      <c r="K14" s="51">
        <v>6</v>
      </c>
      <c r="L14" s="51">
        <v>3</v>
      </c>
      <c r="M14" s="17">
        <f t="shared" si="1"/>
        <v>3519</v>
      </c>
      <c r="N14" s="86">
        <v>41</v>
      </c>
      <c r="O14" s="3"/>
      <c r="P14" s="3"/>
      <c r="Q14" s="3"/>
      <c r="R14" s="3"/>
    </row>
    <row r="15" spans="1:20" ht="17.399999999999999" x14ac:dyDescent="0.3">
      <c r="A15" s="1">
        <f t="shared" si="0"/>
        <v>43766</v>
      </c>
      <c r="B15" s="2" t="s">
        <v>19</v>
      </c>
      <c r="C15" s="15">
        <v>5</v>
      </c>
      <c r="D15" s="59" t="s">
        <v>20</v>
      </c>
      <c r="E15" s="13">
        <v>3</v>
      </c>
      <c r="F15" s="13">
        <v>0</v>
      </c>
      <c r="G15" s="13">
        <v>0</v>
      </c>
      <c r="H15" s="83">
        <f t="shared" si="2"/>
        <v>3</v>
      </c>
      <c r="I15" s="105">
        <f>H15+'27.10'!I15</f>
        <v>1601</v>
      </c>
      <c r="J15" s="51">
        <v>3</v>
      </c>
      <c r="K15" s="51">
        <v>2</v>
      </c>
      <c r="L15" s="51">
        <v>2</v>
      </c>
      <c r="M15" s="17">
        <f t="shared" si="1"/>
        <v>1579</v>
      </c>
      <c r="N15" s="86">
        <v>19</v>
      </c>
      <c r="O15" s="3"/>
      <c r="P15" s="3"/>
      <c r="Q15" s="3"/>
      <c r="R15" s="3"/>
    </row>
    <row r="16" spans="1:20" ht="17.399999999999999" x14ac:dyDescent="0.3">
      <c r="A16" s="1">
        <f t="shared" si="0"/>
        <v>43766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H16+'27.10'!I16</f>
        <v>1008</v>
      </c>
      <c r="J16" s="51"/>
      <c r="K16" s="51"/>
      <c r="L16" s="51">
        <v>0</v>
      </c>
      <c r="M16" s="17">
        <f t="shared" si="1"/>
        <v>1001</v>
      </c>
      <c r="N16" s="86">
        <v>7</v>
      </c>
      <c r="O16" s="3"/>
      <c r="P16" s="3"/>
      <c r="Q16" s="3"/>
      <c r="R16" s="3"/>
    </row>
    <row r="17" spans="1:18" x14ac:dyDescent="0.3">
      <c r="A17" s="1">
        <f t="shared" si="0"/>
        <v>43766</v>
      </c>
      <c r="B17" s="2" t="s">
        <v>23</v>
      </c>
      <c r="C17" s="15">
        <v>7</v>
      </c>
      <c r="D17" s="61" t="s">
        <v>24</v>
      </c>
      <c r="E17" s="13">
        <v>6</v>
      </c>
      <c r="F17" s="13">
        <v>0</v>
      </c>
      <c r="G17" s="13">
        <v>0</v>
      </c>
      <c r="H17" s="83">
        <f t="shared" si="2"/>
        <v>6</v>
      </c>
      <c r="I17" s="105">
        <f>H17+'27.10'!I17</f>
        <v>3960</v>
      </c>
      <c r="J17" s="51">
        <v>15</v>
      </c>
      <c r="K17" s="51">
        <v>9</v>
      </c>
      <c r="L17" s="51">
        <v>4</v>
      </c>
      <c r="M17" s="17">
        <f t="shared" si="1"/>
        <v>3928</v>
      </c>
      <c r="N17" s="86">
        <v>17</v>
      </c>
      <c r="O17" s="3"/>
      <c r="P17" s="3"/>
      <c r="Q17" s="3"/>
      <c r="R17" s="3"/>
    </row>
    <row r="18" spans="1:18" ht="17.399999999999999" x14ac:dyDescent="0.3">
      <c r="A18" s="1">
        <f t="shared" si="0"/>
        <v>43766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H18+'27.10'!I18</f>
        <v>346</v>
      </c>
      <c r="J18" s="51"/>
      <c r="K18" s="51"/>
      <c r="L18" s="51">
        <v>0</v>
      </c>
      <c r="M18" s="17">
        <f t="shared" si="1"/>
        <v>345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43766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H19+'27.10'!I19</f>
        <v>1687</v>
      </c>
      <c r="J19" s="51"/>
      <c r="K19" s="51">
        <v>0</v>
      </c>
      <c r="L19" s="51">
        <v>0</v>
      </c>
      <c r="M19" s="17">
        <f t="shared" si="1"/>
        <v>1672</v>
      </c>
      <c r="N19" s="86">
        <v>15</v>
      </c>
      <c r="O19" s="3"/>
      <c r="P19" s="3"/>
      <c r="Q19" s="3"/>
      <c r="R19" s="3"/>
    </row>
    <row r="20" spans="1:18" x14ac:dyDescent="0.3">
      <c r="A20" s="1">
        <f t="shared" si="0"/>
        <v>43766</v>
      </c>
      <c r="B20" s="2" t="s">
        <v>29</v>
      </c>
      <c r="C20" s="15">
        <v>10</v>
      </c>
      <c r="D20" s="59" t="s">
        <v>30</v>
      </c>
      <c r="E20" s="13">
        <v>12</v>
      </c>
      <c r="F20" s="13">
        <v>0</v>
      </c>
      <c r="G20" s="13">
        <v>0</v>
      </c>
      <c r="H20" s="83">
        <f t="shared" si="2"/>
        <v>12</v>
      </c>
      <c r="I20" s="105">
        <f>H20+'27.10'!I20</f>
        <v>3005</v>
      </c>
      <c r="J20" s="51">
        <v>3</v>
      </c>
      <c r="K20" s="51">
        <v>2</v>
      </c>
      <c r="L20" s="51">
        <v>2</v>
      </c>
      <c r="M20" s="17">
        <f t="shared" si="1"/>
        <v>2960</v>
      </c>
      <c r="N20" s="86">
        <v>42</v>
      </c>
      <c r="O20" s="3"/>
      <c r="P20" s="3"/>
      <c r="Q20" s="3"/>
      <c r="R20" s="3"/>
    </row>
    <row r="21" spans="1:18" ht="22.2" customHeight="1" x14ac:dyDescent="0.3">
      <c r="A21" s="1">
        <f t="shared" si="0"/>
        <v>43766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H21+'27.10'!I21</f>
        <v>238</v>
      </c>
      <c r="J21" s="51"/>
      <c r="K21" s="51"/>
      <c r="L21" s="51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H22+'27.10'!I22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43766</v>
      </c>
      <c r="B23" s="2" t="s">
        <v>128</v>
      </c>
      <c r="C23" s="15">
        <v>13</v>
      </c>
      <c r="D23" s="59" t="s">
        <v>129</v>
      </c>
      <c r="E23" s="51"/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58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58</v>
      </c>
      <c r="I24" s="94">
        <f t="shared" si="3"/>
        <v>29873</v>
      </c>
      <c r="J24" s="92">
        <f t="shared" si="3"/>
        <v>85</v>
      </c>
      <c r="K24" s="92">
        <f t="shared" si="3"/>
        <v>50</v>
      </c>
      <c r="L24" s="92">
        <f t="shared" si="3"/>
        <v>30</v>
      </c>
      <c r="M24" s="95">
        <f t="shared" si="3"/>
        <v>29498</v>
      </c>
      <c r="N24" s="96">
        <f t="shared" si="3"/>
        <v>290</v>
      </c>
      <c r="O24" s="3"/>
      <c r="P24" s="3"/>
      <c r="Q24" s="3"/>
      <c r="R24" s="3"/>
    </row>
    <row r="25" spans="1:18" x14ac:dyDescent="0.3">
      <c r="A25" s="1">
        <f t="shared" ref="A25:A88" si="4">$N$3</f>
        <v>43766</v>
      </c>
      <c r="B25" s="2">
        <v>1</v>
      </c>
      <c r="C25" s="78"/>
      <c r="D25" s="79" t="s">
        <v>119</v>
      </c>
      <c r="E25" s="97">
        <f>E75</f>
        <v>31</v>
      </c>
      <c r="F25" s="98">
        <f t="shared" ref="F25:N25" si="5">F75</f>
        <v>0</v>
      </c>
      <c r="G25" s="98">
        <f t="shared" si="5"/>
        <v>0</v>
      </c>
      <c r="H25" s="99">
        <f t="shared" si="5"/>
        <v>31</v>
      </c>
      <c r="I25" s="97">
        <f t="shared" si="5"/>
        <v>19422</v>
      </c>
      <c r="J25" s="98">
        <f t="shared" si="5"/>
        <v>105</v>
      </c>
      <c r="K25" s="98">
        <f t="shared" si="5"/>
        <v>97</v>
      </c>
      <c r="L25" s="100">
        <f t="shared" si="5"/>
        <v>69</v>
      </c>
      <c r="M25" s="101">
        <f t="shared" si="5"/>
        <v>19221</v>
      </c>
      <c r="N25" s="102">
        <f t="shared" si="5"/>
        <v>96</v>
      </c>
      <c r="O25" s="3"/>
      <c r="P25" s="3"/>
      <c r="Q25" s="3"/>
      <c r="R25" s="3"/>
    </row>
    <row r="26" spans="1:18" x14ac:dyDescent="0.3">
      <c r="A26" s="1">
        <f t="shared" si="4"/>
        <v>43766</v>
      </c>
      <c r="B26" s="2">
        <v>1</v>
      </c>
      <c r="C26" s="78"/>
      <c r="D26" s="79" t="s">
        <v>154</v>
      </c>
      <c r="E26" s="97">
        <f>E24+E25</f>
        <v>89</v>
      </c>
      <c r="F26" s="98">
        <f t="shared" ref="F26:N26" si="6">F24+F25</f>
        <v>0</v>
      </c>
      <c r="G26" s="98">
        <f t="shared" si="6"/>
        <v>0</v>
      </c>
      <c r="H26" s="99">
        <f t="shared" si="6"/>
        <v>89</v>
      </c>
      <c r="I26" s="97">
        <f t="shared" si="6"/>
        <v>49295</v>
      </c>
      <c r="J26" s="98">
        <f t="shared" si="6"/>
        <v>190</v>
      </c>
      <c r="K26" s="98">
        <f t="shared" si="6"/>
        <v>147</v>
      </c>
      <c r="L26" s="100">
        <f t="shared" si="6"/>
        <v>99</v>
      </c>
      <c r="M26" s="101">
        <f t="shared" si="6"/>
        <v>48719</v>
      </c>
      <c r="N26" s="102">
        <f t="shared" si="6"/>
        <v>386</v>
      </c>
      <c r="O26" s="3"/>
      <c r="P26" s="67"/>
      <c r="Q26" s="3"/>
      <c r="R26" s="3"/>
    </row>
    <row r="27" spans="1:18" x14ac:dyDescent="0.3">
      <c r="A27" s="1">
        <f t="shared" si="4"/>
        <v>43766</v>
      </c>
      <c r="B27" s="2">
        <v>1</v>
      </c>
      <c r="C27" s="80"/>
      <c r="D27" s="81" t="s">
        <v>120</v>
      </c>
      <c r="E27" s="97">
        <f>SUM(E28:E35)</f>
        <v>162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162</v>
      </c>
      <c r="I27" s="97">
        <f t="shared" si="7"/>
        <v>46077</v>
      </c>
      <c r="J27" s="98">
        <f t="shared" si="7"/>
        <v>58</v>
      </c>
      <c r="K27" s="98">
        <f t="shared" si="7"/>
        <v>24</v>
      </c>
      <c r="L27" s="100">
        <f t="shared" si="7"/>
        <v>8</v>
      </c>
      <c r="M27" s="101">
        <f t="shared" si="7"/>
        <v>45492</v>
      </c>
      <c r="N27" s="102">
        <f t="shared" si="7"/>
        <v>527</v>
      </c>
      <c r="O27" s="3"/>
      <c r="P27" s="3"/>
      <c r="Q27" s="3"/>
      <c r="R27" s="3"/>
    </row>
    <row r="28" spans="1:18" x14ac:dyDescent="0.3">
      <c r="A28" s="1">
        <f t="shared" si="4"/>
        <v>43766</v>
      </c>
      <c r="B28" s="2" t="s">
        <v>31</v>
      </c>
      <c r="C28" s="12">
        <v>1</v>
      </c>
      <c r="D28" s="48" t="s">
        <v>32</v>
      </c>
      <c r="E28" s="13">
        <v>35</v>
      </c>
      <c r="F28" s="13">
        <v>0</v>
      </c>
      <c r="G28" s="13">
        <v>0</v>
      </c>
      <c r="H28" s="82">
        <f t="shared" ref="H28:H35" si="8">SUM(E28:G28)</f>
        <v>35</v>
      </c>
      <c r="I28" s="104">
        <f>H28+'27.10'!I28</f>
        <v>11093</v>
      </c>
      <c r="J28" s="49">
        <v>13</v>
      </c>
      <c r="K28" s="49">
        <v>4</v>
      </c>
      <c r="L28" s="49">
        <v>2</v>
      </c>
      <c r="M28" s="14">
        <f t="shared" ref="M28:M35" si="9">I28-N28-J28</f>
        <v>10991</v>
      </c>
      <c r="N28" s="85">
        <v>89</v>
      </c>
      <c r="O28" s="3"/>
      <c r="P28" s="3"/>
      <c r="Q28" s="3"/>
      <c r="R28" s="3"/>
    </row>
    <row r="29" spans="1:18" x14ac:dyDescent="0.3">
      <c r="A29" s="1">
        <f t="shared" si="4"/>
        <v>43766</v>
      </c>
      <c r="B29" s="2" t="s">
        <v>33</v>
      </c>
      <c r="C29" s="15">
        <v>2</v>
      </c>
      <c r="D29" s="50" t="s">
        <v>156</v>
      </c>
      <c r="E29" s="13">
        <v>26</v>
      </c>
      <c r="F29" s="13">
        <v>0</v>
      </c>
      <c r="G29" s="13">
        <v>0</v>
      </c>
      <c r="H29" s="83">
        <f t="shared" si="8"/>
        <v>26</v>
      </c>
      <c r="I29" s="105">
        <f>H29+'27.10'!I29</f>
        <v>7451</v>
      </c>
      <c r="J29" s="51">
        <v>5</v>
      </c>
      <c r="K29" s="51">
        <v>3</v>
      </c>
      <c r="L29" s="51">
        <v>0</v>
      </c>
      <c r="M29" s="17">
        <f t="shared" si="9"/>
        <v>7326</v>
      </c>
      <c r="N29" s="86">
        <v>120</v>
      </c>
      <c r="O29" s="3"/>
      <c r="P29" s="3"/>
      <c r="Q29" s="3"/>
      <c r="R29" s="3"/>
    </row>
    <row r="30" spans="1:18" x14ac:dyDescent="0.3">
      <c r="A30" s="1">
        <f t="shared" si="4"/>
        <v>43766</v>
      </c>
      <c r="B30" s="2" t="s">
        <v>35</v>
      </c>
      <c r="C30" s="15">
        <v>3</v>
      </c>
      <c r="D30" s="50" t="s">
        <v>36</v>
      </c>
      <c r="E30" s="13">
        <v>44</v>
      </c>
      <c r="F30" s="13">
        <v>0</v>
      </c>
      <c r="G30" s="13">
        <v>0</v>
      </c>
      <c r="H30" s="83">
        <f t="shared" si="8"/>
        <v>44</v>
      </c>
      <c r="I30" s="105">
        <f>H30+'27.10'!I30</f>
        <v>10959</v>
      </c>
      <c r="J30" s="51">
        <v>17</v>
      </c>
      <c r="K30" s="51">
        <v>9</v>
      </c>
      <c r="L30" s="51">
        <v>3</v>
      </c>
      <c r="M30" s="17">
        <f t="shared" si="9"/>
        <v>10779</v>
      </c>
      <c r="N30" s="86">
        <v>163</v>
      </c>
      <c r="O30" s="3"/>
      <c r="P30" s="3"/>
      <c r="Q30" s="3"/>
      <c r="R30" s="3"/>
    </row>
    <row r="31" spans="1:18" x14ac:dyDescent="0.3">
      <c r="A31" s="1">
        <f t="shared" si="4"/>
        <v>43766</v>
      </c>
      <c r="B31" s="2" t="s">
        <v>37</v>
      </c>
      <c r="C31" s="15">
        <v>4</v>
      </c>
      <c r="D31" s="50" t="s">
        <v>38</v>
      </c>
      <c r="E31" s="13">
        <v>4</v>
      </c>
      <c r="F31" s="13">
        <v>0</v>
      </c>
      <c r="G31" s="13">
        <v>0</v>
      </c>
      <c r="H31" s="83">
        <f t="shared" si="8"/>
        <v>4</v>
      </c>
      <c r="I31" s="105">
        <f>H31+'27.10'!I31</f>
        <v>2096</v>
      </c>
      <c r="J31" s="51">
        <v>4</v>
      </c>
      <c r="K31" s="51">
        <v>3</v>
      </c>
      <c r="L31" s="51">
        <v>2</v>
      </c>
      <c r="M31" s="17">
        <f t="shared" si="9"/>
        <v>2077</v>
      </c>
      <c r="N31" s="86">
        <v>15</v>
      </c>
      <c r="O31" s="3"/>
      <c r="P31" s="3"/>
      <c r="Q31" s="3"/>
      <c r="R31" s="3"/>
    </row>
    <row r="32" spans="1:18" x14ac:dyDescent="0.3">
      <c r="A32" s="1">
        <f t="shared" si="4"/>
        <v>43766</v>
      </c>
      <c r="B32" s="2" t="s">
        <v>39</v>
      </c>
      <c r="C32" s="15">
        <v>5</v>
      </c>
      <c r="D32" s="50" t="s">
        <v>40</v>
      </c>
      <c r="E32" s="13">
        <v>6</v>
      </c>
      <c r="F32" s="13">
        <v>0</v>
      </c>
      <c r="G32" s="13">
        <v>0</v>
      </c>
      <c r="H32" s="83">
        <f t="shared" si="8"/>
        <v>6</v>
      </c>
      <c r="I32" s="105">
        <f>H32+'27.10'!I32</f>
        <v>4635</v>
      </c>
      <c r="J32" s="51">
        <v>5</v>
      </c>
      <c r="K32" s="51">
        <v>1</v>
      </c>
      <c r="L32" s="51">
        <v>0</v>
      </c>
      <c r="M32" s="17">
        <f t="shared" si="9"/>
        <v>4592</v>
      </c>
      <c r="N32" s="86">
        <v>38</v>
      </c>
      <c r="O32" s="3"/>
      <c r="P32" s="3"/>
      <c r="Q32" s="3"/>
      <c r="R32" s="3"/>
    </row>
    <row r="33" spans="1:18" x14ac:dyDescent="0.3">
      <c r="A33" s="1">
        <f t="shared" si="4"/>
        <v>43766</v>
      </c>
      <c r="B33" s="2" t="s">
        <v>41</v>
      </c>
      <c r="C33" s="15">
        <v>6</v>
      </c>
      <c r="D33" s="50" t="s">
        <v>42</v>
      </c>
      <c r="E33" s="13">
        <v>44</v>
      </c>
      <c r="F33" s="13">
        <v>0</v>
      </c>
      <c r="G33" s="13">
        <v>0</v>
      </c>
      <c r="H33" s="83">
        <f t="shared" si="8"/>
        <v>44</v>
      </c>
      <c r="I33" s="105">
        <f>H33+'27.10'!I33</f>
        <v>6586</v>
      </c>
      <c r="J33" s="51">
        <v>9</v>
      </c>
      <c r="K33" s="51">
        <v>3</v>
      </c>
      <c r="L33" s="51">
        <v>0</v>
      </c>
      <c r="M33" s="17">
        <f t="shared" si="9"/>
        <v>6498</v>
      </c>
      <c r="N33" s="86">
        <v>79</v>
      </c>
      <c r="O33" s="3"/>
      <c r="P33" s="3"/>
      <c r="Q33" s="3"/>
      <c r="R33" s="3"/>
    </row>
    <row r="34" spans="1:18" x14ac:dyDescent="0.3">
      <c r="A34" s="1">
        <f t="shared" si="4"/>
        <v>43766</v>
      </c>
      <c r="B34" s="2" t="s">
        <v>43</v>
      </c>
      <c r="C34" s="15">
        <v>7</v>
      </c>
      <c r="D34" s="50" t="s">
        <v>44</v>
      </c>
      <c r="E34" s="13">
        <v>2</v>
      </c>
      <c r="F34" s="13">
        <v>0</v>
      </c>
      <c r="G34" s="13">
        <v>0</v>
      </c>
      <c r="H34" s="83">
        <f t="shared" si="8"/>
        <v>2</v>
      </c>
      <c r="I34" s="105">
        <f>H34+'27.10'!I34</f>
        <v>985</v>
      </c>
      <c r="J34" s="51">
        <v>1</v>
      </c>
      <c r="K34" s="51">
        <v>0</v>
      </c>
      <c r="L34" s="51">
        <v>0</v>
      </c>
      <c r="M34" s="17">
        <f t="shared" si="9"/>
        <v>980</v>
      </c>
      <c r="N34" s="86">
        <v>4</v>
      </c>
      <c r="O34" s="3"/>
      <c r="P34" s="3"/>
      <c r="Q34" s="3"/>
      <c r="R34" s="3"/>
    </row>
    <row r="35" spans="1:18" x14ac:dyDescent="0.3">
      <c r="A35" s="1">
        <f t="shared" si="4"/>
        <v>43766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H35+'27.10'!I35</f>
        <v>2272</v>
      </c>
      <c r="J35" s="55">
        <v>4</v>
      </c>
      <c r="K35" s="55">
        <v>1</v>
      </c>
      <c r="L35" s="55">
        <v>1</v>
      </c>
      <c r="M35" s="19">
        <f t="shared" si="9"/>
        <v>2249</v>
      </c>
      <c r="N35" s="87">
        <v>19</v>
      </c>
      <c r="O35" s="3"/>
      <c r="P35" s="3"/>
      <c r="Q35" s="3"/>
      <c r="R35" s="3"/>
    </row>
    <row r="36" spans="1:18" x14ac:dyDescent="0.3">
      <c r="A36" s="1">
        <f t="shared" si="4"/>
        <v>43766</v>
      </c>
      <c r="B36" s="2">
        <v>1</v>
      </c>
      <c r="C36" s="103"/>
      <c r="D36" s="22" t="s">
        <v>47</v>
      </c>
      <c r="E36" s="23">
        <f>SUM(E26:E27)</f>
        <v>251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251</v>
      </c>
      <c r="I36" s="23">
        <f t="shared" si="10"/>
        <v>95372</v>
      </c>
      <c r="J36" s="23">
        <f t="shared" si="10"/>
        <v>248</v>
      </c>
      <c r="K36" s="23">
        <f t="shared" si="10"/>
        <v>171</v>
      </c>
      <c r="L36" s="23">
        <f t="shared" si="10"/>
        <v>107</v>
      </c>
      <c r="M36" s="23">
        <f t="shared" si="10"/>
        <v>94211</v>
      </c>
      <c r="N36" s="23">
        <f t="shared" si="10"/>
        <v>913</v>
      </c>
      <c r="O36" s="3"/>
      <c r="P36" s="3"/>
      <c r="Q36" s="3"/>
      <c r="R36" s="3"/>
    </row>
    <row r="37" spans="1:18" ht="21.6" customHeight="1" x14ac:dyDescent="0.3">
      <c r="A37" s="1">
        <f t="shared" si="4"/>
        <v>43766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43766</v>
      </c>
      <c r="B38" s="64">
        <v>1</v>
      </c>
      <c r="C38" s="69"/>
      <c r="D38" s="306" t="s">
        <v>222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43766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43766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43766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43766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43766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31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96</v>
      </c>
      <c r="O43" s="3"/>
      <c r="P43" s="3"/>
      <c r="Q43" s="3"/>
      <c r="R43" s="3"/>
    </row>
    <row r="44" spans="1:18" ht="58.2" customHeight="1" x14ac:dyDescent="0.3">
      <c r="A44" s="1">
        <f t="shared" si="4"/>
        <v>43766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95" t="s">
        <v>142</v>
      </c>
      <c r="I44" s="65" t="str">
        <f>"me©‡gvU fwZ© 
= "&amp;I75</f>
        <v>me©‡gvU fwZ© 
= 19422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97</v>
      </c>
      <c r="L44" s="65" t="str">
        <f>"wbwðZ g„„Zz¨ 
= "&amp;L75</f>
        <v>wbwðZ g„„Zz¨ 
= 69</v>
      </c>
      <c r="M44" s="65" t="str">
        <f>"QvocÎ cÖvß †ivMx
 = "&amp;M75</f>
        <v>QvocÎ cÖvß †ivMx
 = 19221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43766</v>
      </c>
      <c r="B45" s="2" t="s">
        <v>61</v>
      </c>
      <c r="C45" s="28">
        <v>1</v>
      </c>
      <c r="D45" s="48" t="s">
        <v>62</v>
      </c>
      <c r="E45" s="13">
        <v>2</v>
      </c>
      <c r="F45" s="13">
        <v>0</v>
      </c>
      <c r="G45" s="13">
        <v>0</v>
      </c>
      <c r="H45" s="82">
        <f t="shared" ref="H45:H74" si="11">SUM(E45:G45)</f>
        <v>2</v>
      </c>
      <c r="I45" s="104">
        <f>H45+'27.10'!I45</f>
        <v>1199</v>
      </c>
      <c r="J45" s="49">
        <v>3</v>
      </c>
      <c r="K45" s="49">
        <v>2</v>
      </c>
      <c r="L45" s="49">
        <v>1</v>
      </c>
      <c r="M45" s="14">
        <f t="shared" ref="M45:M74" si="12">I45-N45-J45</f>
        <v>1193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43766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H46+'27.10'!I46</f>
        <v>1821</v>
      </c>
      <c r="J46" s="51">
        <v>11</v>
      </c>
      <c r="K46" s="51">
        <v>10</v>
      </c>
      <c r="L46" s="51">
        <v>8</v>
      </c>
      <c r="M46" s="17">
        <f t="shared" si="12"/>
        <v>1798</v>
      </c>
      <c r="N46" s="86">
        <v>12</v>
      </c>
      <c r="O46" s="3"/>
      <c r="P46" s="3"/>
      <c r="Q46" s="3"/>
      <c r="R46" s="3"/>
    </row>
    <row r="47" spans="1:18" ht="17.55" customHeight="1" x14ac:dyDescent="0.3">
      <c r="A47" s="1">
        <f t="shared" si="4"/>
        <v>43766</v>
      </c>
      <c r="B47" s="2" t="s">
        <v>17</v>
      </c>
      <c r="C47" s="33">
        <v>3</v>
      </c>
      <c r="D47" s="50" t="s">
        <v>18</v>
      </c>
      <c r="E47" s="13">
        <v>3</v>
      </c>
      <c r="F47" s="13">
        <v>0</v>
      </c>
      <c r="G47" s="13">
        <v>0</v>
      </c>
      <c r="H47" s="83">
        <f t="shared" si="11"/>
        <v>3</v>
      </c>
      <c r="I47" s="105">
        <f>H47+'27.10'!I47</f>
        <v>655</v>
      </c>
      <c r="J47" s="51">
        <v>4</v>
      </c>
      <c r="K47" s="51">
        <v>4</v>
      </c>
      <c r="L47" s="51">
        <v>3</v>
      </c>
      <c r="M47" s="17">
        <f t="shared" si="12"/>
        <v>644</v>
      </c>
      <c r="N47" s="86">
        <v>7</v>
      </c>
      <c r="O47" s="3"/>
      <c r="P47" s="3"/>
      <c r="Q47" s="3"/>
      <c r="R47" s="3"/>
    </row>
    <row r="48" spans="1:18" ht="17.55" customHeight="1" x14ac:dyDescent="0.3">
      <c r="A48" s="1">
        <f t="shared" si="4"/>
        <v>43766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H48+'27.10'!I48</f>
        <v>742</v>
      </c>
      <c r="J48" s="51">
        <v>8</v>
      </c>
      <c r="K48" s="51">
        <v>7</v>
      </c>
      <c r="L48" s="51">
        <v>4</v>
      </c>
      <c r="M48" s="17">
        <f t="shared" si="12"/>
        <v>730</v>
      </c>
      <c r="N48" s="86">
        <v>4</v>
      </c>
      <c r="O48" s="3"/>
      <c r="P48" s="3"/>
      <c r="Q48" s="3"/>
      <c r="R48" s="3"/>
    </row>
    <row r="49" spans="1:18" ht="17.55" customHeight="1" x14ac:dyDescent="0.3">
      <c r="A49" s="1">
        <f t="shared" si="4"/>
        <v>43766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H49+'27.10'!I49</f>
        <v>888</v>
      </c>
      <c r="J49" s="51">
        <v>12</v>
      </c>
      <c r="K49" s="51">
        <v>12</v>
      </c>
      <c r="L49" s="51">
        <v>12</v>
      </c>
      <c r="M49" s="17">
        <f t="shared" si="12"/>
        <v>875</v>
      </c>
      <c r="N49" s="86">
        <v>1</v>
      </c>
      <c r="O49" s="3"/>
      <c r="P49" s="3"/>
      <c r="Q49" s="3"/>
      <c r="R49" s="3"/>
    </row>
    <row r="50" spans="1:18" ht="17.55" customHeight="1" x14ac:dyDescent="0.3">
      <c r="A50" s="1">
        <f t="shared" si="4"/>
        <v>43766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H50+'27.10'!I50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43766</v>
      </c>
      <c r="B51" s="2" t="s">
        <v>69</v>
      </c>
      <c r="C51" s="33">
        <v>7</v>
      </c>
      <c r="D51" s="50" t="s">
        <v>70</v>
      </c>
      <c r="E51" s="13">
        <v>1</v>
      </c>
      <c r="F51" s="13">
        <v>0</v>
      </c>
      <c r="G51" s="13">
        <v>0</v>
      </c>
      <c r="H51" s="83">
        <f t="shared" si="11"/>
        <v>1</v>
      </c>
      <c r="I51" s="105">
        <f>H51+'27.10'!I51</f>
        <v>268</v>
      </c>
      <c r="J51" s="51">
        <v>2</v>
      </c>
      <c r="K51" s="51">
        <v>2</v>
      </c>
      <c r="L51" s="51">
        <v>1</v>
      </c>
      <c r="M51" s="17">
        <f t="shared" si="12"/>
        <v>265</v>
      </c>
      <c r="N51" s="86">
        <v>1</v>
      </c>
      <c r="O51" s="3"/>
      <c r="P51" s="3"/>
      <c r="Q51" s="3"/>
      <c r="R51" s="3"/>
    </row>
    <row r="52" spans="1:18" ht="17.55" customHeight="1" x14ac:dyDescent="0.3">
      <c r="A52" s="1">
        <f t="shared" si="4"/>
        <v>43766</v>
      </c>
      <c r="B52" s="2" t="s">
        <v>71</v>
      </c>
      <c r="C52" s="33">
        <v>8</v>
      </c>
      <c r="D52" s="50" t="s">
        <v>72</v>
      </c>
      <c r="E52" s="13">
        <v>2</v>
      </c>
      <c r="F52" s="13">
        <v>0</v>
      </c>
      <c r="G52" s="13">
        <v>0</v>
      </c>
      <c r="H52" s="83">
        <f t="shared" si="11"/>
        <v>2</v>
      </c>
      <c r="I52" s="105">
        <f>H52+'27.10'!I52</f>
        <v>363</v>
      </c>
      <c r="J52" s="51">
        <v>1</v>
      </c>
      <c r="K52" s="51">
        <v>2</v>
      </c>
      <c r="L52" s="51">
        <v>2</v>
      </c>
      <c r="M52" s="17">
        <f t="shared" si="12"/>
        <v>358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43766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H53+'27.10'!I53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43766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H54+'27.10'!I54</f>
        <v>1668</v>
      </c>
      <c r="J54" s="51">
        <v>2</v>
      </c>
      <c r="K54" s="51">
        <v>1</v>
      </c>
      <c r="L54" s="51">
        <v>1</v>
      </c>
      <c r="M54" s="17">
        <f t="shared" si="12"/>
        <v>1658</v>
      </c>
      <c r="N54" s="86">
        <v>8</v>
      </c>
      <c r="O54" s="3"/>
      <c r="P54" s="3"/>
      <c r="Q54" s="3"/>
      <c r="R54" s="3"/>
    </row>
    <row r="55" spans="1:18" ht="17.55" customHeight="1" x14ac:dyDescent="0.3">
      <c r="A55" s="1">
        <f t="shared" si="4"/>
        <v>43766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H55+'27.10'!I55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43766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H56+'27.10'!I56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43766</v>
      </c>
      <c r="B57" s="2" t="s">
        <v>81</v>
      </c>
      <c r="C57" s="33">
        <v>13</v>
      </c>
      <c r="D57" s="50" t="s">
        <v>82</v>
      </c>
      <c r="E57" s="13">
        <v>2</v>
      </c>
      <c r="F57" s="13">
        <v>0</v>
      </c>
      <c r="G57" s="13">
        <v>0</v>
      </c>
      <c r="H57" s="83">
        <f t="shared" si="11"/>
        <v>2</v>
      </c>
      <c r="I57" s="105">
        <f>H57+'27.10'!I57</f>
        <v>672</v>
      </c>
      <c r="J57" s="51">
        <v>4</v>
      </c>
      <c r="K57" s="51">
        <v>4</v>
      </c>
      <c r="L57" s="51">
        <v>1</v>
      </c>
      <c r="M57" s="17">
        <f t="shared" si="12"/>
        <v>665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43766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H58+'27.10'!I58</f>
        <v>1372</v>
      </c>
      <c r="J58" s="51">
        <v>6</v>
      </c>
      <c r="K58" s="51">
        <v>6</v>
      </c>
      <c r="L58" s="51">
        <v>4</v>
      </c>
      <c r="M58" s="17">
        <f t="shared" si="12"/>
        <v>1356</v>
      </c>
      <c r="N58" s="86">
        <v>10</v>
      </c>
      <c r="O58" s="3"/>
      <c r="P58" s="3"/>
      <c r="Q58" s="3"/>
      <c r="R58" s="3"/>
    </row>
    <row r="59" spans="1:18" ht="17.55" customHeight="1" x14ac:dyDescent="0.3">
      <c r="A59" s="1">
        <f t="shared" si="4"/>
        <v>43766</v>
      </c>
      <c r="B59" s="2" t="s">
        <v>85</v>
      </c>
      <c r="C59" s="33">
        <v>15</v>
      </c>
      <c r="D59" s="50" t="s">
        <v>86</v>
      </c>
      <c r="E59" s="13">
        <v>2</v>
      </c>
      <c r="F59" s="13">
        <v>0</v>
      </c>
      <c r="G59" s="13">
        <v>0</v>
      </c>
      <c r="H59" s="83">
        <f t="shared" si="11"/>
        <v>2</v>
      </c>
      <c r="I59" s="105">
        <f>H59+'27.10'!I59</f>
        <v>755</v>
      </c>
      <c r="J59" s="51">
        <v>8</v>
      </c>
      <c r="K59" s="51">
        <v>8</v>
      </c>
      <c r="L59" s="51">
        <v>7</v>
      </c>
      <c r="M59" s="17">
        <f t="shared" si="12"/>
        <v>740</v>
      </c>
      <c r="N59" s="86">
        <v>7</v>
      </c>
      <c r="O59" s="3"/>
      <c r="P59" s="3"/>
      <c r="Q59" s="3"/>
      <c r="R59" s="3"/>
    </row>
    <row r="60" spans="1:18" ht="17.55" customHeight="1" x14ac:dyDescent="0.3">
      <c r="A60" s="1">
        <f t="shared" si="4"/>
        <v>43766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H60+'27.10'!I60</f>
        <v>363</v>
      </c>
      <c r="J60" s="51"/>
      <c r="K60" s="51"/>
      <c r="L60" s="51">
        <v>0</v>
      </c>
      <c r="M60" s="17">
        <f t="shared" si="12"/>
        <v>362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43766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H61+'27.10'!I61</f>
        <v>477</v>
      </c>
      <c r="J61" s="51"/>
      <c r="K61" s="51"/>
      <c r="L61" s="51">
        <v>0</v>
      </c>
      <c r="M61" s="17">
        <f t="shared" si="12"/>
        <v>474</v>
      </c>
      <c r="N61" s="86">
        <v>3</v>
      </c>
      <c r="O61" s="3"/>
      <c r="P61" s="3"/>
      <c r="Q61" s="3"/>
      <c r="R61" s="3"/>
    </row>
    <row r="62" spans="1:18" ht="17.55" customHeight="1" x14ac:dyDescent="0.3">
      <c r="A62" s="1">
        <f t="shared" si="4"/>
        <v>43766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H62+'27.10'!I62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43766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H63+'27.10'!I63</f>
        <v>787</v>
      </c>
      <c r="J63" s="51">
        <v>6</v>
      </c>
      <c r="K63" s="51">
        <v>5</v>
      </c>
      <c r="L63" s="51">
        <v>5</v>
      </c>
      <c r="M63" s="17">
        <f t="shared" si="12"/>
        <v>777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43766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H64+'27.10'!I64</f>
        <v>965</v>
      </c>
      <c r="J64" s="51"/>
      <c r="K64" s="51"/>
      <c r="L64" s="51">
        <v>0</v>
      </c>
      <c r="M64" s="17">
        <f t="shared" si="12"/>
        <v>961</v>
      </c>
      <c r="N64" s="86">
        <v>4</v>
      </c>
      <c r="O64" s="3"/>
      <c r="P64" s="3"/>
      <c r="Q64" s="3"/>
      <c r="R64" s="3"/>
    </row>
    <row r="65" spans="1:18" ht="17.55" customHeight="1" x14ac:dyDescent="0.3">
      <c r="A65" s="1">
        <f t="shared" si="4"/>
        <v>43766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H65+'27.10'!I65</f>
        <v>480</v>
      </c>
      <c r="J65" s="51">
        <v>4</v>
      </c>
      <c r="K65" s="51">
        <v>4</v>
      </c>
      <c r="L65" s="51">
        <v>4</v>
      </c>
      <c r="M65" s="17">
        <f t="shared" si="12"/>
        <v>475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43766</v>
      </c>
      <c r="B66" s="2" t="s">
        <v>99</v>
      </c>
      <c r="C66" s="33">
        <v>22</v>
      </c>
      <c r="D66" s="50" t="s">
        <v>100</v>
      </c>
      <c r="E66" s="13">
        <v>1</v>
      </c>
      <c r="F66" s="13">
        <v>0</v>
      </c>
      <c r="G66" s="13">
        <v>0</v>
      </c>
      <c r="H66" s="83">
        <f t="shared" si="11"/>
        <v>1</v>
      </c>
      <c r="I66" s="105">
        <f>H66+'27.10'!I66</f>
        <v>307</v>
      </c>
      <c r="J66" s="51">
        <v>7</v>
      </c>
      <c r="K66" s="51">
        <v>7</v>
      </c>
      <c r="L66" s="51">
        <v>3</v>
      </c>
      <c r="M66" s="17">
        <f t="shared" si="12"/>
        <v>299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43766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H67+'27.10'!I67</f>
        <v>710</v>
      </c>
      <c r="J67" s="51">
        <v>7</v>
      </c>
      <c r="K67" s="51">
        <v>6</v>
      </c>
      <c r="L67" s="51">
        <v>5</v>
      </c>
      <c r="M67" s="17">
        <f t="shared" si="12"/>
        <v>700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43766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H68+'27.10'!I68</f>
        <v>357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43766</v>
      </c>
      <c r="B69" s="2" t="s">
        <v>105</v>
      </c>
      <c r="C69" s="33">
        <v>25</v>
      </c>
      <c r="D69" s="50" t="s">
        <v>106</v>
      </c>
      <c r="E69" s="13">
        <v>5</v>
      </c>
      <c r="F69" s="13">
        <v>0</v>
      </c>
      <c r="G69" s="13">
        <v>0</v>
      </c>
      <c r="H69" s="83">
        <f t="shared" si="11"/>
        <v>5</v>
      </c>
      <c r="I69" s="105">
        <f>H69+'27.10'!I69</f>
        <v>831</v>
      </c>
      <c r="J69" s="51">
        <v>2</v>
      </c>
      <c r="K69" s="51">
        <v>2</v>
      </c>
      <c r="L69" s="51">
        <v>1</v>
      </c>
      <c r="M69" s="17">
        <f t="shared" si="12"/>
        <v>821</v>
      </c>
      <c r="N69" s="86">
        <v>8</v>
      </c>
      <c r="O69" s="3"/>
      <c r="P69" s="3"/>
      <c r="Q69" s="3"/>
      <c r="R69" s="3"/>
    </row>
    <row r="70" spans="1:18" ht="17.55" customHeight="1" x14ac:dyDescent="0.3">
      <c r="A70" s="1">
        <f t="shared" si="4"/>
        <v>43766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H70+'27.10'!I70</f>
        <v>778</v>
      </c>
      <c r="J70" s="51">
        <v>2</v>
      </c>
      <c r="K70" s="51">
        <v>2</v>
      </c>
      <c r="L70" s="51">
        <v>0</v>
      </c>
      <c r="M70" s="17">
        <f t="shared" si="12"/>
        <v>766</v>
      </c>
      <c r="N70" s="86">
        <v>10</v>
      </c>
      <c r="O70" s="3"/>
      <c r="P70" s="3"/>
      <c r="Q70" s="3"/>
      <c r="R70" s="3"/>
    </row>
    <row r="71" spans="1:18" ht="17.55" customHeight="1" x14ac:dyDescent="0.3">
      <c r="A71" s="1">
        <f t="shared" si="4"/>
        <v>43766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H71+'27.10'!I71</f>
        <v>771</v>
      </c>
      <c r="J71" s="51"/>
      <c r="K71" s="51"/>
      <c r="L71" s="51">
        <v>0</v>
      </c>
      <c r="M71" s="17">
        <f t="shared" si="12"/>
        <v>771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43766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H72+'27.10'!I72</f>
        <v>298</v>
      </c>
      <c r="J72" s="51"/>
      <c r="K72" s="51"/>
      <c r="L72" s="51">
        <v>0</v>
      </c>
      <c r="M72" s="17">
        <f t="shared" si="12"/>
        <v>297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43766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H73+'27.10'!I73</f>
        <v>395</v>
      </c>
      <c r="J73" s="51">
        <v>3</v>
      </c>
      <c r="K73" s="51">
        <v>3</v>
      </c>
      <c r="L73" s="51">
        <v>3</v>
      </c>
      <c r="M73" s="17">
        <f t="shared" si="12"/>
        <v>392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43766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H74+'27.10'!I74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43766</v>
      </c>
      <c r="B75" s="2">
        <v>1</v>
      </c>
      <c r="C75" s="29"/>
      <c r="D75" s="22" t="s">
        <v>117</v>
      </c>
      <c r="E75" s="23">
        <f>SUM(E45:E74)</f>
        <v>31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31</v>
      </c>
      <c r="I75" s="23">
        <f t="shared" si="13"/>
        <v>19422</v>
      </c>
      <c r="J75" s="23">
        <f t="shared" si="13"/>
        <v>105</v>
      </c>
      <c r="K75" s="23">
        <f t="shared" si="13"/>
        <v>97</v>
      </c>
      <c r="L75" s="23">
        <f t="shared" si="13"/>
        <v>69</v>
      </c>
      <c r="M75" s="23">
        <f t="shared" si="13"/>
        <v>19221</v>
      </c>
      <c r="N75" s="23">
        <f t="shared" si="13"/>
        <v>96</v>
      </c>
      <c r="O75" s="3"/>
      <c r="P75" s="3"/>
      <c r="Q75" s="3"/>
      <c r="R75" s="3"/>
    </row>
    <row r="76" spans="1:18" ht="17.55" customHeight="1" x14ac:dyDescent="0.3">
      <c r="A76" s="1">
        <f t="shared" si="4"/>
        <v>43766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43766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43766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43766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43766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43766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43766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43766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43766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43766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43766</v>
      </c>
      <c r="B86" s="2">
        <v>1</v>
      </c>
      <c r="E86" s="30"/>
    </row>
    <row r="87" spans="1:14" x14ac:dyDescent="0.3">
      <c r="A87" s="1">
        <f t="shared" si="4"/>
        <v>43766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43766</v>
      </c>
      <c r="B88" s="2">
        <v>1</v>
      </c>
      <c r="E88" s="30"/>
    </row>
    <row r="89" spans="1:14" x14ac:dyDescent="0.3">
      <c r="A89" s="1">
        <f t="shared" ref="A89" si="14">$N$3</f>
        <v>43766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43765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43765</v>
      </c>
      <c r="B2" s="2">
        <v>1</v>
      </c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41"/>
      <c r="N2" s="193"/>
    </row>
    <row r="3" spans="1:20" ht="17.399999999999999" x14ac:dyDescent="0.3">
      <c r="A3" s="1">
        <f t="shared" si="0"/>
        <v>43765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43765</v>
      </c>
      <c r="O3" s="3"/>
      <c r="P3" s="3"/>
      <c r="Q3" s="3"/>
      <c r="R3" s="3"/>
    </row>
    <row r="4" spans="1:20" ht="17.399999999999999" x14ac:dyDescent="0.3">
      <c r="A4" s="1">
        <f t="shared" si="0"/>
        <v>43765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43765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43765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43765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43765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43765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257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954</v>
      </c>
      <c r="O9" s="3"/>
      <c r="P9" s="3"/>
      <c r="Q9" s="40" t="str">
        <f>"24 N›Uvq ?? msL¨v = "&amp;H36</f>
        <v>24 N›Uvq ?? msL¨v = 257</v>
      </c>
    </row>
    <row r="10" spans="1:20" ht="57.6" x14ac:dyDescent="0.3">
      <c r="A10" s="1">
        <f t="shared" si="0"/>
        <v>43765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94" t="s">
        <v>142</v>
      </c>
      <c r="I10" s="65" t="str">
        <f>"me©‡gvU fwZ©
= "&amp;I36</f>
        <v>me©‡gvU fwZ©
= 95121</v>
      </c>
      <c r="J10" s="65" t="str">
        <f>"ch©v‡jvPbvi Rb¨ †cÖwiZ g„„Zz¨ 
= "&amp;J36</f>
        <v>ch©v‡jvPbvi Rb¨ †cÖwiZ g„„Zz¨ 
= 248</v>
      </c>
      <c r="K10" s="65" t="str">
        <f>"ch©v‡jvPbv m¤úbœK…Z g„„Zz¨ 
= "&amp;K36</f>
        <v>ch©v‡jvPbv m¤úbœK…Z g„„Zz¨ 
= 171</v>
      </c>
      <c r="L10" s="65" t="str">
        <f>"wbwðZ g„„Zz¨ 
= "&amp;L36</f>
        <v>wbwðZ g„„Zz¨ 
= 107</v>
      </c>
      <c r="M10" s="65" t="str">
        <f>"QvocÎ cÖvß †ivMx
 = "&amp;M36</f>
        <v>QvocÎ cÖvß †ivMx
 = 93919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43765</v>
      </c>
      <c r="B11" s="2" t="s">
        <v>9</v>
      </c>
      <c r="C11" s="12">
        <v>1</v>
      </c>
      <c r="D11" s="57" t="s">
        <v>10</v>
      </c>
      <c r="E11" s="13">
        <v>14</v>
      </c>
      <c r="F11" s="13">
        <v>0</v>
      </c>
      <c r="G11" s="13">
        <v>0</v>
      </c>
      <c r="H11" s="82">
        <f>SUM(E11:G11)</f>
        <v>14</v>
      </c>
      <c r="I11" s="104">
        <f>H11+'26.10'!I11</f>
        <v>8174</v>
      </c>
      <c r="J11" s="49">
        <v>40</v>
      </c>
      <c r="K11" s="49">
        <v>23</v>
      </c>
      <c r="L11" s="49">
        <v>11</v>
      </c>
      <c r="M11" s="14">
        <f t="shared" ref="M11:M23" si="1">I11-N11-J11</f>
        <v>8028</v>
      </c>
      <c r="N11" s="85">
        <v>106</v>
      </c>
      <c r="O11" s="3"/>
      <c r="P11" s="3"/>
      <c r="Q11" s="3"/>
      <c r="R11" s="3"/>
    </row>
    <row r="12" spans="1:20" x14ac:dyDescent="0.3">
      <c r="A12" s="1">
        <f t="shared" si="0"/>
        <v>43765</v>
      </c>
      <c r="B12" s="2" t="s">
        <v>11</v>
      </c>
      <c r="C12" s="15">
        <v>2</v>
      </c>
      <c r="D12" s="59" t="s">
        <v>144</v>
      </c>
      <c r="E12" s="13">
        <v>10</v>
      </c>
      <c r="F12" s="13">
        <v>0</v>
      </c>
      <c r="G12" s="13">
        <v>0</v>
      </c>
      <c r="H12" s="83">
        <f t="shared" ref="H12:H23" si="2">SUM(E12:G12)</f>
        <v>10</v>
      </c>
      <c r="I12" s="105">
        <f>H12+'26.10'!I12</f>
        <v>4769</v>
      </c>
      <c r="J12" s="51">
        <v>2</v>
      </c>
      <c r="K12" s="51">
        <v>0</v>
      </c>
      <c r="L12" s="51">
        <v>0</v>
      </c>
      <c r="M12" s="17">
        <f t="shared" si="1"/>
        <v>4696</v>
      </c>
      <c r="N12" s="86">
        <v>71</v>
      </c>
      <c r="O12" s="3"/>
      <c r="P12" s="3"/>
      <c r="Q12" s="3"/>
      <c r="R12" s="3"/>
    </row>
    <row r="13" spans="1:20" x14ac:dyDescent="0.3">
      <c r="A13" s="1">
        <f t="shared" si="0"/>
        <v>43765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H13+'26.10'!I13</f>
        <v>1415</v>
      </c>
      <c r="J13" s="51">
        <v>15</v>
      </c>
      <c r="K13" s="51">
        <v>8</v>
      </c>
      <c r="L13" s="51">
        <v>8</v>
      </c>
      <c r="M13" s="17">
        <f t="shared" si="1"/>
        <v>1394</v>
      </c>
      <c r="N13" s="86">
        <v>6</v>
      </c>
      <c r="O13" s="3"/>
      <c r="Q13" s="3"/>
      <c r="R13" s="3"/>
    </row>
    <row r="14" spans="1:20" x14ac:dyDescent="0.3">
      <c r="A14" s="1">
        <f t="shared" si="0"/>
        <v>43765</v>
      </c>
      <c r="B14" s="2" t="s">
        <v>14</v>
      </c>
      <c r="C14" s="15">
        <v>4</v>
      </c>
      <c r="D14" s="59" t="s">
        <v>145</v>
      </c>
      <c r="E14" s="13">
        <v>9</v>
      </c>
      <c r="F14" s="13">
        <v>0</v>
      </c>
      <c r="G14" s="13">
        <v>0</v>
      </c>
      <c r="H14" s="83">
        <f t="shared" si="2"/>
        <v>9</v>
      </c>
      <c r="I14" s="105">
        <f>H14+'26.10'!I14</f>
        <v>3561</v>
      </c>
      <c r="J14" s="51">
        <v>7</v>
      </c>
      <c r="K14" s="51">
        <v>6</v>
      </c>
      <c r="L14" s="51">
        <v>3</v>
      </c>
      <c r="M14" s="17">
        <f t="shared" si="1"/>
        <v>3507</v>
      </c>
      <c r="N14" s="86">
        <v>47</v>
      </c>
      <c r="O14" s="3"/>
      <c r="P14" s="3"/>
      <c r="Q14" s="3"/>
      <c r="R14" s="3"/>
    </row>
    <row r="15" spans="1:20" ht="17.399999999999999" x14ac:dyDescent="0.3">
      <c r="A15" s="1">
        <f t="shared" si="0"/>
        <v>43765</v>
      </c>
      <c r="B15" s="2" t="s">
        <v>19</v>
      </c>
      <c r="C15" s="15">
        <v>5</v>
      </c>
      <c r="D15" s="59" t="s">
        <v>20</v>
      </c>
      <c r="E15" s="13">
        <v>3</v>
      </c>
      <c r="F15" s="13">
        <v>0</v>
      </c>
      <c r="G15" s="13">
        <v>0</v>
      </c>
      <c r="H15" s="83">
        <f t="shared" si="2"/>
        <v>3</v>
      </c>
      <c r="I15" s="105">
        <f>H15+'26.10'!I15</f>
        <v>1598</v>
      </c>
      <c r="J15" s="51">
        <v>3</v>
      </c>
      <c r="K15" s="51">
        <v>2</v>
      </c>
      <c r="L15" s="51">
        <v>2</v>
      </c>
      <c r="M15" s="17">
        <f t="shared" si="1"/>
        <v>1578</v>
      </c>
      <c r="N15" s="86">
        <v>17</v>
      </c>
      <c r="O15" s="3"/>
      <c r="P15" s="3"/>
      <c r="Q15" s="3"/>
      <c r="R15" s="3"/>
    </row>
    <row r="16" spans="1:20" ht="17.399999999999999" x14ac:dyDescent="0.3">
      <c r="A16" s="1">
        <f t="shared" si="0"/>
        <v>43765</v>
      </c>
      <c r="B16" s="2" t="s">
        <v>21</v>
      </c>
      <c r="C16" s="15">
        <v>6</v>
      </c>
      <c r="D16" s="61" t="s">
        <v>22</v>
      </c>
      <c r="E16" s="13">
        <v>3</v>
      </c>
      <c r="F16" s="13">
        <v>0</v>
      </c>
      <c r="G16" s="13">
        <v>0</v>
      </c>
      <c r="H16" s="83">
        <f t="shared" si="2"/>
        <v>3</v>
      </c>
      <c r="I16" s="105">
        <f>H16+'26.10'!I16</f>
        <v>1006</v>
      </c>
      <c r="J16" s="51"/>
      <c r="K16" s="51"/>
      <c r="L16" s="51">
        <v>0</v>
      </c>
      <c r="M16" s="17">
        <f t="shared" si="1"/>
        <v>1001</v>
      </c>
      <c r="N16" s="86">
        <v>5</v>
      </c>
      <c r="O16" s="3"/>
      <c r="P16" s="3"/>
      <c r="Q16" s="3"/>
      <c r="R16" s="3"/>
    </row>
    <row r="17" spans="1:18" x14ac:dyDescent="0.3">
      <c r="A17" s="1">
        <f t="shared" si="0"/>
        <v>43765</v>
      </c>
      <c r="B17" s="2" t="s">
        <v>23</v>
      </c>
      <c r="C17" s="15">
        <v>7</v>
      </c>
      <c r="D17" s="61" t="s">
        <v>24</v>
      </c>
      <c r="E17" s="13">
        <v>14</v>
      </c>
      <c r="F17" s="13">
        <v>0</v>
      </c>
      <c r="G17" s="13">
        <v>0</v>
      </c>
      <c r="H17" s="83">
        <f t="shared" si="2"/>
        <v>14</v>
      </c>
      <c r="I17" s="105">
        <f>H17+'26.10'!I17</f>
        <v>3954</v>
      </c>
      <c r="J17" s="51">
        <v>15</v>
      </c>
      <c r="K17" s="51">
        <v>9</v>
      </c>
      <c r="L17" s="51">
        <v>4</v>
      </c>
      <c r="M17" s="17">
        <f t="shared" si="1"/>
        <v>3919</v>
      </c>
      <c r="N17" s="86">
        <v>20</v>
      </c>
      <c r="O17" s="3"/>
      <c r="P17" s="3"/>
      <c r="Q17" s="3"/>
      <c r="R17" s="3"/>
    </row>
    <row r="18" spans="1:18" ht="17.399999999999999" x14ac:dyDescent="0.3">
      <c r="A18" s="1">
        <f t="shared" si="0"/>
        <v>43765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H18+'26.10'!I18</f>
        <v>346</v>
      </c>
      <c r="J18" s="51"/>
      <c r="K18" s="51"/>
      <c r="L18" s="51">
        <v>0</v>
      </c>
      <c r="M18" s="17">
        <f t="shared" si="1"/>
        <v>344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43765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H19+'26.10'!I19</f>
        <v>1686</v>
      </c>
      <c r="J19" s="51"/>
      <c r="K19" s="51">
        <v>0</v>
      </c>
      <c r="L19" s="51">
        <v>0</v>
      </c>
      <c r="M19" s="17">
        <f t="shared" si="1"/>
        <v>1668</v>
      </c>
      <c r="N19" s="86">
        <v>18</v>
      </c>
      <c r="O19" s="3"/>
      <c r="P19" s="3"/>
      <c r="Q19" s="3"/>
      <c r="R19" s="3"/>
    </row>
    <row r="20" spans="1:18" x14ac:dyDescent="0.3">
      <c r="A20" s="1">
        <f t="shared" si="0"/>
        <v>43765</v>
      </c>
      <c r="B20" s="2" t="s">
        <v>29</v>
      </c>
      <c r="C20" s="15">
        <v>10</v>
      </c>
      <c r="D20" s="59" t="s">
        <v>30</v>
      </c>
      <c r="E20" s="13">
        <v>6</v>
      </c>
      <c r="F20" s="13">
        <v>0</v>
      </c>
      <c r="G20" s="13">
        <v>0</v>
      </c>
      <c r="H20" s="83">
        <f t="shared" si="2"/>
        <v>6</v>
      </c>
      <c r="I20" s="105">
        <f>H20+'26.10'!I20</f>
        <v>2993</v>
      </c>
      <c r="J20" s="51">
        <v>3</v>
      </c>
      <c r="K20" s="51">
        <v>2</v>
      </c>
      <c r="L20" s="51">
        <v>2</v>
      </c>
      <c r="M20" s="17">
        <f t="shared" si="1"/>
        <v>2946</v>
      </c>
      <c r="N20" s="86">
        <v>44</v>
      </c>
      <c r="O20" s="3"/>
      <c r="P20" s="3"/>
      <c r="Q20" s="3"/>
      <c r="R20" s="3"/>
    </row>
    <row r="21" spans="1:18" ht="22.2" customHeight="1" x14ac:dyDescent="0.3">
      <c r="A21" s="1">
        <f t="shared" si="0"/>
        <v>43765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H21+'26.10'!I21</f>
        <v>238</v>
      </c>
      <c r="J21" s="51"/>
      <c r="K21" s="51"/>
      <c r="L21" s="51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H22+'26.10'!I22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43765</v>
      </c>
      <c r="B23" s="2" t="s">
        <v>128</v>
      </c>
      <c r="C23" s="15">
        <v>13</v>
      </c>
      <c r="D23" s="59" t="s">
        <v>129</v>
      </c>
      <c r="E23" s="51"/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61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61</v>
      </c>
      <c r="I24" s="94">
        <f t="shared" si="3"/>
        <v>29815</v>
      </c>
      <c r="J24" s="92">
        <f t="shared" si="3"/>
        <v>85</v>
      </c>
      <c r="K24" s="92">
        <f t="shared" si="3"/>
        <v>50</v>
      </c>
      <c r="L24" s="92">
        <f t="shared" si="3"/>
        <v>30</v>
      </c>
      <c r="M24" s="95">
        <f t="shared" si="3"/>
        <v>29394</v>
      </c>
      <c r="N24" s="96">
        <f t="shared" si="3"/>
        <v>336</v>
      </c>
      <c r="O24" s="3"/>
      <c r="P24" s="3"/>
      <c r="Q24" s="3"/>
      <c r="R24" s="3"/>
    </row>
    <row r="25" spans="1:18" x14ac:dyDescent="0.3">
      <c r="A25" s="1">
        <f t="shared" ref="A25:A88" si="4">$N$3</f>
        <v>43765</v>
      </c>
      <c r="B25" s="2">
        <v>1</v>
      </c>
      <c r="C25" s="78"/>
      <c r="D25" s="79" t="s">
        <v>119</v>
      </c>
      <c r="E25" s="97">
        <f>E75</f>
        <v>13</v>
      </c>
      <c r="F25" s="98">
        <f t="shared" ref="F25:N25" si="5">F75</f>
        <v>0</v>
      </c>
      <c r="G25" s="98">
        <f t="shared" si="5"/>
        <v>0</v>
      </c>
      <c r="H25" s="99">
        <f t="shared" si="5"/>
        <v>13</v>
      </c>
      <c r="I25" s="97">
        <f t="shared" si="5"/>
        <v>19391</v>
      </c>
      <c r="J25" s="98">
        <f t="shared" si="5"/>
        <v>105</v>
      </c>
      <c r="K25" s="98">
        <f t="shared" si="5"/>
        <v>97</v>
      </c>
      <c r="L25" s="100">
        <f t="shared" si="5"/>
        <v>69</v>
      </c>
      <c r="M25" s="101">
        <f t="shared" si="5"/>
        <v>19190</v>
      </c>
      <c r="N25" s="102">
        <f t="shared" si="5"/>
        <v>96</v>
      </c>
      <c r="O25" s="3"/>
      <c r="P25" s="3"/>
      <c r="Q25" s="3"/>
      <c r="R25" s="3"/>
    </row>
    <row r="26" spans="1:18" x14ac:dyDescent="0.3">
      <c r="A26" s="1">
        <f t="shared" si="4"/>
        <v>43765</v>
      </c>
      <c r="B26" s="2">
        <v>1</v>
      </c>
      <c r="C26" s="78"/>
      <c r="D26" s="79" t="s">
        <v>154</v>
      </c>
      <c r="E26" s="97">
        <f>E24+E25</f>
        <v>74</v>
      </c>
      <c r="F26" s="98">
        <f t="shared" ref="F26:N26" si="6">F24+F25</f>
        <v>0</v>
      </c>
      <c r="G26" s="98">
        <f t="shared" si="6"/>
        <v>0</v>
      </c>
      <c r="H26" s="99">
        <f t="shared" si="6"/>
        <v>74</v>
      </c>
      <c r="I26" s="97">
        <f t="shared" si="6"/>
        <v>49206</v>
      </c>
      <c r="J26" s="98">
        <f t="shared" si="6"/>
        <v>190</v>
      </c>
      <c r="K26" s="98">
        <f t="shared" si="6"/>
        <v>147</v>
      </c>
      <c r="L26" s="100">
        <f t="shared" si="6"/>
        <v>99</v>
      </c>
      <c r="M26" s="101">
        <f t="shared" si="6"/>
        <v>48584</v>
      </c>
      <c r="N26" s="102">
        <f t="shared" si="6"/>
        <v>432</v>
      </c>
      <c r="O26" s="3"/>
      <c r="P26" s="67"/>
      <c r="Q26" s="3"/>
      <c r="R26" s="3"/>
    </row>
    <row r="27" spans="1:18" x14ac:dyDescent="0.3">
      <c r="A27" s="1">
        <f t="shared" si="4"/>
        <v>43765</v>
      </c>
      <c r="B27" s="2">
        <v>1</v>
      </c>
      <c r="C27" s="80"/>
      <c r="D27" s="81" t="s">
        <v>120</v>
      </c>
      <c r="E27" s="97">
        <f>SUM(E28:E35)</f>
        <v>183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183</v>
      </c>
      <c r="I27" s="97">
        <f t="shared" si="7"/>
        <v>45915</v>
      </c>
      <c r="J27" s="98">
        <f t="shared" si="7"/>
        <v>58</v>
      </c>
      <c r="K27" s="98">
        <f t="shared" si="7"/>
        <v>24</v>
      </c>
      <c r="L27" s="100">
        <f t="shared" si="7"/>
        <v>8</v>
      </c>
      <c r="M27" s="101">
        <f t="shared" si="7"/>
        <v>45335</v>
      </c>
      <c r="N27" s="102">
        <f t="shared" si="7"/>
        <v>522</v>
      </c>
      <c r="O27" s="3"/>
      <c r="P27" s="3"/>
      <c r="Q27" s="3"/>
      <c r="R27" s="3"/>
    </row>
    <row r="28" spans="1:18" x14ac:dyDescent="0.3">
      <c r="A28" s="1">
        <f t="shared" si="4"/>
        <v>43765</v>
      </c>
      <c r="B28" s="2" t="s">
        <v>31</v>
      </c>
      <c r="C28" s="12">
        <v>1</v>
      </c>
      <c r="D28" s="48" t="s">
        <v>32</v>
      </c>
      <c r="E28" s="13">
        <v>31</v>
      </c>
      <c r="F28" s="13">
        <v>0</v>
      </c>
      <c r="G28" s="13">
        <v>0</v>
      </c>
      <c r="H28" s="82">
        <f t="shared" ref="H28:H35" si="8">SUM(E28:G28)</f>
        <v>31</v>
      </c>
      <c r="I28" s="104">
        <f>H28+'26.10'!I28</f>
        <v>11058</v>
      </c>
      <c r="J28" s="49">
        <v>13</v>
      </c>
      <c r="K28" s="49">
        <v>4</v>
      </c>
      <c r="L28" s="49">
        <v>2</v>
      </c>
      <c r="M28" s="14">
        <f t="shared" ref="M28:M35" si="9">I28-N28-J28</f>
        <v>10957</v>
      </c>
      <c r="N28" s="85">
        <v>88</v>
      </c>
      <c r="O28" s="3"/>
      <c r="P28" s="3"/>
      <c r="Q28" s="3"/>
      <c r="R28" s="3"/>
    </row>
    <row r="29" spans="1:18" x14ac:dyDescent="0.3">
      <c r="A29" s="1">
        <f t="shared" si="4"/>
        <v>43765</v>
      </c>
      <c r="B29" s="2" t="s">
        <v>33</v>
      </c>
      <c r="C29" s="15">
        <v>2</v>
      </c>
      <c r="D29" s="50" t="s">
        <v>156</v>
      </c>
      <c r="E29" s="13">
        <v>33</v>
      </c>
      <c r="F29" s="13">
        <v>0</v>
      </c>
      <c r="G29" s="13">
        <v>0</v>
      </c>
      <c r="H29" s="83">
        <f t="shared" si="8"/>
        <v>33</v>
      </c>
      <c r="I29" s="105">
        <f>H29+'26.10'!I29</f>
        <v>7425</v>
      </c>
      <c r="J29" s="51">
        <v>5</v>
      </c>
      <c r="K29" s="51">
        <v>3</v>
      </c>
      <c r="L29" s="51">
        <v>0</v>
      </c>
      <c r="M29" s="17">
        <f t="shared" si="9"/>
        <v>7294</v>
      </c>
      <c r="N29" s="86">
        <v>126</v>
      </c>
      <c r="O29" s="3"/>
      <c r="P29" s="3"/>
      <c r="Q29" s="3"/>
      <c r="R29" s="3"/>
    </row>
    <row r="30" spans="1:18" x14ac:dyDescent="0.3">
      <c r="A30" s="1">
        <f t="shared" si="4"/>
        <v>43765</v>
      </c>
      <c r="B30" s="2" t="s">
        <v>35</v>
      </c>
      <c r="C30" s="15">
        <v>3</v>
      </c>
      <c r="D30" s="50" t="s">
        <v>36</v>
      </c>
      <c r="E30" s="13">
        <v>56</v>
      </c>
      <c r="F30" s="13">
        <v>0</v>
      </c>
      <c r="G30" s="13">
        <v>0</v>
      </c>
      <c r="H30" s="83">
        <f t="shared" si="8"/>
        <v>56</v>
      </c>
      <c r="I30" s="105">
        <f>H30+'26.10'!I30</f>
        <v>10915</v>
      </c>
      <c r="J30" s="51">
        <v>17</v>
      </c>
      <c r="K30" s="51">
        <v>9</v>
      </c>
      <c r="L30" s="51">
        <v>3</v>
      </c>
      <c r="M30" s="17">
        <f t="shared" si="9"/>
        <v>10747</v>
      </c>
      <c r="N30" s="86">
        <v>151</v>
      </c>
      <c r="O30" s="3"/>
      <c r="P30" s="3"/>
      <c r="Q30" s="3"/>
      <c r="R30" s="3"/>
    </row>
    <row r="31" spans="1:18" x14ac:dyDescent="0.3">
      <c r="A31" s="1">
        <f t="shared" si="4"/>
        <v>43765</v>
      </c>
      <c r="B31" s="2" t="s">
        <v>37</v>
      </c>
      <c r="C31" s="15">
        <v>4</v>
      </c>
      <c r="D31" s="50" t="s">
        <v>38</v>
      </c>
      <c r="E31" s="13">
        <v>3</v>
      </c>
      <c r="F31" s="13">
        <v>0</v>
      </c>
      <c r="G31" s="13">
        <v>0</v>
      </c>
      <c r="H31" s="83">
        <f t="shared" si="8"/>
        <v>3</v>
      </c>
      <c r="I31" s="105">
        <f>H31+'26.10'!I31</f>
        <v>2092</v>
      </c>
      <c r="J31" s="51">
        <v>4</v>
      </c>
      <c r="K31" s="51">
        <v>3</v>
      </c>
      <c r="L31" s="51">
        <v>2</v>
      </c>
      <c r="M31" s="17">
        <f t="shared" si="9"/>
        <v>2068</v>
      </c>
      <c r="N31" s="86">
        <v>20</v>
      </c>
      <c r="O31" s="3"/>
      <c r="P31" s="3"/>
      <c r="Q31" s="3"/>
      <c r="R31" s="3"/>
    </row>
    <row r="32" spans="1:18" x14ac:dyDescent="0.3">
      <c r="A32" s="1">
        <f t="shared" si="4"/>
        <v>43765</v>
      </c>
      <c r="B32" s="2" t="s">
        <v>39</v>
      </c>
      <c r="C32" s="15">
        <v>5</v>
      </c>
      <c r="D32" s="50" t="s">
        <v>40</v>
      </c>
      <c r="E32" s="13">
        <v>15</v>
      </c>
      <c r="F32" s="13">
        <v>0</v>
      </c>
      <c r="G32" s="13">
        <v>0</v>
      </c>
      <c r="H32" s="83">
        <f t="shared" si="8"/>
        <v>15</v>
      </c>
      <c r="I32" s="105">
        <f>H32+'26.10'!I32</f>
        <v>4629</v>
      </c>
      <c r="J32" s="51">
        <v>5</v>
      </c>
      <c r="K32" s="51">
        <v>1</v>
      </c>
      <c r="L32" s="51">
        <v>0</v>
      </c>
      <c r="M32" s="17">
        <f t="shared" si="9"/>
        <v>4589</v>
      </c>
      <c r="N32" s="86">
        <v>35</v>
      </c>
      <c r="O32" s="3"/>
      <c r="P32" s="3"/>
      <c r="Q32" s="3"/>
      <c r="R32" s="3"/>
    </row>
    <row r="33" spans="1:18" x14ac:dyDescent="0.3">
      <c r="A33" s="1">
        <f t="shared" si="4"/>
        <v>43765</v>
      </c>
      <c r="B33" s="2" t="s">
        <v>41</v>
      </c>
      <c r="C33" s="15">
        <v>6</v>
      </c>
      <c r="D33" s="50" t="s">
        <v>42</v>
      </c>
      <c r="E33" s="13">
        <v>33</v>
      </c>
      <c r="F33" s="13">
        <v>0</v>
      </c>
      <c r="G33" s="13">
        <v>0</v>
      </c>
      <c r="H33" s="83">
        <f t="shared" si="8"/>
        <v>33</v>
      </c>
      <c r="I33" s="105">
        <f>H33+'26.10'!I33</f>
        <v>6542</v>
      </c>
      <c r="J33" s="51">
        <v>9</v>
      </c>
      <c r="K33" s="51">
        <v>3</v>
      </c>
      <c r="L33" s="51">
        <v>0</v>
      </c>
      <c r="M33" s="17">
        <f t="shared" si="9"/>
        <v>6461</v>
      </c>
      <c r="N33" s="86">
        <v>72</v>
      </c>
      <c r="O33" s="3"/>
      <c r="P33" s="3"/>
      <c r="Q33" s="3"/>
      <c r="R33" s="3"/>
    </row>
    <row r="34" spans="1:18" x14ac:dyDescent="0.3">
      <c r="A34" s="1">
        <f t="shared" si="4"/>
        <v>43765</v>
      </c>
      <c r="B34" s="2" t="s">
        <v>43</v>
      </c>
      <c r="C34" s="15">
        <v>7</v>
      </c>
      <c r="D34" s="50" t="s">
        <v>44</v>
      </c>
      <c r="E34" s="13">
        <v>2</v>
      </c>
      <c r="F34" s="13">
        <v>0</v>
      </c>
      <c r="G34" s="13">
        <v>0</v>
      </c>
      <c r="H34" s="83">
        <f t="shared" si="8"/>
        <v>2</v>
      </c>
      <c r="I34" s="105">
        <f>H34+'26.10'!I34</f>
        <v>983</v>
      </c>
      <c r="J34" s="51">
        <v>1</v>
      </c>
      <c r="K34" s="51">
        <v>0</v>
      </c>
      <c r="L34" s="51">
        <v>0</v>
      </c>
      <c r="M34" s="17">
        <f t="shared" si="9"/>
        <v>976</v>
      </c>
      <c r="N34" s="86">
        <v>6</v>
      </c>
      <c r="O34" s="3"/>
      <c r="P34" s="3"/>
      <c r="Q34" s="3"/>
      <c r="R34" s="3"/>
    </row>
    <row r="35" spans="1:18" x14ac:dyDescent="0.3">
      <c r="A35" s="1">
        <f t="shared" si="4"/>
        <v>43765</v>
      </c>
      <c r="B35" s="2" t="s">
        <v>45</v>
      </c>
      <c r="C35" s="20">
        <v>8</v>
      </c>
      <c r="D35" s="54" t="s">
        <v>46</v>
      </c>
      <c r="E35" s="13">
        <v>10</v>
      </c>
      <c r="F35" s="13">
        <v>0</v>
      </c>
      <c r="G35" s="13">
        <v>0</v>
      </c>
      <c r="H35" s="84">
        <f t="shared" si="8"/>
        <v>10</v>
      </c>
      <c r="I35" s="106">
        <f>H35+'26.10'!I35</f>
        <v>2271</v>
      </c>
      <c r="J35" s="55">
        <v>4</v>
      </c>
      <c r="K35" s="55">
        <v>1</v>
      </c>
      <c r="L35" s="55">
        <v>1</v>
      </c>
      <c r="M35" s="19">
        <f t="shared" si="9"/>
        <v>2243</v>
      </c>
      <c r="N35" s="87">
        <v>24</v>
      </c>
      <c r="O35" s="3"/>
      <c r="P35" s="3"/>
      <c r="Q35" s="3"/>
      <c r="R35" s="3"/>
    </row>
    <row r="36" spans="1:18" x14ac:dyDescent="0.3">
      <c r="A36" s="1">
        <f t="shared" si="4"/>
        <v>43765</v>
      </c>
      <c r="B36" s="2">
        <v>1</v>
      </c>
      <c r="C36" s="103"/>
      <c r="D36" s="22" t="s">
        <v>47</v>
      </c>
      <c r="E36" s="23">
        <f>SUM(E26:E27)</f>
        <v>257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257</v>
      </c>
      <c r="I36" s="23">
        <f t="shared" si="10"/>
        <v>95121</v>
      </c>
      <c r="J36" s="23">
        <f t="shared" si="10"/>
        <v>248</v>
      </c>
      <c r="K36" s="23">
        <f t="shared" si="10"/>
        <v>171</v>
      </c>
      <c r="L36" s="23">
        <f t="shared" si="10"/>
        <v>107</v>
      </c>
      <c r="M36" s="23">
        <f t="shared" si="10"/>
        <v>93919</v>
      </c>
      <c r="N36" s="23">
        <f t="shared" si="10"/>
        <v>954</v>
      </c>
      <c r="O36" s="3"/>
      <c r="P36" s="3"/>
      <c r="Q36" s="3"/>
      <c r="R36" s="3"/>
    </row>
    <row r="37" spans="1:18" ht="21.6" customHeight="1" x14ac:dyDescent="0.3">
      <c r="A37" s="1">
        <f t="shared" si="4"/>
        <v>43765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43765</v>
      </c>
      <c r="B38" s="64">
        <v>1</v>
      </c>
      <c r="C38" s="69"/>
      <c r="D38" s="306" t="s">
        <v>221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43765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43765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43765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43765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43765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13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96</v>
      </c>
      <c r="O43" s="3"/>
      <c r="P43" s="3"/>
      <c r="Q43" s="3"/>
      <c r="R43" s="3"/>
    </row>
    <row r="44" spans="1:18" ht="58.2" customHeight="1" x14ac:dyDescent="0.3">
      <c r="A44" s="1">
        <f t="shared" si="4"/>
        <v>43765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94" t="s">
        <v>142</v>
      </c>
      <c r="I44" s="65" t="str">
        <f>"me©‡gvU fwZ© 
= "&amp;I75</f>
        <v>me©‡gvU fwZ© 
= 19391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97</v>
      </c>
      <c r="L44" s="65" t="str">
        <f>"wbwðZ g„„Zz¨ 
= "&amp;L75</f>
        <v>wbwðZ g„„Zz¨ 
= 69</v>
      </c>
      <c r="M44" s="65" t="str">
        <f>"QvocÎ cÖvß †ivMx
 = "&amp;M75</f>
        <v>QvocÎ cÖvß †ivMx
 = 19190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43765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H45+'26.10'!I45</f>
        <v>1197</v>
      </c>
      <c r="J45" s="49">
        <v>3</v>
      </c>
      <c r="K45" s="49">
        <v>2</v>
      </c>
      <c r="L45" s="49">
        <v>1</v>
      </c>
      <c r="M45" s="14">
        <f t="shared" ref="M45:M74" si="12">I45-N45-J45</f>
        <v>1192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43765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H46+'26.10'!I46</f>
        <v>1818</v>
      </c>
      <c r="J46" s="51">
        <v>11</v>
      </c>
      <c r="K46" s="51">
        <v>10</v>
      </c>
      <c r="L46" s="51">
        <v>8</v>
      </c>
      <c r="M46" s="17">
        <f t="shared" si="12"/>
        <v>1795</v>
      </c>
      <c r="N46" s="86">
        <v>12</v>
      </c>
      <c r="O46" s="3"/>
      <c r="P46" s="3"/>
      <c r="Q46" s="3"/>
      <c r="R46" s="3"/>
    </row>
    <row r="47" spans="1:18" ht="17.55" customHeight="1" x14ac:dyDescent="0.3">
      <c r="A47" s="1">
        <f t="shared" si="4"/>
        <v>43765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H47+'26.10'!I47</f>
        <v>652</v>
      </c>
      <c r="J47" s="51">
        <v>4</v>
      </c>
      <c r="K47" s="51">
        <v>4</v>
      </c>
      <c r="L47" s="51">
        <v>3</v>
      </c>
      <c r="M47" s="17">
        <f t="shared" si="12"/>
        <v>644</v>
      </c>
      <c r="N47" s="86">
        <v>4</v>
      </c>
      <c r="O47" s="3"/>
      <c r="P47" s="3"/>
      <c r="Q47" s="3"/>
      <c r="R47" s="3"/>
    </row>
    <row r="48" spans="1:18" ht="17.55" customHeight="1" x14ac:dyDescent="0.3">
      <c r="A48" s="1">
        <f t="shared" si="4"/>
        <v>43765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H48+'26.10'!I48</f>
        <v>742</v>
      </c>
      <c r="J48" s="51">
        <v>8</v>
      </c>
      <c r="K48" s="51">
        <v>7</v>
      </c>
      <c r="L48" s="51">
        <v>4</v>
      </c>
      <c r="M48" s="17">
        <f t="shared" si="12"/>
        <v>728</v>
      </c>
      <c r="N48" s="86">
        <v>6</v>
      </c>
      <c r="O48" s="3"/>
      <c r="P48" s="3"/>
      <c r="Q48" s="3"/>
      <c r="R48" s="3"/>
    </row>
    <row r="49" spans="1:18" ht="17.55" customHeight="1" x14ac:dyDescent="0.3">
      <c r="A49" s="1">
        <f t="shared" si="4"/>
        <v>43765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H49+'26.10'!I49</f>
        <v>888</v>
      </c>
      <c r="J49" s="51">
        <v>12</v>
      </c>
      <c r="K49" s="51">
        <v>12</v>
      </c>
      <c r="L49" s="51">
        <v>12</v>
      </c>
      <c r="M49" s="17">
        <f t="shared" si="12"/>
        <v>868</v>
      </c>
      <c r="N49" s="86">
        <v>8</v>
      </c>
      <c r="O49" s="3"/>
      <c r="P49" s="3"/>
      <c r="Q49" s="3"/>
      <c r="R49" s="3"/>
    </row>
    <row r="50" spans="1:18" ht="17.55" customHeight="1" x14ac:dyDescent="0.3">
      <c r="A50" s="1">
        <f t="shared" si="4"/>
        <v>43765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H50+'26.10'!I50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43765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H51+'26.10'!I51</f>
        <v>267</v>
      </c>
      <c r="J51" s="51">
        <v>2</v>
      </c>
      <c r="K51" s="51">
        <v>2</v>
      </c>
      <c r="L51" s="51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43765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H52+'26.10'!I52</f>
        <v>361</v>
      </c>
      <c r="J52" s="51">
        <v>1</v>
      </c>
      <c r="K52" s="51">
        <v>2</v>
      </c>
      <c r="L52" s="51">
        <v>2</v>
      </c>
      <c r="M52" s="17">
        <f t="shared" si="12"/>
        <v>358</v>
      </c>
      <c r="N52" s="86">
        <v>2</v>
      </c>
      <c r="O52" s="3"/>
      <c r="P52" s="3"/>
      <c r="Q52" s="3"/>
      <c r="R52" s="3"/>
    </row>
    <row r="53" spans="1:18" ht="17.55" customHeight="1" x14ac:dyDescent="0.3">
      <c r="A53" s="1">
        <f t="shared" si="4"/>
        <v>43765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H53+'26.10'!I53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43765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H54+'26.10'!I54</f>
        <v>1667</v>
      </c>
      <c r="J54" s="51">
        <v>2</v>
      </c>
      <c r="K54" s="51">
        <v>1</v>
      </c>
      <c r="L54" s="51">
        <v>1</v>
      </c>
      <c r="M54" s="17">
        <f t="shared" si="12"/>
        <v>1655</v>
      </c>
      <c r="N54" s="86">
        <v>10</v>
      </c>
      <c r="O54" s="3"/>
      <c r="P54" s="3"/>
      <c r="Q54" s="3"/>
      <c r="R54" s="3"/>
    </row>
    <row r="55" spans="1:18" ht="17.55" customHeight="1" x14ac:dyDescent="0.3">
      <c r="A55" s="1">
        <f t="shared" si="4"/>
        <v>43765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H55+'26.10'!I55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43765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H56+'26.10'!I56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43765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H57+'26.10'!I57</f>
        <v>670</v>
      </c>
      <c r="J57" s="51">
        <v>4</v>
      </c>
      <c r="K57" s="51">
        <v>4</v>
      </c>
      <c r="L57" s="51">
        <v>1</v>
      </c>
      <c r="M57" s="17">
        <f t="shared" si="12"/>
        <v>664</v>
      </c>
      <c r="N57" s="86">
        <v>2</v>
      </c>
      <c r="O57" s="3"/>
      <c r="P57" s="3"/>
      <c r="Q57" s="3"/>
      <c r="R57" s="3"/>
    </row>
    <row r="58" spans="1:18" ht="17.55" customHeight="1" x14ac:dyDescent="0.3">
      <c r="A58" s="1">
        <f t="shared" si="4"/>
        <v>43765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H58+'26.10'!I58</f>
        <v>1369</v>
      </c>
      <c r="J58" s="51">
        <v>6</v>
      </c>
      <c r="K58" s="51">
        <v>6</v>
      </c>
      <c r="L58" s="51">
        <v>4</v>
      </c>
      <c r="M58" s="17">
        <f t="shared" si="12"/>
        <v>1352</v>
      </c>
      <c r="N58" s="86">
        <v>11</v>
      </c>
      <c r="O58" s="3"/>
      <c r="P58" s="3"/>
      <c r="Q58" s="3"/>
      <c r="R58" s="3"/>
    </row>
    <row r="59" spans="1:18" ht="17.55" customHeight="1" x14ac:dyDescent="0.3">
      <c r="A59" s="1">
        <f t="shared" si="4"/>
        <v>43765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H59+'26.10'!I59</f>
        <v>753</v>
      </c>
      <c r="J59" s="51">
        <v>8</v>
      </c>
      <c r="K59" s="51">
        <v>8</v>
      </c>
      <c r="L59" s="51">
        <v>7</v>
      </c>
      <c r="M59" s="17">
        <f t="shared" si="12"/>
        <v>738</v>
      </c>
      <c r="N59" s="86">
        <v>7</v>
      </c>
      <c r="O59" s="3"/>
      <c r="P59" s="3"/>
      <c r="Q59" s="3"/>
      <c r="R59" s="3"/>
    </row>
    <row r="60" spans="1:18" ht="17.55" customHeight="1" x14ac:dyDescent="0.3">
      <c r="A60" s="1">
        <f t="shared" si="4"/>
        <v>43765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H60+'26.10'!I60</f>
        <v>362</v>
      </c>
      <c r="J60" s="51"/>
      <c r="K60" s="51"/>
      <c r="L60" s="51">
        <v>0</v>
      </c>
      <c r="M60" s="17">
        <f t="shared" si="12"/>
        <v>361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43765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H61+'26.10'!I61</f>
        <v>476</v>
      </c>
      <c r="J61" s="51"/>
      <c r="K61" s="51"/>
      <c r="L61" s="51">
        <v>0</v>
      </c>
      <c r="M61" s="17">
        <f t="shared" si="12"/>
        <v>474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43765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H62+'26.10'!I62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43765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H63+'26.10'!I63</f>
        <v>787</v>
      </c>
      <c r="J63" s="51">
        <v>6</v>
      </c>
      <c r="K63" s="51">
        <v>5</v>
      </c>
      <c r="L63" s="51">
        <v>5</v>
      </c>
      <c r="M63" s="17">
        <f t="shared" si="12"/>
        <v>777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43765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H64+'26.10'!I64</f>
        <v>965</v>
      </c>
      <c r="J64" s="51"/>
      <c r="K64" s="51"/>
      <c r="L64" s="51">
        <v>0</v>
      </c>
      <c r="M64" s="17">
        <f t="shared" si="12"/>
        <v>959</v>
      </c>
      <c r="N64" s="86">
        <v>6</v>
      </c>
      <c r="O64" s="3"/>
      <c r="P64" s="3"/>
      <c r="Q64" s="3"/>
      <c r="R64" s="3"/>
    </row>
    <row r="65" spans="1:18" ht="17.55" customHeight="1" x14ac:dyDescent="0.3">
      <c r="A65" s="1">
        <f t="shared" si="4"/>
        <v>43765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H65+'26.10'!I65</f>
        <v>480</v>
      </c>
      <c r="J65" s="51">
        <v>4</v>
      </c>
      <c r="K65" s="51">
        <v>4</v>
      </c>
      <c r="L65" s="51">
        <v>4</v>
      </c>
      <c r="M65" s="17">
        <f t="shared" si="12"/>
        <v>475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43765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H66+'26.10'!I66</f>
        <v>306</v>
      </c>
      <c r="J66" s="51">
        <v>7</v>
      </c>
      <c r="K66" s="51">
        <v>7</v>
      </c>
      <c r="L66" s="51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43765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H67+'26.10'!I67</f>
        <v>709</v>
      </c>
      <c r="J67" s="51">
        <v>7</v>
      </c>
      <c r="K67" s="51">
        <v>6</v>
      </c>
      <c r="L67" s="51">
        <v>5</v>
      </c>
      <c r="M67" s="17">
        <f t="shared" si="12"/>
        <v>700</v>
      </c>
      <c r="N67" s="86">
        <v>2</v>
      </c>
      <c r="O67" s="3"/>
      <c r="P67" s="3"/>
      <c r="Q67" s="3"/>
      <c r="R67" s="3"/>
    </row>
    <row r="68" spans="1:18" ht="17.55" customHeight="1" x14ac:dyDescent="0.3">
      <c r="A68" s="1">
        <f t="shared" si="4"/>
        <v>43765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H68+'26.10'!I68</f>
        <v>357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43765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H69+'26.10'!I69</f>
        <v>826</v>
      </c>
      <c r="J69" s="51">
        <v>2</v>
      </c>
      <c r="K69" s="51">
        <v>2</v>
      </c>
      <c r="L69" s="51">
        <v>1</v>
      </c>
      <c r="M69" s="17">
        <f t="shared" si="12"/>
        <v>816</v>
      </c>
      <c r="N69" s="86">
        <v>8</v>
      </c>
      <c r="O69" s="3"/>
      <c r="P69" s="3"/>
      <c r="Q69" s="3"/>
      <c r="R69" s="3"/>
    </row>
    <row r="70" spans="1:18" ht="17.55" customHeight="1" x14ac:dyDescent="0.3">
      <c r="A70" s="1">
        <f t="shared" si="4"/>
        <v>43765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H70+'26.10'!I70</f>
        <v>776</v>
      </c>
      <c r="J70" s="51">
        <v>2</v>
      </c>
      <c r="K70" s="51">
        <v>2</v>
      </c>
      <c r="L70" s="51">
        <v>0</v>
      </c>
      <c r="M70" s="17">
        <f t="shared" si="12"/>
        <v>766</v>
      </c>
      <c r="N70" s="86">
        <v>8</v>
      </c>
      <c r="O70" s="3"/>
      <c r="P70" s="3"/>
      <c r="Q70" s="3"/>
      <c r="R70" s="3"/>
    </row>
    <row r="71" spans="1:18" ht="17.55" customHeight="1" x14ac:dyDescent="0.3">
      <c r="A71" s="1">
        <f t="shared" si="4"/>
        <v>43765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H71+'26.10'!I71</f>
        <v>771</v>
      </c>
      <c r="J71" s="51"/>
      <c r="K71" s="51"/>
      <c r="L71" s="51">
        <v>0</v>
      </c>
      <c r="M71" s="17">
        <f t="shared" si="12"/>
        <v>771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43765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H72+'26.10'!I72</f>
        <v>297</v>
      </c>
      <c r="J72" s="51"/>
      <c r="K72" s="51"/>
      <c r="L72" s="51">
        <v>0</v>
      </c>
      <c r="M72" s="17">
        <f t="shared" si="12"/>
        <v>297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43765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H73+'26.10'!I73</f>
        <v>395</v>
      </c>
      <c r="J73" s="51">
        <v>3</v>
      </c>
      <c r="K73" s="51">
        <v>3</v>
      </c>
      <c r="L73" s="51">
        <v>3</v>
      </c>
      <c r="M73" s="17">
        <f t="shared" si="12"/>
        <v>392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43765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H74+'26.10'!I74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43765</v>
      </c>
      <c r="B75" s="2">
        <v>1</v>
      </c>
      <c r="C75" s="29"/>
      <c r="D75" s="22" t="s">
        <v>117</v>
      </c>
      <c r="E75" s="23">
        <f>SUM(E45:E74)</f>
        <v>13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13</v>
      </c>
      <c r="I75" s="23">
        <f t="shared" si="13"/>
        <v>19391</v>
      </c>
      <c r="J75" s="23">
        <f t="shared" si="13"/>
        <v>105</v>
      </c>
      <c r="K75" s="23">
        <f t="shared" si="13"/>
        <v>97</v>
      </c>
      <c r="L75" s="23">
        <f t="shared" si="13"/>
        <v>69</v>
      </c>
      <c r="M75" s="23">
        <f t="shared" si="13"/>
        <v>19190</v>
      </c>
      <c r="N75" s="23">
        <f t="shared" si="13"/>
        <v>96</v>
      </c>
      <c r="O75" s="3"/>
      <c r="P75" s="3"/>
      <c r="Q75" s="3"/>
      <c r="R75" s="3"/>
    </row>
    <row r="76" spans="1:18" ht="17.55" customHeight="1" x14ac:dyDescent="0.3">
      <c r="A76" s="1">
        <f t="shared" si="4"/>
        <v>43765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43765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43765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43765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43765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43765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43765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43765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43765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43765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43765</v>
      </c>
      <c r="B86" s="2">
        <v>1</v>
      </c>
      <c r="E86" s="30"/>
    </row>
    <row r="87" spans="1:14" x14ac:dyDescent="0.3">
      <c r="A87" s="1">
        <f t="shared" si="4"/>
        <v>43765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43765</v>
      </c>
      <c r="B88" s="2">
        <v>1</v>
      </c>
      <c r="E88" s="30"/>
    </row>
    <row r="89" spans="1:14" x14ac:dyDescent="0.3">
      <c r="A89" s="1">
        <f t="shared" ref="A89" si="14">$N$3</f>
        <v>43765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E33" sqref="E33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43764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43764</v>
      </c>
      <c r="B2" s="2">
        <v>1</v>
      </c>
      <c r="C2" s="192"/>
      <c r="D2" s="192"/>
      <c r="E2" s="192"/>
      <c r="F2" s="192"/>
      <c r="G2" s="192"/>
      <c r="H2" s="192"/>
      <c r="I2" s="192"/>
      <c r="J2" s="192"/>
      <c r="K2" s="192"/>
      <c r="L2" s="192"/>
      <c r="M2" s="41"/>
      <c r="N2" s="192"/>
    </row>
    <row r="3" spans="1:20" ht="17.399999999999999" x14ac:dyDescent="0.3">
      <c r="A3" s="1">
        <f t="shared" si="0"/>
        <v>43764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43764</v>
      </c>
      <c r="O3" s="3"/>
      <c r="P3" s="3"/>
      <c r="Q3" s="3"/>
      <c r="R3" s="3"/>
    </row>
    <row r="4" spans="1:20" ht="17.399999999999999" x14ac:dyDescent="0.3">
      <c r="A4" s="1">
        <f t="shared" si="0"/>
        <v>43764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43764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43764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43764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43764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43764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203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952</v>
      </c>
      <c r="O9" s="3"/>
      <c r="P9" s="3"/>
      <c r="Q9" s="40" t="str">
        <f>"24 N›Uvq ?? msL¨v = "&amp;H36</f>
        <v>24 N›Uvq ?? msL¨v = 203</v>
      </c>
    </row>
    <row r="10" spans="1:20" ht="57.6" x14ac:dyDescent="0.3">
      <c r="A10" s="1">
        <f t="shared" si="0"/>
        <v>43764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91" t="s">
        <v>142</v>
      </c>
      <c r="I10" s="65" t="str">
        <f>"me©‡gvU fwZ©
= "&amp;I36</f>
        <v>me©‡gvU fwZ©
= 94864</v>
      </c>
      <c r="J10" s="65" t="str">
        <f>"ch©v‡jvPbvi Rb¨ †cÖwiZ g„„Zz¨ 
= "&amp;J36</f>
        <v>ch©v‡jvPbvi Rb¨ †cÖwiZ g„„Zz¨ 
= 248</v>
      </c>
      <c r="K10" s="65" t="str">
        <f>"ch©v‡jvPbv m¤úbœK…Z g„„Zz¨ 
= "&amp;K36</f>
        <v>ch©v‡jvPbv m¤úbœK…Z g„„Zz¨ 
= 171</v>
      </c>
      <c r="L10" s="65" t="str">
        <f>"wbwðZ g„„Zz¨ 
= "&amp;L36</f>
        <v>wbwðZ g„„Zz¨ 
= 107</v>
      </c>
      <c r="M10" s="65" t="str">
        <f>"QvocÎ cÖvß †ivMx
 = "&amp;M36</f>
        <v>QvocÎ cÖvß †ivMx
 = 93664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43764</v>
      </c>
      <c r="B11" s="2" t="s">
        <v>9</v>
      </c>
      <c r="C11" s="12">
        <v>1</v>
      </c>
      <c r="D11" s="57" t="s">
        <v>10</v>
      </c>
      <c r="E11" s="13">
        <v>21</v>
      </c>
      <c r="F11" s="13">
        <v>0</v>
      </c>
      <c r="G11" s="13">
        <v>0</v>
      </c>
      <c r="H11" s="82">
        <f>SUM(E11:G11)</f>
        <v>21</v>
      </c>
      <c r="I11" s="104">
        <f>H11+'25.10'!I11</f>
        <v>8160</v>
      </c>
      <c r="J11" s="49">
        <v>40</v>
      </c>
      <c r="K11" s="49">
        <v>23</v>
      </c>
      <c r="L11" s="49">
        <v>11</v>
      </c>
      <c r="M11" s="14">
        <f t="shared" ref="M11:M23" si="1">I11-N11-J11</f>
        <v>8018</v>
      </c>
      <c r="N11" s="85">
        <v>102</v>
      </c>
      <c r="O11" s="3"/>
      <c r="P11" s="3"/>
      <c r="Q11" s="3"/>
      <c r="R11" s="3"/>
    </row>
    <row r="12" spans="1:20" x14ac:dyDescent="0.3">
      <c r="A12" s="1">
        <f t="shared" si="0"/>
        <v>43764</v>
      </c>
      <c r="B12" s="2" t="s">
        <v>11</v>
      </c>
      <c r="C12" s="15">
        <v>2</v>
      </c>
      <c r="D12" s="59" t="s">
        <v>144</v>
      </c>
      <c r="E12" s="13">
        <v>10</v>
      </c>
      <c r="F12" s="13">
        <v>0</v>
      </c>
      <c r="G12" s="13">
        <v>0</v>
      </c>
      <c r="H12" s="83">
        <f t="shared" ref="H12:H23" si="2">SUM(E12:G12)</f>
        <v>10</v>
      </c>
      <c r="I12" s="105">
        <f>H12+'25.10'!I12</f>
        <v>4759</v>
      </c>
      <c r="J12" s="51">
        <v>2</v>
      </c>
      <c r="K12" s="51">
        <v>0</v>
      </c>
      <c r="L12" s="51">
        <v>0</v>
      </c>
      <c r="M12" s="17">
        <f t="shared" si="1"/>
        <v>4691</v>
      </c>
      <c r="N12" s="86">
        <v>66</v>
      </c>
      <c r="O12" s="3"/>
      <c r="P12" s="3"/>
      <c r="Q12" s="3"/>
      <c r="R12" s="3"/>
    </row>
    <row r="13" spans="1:20" x14ac:dyDescent="0.3">
      <c r="A13" s="1">
        <f t="shared" si="0"/>
        <v>43764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H13+'25.10'!I13</f>
        <v>1414</v>
      </c>
      <c r="J13" s="51">
        <v>15</v>
      </c>
      <c r="K13" s="51">
        <v>8</v>
      </c>
      <c r="L13" s="51">
        <v>8</v>
      </c>
      <c r="M13" s="17">
        <f t="shared" si="1"/>
        <v>1391</v>
      </c>
      <c r="N13" s="86">
        <v>8</v>
      </c>
      <c r="O13" s="3"/>
      <c r="Q13" s="3"/>
      <c r="R13" s="3"/>
    </row>
    <row r="14" spans="1:20" x14ac:dyDescent="0.3">
      <c r="A14" s="1">
        <f t="shared" si="0"/>
        <v>43764</v>
      </c>
      <c r="B14" s="2" t="s">
        <v>14</v>
      </c>
      <c r="C14" s="15">
        <v>4</v>
      </c>
      <c r="D14" s="59" t="s">
        <v>145</v>
      </c>
      <c r="E14" s="13">
        <v>8</v>
      </c>
      <c r="F14" s="13">
        <v>0</v>
      </c>
      <c r="G14" s="13">
        <v>0</v>
      </c>
      <c r="H14" s="83">
        <f t="shared" si="2"/>
        <v>8</v>
      </c>
      <c r="I14" s="105">
        <f>H14+'25.10'!I14</f>
        <v>3552</v>
      </c>
      <c r="J14" s="51">
        <v>7</v>
      </c>
      <c r="K14" s="51">
        <v>6</v>
      </c>
      <c r="L14" s="51">
        <v>3</v>
      </c>
      <c r="M14" s="17">
        <f t="shared" si="1"/>
        <v>3497</v>
      </c>
      <c r="N14" s="86">
        <v>48</v>
      </c>
      <c r="O14" s="3"/>
      <c r="P14" s="3"/>
      <c r="Q14" s="3"/>
      <c r="R14" s="3"/>
    </row>
    <row r="15" spans="1:20" ht="17.399999999999999" x14ac:dyDescent="0.3">
      <c r="A15" s="1">
        <f t="shared" si="0"/>
        <v>43764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H15+'25.10'!I15</f>
        <v>1595</v>
      </c>
      <c r="J15" s="51">
        <v>3</v>
      </c>
      <c r="K15" s="51">
        <v>2</v>
      </c>
      <c r="L15" s="51">
        <v>2</v>
      </c>
      <c r="M15" s="17">
        <f t="shared" si="1"/>
        <v>1574</v>
      </c>
      <c r="N15" s="86">
        <v>18</v>
      </c>
      <c r="O15" s="3"/>
      <c r="P15" s="3"/>
      <c r="Q15" s="3"/>
      <c r="R15" s="3"/>
    </row>
    <row r="16" spans="1:20" ht="17.399999999999999" x14ac:dyDescent="0.3">
      <c r="A16" s="1">
        <f t="shared" si="0"/>
        <v>43764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H16+'25.10'!I16</f>
        <v>1003</v>
      </c>
      <c r="J16" s="51"/>
      <c r="K16" s="51"/>
      <c r="L16" s="51">
        <v>0</v>
      </c>
      <c r="M16" s="17">
        <f t="shared" si="1"/>
        <v>1000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43764</v>
      </c>
      <c r="B17" s="2" t="s">
        <v>23</v>
      </c>
      <c r="C17" s="15">
        <v>7</v>
      </c>
      <c r="D17" s="61" t="s">
        <v>24</v>
      </c>
      <c r="E17" s="13">
        <v>5</v>
      </c>
      <c r="F17" s="13">
        <v>0</v>
      </c>
      <c r="G17" s="13">
        <v>0</v>
      </c>
      <c r="H17" s="83">
        <f t="shared" si="2"/>
        <v>5</v>
      </c>
      <c r="I17" s="105">
        <f>H17+'25.10'!I17</f>
        <v>3940</v>
      </c>
      <c r="J17" s="51">
        <v>15</v>
      </c>
      <c r="K17" s="51">
        <v>9</v>
      </c>
      <c r="L17" s="51">
        <v>4</v>
      </c>
      <c r="M17" s="17">
        <f t="shared" si="1"/>
        <v>3904</v>
      </c>
      <c r="N17" s="86">
        <v>21</v>
      </c>
      <c r="O17" s="3"/>
      <c r="P17" s="3"/>
      <c r="Q17" s="3"/>
      <c r="R17" s="3"/>
    </row>
    <row r="18" spans="1:18" ht="17.399999999999999" x14ac:dyDescent="0.3">
      <c r="A18" s="1">
        <f t="shared" si="0"/>
        <v>43764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H18+'25.10'!I18</f>
        <v>346</v>
      </c>
      <c r="J18" s="51"/>
      <c r="K18" s="51"/>
      <c r="L18" s="51">
        <v>0</v>
      </c>
      <c r="M18" s="17">
        <f t="shared" si="1"/>
        <v>344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43764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H19+'25.10'!I19</f>
        <v>1685</v>
      </c>
      <c r="J19" s="51"/>
      <c r="K19" s="51">
        <v>0</v>
      </c>
      <c r="L19" s="51">
        <v>0</v>
      </c>
      <c r="M19" s="17">
        <f t="shared" si="1"/>
        <v>1663</v>
      </c>
      <c r="N19" s="86">
        <v>22</v>
      </c>
      <c r="O19" s="3"/>
      <c r="P19" s="3"/>
      <c r="Q19" s="3"/>
      <c r="R19" s="3"/>
    </row>
    <row r="20" spans="1:18" x14ac:dyDescent="0.3">
      <c r="A20" s="1">
        <f t="shared" si="0"/>
        <v>43764</v>
      </c>
      <c r="B20" s="2" t="s">
        <v>29</v>
      </c>
      <c r="C20" s="15">
        <v>10</v>
      </c>
      <c r="D20" s="59" t="s">
        <v>30</v>
      </c>
      <c r="E20" s="13">
        <v>11</v>
      </c>
      <c r="F20" s="13">
        <v>0</v>
      </c>
      <c r="G20" s="13">
        <v>0</v>
      </c>
      <c r="H20" s="83">
        <f t="shared" si="2"/>
        <v>11</v>
      </c>
      <c r="I20" s="105">
        <f>H20+'25.10'!I20</f>
        <v>2987</v>
      </c>
      <c r="J20" s="51">
        <v>3</v>
      </c>
      <c r="K20" s="51">
        <v>2</v>
      </c>
      <c r="L20" s="51">
        <v>2</v>
      </c>
      <c r="M20" s="17">
        <f t="shared" si="1"/>
        <v>2939</v>
      </c>
      <c r="N20" s="86">
        <v>45</v>
      </c>
      <c r="O20" s="3"/>
      <c r="P20" s="3"/>
      <c r="Q20" s="3"/>
      <c r="R20" s="3"/>
    </row>
    <row r="21" spans="1:18" ht="22.2" customHeight="1" x14ac:dyDescent="0.3">
      <c r="A21" s="1">
        <f t="shared" si="0"/>
        <v>43764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H21+'25.10'!I21</f>
        <v>238</v>
      </c>
      <c r="J21" s="51"/>
      <c r="K21" s="51"/>
      <c r="L21" s="51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H22+'25.10'!I22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43764</v>
      </c>
      <c r="B23" s="2" t="s">
        <v>128</v>
      </c>
      <c r="C23" s="15">
        <v>13</v>
      </c>
      <c r="D23" s="59" t="s">
        <v>129</v>
      </c>
      <c r="E23" s="51"/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57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57</v>
      </c>
      <c r="I24" s="94">
        <f t="shared" si="3"/>
        <v>29754</v>
      </c>
      <c r="J24" s="92">
        <f t="shared" si="3"/>
        <v>85</v>
      </c>
      <c r="K24" s="92">
        <f t="shared" si="3"/>
        <v>50</v>
      </c>
      <c r="L24" s="92">
        <f t="shared" si="3"/>
        <v>30</v>
      </c>
      <c r="M24" s="95">
        <f t="shared" si="3"/>
        <v>29334</v>
      </c>
      <c r="N24" s="96">
        <f t="shared" si="3"/>
        <v>335</v>
      </c>
      <c r="O24" s="3"/>
      <c r="P24" s="3"/>
      <c r="Q24" s="3"/>
      <c r="R24" s="3"/>
    </row>
    <row r="25" spans="1:18" x14ac:dyDescent="0.3">
      <c r="A25" s="1">
        <f t="shared" ref="A25:A88" si="4">$N$3</f>
        <v>43764</v>
      </c>
      <c r="B25" s="2">
        <v>1</v>
      </c>
      <c r="C25" s="78"/>
      <c r="D25" s="79" t="s">
        <v>119</v>
      </c>
      <c r="E25" s="97">
        <f>E75</f>
        <v>31</v>
      </c>
      <c r="F25" s="98">
        <f t="shared" ref="F25:N25" si="5">F75</f>
        <v>0</v>
      </c>
      <c r="G25" s="98">
        <f t="shared" si="5"/>
        <v>0</v>
      </c>
      <c r="H25" s="99">
        <f t="shared" si="5"/>
        <v>31</v>
      </c>
      <c r="I25" s="97">
        <f t="shared" si="5"/>
        <v>19378</v>
      </c>
      <c r="J25" s="98">
        <f t="shared" si="5"/>
        <v>105</v>
      </c>
      <c r="K25" s="98">
        <f t="shared" si="5"/>
        <v>97</v>
      </c>
      <c r="L25" s="100">
        <f t="shared" si="5"/>
        <v>69</v>
      </c>
      <c r="M25" s="101">
        <f t="shared" si="5"/>
        <v>19171</v>
      </c>
      <c r="N25" s="102">
        <f t="shared" si="5"/>
        <v>102</v>
      </c>
      <c r="O25" s="3"/>
      <c r="P25" s="3"/>
      <c r="Q25" s="3"/>
      <c r="R25" s="3"/>
    </row>
    <row r="26" spans="1:18" x14ac:dyDescent="0.3">
      <c r="A26" s="1">
        <f t="shared" si="4"/>
        <v>43764</v>
      </c>
      <c r="B26" s="2">
        <v>1</v>
      </c>
      <c r="C26" s="78"/>
      <c r="D26" s="79" t="s">
        <v>154</v>
      </c>
      <c r="E26" s="97">
        <f>E24+E25</f>
        <v>88</v>
      </c>
      <c r="F26" s="98">
        <f t="shared" ref="F26:N26" si="6">F24+F25</f>
        <v>0</v>
      </c>
      <c r="G26" s="98">
        <f t="shared" si="6"/>
        <v>0</v>
      </c>
      <c r="H26" s="99">
        <f t="shared" si="6"/>
        <v>88</v>
      </c>
      <c r="I26" s="97">
        <f t="shared" si="6"/>
        <v>49132</v>
      </c>
      <c r="J26" s="98">
        <f t="shared" si="6"/>
        <v>190</v>
      </c>
      <c r="K26" s="98">
        <f t="shared" si="6"/>
        <v>147</v>
      </c>
      <c r="L26" s="100">
        <f t="shared" si="6"/>
        <v>99</v>
      </c>
      <c r="M26" s="101">
        <f t="shared" si="6"/>
        <v>48505</v>
      </c>
      <c r="N26" s="102">
        <f t="shared" si="6"/>
        <v>437</v>
      </c>
      <c r="O26" s="3"/>
      <c r="P26" s="67"/>
      <c r="Q26" s="3"/>
      <c r="R26" s="3"/>
    </row>
    <row r="27" spans="1:18" x14ac:dyDescent="0.3">
      <c r="A27" s="1">
        <f t="shared" si="4"/>
        <v>43764</v>
      </c>
      <c r="B27" s="2">
        <v>1</v>
      </c>
      <c r="C27" s="80"/>
      <c r="D27" s="81" t="s">
        <v>120</v>
      </c>
      <c r="E27" s="97">
        <f>SUM(E28:E35)</f>
        <v>115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115</v>
      </c>
      <c r="I27" s="97">
        <f t="shared" si="7"/>
        <v>45732</v>
      </c>
      <c r="J27" s="98">
        <f t="shared" si="7"/>
        <v>58</v>
      </c>
      <c r="K27" s="98">
        <f t="shared" si="7"/>
        <v>24</v>
      </c>
      <c r="L27" s="100">
        <f t="shared" si="7"/>
        <v>8</v>
      </c>
      <c r="M27" s="101">
        <f t="shared" si="7"/>
        <v>45159</v>
      </c>
      <c r="N27" s="102">
        <f t="shared" si="7"/>
        <v>515</v>
      </c>
      <c r="O27" s="3"/>
      <c r="P27" s="3"/>
      <c r="Q27" s="3"/>
      <c r="R27" s="3"/>
    </row>
    <row r="28" spans="1:18" x14ac:dyDescent="0.3">
      <c r="A28" s="1">
        <f t="shared" si="4"/>
        <v>43764</v>
      </c>
      <c r="B28" s="2" t="s">
        <v>31</v>
      </c>
      <c r="C28" s="12">
        <v>1</v>
      </c>
      <c r="D28" s="48" t="s">
        <v>32</v>
      </c>
      <c r="E28" s="13">
        <v>16</v>
      </c>
      <c r="F28" s="13">
        <v>0</v>
      </c>
      <c r="G28" s="13">
        <v>0</v>
      </c>
      <c r="H28" s="82">
        <f t="shared" ref="H28:H35" si="8">SUM(E28:G28)</f>
        <v>16</v>
      </c>
      <c r="I28" s="104">
        <f>H28+'25.10'!I28</f>
        <v>11027</v>
      </c>
      <c r="J28" s="49">
        <v>13</v>
      </c>
      <c r="K28" s="49">
        <v>4</v>
      </c>
      <c r="L28" s="49">
        <v>2</v>
      </c>
      <c r="M28" s="14">
        <f t="shared" ref="M28:M35" si="9">I28-N28-J28</f>
        <v>10930</v>
      </c>
      <c r="N28" s="85">
        <v>84</v>
      </c>
      <c r="O28" s="3"/>
      <c r="P28" s="3"/>
      <c r="Q28" s="3"/>
      <c r="R28" s="3"/>
    </row>
    <row r="29" spans="1:18" x14ac:dyDescent="0.3">
      <c r="A29" s="1">
        <f t="shared" si="4"/>
        <v>43764</v>
      </c>
      <c r="B29" s="2" t="s">
        <v>33</v>
      </c>
      <c r="C29" s="15">
        <v>2</v>
      </c>
      <c r="D29" s="50" t="s">
        <v>156</v>
      </c>
      <c r="E29" s="13">
        <v>15</v>
      </c>
      <c r="F29" s="13">
        <v>0</v>
      </c>
      <c r="G29" s="13">
        <v>0</v>
      </c>
      <c r="H29" s="83">
        <f t="shared" si="8"/>
        <v>15</v>
      </c>
      <c r="I29" s="105">
        <f>H29+'25.10'!I29</f>
        <v>7392</v>
      </c>
      <c r="J29" s="51">
        <v>5</v>
      </c>
      <c r="K29" s="51">
        <v>3</v>
      </c>
      <c r="L29" s="51">
        <v>0</v>
      </c>
      <c r="M29" s="17">
        <f t="shared" si="9"/>
        <v>7266</v>
      </c>
      <c r="N29" s="86">
        <v>121</v>
      </c>
      <c r="O29" s="3"/>
      <c r="P29" s="3"/>
      <c r="Q29" s="3"/>
      <c r="R29" s="3"/>
    </row>
    <row r="30" spans="1:18" x14ac:dyDescent="0.3">
      <c r="A30" s="1">
        <f t="shared" si="4"/>
        <v>43764</v>
      </c>
      <c r="B30" s="2" t="s">
        <v>35</v>
      </c>
      <c r="C30" s="15">
        <v>3</v>
      </c>
      <c r="D30" s="50" t="s">
        <v>36</v>
      </c>
      <c r="E30" s="13">
        <v>36</v>
      </c>
      <c r="F30" s="13">
        <v>0</v>
      </c>
      <c r="G30" s="13">
        <v>0</v>
      </c>
      <c r="H30" s="83">
        <f t="shared" si="8"/>
        <v>36</v>
      </c>
      <c r="I30" s="105">
        <f>H30+'25.10'!I30</f>
        <v>10859</v>
      </c>
      <c r="J30" s="51">
        <v>17</v>
      </c>
      <c r="K30" s="51">
        <v>9</v>
      </c>
      <c r="L30" s="51">
        <v>3</v>
      </c>
      <c r="M30" s="17">
        <f t="shared" si="9"/>
        <v>10677</v>
      </c>
      <c r="N30" s="86">
        <v>165</v>
      </c>
      <c r="O30" s="3"/>
      <c r="P30" s="3"/>
      <c r="Q30" s="3"/>
      <c r="R30" s="3"/>
    </row>
    <row r="31" spans="1:18" x14ac:dyDescent="0.3">
      <c r="A31" s="1">
        <f t="shared" si="4"/>
        <v>43764</v>
      </c>
      <c r="B31" s="2" t="s">
        <v>37</v>
      </c>
      <c r="C31" s="15">
        <v>4</v>
      </c>
      <c r="D31" s="50" t="s">
        <v>38</v>
      </c>
      <c r="E31" s="13">
        <v>11</v>
      </c>
      <c r="F31" s="13">
        <v>0</v>
      </c>
      <c r="G31" s="13">
        <v>0</v>
      </c>
      <c r="H31" s="83">
        <f t="shared" si="8"/>
        <v>11</v>
      </c>
      <c r="I31" s="105">
        <f>H31+'25.10'!I31</f>
        <v>2089</v>
      </c>
      <c r="J31" s="51">
        <v>4</v>
      </c>
      <c r="K31" s="51">
        <v>3</v>
      </c>
      <c r="L31" s="51">
        <v>2</v>
      </c>
      <c r="M31" s="17">
        <f t="shared" si="9"/>
        <v>2062</v>
      </c>
      <c r="N31" s="86">
        <v>23</v>
      </c>
      <c r="O31" s="3"/>
      <c r="P31" s="3"/>
      <c r="Q31" s="3"/>
      <c r="R31" s="3"/>
    </row>
    <row r="32" spans="1:18" x14ac:dyDescent="0.3">
      <c r="A32" s="1">
        <f t="shared" si="4"/>
        <v>43764</v>
      </c>
      <c r="B32" s="2" t="s">
        <v>39</v>
      </c>
      <c r="C32" s="15">
        <v>5</v>
      </c>
      <c r="D32" s="50" t="s">
        <v>40</v>
      </c>
      <c r="E32" s="13">
        <v>11</v>
      </c>
      <c r="F32" s="13">
        <v>0</v>
      </c>
      <c r="G32" s="13">
        <v>0</v>
      </c>
      <c r="H32" s="83">
        <f t="shared" si="8"/>
        <v>11</v>
      </c>
      <c r="I32" s="105">
        <f>H32+'25.10'!I32</f>
        <v>4614</v>
      </c>
      <c r="J32" s="51">
        <v>5</v>
      </c>
      <c r="K32" s="51">
        <v>1</v>
      </c>
      <c r="L32" s="51">
        <v>0</v>
      </c>
      <c r="M32" s="17">
        <f t="shared" si="9"/>
        <v>4576</v>
      </c>
      <c r="N32" s="86">
        <v>33</v>
      </c>
      <c r="O32" s="3"/>
      <c r="P32" s="3"/>
      <c r="Q32" s="3"/>
      <c r="R32" s="3"/>
    </row>
    <row r="33" spans="1:18" x14ac:dyDescent="0.3">
      <c r="A33" s="1">
        <f t="shared" si="4"/>
        <v>43764</v>
      </c>
      <c r="B33" s="2" t="s">
        <v>41</v>
      </c>
      <c r="C33" s="15">
        <v>6</v>
      </c>
      <c r="D33" s="50" t="s">
        <v>42</v>
      </c>
      <c r="E33" s="13">
        <v>22</v>
      </c>
      <c r="F33" s="13">
        <v>0</v>
      </c>
      <c r="G33" s="13">
        <v>0</v>
      </c>
      <c r="H33" s="83">
        <f t="shared" si="8"/>
        <v>22</v>
      </c>
      <c r="I33" s="105">
        <f>H33+'25.10'!I33</f>
        <v>6509</v>
      </c>
      <c r="J33" s="51">
        <v>9</v>
      </c>
      <c r="K33" s="51">
        <v>3</v>
      </c>
      <c r="L33" s="51">
        <v>0</v>
      </c>
      <c r="M33" s="17">
        <f t="shared" si="9"/>
        <v>6438</v>
      </c>
      <c r="N33" s="86">
        <v>62</v>
      </c>
      <c r="O33" s="3"/>
      <c r="P33" s="3"/>
      <c r="Q33" s="3"/>
      <c r="R33" s="3"/>
    </row>
    <row r="34" spans="1:18" x14ac:dyDescent="0.3">
      <c r="A34" s="1">
        <f t="shared" si="4"/>
        <v>43764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H34+'25.10'!I34</f>
        <v>981</v>
      </c>
      <c r="J34" s="51">
        <v>1</v>
      </c>
      <c r="K34" s="51">
        <v>0</v>
      </c>
      <c r="L34" s="51">
        <v>0</v>
      </c>
      <c r="M34" s="17">
        <f t="shared" si="9"/>
        <v>973</v>
      </c>
      <c r="N34" s="86">
        <v>7</v>
      </c>
      <c r="O34" s="3"/>
      <c r="P34" s="3"/>
      <c r="Q34" s="3"/>
      <c r="R34" s="3"/>
    </row>
    <row r="35" spans="1:18" x14ac:dyDescent="0.3">
      <c r="A35" s="1">
        <f t="shared" si="4"/>
        <v>43764</v>
      </c>
      <c r="B35" s="2" t="s">
        <v>45</v>
      </c>
      <c r="C35" s="20">
        <v>8</v>
      </c>
      <c r="D35" s="54" t="s">
        <v>46</v>
      </c>
      <c r="E35" s="13">
        <v>3</v>
      </c>
      <c r="F35" s="13">
        <v>0</v>
      </c>
      <c r="G35" s="13">
        <v>0</v>
      </c>
      <c r="H35" s="84">
        <f t="shared" si="8"/>
        <v>3</v>
      </c>
      <c r="I35" s="106">
        <f>H35+'25.10'!I35</f>
        <v>2261</v>
      </c>
      <c r="J35" s="55">
        <v>4</v>
      </c>
      <c r="K35" s="55">
        <v>1</v>
      </c>
      <c r="L35" s="55">
        <v>1</v>
      </c>
      <c r="M35" s="19">
        <f t="shared" si="9"/>
        <v>2237</v>
      </c>
      <c r="N35" s="87">
        <v>20</v>
      </c>
      <c r="O35" s="3"/>
      <c r="P35" s="3"/>
      <c r="Q35" s="3"/>
      <c r="R35" s="3"/>
    </row>
    <row r="36" spans="1:18" x14ac:dyDescent="0.3">
      <c r="A36" s="1">
        <f t="shared" si="4"/>
        <v>43764</v>
      </c>
      <c r="B36" s="2">
        <v>1</v>
      </c>
      <c r="C36" s="103"/>
      <c r="D36" s="22" t="s">
        <v>47</v>
      </c>
      <c r="E36" s="23">
        <f>SUM(E26:E27)</f>
        <v>203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203</v>
      </c>
      <c r="I36" s="23">
        <f t="shared" si="10"/>
        <v>94864</v>
      </c>
      <c r="J36" s="23">
        <f t="shared" si="10"/>
        <v>248</v>
      </c>
      <c r="K36" s="23">
        <f t="shared" si="10"/>
        <v>171</v>
      </c>
      <c r="L36" s="23">
        <f t="shared" si="10"/>
        <v>107</v>
      </c>
      <c r="M36" s="23">
        <f t="shared" si="10"/>
        <v>93664</v>
      </c>
      <c r="N36" s="23">
        <f t="shared" si="10"/>
        <v>952</v>
      </c>
      <c r="O36" s="3"/>
      <c r="P36" s="3"/>
      <c r="Q36" s="3"/>
      <c r="R36" s="3"/>
    </row>
    <row r="37" spans="1:18" ht="21.6" customHeight="1" x14ac:dyDescent="0.3">
      <c r="A37" s="1">
        <f t="shared" si="4"/>
        <v>43764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43764</v>
      </c>
      <c r="B38" s="64">
        <v>1</v>
      </c>
      <c r="C38" s="69"/>
      <c r="D38" s="306" t="s">
        <v>220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43764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43764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43764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43764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43764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31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102</v>
      </c>
      <c r="O43" s="3"/>
      <c r="P43" s="3"/>
      <c r="Q43" s="3"/>
      <c r="R43" s="3"/>
    </row>
    <row r="44" spans="1:18" ht="58.2" customHeight="1" x14ac:dyDescent="0.3">
      <c r="A44" s="1">
        <f t="shared" si="4"/>
        <v>43764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91" t="s">
        <v>142</v>
      </c>
      <c r="I44" s="65" t="str">
        <f>"me©‡gvU fwZ© 
= "&amp;I75</f>
        <v>me©‡gvU fwZ© 
= 19378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97</v>
      </c>
      <c r="L44" s="65" t="str">
        <f>"wbwðZ g„„Zz¨ 
= "&amp;L75</f>
        <v>wbwðZ g„„Zz¨ 
= 69</v>
      </c>
      <c r="M44" s="65" t="str">
        <f>"QvocÎ cÖvß †ivMx
 = "&amp;M75</f>
        <v>QvocÎ cÖvß †ivMx
 = 19171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43764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H45+'25.10'!I45</f>
        <v>1197</v>
      </c>
      <c r="J45" s="49">
        <v>3</v>
      </c>
      <c r="K45" s="49">
        <v>2</v>
      </c>
      <c r="L45" s="49">
        <v>1</v>
      </c>
      <c r="M45" s="14">
        <f t="shared" ref="M45:M74" si="12">I45-N45-J45</f>
        <v>1191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43764</v>
      </c>
      <c r="B46" s="2" t="s">
        <v>15</v>
      </c>
      <c r="C46" s="33">
        <v>2</v>
      </c>
      <c r="D46" s="50" t="s">
        <v>16</v>
      </c>
      <c r="E46" s="13">
        <v>6</v>
      </c>
      <c r="F46" s="13">
        <v>0</v>
      </c>
      <c r="G46" s="13">
        <v>0</v>
      </c>
      <c r="H46" s="83">
        <f t="shared" si="11"/>
        <v>6</v>
      </c>
      <c r="I46" s="105">
        <f>H46+'25.10'!I46</f>
        <v>1817</v>
      </c>
      <c r="J46" s="51">
        <v>11</v>
      </c>
      <c r="K46" s="51">
        <v>10</v>
      </c>
      <c r="L46" s="51">
        <v>8</v>
      </c>
      <c r="M46" s="17">
        <f t="shared" si="12"/>
        <v>1793</v>
      </c>
      <c r="N46" s="86">
        <v>13</v>
      </c>
      <c r="O46" s="3"/>
      <c r="P46" s="3"/>
      <c r="Q46" s="3"/>
      <c r="R46" s="3"/>
    </row>
    <row r="47" spans="1:18" ht="17.55" customHeight="1" x14ac:dyDescent="0.3">
      <c r="A47" s="1">
        <f t="shared" si="4"/>
        <v>43764</v>
      </c>
      <c r="B47" s="2" t="s">
        <v>17</v>
      </c>
      <c r="C47" s="33">
        <v>3</v>
      </c>
      <c r="D47" s="50" t="s">
        <v>18</v>
      </c>
      <c r="E47" s="13">
        <v>3</v>
      </c>
      <c r="F47" s="13">
        <v>0</v>
      </c>
      <c r="G47" s="13">
        <v>0</v>
      </c>
      <c r="H47" s="83">
        <f t="shared" si="11"/>
        <v>3</v>
      </c>
      <c r="I47" s="105">
        <f>H47+'25.10'!I47</f>
        <v>651</v>
      </c>
      <c r="J47" s="51">
        <v>4</v>
      </c>
      <c r="K47" s="51">
        <v>4</v>
      </c>
      <c r="L47" s="51">
        <v>3</v>
      </c>
      <c r="M47" s="17">
        <f t="shared" si="12"/>
        <v>644</v>
      </c>
      <c r="N47" s="86">
        <v>3</v>
      </c>
      <c r="O47" s="3"/>
      <c r="P47" s="3"/>
      <c r="Q47" s="3"/>
      <c r="R47" s="3"/>
    </row>
    <row r="48" spans="1:18" ht="17.55" customHeight="1" x14ac:dyDescent="0.3">
      <c r="A48" s="1">
        <f t="shared" si="4"/>
        <v>43764</v>
      </c>
      <c r="B48" s="2" t="s">
        <v>63</v>
      </c>
      <c r="C48" s="33">
        <v>4</v>
      </c>
      <c r="D48" s="50" t="s">
        <v>64</v>
      </c>
      <c r="E48" s="13">
        <v>4</v>
      </c>
      <c r="F48" s="13">
        <v>0</v>
      </c>
      <c r="G48" s="13">
        <v>0</v>
      </c>
      <c r="H48" s="83">
        <f t="shared" si="11"/>
        <v>4</v>
      </c>
      <c r="I48" s="105">
        <f>H48+'25.10'!I48</f>
        <v>742</v>
      </c>
      <c r="J48" s="51">
        <v>8</v>
      </c>
      <c r="K48" s="51">
        <v>7</v>
      </c>
      <c r="L48" s="51">
        <v>4</v>
      </c>
      <c r="M48" s="17">
        <f t="shared" si="12"/>
        <v>727</v>
      </c>
      <c r="N48" s="86">
        <v>7</v>
      </c>
      <c r="O48" s="3"/>
      <c r="P48" s="3"/>
      <c r="Q48" s="3"/>
      <c r="R48" s="3"/>
    </row>
    <row r="49" spans="1:18" ht="17.55" customHeight="1" x14ac:dyDescent="0.3">
      <c r="A49" s="1">
        <f t="shared" si="4"/>
        <v>43764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H49+'25.10'!I49</f>
        <v>887</v>
      </c>
      <c r="J49" s="51">
        <v>12</v>
      </c>
      <c r="K49" s="51">
        <v>12</v>
      </c>
      <c r="L49" s="51">
        <v>12</v>
      </c>
      <c r="M49" s="17">
        <f t="shared" si="12"/>
        <v>868</v>
      </c>
      <c r="N49" s="86">
        <v>7</v>
      </c>
      <c r="O49" s="3"/>
      <c r="P49" s="3"/>
      <c r="Q49" s="3"/>
      <c r="R49" s="3"/>
    </row>
    <row r="50" spans="1:18" ht="17.55" customHeight="1" x14ac:dyDescent="0.3">
      <c r="A50" s="1">
        <f t="shared" si="4"/>
        <v>43764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H50+'25.10'!I50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43764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H51+'25.10'!I51</f>
        <v>267</v>
      </c>
      <c r="J51" s="51">
        <v>2</v>
      </c>
      <c r="K51" s="51">
        <v>2</v>
      </c>
      <c r="L51" s="51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43764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H52+'25.10'!I52</f>
        <v>361</v>
      </c>
      <c r="J52" s="51">
        <v>1</v>
      </c>
      <c r="K52" s="51">
        <v>2</v>
      </c>
      <c r="L52" s="51">
        <v>2</v>
      </c>
      <c r="M52" s="17">
        <f t="shared" si="12"/>
        <v>356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43764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H53+'25.10'!I53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43764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H54+'25.10'!I54</f>
        <v>1665</v>
      </c>
      <c r="J54" s="51">
        <v>2</v>
      </c>
      <c r="K54" s="51">
        <v>1</v>
      </c>
      <c r="L54" s="51">
        <v>1</v>
      </c>
      <c r="M54" s="17">
        <f t="shared" si="12"/>
        <v>1653</v>
      </c>
      <c r="N54" s="86">
        <v>10</v>
      </c>
      <c r="O54" s="3"/>
      <c r="P54" s="3"/>
      <c r="Q54" s="3"/>
      <c r="R54" s="3"/>
    </row>
    <row r="55" spans="1:18" ht="17.55" customHeight="1" x14ac:dyDescent="0.3">
      <c r="A55" s="1">
        <f t="shared" si="4"/>
        <v>43764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H55+'25.10'!I55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43764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H56+'25.10'!I56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43764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H57+'25.10'!I57</f>
        <v>669</v>
      </c>
      <c r="J57" s="51">
        <v>4</v>
      </c>
      <c r="K57" s="51">
        <v>4</v>
      </c>
      <c r="L57" s="51">
        <v>1</v>
      </c>
      <c r="M57" s="17">
        <f t="shared" si="12"/>
        <v>662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43764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H58+'25.10'!I58</f>
        <v>1367</v>
      </c>
      <c r="J58" s="51">
        <v>6</v>
      </c>
      <c r="K58" s="51">
        <v>6</v>
      </c>
      <c r="L58" s="51">
        <v>4</v>
      </c>
      <c r="M58" s="17">
        <f t="shared" si="12"/>
        <v>1348</v>
      </c>
      <c r="N58" s="86">
        <v>13</v>
      </c>
      <c r="O58" s="3"/>
      <c r="P58" s="3"/>
      <c r="Q58" s="3"/>
      <c r="R58" s="3"/>
    </row>
    <row r="59" spans="1:18" ht="17.55" customHeight="1" x14ac:dyDescent="0.3">
      <c r="A59" s="1">
        <f t="shared" si="4"/>
        <v>43764</v>
      </c>
      <c r="B59" s="2" t="s">
        <v>85</v>
      </c>
      <c r="C59" s="33">
        <v>15</v>
      </c>
      <c r="D59" s="50" t="s">
        <v>86</v>
      </c>
      <c r="E59" s="13">
        <v>2</v>
      </c>
      <c r="F59" s="13">
        <v>0</v>
      </c>
      <c r="G59" s="13">
        <v>0</v>
      </c>
      <c r="H59" s="83">
        <f t="shared" si="11"/>
        <v>2</v>
      </c>
      <c r="I59" s="105">
        <f>H59+'25.10'!I59</f>
        <v>753</v>
      </c>
      <c r="J59" s="51">
        <v>8</v>
      </c>
      <c r="K59" s="51">
        <v>8</v>
      </c>
      <c r="L59" s="51">
        <v>7</v>
      </c>
      <c r="M59" s="17">
        <f t="shared" si="12"/>
        <v>738</v>
      </c>
      <c r="N59" s="86">
        <v>7</v>
      </c>
      <c r="O59" s="3"/>
      <c r="P59" s="3"/>
      <c r="Q59" s="3"/>
      <c r="R59" s="3"/>
    </row>
    <row r="60" spans="1:18" ht="17.55" customHeight="1" x14ac:dyDescent="0.3">
      <c r="A60" s="1">
        <f t="shared" si="4"/>
        <v>43764</v>
      </c>
      <c r="B60" s="2" t="s">
        <v>87</v>
      </c>
      <c r="C60" s="33">
        <v>16</v>
      </c>
      <c r="D60" s="50" t="s">
        <v>88</v>
      </c>
      <c r="E60" s="13">
        <v>2</v>
      </c>
      <c r="F60" s="13">
        <v>0</v>
      </c>
      <c r="G60" s="13">
        <v>0</v>
      </c>
      <c r="H60" s="83">
        <f t="shared" si="11"/>
        <v>2</v>
      </c>
      <c r="I60" s="105">
        <f>H60+'25.10'!I60</f>
        <v>362</v>
      </c>
      <c r="J60" s="51"/>
      <c r="K60" s="51"/>
      <c r="L60" s="51">
        <v>0</v>
      </c>
      <c r="M60" s="17">
        <f t="shared" si="12"/>
        <v>360</v>
      </c>
      <c r="N60" s="86">
        <v>2</v>
      </c>
      <c r="O60" s="3"/>
      <c r="P60" s="3"/>
      <c r="Q60" s="3"/>
      <c r="R60" s="3"/>
    </row>
    <row r="61" spans="1:18" ht="17.55" customHeight="1" x14ac:dyDescent="0.3">
      <c r="A61" s="1">
        <f t="shared" si="4"/>
        <v>43764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H61+'25.10'!I61</f>
        <v>476</v>
      </c>
      <c r="J61" s="51"/>
      <c r="K61" s="51"/>
      <c r="L61" s="51">
        <v>0</v>
      </c>
      <c r="M61" s="17">
        <f t="shared" si="12"/>
        <v>474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43764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H62+'25.10'!I62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43764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H63+'25.10'!I63</f>
        <v>786</v>
      </c>
      <c r="J63" s="51">
        <v>6</v>
      </c>
      <c r="K63" s="51">
        <v>5</v>
      </c>
      <c r="L63" s="51">
        <v>5</v>
      </c>
      <c r="M63" s="17">
        <f t="shared" si="12"/>
        <v>777</v>
      </c>
      <c r="N63" s="86">
        <v>3</v>
      </c>
      <c r="O63" s="3"/>
      <c r="P63" s="3"/>
      <c r="Q63" s="3"/>
      <c r="R63" s="3"/>
    </row>
    <row r="64" spans="1:18" ht="17.55" customHeight="1" x14ac:dyDescent="0.3">
      <c r="A64" s="1">
        <f t="shared" si="4"/>
        <v>43764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H64+'25.10'!I64</f>
        <v>964</v>
      </c>
      <c r="J64" s="51"/>
      <c r="K64" s="51"/>
      <c r="L64" s="51">
        <v>0</v>
      </c>
      <c r="M64" s="17">
        <f t="shared" si="12"/>
        <v>958</v>
      </c>
      <c r="N64" s="86">
        <v>6</v>
      </c>
      <c r="O64" s="3"/>
      <c r="P64" s="3"/>
      <c r="Q64" s="3"/>
      <c r="R64" s="3"/>
    </row>
    <row r="65" spans="1:18" ht="17.55" customHeight="1" x14ac:dyDescent="0.3">
      <c r="A65" s="1">
        <f t="shared" si="4"/>
        <v>43764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H65+'25.10'!I65</f>
        <v>480</v>
      </c>
      <c r="J65" s="51">
        <v>4</v>
      </c>
      <c r="K65" s="51">
        <v>4</v>
      </c>
      <c r="L65" s="51">
        <v>4</v>
      </c>
      <c r="M65" s="17">
        <f t="shared" si="12"/>
        <v>474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43764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H66+'25.10'!I66</f>
        <v>306</v>
      </c>
      <c r="J66" s="51">
        <v>7</v>
      </c>
      <c r="K66" s="51">
        <v>7</v>
      </c>
      <c r="L66" s="51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43764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H67+'25.10'!I67</f>
        <v>709</v>
      </c>
      <c r="J67" s="51">
        <v>7</v>
      </c>
      <c r="K67" s="51">
        <v>6</v>
      </c>
      <c r="L67" s="51">
        <v>5</v>
      </c>
      <c r="M67" s="17">
        <f t="shared" si="12"/>
        <v>699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43764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H68+'25.10'!I68</f>
        <v>357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43764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H69+'25.10'!I69</f>
        <v>825</v>
      </c>
      <c r="J69" s="51">
        <v>2</v>
      </c>
      <c r="K69" s="51">
        <v>2</v>
      </c>
      <c r="L69" s="51">
        <v>1</v>
      </c>
      <c r="M69" s="17">
        <f t="shared" si="12"/>
        <v>816</v>
      </c>
      <c r="N69" s="86">
        <v>7</v>
      </c>
      <c r="O69" s="3"/>
      <c r="P69" s="3"/>
      <c r="Q69" s="3"/>
      <c r="R69" s="3"/>
    </row>
    <row r="70" spans="1:18" ht="17.55" customHeight="1" x14ac:dyDescent="0.3">
      <c r="A70" s="1">
        <f t="shared" si="4"/>
        <v>43764</v>
      </c>
      <c r="B70" s="2" t="s">
        <v>107</v>
      </c>
      <c r="C70" s="33">
        <v>26</v>
      </c>
      <c r="D70" s="50" t="s">
        <v>108</v>
      </c>
      <c r="E70" s="13">
        <v>5</v>
      </c>
      <c r="F70" s="13">
        <v>0</v>
      </c>
      <c r="G70" s="13">
        <v>0</v>
      </c>
      <c r="H70" s="83">
        <f t="shared" si="11"/>
        <v>5</v>
      </c>
      <c r="I70" s="105">
        <f>H70+'25.10'!I70</f>
        <v>774</v>
      </c>
      <c r="J70" s="51">
        <v>2</v>
      </c>
      <c r="K70" s="51">
        <v>2</v>
      </c>
      <c r="L70" s="51">
        <v>0</v>
      </c>
      <c r="M70" s="17">
        <f t="shared" si="12"/>
        <v>765</v>
      </c>
      <c r="N70" s="86">
        <v>7</v>
      </c>
      <c r="O70" s="3"/>
      <c r="P70" s="3"/>
      <c r="Q70" s="3"/>
      <c r="R70" s="3"/>
    </row>
    <row r="71" spans="1:18" ht="17.55" customHeight="1" x14ac:dyDescent="0.3">
      <c r="A71" s="1">
        <f t="shared" si="4"/>
        <v>43764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H71+'25.10'!I71</f>
        <v>771</v>
      </c>
      <c r="J71" s="51"/>
      <c r="K71" s="51"/>
      <c r="L71" s="51">
        <v>0</v>
      </c>
      <c r="M71" s="17">
        <f t="shared" si="12"/>
        <v>771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43764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H72+'25.10'!I72</f>
        <v>297</v>
      </c>
      <c r="J72" s="51"/>
      <c r="K72" s="51"/>
      <c r="L72" s="51">
        <v>0</v>
      </c>
      <c r="M72" s="17">
        <f t="shared" si="12"/>
        <v>297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43764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H73+'25.10'!I73</f>
        <v>395</v>
      </c>
      <c r="J73" s="51">
        <v>3</v>
      </c>
      <c r="K73" s="51">
        <v>3</v>
      </c>
      <c r="L73" s="51">
        <v>3</v>
      </c>
      <c r="M73" s="17">
        <f t="shared" si="12"/>
        <v>392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43764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H74+'25.10'!I74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43764</v>
      </c>
      <c r="B75" s="2">
        <v>1</v>
      </c>
      <c r="C75" s="29"/>
      <c r="D75" s="22" t="s">
        <v>117</v>
      </c>
      <c r="E75" s="23">
        <f>SUM(E45:E74)</f>
        <v>31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31</v>
      </c>
      <c r="I75" s="23">
        <f t="shared" si="13"/>
        <v>19378</v>
      </c>
      <c r="J75" s="23">
        <f t="shared" si="13"/>
        <v>105</v>
      </c>
      <c r="K75" s="23">
        <f t="shared" si="13"/>
        <v>97</v>
      </c>
      <c r="L75" s="23">
        <f t="shared" si="13"/>
        <v>69</v>
      </c>
      <c r="M75" s="23">
        <f t="shared" si="13"/>
        <v>19171</v>
      </c>
      <c r="N75" s="23">
        <f t="shared" si="13"/>
        <v>102</v>
      </c>
      <c r="O75" s="3"/>
      <c r="P75" s="3"/>
      <c r="Q75" s="3"/>
      <c r="R75" s="3"/>
    </row>
    <row r="76" spans="1:18" ht="17.55" customHeight="1" x14ac:dyDescent="0.3">
      <c r="A76" s="1">
        <f t="shared" si="4"/>
        <v>43764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43764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43764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43764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43764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43764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43764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43764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43764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43764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43764</v>
      </c>
      <c r="B86" s="2">
        <v>1</v>
      </c>
      <c r="E86" s="30"/>
    </row>
    <row r="87" spans="1:14" x14ac:dyDescent="0.3">
      <c r="A87" s="1">
        <f t="shared" si="4"/>
        <v>43764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43764</v>
      </c>
      <c r="B88" s="2">
        <v>1</v>
      </c>
      <c r="E88" s="30"/>
    </row>
    <row r="89" spans="1:14" x14ac:dyDescent="0.3">
      <c r="A89" s="1">
        <f t="shared" ref="A89" si="14">$N$3</f>
        <v>43764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43763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43763</v>
      </c>
      <c r="B2" s="2">
        <v>1</v>
      </c>
      <c r="C2" s="190"/>
      <c r="D2" s="190"/>
      <c r="E2" s="190"/>
      <c r="F2" s="190"/>
      <c r="G2" s="190"/>
      <c r="H2" s="190"/>
      <c r="I2" s="190"/>
      <c r="J2" s="190"/>
      <c r="K2" s="190"/>
      <c r="L2" s="190"/>
      <c r="M2" s="41"/>
      <c r="N2" s="190"/>
    </row>
    <row r="3" spans="1:20" ht="17.399999999999999" x14ac:dyDescent="0.3">
      <c r="A3" s="1">
        <f t="shared" si="0"/>
        <v>43763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43763</v>
      </c>
      <c r="O3" s="3"/>
      <c r="P3" s="3"/>
      <c r="Q3" s="3"/>
      <c r="R3" s="3"/>
    </row>
    <row r="4" spans="1:20" ht="17.399999999999999" x14ac:dyDescent="0.3">
      <c r="A4" s="1">
        <f t="shared" si="0"/>
        <v>43763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43763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43763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43763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43763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43763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186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866</v>
      </c>
      <c r="O9" s="3"/>
      <c r="P9" s="3"/>
      <c r="Q9" s="40" t="str">
        <f>"24 N›Uvq ?? msL¨v = "&amp;H36</f>
        <v>24 N›Uvq ?? msL¨v = 186</v>
      </c>
    </row>
    <row r="10" spans="1:20" ht="57.6" x14ac:dyDescent="0.3">
      <c r="A10" s="1">
        <f t="shared" si="0"/>
        <v>43763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89" t="s">
        <v>142</v>
      </c>
      <c r="I10" s="65" t="str">
        <f>"me©‡gvU fwZ©
= "&amp;I36</f>
        <v>me©‡gvU fwZ©
= 94661</v>
      </c>
      <c r="J10" s="65" t="str">
        <f>"ch©v‡jvPbvi Rb¨ †cÖwiZ g„„Zz¨ 
= "&amp;J36</f>
        <v>ch©v‡jvPbvi Rb¨ †cÖwiZ g„„Zz¨ 
= 248</v>
      </c>
      <c r="K10" s="65" t="str">
        <f>"ch©v‡jvPbv m¤úbœK…Z g„„Zz¨ 
= "&amp;K36</f>
        <v>ch©v‡jvPbv m¤úbœK…Z g„„Zz¨ 
= 171</v>
      </c>
      <c r="L10" s="65" t="str">
        <f>"wbwðZ g„„Zz¨ 
= "&amp;L36</f>
        <v>wbwðZ g„„Zz¨ 
= 107</v>
      </c>
      <c r="M10" s="65" t="str">
        <f>"QvocÎ cÖvß †ivMx
 = "&amp;M36</f>
        <v>QvocÎ cÖvß †ivMx
 = 93547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43763</v>
      </c>
      <c r="B11" s="2" t="s">
        <v>9</v>
      </c>
      <c r="C11" s="12">
        <v>1</v>
      </c>
      <c r="D11" s="57" t="s">
        <v>10</v>
      </c>
      <c r="E11" s="13">
        <v>25</v>
      </c>
      <c r="F11" s="13">
        <v>0</v>
      </c>
      <c r="G11" s="13">
        <v>0</v>
      </c>
      <c r="H11" s="82">
        <f>SUM(E11:G11)</f>
        <v>25</v>
      </c>
      <c r="I11" s="104">
        <f>H11+'24.10'!I11</f>
        <v>8139</v>
      </c>
      <c r="J11" s="49">
        <v>40</v>
      </c>
      <c r="K11" s="49">
        <v>23</v>
      </c>
      <c r="L11" s="49">
        <v>11</v>
      </c>
      <c r="M11" s="14">
        <f t="shared" ref="M11:M23" si="1">I11-N11-J11</f>
        <v>7994</v>
      </c>
      <c r="N11" s="85">
        <v>105</v>
      </c>
      <c r="O11" s="3"/>
      <c r="P11" s="3"/>
      <c r="Q11" s="3"/>
      <c r="R11" s="3"/>
    </row>
    <row r="12" spans="1:20" x14ac:dyDescent="0.3">
      <c r="A12" s="1">
        <f t="shared" si="0"/>
        <v>43763</v>
      </c>
      <c r="B12" s="2" t="s">
        <v>11</v>
      </c>
      <c r="C12" s="15">
        <v>2</v>
      </c>
      <c r="D12" s="59" t="s">
        <v>144</v>
      </c>
      <c r="E12" s="13">
        <v>6</v>
      </c>
      <c r="F12" s="13">
        <v>0</v>
      </c>
      <c r="G12" s="13">
        <v>0</v>
      </c>
      <c r="H12" s="83">
        <f t="shared" ref="H12:H23" si="2">SUM(E12:G12)</f>
        <v>6</v>
      </c>
      <c r="I12" s="105">
        <f>H12+'24.10'!I12</f>
        <v>4749</v>
      </c>
      <c r="J12" s="51">
        <v>2</v>
      </c>
      <c r="K12" s="51">
        <v>0</v>
      </c>
      <c r="L12" s="51">
        <v>0</v>
      </c>
      <c r="M12" s="17">
        <f t="shared" si="1"/>
        <v>4683</v>
      </c>
      <c r="N12" s="86">
        <v>64</v>
      </c>
      <c r="O12" s="3"/>
      <c r="P12" s="3"/>
      <c r="Q12" s="3"/>
      <c r="R12" s="3"/>
    </row>
    <row r="13" spans="1:20" x14ac:dyDescent="0.3">
      <c r="A13" s="1">
        <f t="shared" si="0"/>
        <v>43763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H13+'24.10'!I13</f>
        <v>1413</v>
      </c>
      <c r="J13" s="51">
        <v>15</v>
      </c>
      <c r="K13" s="51">
        <v>8</v>
      </c>
      <c r="L13" s="51">
        <v>8</v>
      </c>
      <c r="M13" s="17">
        <f t="shared" si="1"/>
        <v>1391</v>
      </c>
      <c r="N13" s="86">
        <v>7</v>
      </c>
      <c r="O13" s="3"/>
      <c r="Q13" s="3"/>
      <c r="R13" s="3"/>
    </row>
    <row r="14" spans="1:20" x14ac:dyDescent="0.3">
      <c r="A14" s="1">
        <f t="shared" si="0"/>
        <v>43763</v>
      </c>
      <c r="B14" s="2" t="s">
        <v>14</v>
      </c>
      <c r="C14" s="15">
        <v>4</v>
      </c>
      <c r="D14" s="59" t="s">
        <v>145</v>
      </c>
      <c r="E14" s="13">
        <v>6</v>
      </c>
      <c r="F14" s="13">
        <v>0</v>
      </c>
      <c r="G14" s="13">
        <v>0</v>
      </c>
      <c r="H14" s="83">
        <f t="shared" si="2"/>
        <v>6</v>
      </c>
      <c r="I14" s="105">
        <f>H14+'24.10'!I14</f>
        <v>3544</v>
      </c>
      <c r="J14" s="51">
        <v>7</v>
      </c>
      <c r="K14" s="51">
        <v>6</v>
      </c>
      <c r="L14" s="51">
        <v>3</v>
      </c>
      <c r="M14" s="17">
        <f t="shared" si="1"/>
        <v>3497</v>
      </c>
      <c r="N14" s="86">
        <v>40</v>
      </c>
      <c r="O14" s="3"/>
      <c r="P14" s="3"/>
      <c r="Q14" s="3"/>
      <c r="R14" s="3"/>
    </row>
    <row r="15" spans="1:20" ht="17.399999999999999" x14ac:dyDescent="0.3">
      <c r="A15" s="1">
        <f t="shared" si="0"/>
        <v>43763</v>
      </c>
      <c r="B15" s="2" t="s">
        <v>19</v>
      </c>
      <c r="C15" s="15">
        <v>5</v>
      </c>
      <c r="D15" s="59" t="s">
        <v>20</v>
      </c>
      <c r="E15" s="13">
        <v>6</v>
      </c>
      <c r="F15" s="13">
        <v>0</v>
      </c>
      <c r="G15" s="13">
        <v>0</v>
      </c>
      <c r="H15" s="83">
        <f t="shared" si="2"/>
        <v>6</v>
      </c>
      <c r="I15" s="105">
        <f>H15+'24.10'!I15</f>
        <v>1594</v>
      </c>
      <c r="J15" s="51">
        <v>3</v>
      </c>
      <c r="K15" s="51">
        <v>2</v>
      </c>
      <c r="L15" s="51">
        <v>2</v>
      </c>
      <c r="M15" s="17">
        <f t="shared" si="1"/>
        <v>1574</v>
      </c>
      <c r="N15" s="86">
        <v>17</v>
      </c>
      <c r="O15" s="3"/>
      <c r="P15" s="3"/>
      <c r="Q15" s="3"/>
      <c r="R15" s="3"/>
    </row>
    <row r="16" spans="1:20" ht="17.399999999999999" x14ac:dyDescent="0.3">
      <c r="A16" s="1">
        <f t="shared" si="0"/>
        <v>43763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H16+'24.10'!I16</f>
        <v>1003</v>
      </c>
      <c r="J16" s="51"/>
      <c r="K16" s="51"/>
      <c r="L16" s="51">
        <v>0</v>
      </c>
      <c r="M16" s="17">
        <f t="shared" si="1"/>
        <v>999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43763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H17+'24.10'!I17</f>
        <v>3935</v>
      </c>
      <c r="J17" s="51">
        <v>15</v>
      </c>
      <c r="K17" s="51">
        <v>9</v>
      </c>
      <c r="L17" s="51">
        <v>4</v>
      </c>
      <c r="M17" s="17">
        <f t="shared" si="1"/>
        <v>3898</v>
      </c>
      <c r="N17" s="86">
        <v>22</v>
      </c>
      <c r="O17" s="3"/>
      <c r="P17" s="3"/>
      <c r="Q17" s="3"/>
      <c r="R17" s="3"/>
    </row>
    <row r="18" spans="1:18" ht="17.399999999999999" x14ac:dyDescent="0.3">
      <c r="A18" s="1">
        <f t="shared" si="0"/>
        <v>43763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H18+'24.10'!I18</f>
        <v>346</v>
      </c>
      <c r="J18" s="51"/>
      <c r="K18" s="51"/>
      <c r="L18" s="51">
        <v>0</v>
      </c>
      <c r="M18" s="17">
        <f t="shared" si="1"/>
        <v>344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43763</v>
      </c>
      <c r="B19" s="2" t="s">
        <v>27</v>
      </c>
      <c r="C19" s="15">
        <v>9</v>
      </c>
      <c r="D19" s="61" t="s">
        <v>28</v>
      </c>
      <c r="E19" s="13">
        <v>3</v>
      </c>
      <c r="F19" s="13">
        <v>0</v>
      </c>
      <c r="G19" s="13">
        <v>0</v>
      </c>
      <c r="H19" s="83">
        <f t="shared" si="2"/>
        <v>3</v>
      </c>
      <c r="I19" s="105">
        <f>H19+'24.10'!I19</f>
        <v>1685</v>
      </c>
      <c r="J19" s="51"/>
      <c r="K19" s="51">
        <v>0</v>
      </c>
      <c r="L19" s="51">
        <v>0</v>
      </c>
      <c r="M19" s="17">
        <f t="shared" si="1"/>
        <v>1663</v>
      </c>
      <c r="N19" s="86">
        <v>22</v>
      </c>
      <c r="O19" s="3"/>
      <c r="P19" s="3"/>
      <c r="Q19" s="3"/>
      <c r="R19" s="3"/>
    </row>
    <row r="20" spans="1:18" x14ac:dyDescent="0.3">
      <c r="A20" s="1">
        <f t="shared" si="0"/>
        <v>43763</v>
      </c>
      <c r="B20" s="2" t="s">
        <v>29</v>
      </c>
      <c r="C20" s="15">
        <v>10</v>
      </c>
      <c r="D20" s="59" t="s">
        <v>30</v>
      </c>
      <c r="E20" s="13">
        <v>5</v>
      </c>
      <c r="F20" s="13">
        <v>0</v>
      </c>
      <c r="G20" s="13">
        <v>0</v>
      </c>
      <c r="H20" s="83">
        <f t="shared" si="2"/>
        <v>5</v>
      </c>
      <c r="I20" s="105">
        <f>H20+'24.10'!I20</f>
        <v>2976</v>
      </c>
      <c r="J20" s="51">
        <v>3</v>
      </c>
      <c r="K20" s="51">
        <v>2</v>
      </c>
      <c r="L20" s="51">
        <v>2</v>
      </c>
      <c r="M20" s="17">
        <f t="shared" si="1"/>
        <v>2949</v>
      </c>
      <c r="N20" s="86">
        <v>24</v>
      </c>
      <c r="O20" s="3"/>
      <c r="P20" s="3"/>
      <c r="Q20" s="3"/>
      <c r="R20" s="3"/>
    </row>
    <row r="21" spans="1:18" ht="22.2" customHeight="1" x14ac:dyDescent="0.3">
      <c r="A21" s="1">
        <f t="shared" si="0"/>
        <v>43763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H21+'24.10'!I21</f>
        <v>238</v>
      </c>
      <c r="J21" s="51"/>
      <c r="K21" s="51"/>
      <c r="L21" s="51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H22+'24.10'!I22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43763</v>
      </c>
      <c r="B23" s="2" t="s">
        <v>128</v>
      </c>
      <c r="C23" s="15">
        <v>13</v>
      </c>
      <c r="D23" s="59" t="s">
        <v>129</v>
      </c>
      <c r="E23" s="51"/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55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55</v>
      </c>
      <c r="I24" s="94">
        <f t="shared" si="3"/>
        <v>29697</v>
      </c>
      <c r="J24" s="92">
        <f t="shared" si="3"/>
        <v>85</v>
      </c>
      <c r="K24" s="92">
        <f t="shared" si="3"/>
        <v>50</v>
      </c>
      <c r="L24" s="92">
        <f t="shared" si="3"/>
        <v>30</v>
      </c>
      <c r="M24" s="95">
        <f t="shared" si="3"/>
        <v>29305</v>
      </c>
      <c r="N24" s="96">
        <f t="shared" si="3"/>
        <v>307</v>
      </c>
      <c r="O24" s="3"/>
      <c r="P24" s="3"/>
      <c r="Q24" s="3"/>
      <c r="R24" s="3"/>
    </row>
    <row r="25" spans="1:18" x14ac:dyDescent="0.3">
      <c r="A25" s="1">
        <f t="shared" ref="A25:A88" si="4">$N$3</f>
        <v>43763</v>
      </c>
      <c r="B25" s="2">
        <v>1</v>
      </c>
      <c r="C25" s="78"/>
      <c r="D25" s="79" t="s">
        <v>119</v>
      </c>
      <c r="E25" s="97">
        <f>E75</f>
        <v>15</v>
      </c>
      <c r="F25" s="98">
        <f t="shared" ref="F25:N25" si="5">F75</f>
        <v>0</v>
      </c>
      <c r="G25" s="98">
        <f t="shared" si="5"/>
        <v>0</v>
      </c>
      <c r="H25" s="99">
        <f t="shared" si="5"/>
        <v>15</v>
      </c>
      <c r="I25" s="97">
        <f t="shared" si="5"/>
        <v>19347</v>
      </c>
      <c r="J25" s="98">
        <f t="shared" si="5"/>
        <v>105</v>
      </c>
      <c r="K25" s="98">
        <f t="shared" si="5"/>
        <v>97</v>
      </c>
      <c r="L25" s="100">
        <f t="shared" si="5"/>
        <v>69</v>
      </c>
      <c r="M25" s="101">
        <f t="shared" si="5"/>
        <v>19163</v>
      </c>
      <c r="N25" s="102">
        <f t="shared" si="5"/>
        <v>79</v>
      </c>
      <c r="O25" s="3"/>
      <c r="P25" s="3"/>
      <c r="Q25" s="3"/>
      <c r="R25" s="3"/>
    </row>
    <row r="26" spans="1:18" x14ac:dyDescent="0.3">
      <c r="A26" s="1">
        <f t="shared" si="4"/>
        <v>43763</v>
      </c>
      <c r="B26" s="2">
        <v>1</v>
      </c>
      <c r="C26" s="78"/>
      <c r="D26" s="79" t="s">
        <v>154</v>
      </c>
      <c r="E26" s="97">
        <f>E24+E25</f>
        <v>70</v>
      </c>
      <c r="F26" s="98">
        <f t="shared" ref="F26:N26" si="6">F24+F25</f>
        <v>0</v>
      </c>
      <c r="G26" s="98">
        <f t="shared" si="6"/>
        <v>0</v>
      </c>
      <c r="H26" s="99">
        <f t="shared" si="6"/>
        <v>70</v>
      </c>
      <c r="I26" s="97">
        <f t="shared" si="6"/>
        <v>49044</v>
      </c>
      <c r="J26" s="98">
        <f t="shared" si="6"/>
        <v>190</v>
      </c>
      <c r="K26" s="98">
        <f t="shared" si="6"/>
        <v>147</v>
      </c>
      <c r="L26" s="100">
        <f t="shared" si="6"/>
        <v>99</v>
      </c>
      <c r="M26" s="101">
        <f t="shared" si="6"/>
        <v>48468</v>
      </c>
      <c r="N26" s="102">
        <f t="shared" si="6"/>
        <v>386</v>
      </c>
      <c r="O26" s="3"/>
      <c r="P26" s="67"/>
      <c r="Q26" s="3"/>
      <c r="R26" s="3"/>
    </row>
    <row r="27" spans="1:18" x14ac:dyDescent="0.3">
      <c r="A27" s="1">
        <f t="shared" si="4"/>
        <v>43763</v>
      </c>
      <c r="B27" s="2">
        <v>1</v>
      </c>
      <c r="C27" s="80"/>
      <c r="D27" s="81" t="s">
        <v>120</v>
      </c>
      <c r="E27" s="97">
        <f>SUM(E28:E35)</f>
        <v>116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116</v>
      </c>
      <c r="I27" s="97">
        <f t="shared" si="7"/>
        <v>45617</v>
      </c>
      <c r="J27" s="98">
        <f t="shared" si="7"/>
        <v>58</v>
      </c>
      <c r="K27" s="98">
        <f t="shared" si="7"/>
        <v>24</v>
      </c>
      <c r="L27" s="100">
        <f t="shared" si="7"/>
        <v>8</v>
      </c>
      <c r="M27" s="101">
        <f t="shared" si="7"/>
        <v>45079</v>
      </c>
      <c r="N27" s="102">
        <f t="shared" si="7"/>
        <v>480</v>
      </c>
      <c r="O27" s="3"/>
      <c r="P27" s="3"/>
      <c r="Q27" s="3"/>
      <c r="R27" s="3"/>
    </row>
    <row r="28" spans="1:18" x14ac:dyDescent="0.3">
      <c r="A28" s="1">
        <f t="shared" si="4"/>
        <v>43763</v>
      </c>
      <c r="B28" s="2" t="s">
        <v>31</v>
      </c>
      <c r="C28" s="12">
        <v>1</v>
      </c>
      <c r="D28" s="48" t="s">
        <v>32</v>
      </c>
      <c r="E28" s="13">
        <v>20</v>
      </c>
      <c r="F28" s="13">
        <v>0</v>
      </c>
      <c r="G28" s="13">
        <v>0</v>
      </c>
      <c r="H28" s="82">
        <f t="shared" ref="H28:H35" si="8">SUM(E28:G28)</f>
        <v>20</v>
      </c>
      <c r="I28" s="104">
        <f>H28+'24.10'!I28</f>
        <v>11011</v>
      </c>
      <c r="J28" s="49">
        <v>13</v>
      </c>
      <c r="K28" s="49">
        <v>4</v>
      </c>
      <c r="L28" s="49">
        <v>2</v>
      </c>
      <c r="M28" s="14">
        <f t="shared" ref="M28:M35" si="9">I28-N28-J28</f>
        <v>10918</v>
      </c>
      <c r="N28" s="85">
        <v>80</v>
      </c>
      <c r="O28" s="3"/>
      <c r="P28" s="3"/>
      <c r="Q28" s="3"/>
      <c r="R28" s="3"/>
    </row>
    <row r="29" spans="1:18" x14ac:dyDescent="0.3">
      <c r="A29" s="1">
        <f t="shared" si="4"/>
        <v>43763</v>
      </c>
      <c r="B29" s="2" t="s">
        <v>33</v>
      </c>
      <c r="C29" s="15">
        <v>2</v>
      </c>
      <c r="D29" s="50" t="s">
        <v>156</v>
      </c>
      <c r="E29" s="13">
        <v>24</v>
      </c>
      <c r="F29" s="13">
        <v>0</v>
      </c>
      <c r="G29" s="13">
        <v>0</v>
      </c>
      <c r="H29" s="83">
        <f t="shared" si="8"/>
        <v>24</v>
      </c>
      <c r="I29" s="105">
        <f>H29+'24.10'!I29</f>
        <v>7377</v>
      </c>
      <c r="J29" s="51">
        <v>5</v>
      </c>
      <c r="K29" s="51">
        <v>3</v>
      </c>
      <c r="L29" s="51">
        <v>0</v>
      </c>
      <c r="M29" s="17">
        <f t="shared" si="9"/>
        <v>7255</v>
      </c>
      <c r="N29" s="86">
        <v>117</v>
      </c>
      <c r="O29" s="3"/>
      <c r="P29" s="3"/>
      <c r="Q29" s="3"/>
      <c r="R29" s="3"/>
    </row>
    <row r="30" spans="1:18" x14ac:dyDescent="0.3">
      <c r="A30" s="1">
        <f t="shared" si="4"/>
        <v>43763</v>
      </c>
      <c r="B30" s="2" t="s">
        <v>35</v>
      </c>
      <c r="C30" s="15">
        <v>3</v>
      </c>
      <c r="D30" s="50" t="s">
        <v>36</v>
      </c>
      <c r="E30" s="13">
        <v>41</v>
      </c>
      <c r="F30" s="13">
        <v>0</v>
      </c>
      <c r="G30" s="13">
        <v>0</v>
      </c>
      <c r="H30" s="83">
        <f t="shared" si="8"/>
        <v>41</v>
      </c>
      <c r="I30" s="105">
        <f>H30+'24.10'!I30</f>
        <v>10823</v>
      </c>
      <c r="J30" s="51">
        <v>17</v>
      </c>
      <c r="K30" s="51">
        <v>9</v>
      </c>
      <c r="L30" s="51">
        <v>3</v>
      </c>
      <c r="M30" s="17">
        <f t="shared" si="9"/>
        <v>10651</v>
      </c>
      <c r="N30" s="86">
        <v>155</v>
      </c>
      <c r="O30" s="3"/>
      <c r="P30" s="3"/>
      <c r="Q30" s="3"/>
      <c r="R30" s="3"/>
    </row>
    <row r="31" spans="1:18" x14ac:dyDescent="0.3">
      <c r="A31" s="1">
        <f t="shared" si="4"/>
        <v>43763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H31+'24.10'!I31</f>
        <v>2078</v>
      </c>
      <c r="J31" s="51">
        <v>4</v>
      </c>
      <c r="K31" s="51">
        <v>3</v>
      </c>
      <c r="L31" s="51">
        <v>2</v>
      </c>
      <c r="M31" s="17">
        <f t="shared" si="9"/>
        <v>2063</v>
      </c>
      <c r="N31" s="86">
        <v>11</v>
      </c>
      <c r="O31" s="3"/>
      <c r="P31" s="3"/>
      <c r="Q31" s="3"/>
      <c r="R31" s="3"/>
    </row>
    <row r="32" spans="1:18" x14ac:dyDescent="0.3">
      <c r="A32" s="1">
        <f t="shared" si="4"/>
        <v>43763</v>
      </c>
      <c r="B32" s="2" t="s">
        <v>39</v>
      </c>
      <c r="C32" s="15">
        <v>5</v>
      </c>
      <c r="D32" s="50" t="s">
        <v>40</v>
      </c>
      <c r="E32" s="13">
        <v>4</v>
      </c>
      <c r="F32" s="13">
        <v>0</v>
      </c>
      <c r="G32" s="13">
        <v>0</v>
      </c>
      <c r="H32" s="83">
        <f t="shared" si="8"/>
        <v>4</v>
      </c>
      <c r="I32" s="105">
        <f>H32+'24.10'!I32</f>
        <v>4603</v>
      </c>
      <c r="J32" s="51">
        <v>5</v>
      </c>
      <c r="K32" s="51">
        <v>1</v>
      </c>
      <c r="L32" s="51">
        <v>0</v>
      </c>
      <c r="M32" s="17">
        <f t="shared" si="9"/>
        <v>4567</v>
      </c>
      <c r="N32" s="86">
        <v>31</v>
      </c>
      <c r="O32" s="3"/>
      <c r="P32" s="3"/>
      <c r="Q32" s="3"/>
      <c r="R32" s="3"/>
    </row>
    <row r="33" spans="1:18" x14ac:dyDescent="0.3">
      <c r="A33" s="1">
        <f t="shared" si="4"/>
        <v>43763</v>
      </c>
      <c r="B33" s="2" t="s">
        <v>41</v>
      </c>
      <c r="C33" s="15">
        <v>6</v>
      </c>
      <c r="D33" s="50" t="s">
        <v>42</v>
      </c>
      <c r="E33" s="13">
        <v>23</v>
      </c>
      <c r="F33" s="13">
        <v>0</v>
      </c>
      <c r="G33" s="13">
        <v>0</v>
      </c>
      <c r="H33" s="83">
        <f t="shared" si="8"/>
        <v>23</v>
      </c>
      <c r="I33" s="105">
        <f>H33+'24.10'!I33</f>
        <v>6487</v>
      </c>
      <c r="J33" s="51">
        <v>9</v>
      </c>
      <c r="K33" s="51">
        <v>3</v>
      </c>
      <c r="L33" s="51">
        <v>0</v>
      </c>
      <c r="M33" s="17">
        <f t="shared" si="9"/>
        <v>6415</v>
      </c>
      <c r="N33" s="86">
        <v>63</v>
      </c>
      <c r="O33" s="3"/>
      <c r="P33" s="3"/>
      <c r="Q33" s="3"/>
      <c r="R33" s="3"/>
    </row>
    <row r="34" spans="1:18" x14ac:dyDescent="0.3">
      <c r="A34" s="1">
        <f t="shared" si="4"/>
        <v>43763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H34+'24.10'!I34</f>
        <v>980</v>
      </c>
      <c r="J34" s="51">
        <v>1</v>
      </c>
      <c r="K34" s="51">
        <v>0</v>
      </c>
      <c r="L34" s="51">
        <v>0</v>
      </c>
      <c r="M34" s="17">
        <f t="shared" si="9"/>
        <v>973</v>
      </c>
      <c r="N34" s="86">
        <v>6</v>
      </c>
      <c r="O34" s="3"/>
      <c r="P34" s="3"/>
      <c r="Q34" s="3"/>
      <c r="R34" s="3"/>
    </row>
    <row r="35" spans="1:18" x14ac:dyDescent="0.3">
      <c r="A35" s="1">
        <f t="shared" si="4"/>
        <v>43763</v>
      </c>
      <c r="B35" s="2" t="s">
        <v>45</v>
      </c>
      <c r="C35" s="20">
        <v>8</v>
      </c>
      <c r="D35" s="54" t="s">
        <v>46</v>
      </c>
      <c r="E35" s="13">
        <v>1</v>
      </c>
      <c r="F35" s="13">
        <v>0</v>
      </c>
      <c r="G35" s="13">
        <v>0</v>
      </c>
      <c r="H35" s="84">
        <f t="shared" si="8"/>
        <v>1</v>
      </c>
      <c r="I35" s="106">
        <f>H35+'24.10'!I35</f>
        <v>2258</v>
      </c>
      <c r="J35" s="55">
        <v>4</v>
      </c>
      <c r="K35" s="55">
        <v>1</v>
      </c>
      <c r="L35" s="55">
        <v>1</v>
      </c>
      <c r="M35" s="19">
        <f t="shared" si="9"/>
        <v>2237</v>
      </c>
      <c r="N35" s="87">
        <v>17</v>
      </c>
      <c r="O35" s="3"/>
      <c r="P35" s="3"/>
      <c r="Q35" s="3"/>
      <c r="R35" s="3"/>
    </row>
    <row r="36" spans="1:18" x14ac:dyDescent="0.3">
      <c r="A36" s="1">
        <f t="shared" si="4"/>
        <v>43763</v>
      </c>
      <c r="B36" s="2">
        <v>1</v>
      </c>
      <c r="C36" s="103"/>
      <c r="D36" s="22" t="s">
        <v>47</v>
      </c>
      <c r="E36" s="23">
        <f>SUM(E26:E27)</f>
        <v>186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186</v>
      </c>
      <c r="I36" s="23">
        <f t="shared" si="10"/>
        <v>94661</v>
      </c>
      <c r="J36" s="23">
        <f t="shared" si="10"/>
        <v>248</v>
      </c>
      <c r="K36" s="23">
        <f t="shared" si="10"/>
        <v>171</v>
      </c>
      <c r="L36" s="23">
        <f t="shared" si="10"/>
        <v>107</v>
      </c>
      <c r="M36" s="23">
        <f t="shared" si="10"/>
        <v>93547</v>
      </c>
      <c r="N36" s="23">
        <f t="shared" si="10"/>
        <v>866</v>
      </c>
      <c r="O36" s="3"/>
      <c r="P36" s="3"/>
      <c r="Q36" s="3"/>
      <c r="R36" s="3"/>
    </row>
    <row r="37" spans="1:18" ht="21.6" customHeight="1" x14ac:dyDescent="0.3">
      <c r="A37" s="1">
        <f t="shared" si="4"/>
        <v>43763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43763</v>
      </c>
      <c r="B38" s="64">
        <v>1</v>
      </c>
      <c r="C38" s="69"/>
      <c r="D38" s="306" t="s">
        <v>219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43763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43763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43763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43763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43763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79</v>
      </c>
      <c r="O43" s="3"/>
      <c r="P43" s="3"/>
      <c r="Q43" s="3"/>
      <c r="R43" s="3"/>
    </row>
    <row r="44" spans="1:18" ht="58.2" customHeight="1" x14ac:dyDescent="0.3">
      <c r="A44" s="1">
        <f t="shared" si="4"/>
        <v>43763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89" t="s">
        <v>142</v>
      </c>
      <c r="I44" s="65" t="str">
        <f>"me©‡gvU fwZ© 
= "&amp;I75</f>
        <v>me©‡gvU fwZ© 
= 19347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97</v>
      </c>
      <c r="L44" s="65" t="str">
        <f>"wbwðZ g„„Zz¨ 
= "&amp;L75</f>
        <v>wbwðZ g„„Zz¨ 
= 69</v>
      </c>
      <c r="M44" s="65" t="str">
        <f>"QvocÎ cÖvß †ivMx
 = "&amp;M75</f>
        <v>QvocÎ cÖvß †ivMx
 = 19163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43763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H45+'24.10'!I45</f>
        <v>1196</v>
      </c>
      <c r="J45" s="49">
        <v>3</v>
      </c>
      <c r="K45" s="49">
        <v>2</v>
      </c>
      <c r="L45" s="49">
        <v>1</v>
      </c>
      <c r="M45" s="14">
        <f t="shared" ref="M45:M74" si="12">I45-N45-J45</f>
        <v>1191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43763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H46+'24.10'!I46</f>
        <v>1811</v>
      </c>
      <c r="J46" s="51">
        <v>11</v>
      </c>
      <c r="K46" s="51">
        <v>10</v>
      </c>
      <c r="L46" s="51">
        <v>8</v>
      </c>
      <c r="M46" s="17">
        <f t="shared" si="12"/>
        <v>1792</v>
      </c>
      <c r="N46" s="86">
        <v>8</v>
      </c>
      <c r="O46" s="3"/>
      <c r="P46" s="3"/>
      <c r="Q46" s="3"/>
      <c r="R46" s="3"/>
    </row>
    <row r="47" spans="1:18" ht="17.55" customHeight="1" x14ac:dyDescent="0.3">
      <c r="A47" s="1">
        <f t="shared" si="4"/>
        <v>43763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H47+'24.10'!I47</f>
        <v>648</v>
      </c>
      <c r="J47" s="51">
        <v>4</v>
      </c>
      <c r="K47" s="51">
        <v>4</v>
      </c>
      <c r="L47" s="51">
        <v>3</v>
      </c>
      <c r="M47" s="17">
        <f t="shared" si="12"/>
        <v>643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43763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H48+'24.10'!I48</f>
        <v>738</v>
      </c>
      <c r="J48" s="51">
        <v>8</v>
      </c>
      <c r="K48" s="51">
        <v>7</v>
      </c>
      <c r="L48" s="51">
        <v>4</v>
      </c>
      <c r="M48" s="17">
        <f t="shared" si="12"/>
        <v>727</v>
      </c>
      <c r="N48" s="86">
        <v>3</v>
      </c>
      <c r="O48" s="3"/>
      <c r="P48" s="3"/>
      <c r="Q48" s="3"/>
      <c r="R48" s="3"/>
    </row>
    <row r="49" spans="1:18" ht="17.55" customHeight="1" x14ac:dyDescent="0.3">
      <c r="A49" s="1">
        <f t="shared" si="4"/>
        <v>43763</v>
      </c>
      <c r="B49" s="2" t="s">
        <v>65</v>
      </c>
      <c r="C49" s="33">
        <v>5</v>
      </c>
      <c r="D49" s="50" t="s">
        <v>66</v>
      </c>
      <c r="E49" s="13">
        <v>3</v>
      </c>
      <c r="F49" s="13">
        <v>0</v>
      </c>
      <c r="G49" s="13">
        <v>0</v>
      </c>
      <c r="H49" s="83">
        <f t="shared" si="11"/>
        <v>3</v>
      </c>
      <c r="I49" s="105">
        <f>H49+'24.10'!I49</f>
        <v>887</v>
      </c>
      <c r="J49" s="51">
        <v>12</v>
      </c>
      <c r="K49" s="51">
        <v>12</v>
      </c>
      <c r="L49" s="51">
        <v>12</v>
      </c>
      <c r="M49" s="17">
        <f t="shared" si="12"/>
        <v>868</v>
      </c>
      <c r="N49" s="86">
        <v>7</v>
      </c>
      <c r="O49" s="3"/>
      <c r="P49" s="3"/>
      <c r="Q49" s="3"/>
      <c r="R49" s="3"/>
    </row>
    <row r="50" spans="1:18" ht="17.55" customHeight="1" x14ac:dyDescent="0.3">
      <c r="A50" s="1">
        <f t="shared" si="4"/>
        <v>43763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H50+'24.10'!I50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43763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H51+'24.10'!I51</f>
        <v>267</v>
      </c>
      <c r="J51" s="51">
        <v>2</v>
      </c>
      <c r="K51" s="51">
        <v>2</v>
      </c>
      <c r="L51" s="51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43763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H52+'24.10'!I52</f>
        <v>360</v>
      </c>
      <c r="J52" s="51">
        <v>1</v>
      </c>
      <c r="K52" s="51">
        <v>2</v>
      </c>
      <c r="L52" s="51">
        <v>2</v>
      </c>
      <c r="M52" s="17">
        <f t="shared" si="12"/>
        <v>355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43763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H53+'24.10'!I53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43763</v>
      </c>
      <c r="B54" s="2" t="s">
        <v>75</v>
      </c>
      <c r="C54" s="33">
        <v>10</v>
      </c>
      <c r="D54" s="50" t="s">
        <v>76</v>
      </c>
      <c r="E54" s="13">
        <v>3</v>
      </c>
      <c r="F54" s="13">
        <v>0</v>
      </c>
      <c r="G54" s="13">
        <v>0</v>
      </c>
      <c r="H54" s="83">
        <f t="shared" si="11"/>
        <v>3</v>
      </c>
      <c r="I54" s="105">
        <f>H54+'24.10'!I54</f>
        <v>1663</v>
      </c>
      <c r="J54" s="51">
        <v>2</v>
      </c>
      <c r="K54" s="51">
        <v>1</v>
      </c>
      <c r="L54" s="51">
        <v>1</v>
      </c>
      <c r="M54" s="17">
        <f t="shared" si="12"/>
        <v>1650</v>
      </c>
      <c r="N54" s="86">
        <v>11</v>
      </c>
      <c r="O54" s="3"/>
      <c r="P54" s="3"/>
      <c r="Q54" s="3"/>
      <c r="R54" s="3"/>
    </row>
    <row r="55" spans="1:18" ht="17.55" customHeight="1" x14ac:dyDescent="0.3">
      <c r="A55" s="1">
        <f t="shared" si="4"/>
        <v>43763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H55+'24.10'!I55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43763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H56+'24.10'!I56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43763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H57+'24.10'!I57</f>
        <v>669</v>
      </c>
      <c r="J57" s="51">
        <v>4</v>
      </c>
      <c r="K57" s="51">
        <v>4</v>
      </c>
      <c r="L57" s="51">
        <v>1</v>
      </c>
      <c r="M57" s="17">
        <f t="shared" si="12"/>
        <v>663</v>
      </c>
      <c r="N57" s="86">
        <v>2</v>
      </c>
      <c r="O57" s="3"/>
      <c r="P57" s="3"/>
      <c r="Q57" s="3"/>
      <c r="R57" s="3"/>
    </row>
    <row r="58" spans="1:18" ht="17.55" customHeight="1" x14ac:dyDescent="0.3">
      <c r="A58" s="1">
        <f t="shared" si="4"/>
        <v>43763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H58+'24.10'!I58</f>
        <v>1364</v>
      </c>
      <c r="J58" s="51">
        <v>6</v>
      </c>
      <c r="K58" s="51">
        <v>6</v>
      </c>
      <c r="L58" s="51">
        <v>4</v>
      </c>
      <c r="M58" s="17">
        <f t="shared" si="12"/>
        <v>1346</v>
      </c>
      <c r="N58" s="86">
        <v>12</v>
      </c>
      <c r="O58" s="3"/>
      <c r="P58" s="3"/>
      <c r="Q58" s="3"/>
      <c r="R58" s="3"/>
    </row>
    <row r="59" spans="1:18" ht="17.55" customHeight="1" x14ac:dyDescent="0.3">
      <c r="A59" s="1">
        <f t="shared" si="4"/>
        <v>43763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H59+'24.10'!I59</f>
        <v>751</v>
      </c>
      <c r="J59" s="51">
        <v>8</v>
      </c>
      <c r="K59" s="51">
        <v>8</v>
      </c>
      <c r="L59" s="51">
        <v>7</v>
      </c>
      <c r="M59" s="17">
        <f t="shared" si="12"/>
        <v>740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43763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H60+'24.10'!I60</f>
        <v>360</v>
      </c>
      <c r="J60" s="51"/>
      <c r="K60" s="51"/>
      <c r="L60" s="51">
        <v>0</v>
      </c>
      <c r="M60" s="17">
        <f t="shared" si="12"/>
        <v>358</v>
      </c>
      <c r="N60" s="86">
        <v>2</v>
      </c>
      <c r="O60" s="3"/>
      <c r="P60" s="3"/>
      <c r="Q60" s="3"/>
      <c r="R60" s="3"/>
    </row>
    <row r="61" spans="1:18" ht="17.55" customHeight="1" x14ac:dyDescent="0.3">
      <c r="A61" s="1">
        <f t="shared" si="4"/>
        <v>43763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H61+'24.10'!I61</f>
        <v>475</v>
      </c>
      <c r="J61" s="51"/>
      <c r="K61" s="51"/>
      <c r="L61" s="51">
        <v>0</v>
      </c>
      <c r="M61" s="17">
        <f t="shared" si="12"/>
        <v>473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43763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H62+'24.10'!I62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43763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H63+'24.10'!I63</f>
        <v>786</v>
      </c>
      <c r="J63" s="51">
        <v>6</v>
      </c>
      <c r="K63" s="51">
        <v>5</v>
      </c>
      <c r="L63" s="51">
        <v>5</v>
      </c>
      <c r="M63" s="17">
        <f t="shared" si="12"/>
        <v>777</v>
      </c>
      <c r="N63" s="86">
        <v>3</v>
      </c>
      <c r="O63" s="3"/>
      <c r="P63" s="3"/>
      <c r="Q63" s="3"/>
      <c r="R63" s="3"/>
    </row>
    <row r="64" spans="1:18" ht="17.55" customHeight="1" x14ac:dyDescent="0.3">
      <c r="A64" s="1">
        <f t="shared" si="4"/>
        <v>43763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H64+'24.10'!I64</f>
        <v>963</v>
      </c>
      <c r="J64" s="51"/>
      <c r="K64" s="51"/>
      <c r="L64" s="51">
        <v>0</v>
      </c>
      <c r="M64" s="17">
        <f t="shared" si="12"/>
        <v>958</v>
      </c>
      <c r="N64" s="86">
        <v>5</v>
      </c>
      <c r="O64" s="3"/>
      <c r="P64" s="3"/>
      <c r="Q64" s="3"/>
      <c r="R64" s="3"/>
    </row>
    <row r="65" spans="1:18" ht="17.55" customHeight="1" x14ac:dyDescent="0.3">
      <c r="A65" s="1">
        <f t="shared" si="4"/>
        <v>43763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H65+'24.10'!I65</f>
        <v>480</v>
      </c>
      <c r="J65" s="51">
        <v>4</v>
      </c>
      <c r="K65" s="51">
        <v>4</v>
      </c>
      <c r="L65" s="51">
        <v>4</v>
      </c>
      <c r="M65" s="17">
        <f t="shared" si="12"/>
        <v>474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43763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H66+'24.10'!I66</f>
        <v>306</v>
      </c>
      <c r="J66" s="51">
        <v>7</v>
      </c>
      <c r="K66" s="51">
        <v>7</v>
      </c>
      <c r="L66" s="51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43763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H67+'24.10'!I67</f>
        <v>709</v>
      </c>
      <c r="J67" s="51">
        <v>7</v>
      </c>
      <c r="K67" s="51">
        <v>6</v>
      </c>
      <c r="L67" s="51">
        <v>5</v>
      </c>
      <c r="M67" s="17">
        <f t="shared" si="12"/>
        <v>699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43763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H68+'24.10'!I68</f>
        <v>357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43763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H69+'24.10'!I69</f>
        <v>825</v>
      </c>
      <c r="J69" s="51">
        <v>2</v>
      </c>
      <c r="K69" s="51">
        <v>2</v>
      </c>
      <c r="L69" s="51">
        <v>1</v>
      </c>
      <c r="M69" s="17">
        <f t="shared" si="12"/>
        <v>816</v>
      </c>
      <c r="N69" s="86">
        <v>7</v>
      </c>
      <c r="O69" s="3"/>
      <c r="P69" s="3"/>
      <c r="Q69" s="3"/>
      <c r="R69" s="3"/>
    </row>
    <row r="70" spans="1:18" ht="17.55" customHeight="1" x14ac:dyDescent="0.3">
      <c r="A70" s="1">
        <f t="shared" si="4"/>
        <v>43763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H70+'24.10'!I70</f>
        <v>769</v>
      </c>
      <c r="J70" s="51">
        <v>2</v>
      </c>
      <c r="K70" s="51">
        <v>2</v>
      </c>
      <c r="L70" s="51">
        <v>0</v>
      </c>
      <c r="M70" s="17">
        <f t="shared" si="12"/>
        <v>765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43763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H71+'24.10'!I71</f>
        <v>771</v>
      </c>
      <c r="J71" s="51"/>
      <c r="K71" s="51"/>
      <c r="L71" s="51">
        <v>0</v>
      </c>
      <c r="M71" s="17">
        <f t="shared" si="12"/>
        <v>771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43763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H72+'24.10'!I72</f>
        <v>297</v>
      </c>
      <c r="J72" s="51"/>
      <c r="K72" s="51"/>
      <c r="L72" s="51">
        <v>0</v>
      </c>
      <c r="M72" s="17">
        <f t="shared" si="12"/>
        <v>297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43763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H73+'24.10'!I73</f>
        <v>395</v>
      </c>
      <c r="J73" s="51">
        <v>3</v>
      </c>
      <c r="K73" s="51">
        <v>3</v>
      </c>
      <c r="L73" s="51">
        <v>3</v>
      </c>
      <c r="M73" s="17">
        <f t="shared" si="12"/>
        <v>392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43763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H74+'24.10'!I74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43763</v>
      </c>
      <c r="B75" s="2">
        <v>1</v>
      </c>
      <c r="C75" s="29"/>
      <c r="D75" s="22" t="s">
        <v>117</v>
      </c>
      <c r="E75" s="23">
        <f>SUM(E45:E74)</f>
        <v>15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15</v>
      </c>
      <c r="I75" s="23">
        <f t="shared" si="13"/>
        <v>19347</v>
      </c>
      <c r="J75" s="23">
        <f t="shared" si="13"/>
        <v>105</v>
      </c>
      <c r="K75" s="23">
        <f t="shared" si="13"/>
        <v>97</v>
      </c>
      <c r="L75" s="23">
        <f t="shared" si="13"/>
        <v>69</v>
      </c>
      <c r="M75" s="23">
        <f t="shared" si="13"/>
        <v>19163</v>
      </c>
      <c r="N75" s="23">
        <f t="shared" si="13"/>
        <v>79</v>
      </c>
      <c r="O75" s="3"/>
      <c r="P75" s="3"/>
      <c r="Q75" s="3"/>
      <c r="R75" s="3"/>
    </row>
    <row r="76" spans="1:18" ht="17.55" customHeight="1" x14ac:dyDescent="0.3">
      <c r="A76" s="1">
        <f t="shared" si="4"/>
        <v>43763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43763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43763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43763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43763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43763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43763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43763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43763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43763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43763</v>
      </c>
      <c r="B86" s="2">
        <v>1</v>
      </c>
      <c r="E86" s="30"/>
    </row>
    <row r="87" spans="1:14" x14ac:dyDescent="0.3">
      <c r="A87" s="1">
        <f t="shared" si="4"/>
        <v>43763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43763</v>
      </c>
      <c r="B88" s="2">
        <v>1</v>
      </c>
      <c r="E88" s="30"/>
    </row>
    <row r="89" spans="1:14" x14ac:dyDescent="0.3">
      <c r="A89" s="1">
        <f t="shared" ref="A89" si="14">$N$3</f>
        <v>43763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80" workbookViewId="0">
      <selection activeCell="D21" sqref="D21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43762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43762</v>
      </c>
      <c r="B2" s="2">
        <v>1</v>
      </c>
      <c r="C2" s="190"/>
      <c r="D2" s="190"/>
      <c r="E2" s="190"/>
      <c r="F2" s="190"/>
      <c r="G2" s="190"/>
      <c r="H2" s="190"/>
      <c r="I2" s="190"/>
      <c r="J2" s="190"/>
      <c r="K2" s="190"/>
      <c r="L2" s="190"/>
      <c r="M2" s="41"/>
      <c r="N2" s="190"/>
    </row>
    <row r="3" spans="1:20" ht="17.399999999999999" x14ac:dyDescent="0.3">
      <c r="A3" s="1">
        <f t="shared" si="0"/>
        <v>43762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43762</v>
      </c>
      <c r="O3" s="3"/>
      <c r="P3" s="3"/>
      <c r="Q3" s="3"/>
      <c r="R3" s="3"/>
    </row>
    <row r="4" spans="1:20" ht="17.399999999999999" x14ac:dyDescent="0.3">
      <c r="A4" s="1">
        <f t="shared" si="0"/>
        <v>43762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43762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43762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43762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43762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43762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210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942</v>
      </c>
      <c r="O9" s="3"/>
      <c r="P9" s="3"/>
      <c r="Q9" s="40" t="str">
        <f>"24 N›Uvq ?? msL¨v = "&amp;H36</f>
        <v>24 N›Uvq ?? msL¨v = 210</v>
      </c>
    </row>
    <row r="10" spans="1:20" ht="57.6" x14ac:dyDescent="0.3">
      <c r="A10" s="1">
        <f t="shared" si="0"/>
        <v>43762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89" t="s">
        <v>142</v>
      </c>
      <c r="I10" s="65" t="str">
        <f>"me©‡gvU fwZ©
= "&amp;I36</f>
        <v>me©‡gvU fwZ©
= 94475</v>
      </c>
      <c r="J10" s="65" t="str">
        <f>"ch©v‡jvPbvi Rb¨ †cÖwiZ g„„Zz¨ 
= "&amp;J36</f>
        <v>ch©v‡jvPbvi Rb¨ †cÖwiZ g„„Zz¨ 
= 248</v>
      </c>
      <c r="K10" s="65" t="str">
        <f>"ch©v‡jvPbv m¤úbœK…Z g„„Zz¨ 
= "&amp;K36</f>
        <v>ch©v‡jvPbv m¤úbœK…Z g„„Zz¨ 
= 171</v>
      </c>
      <c r="L10" s="65" t="str">
        <f>"wbwðZ g„„Zz¨ 
= "&amp;L36</f>
        <v>wbwðZ g„„Zz¨ 
= 107</v>
      </c>
      <c r="M10" s="65" t="str">
        <f>"QvocÎ cÖvß †ivMx
 = "&amp;M36</f>
        <v>QvocÎ cÖvß †ivMx
 = 93285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43762</v>
      </c>
      <c r="B11" s="2" t="s">
        <v>9</v>
      </c>
      <c r="C11" s="12">
        <v>1</v>
      </c>
      <c r="D11" s="57" t="s">
        <v>10</v>
      </c>
      <c r="E11" s="13">
        <v>15</v>
      </c>
      <c r="F11" s="13">
        <v>0</v>
      </c>
      <c r="G11" s="13">
        <v>0</v>
      </c>
      <c r="H11" s="82">
        <f>SUM(E11:G11)</f>
        <v>15</v>
      </c>
      <c r="I11" s="104">
        <f>H11+'23.10'!I11</f>
        <v>8114</v>
      </c>
      <c r="J11" s="49">
        <v>40</v>
      </c>
      <c r="K11" s="49">
        <v>23</v>
      </c>
      <c r="L11" s="49">
        <v>11</v>
      </c>
      <c r="M11" s="14">
        <f t="shared" ref="M11:M23" si="1">I11-N11-J11</f>
        <v>7980</v>
      </c>
      <c r="N11" s="85">
        <v>94</v>
      </c>
      <c r="O11" s="3"/>
      <c r="P11" s="3"/>
      <c r="Q11" s="3"/>
      <c r="R11" s="3"/>
    </row>
    <row r="12" spans="1:20" x14ac:dyDescent="0.3">
      <c r="A12" s="1">
        <f t="shared" si="0"/>
        <v>43762</v>
      </c>
      <c r="B12" s="2" t="s">
        <v>11</v>
      </c>
      <c r="C12" s="15">
        <v>2</v>
      </c>
      <c r="D12" s="59" t="s">
        <v>144</v>
      </c>
      <c r="E12" s="13">
        <v>6</v>
      </c>
      <c r="F12" s="13">
        <v>0</v>
      </c>
      <c r="G12" s="13">
        <v>0</v>
      </c>
      <c r="H12" s="83">
        <f t="shared" ref="H12:H23" si="2">SUM(E12:G12)</f>
        <v>6</v>
      </c>
      <c r="I12" s="105">
        <f>H12+'23.10'!I12</f>
        <v>4743</v>
      </c>
      <c r="J12" s="51">
        <v>2</v>
      </c>
      <c r="K12" s="51">
        <v>0</v>
      </c>
      <c r="L12" s="51">
        <v>0</v>
      </c>
      <c r="M12" s="17">
        <f t="shared" si="1"/>
        <v>4677</v>
      </c>
      <c r="N12" s="86">
        <v>64</v>
      </c>
      <c r="O12" s="3"/>
      <c r="P12" s="3"/>
      <c r="Q12" s="3"/>
      <c r="R12" s="3"/>
    </row>
    <row r="13" spans="1:20" x14ac:dyDescent="0.3">
      <c r="A13" s="1">
        <f t="shared" si="0"/>
        <v>43762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H13+'23.10'!I13</f>
        <v>1413</v>
      </c>
      <c r="J13" s="51">
        <v>15</v>
      </c>
      <c r="K13" s="51">
        <v>8</v>
      </c>
      <c r="L13" s="51">
        <v>8</v>
      </c>
      <c r="M13" s="17">
        <f t="shared" si="1"/>
        <v>1390</v>
      </c>
      <c r="N13" s="86">
        <v>8</v>
      </c>
      <c r="O13" s="3"/>
      <c r="Q13" s="3"/>
      <c r="R13" s="3"/>
    </row>
    <row r="14" spans="1:20" x14ac:dyDescent="0.3">
      <c r="A14" s="1">
        <f t="shared" si="0"/>
        <v>43762</v>
      </c>
      <c r="B14" s="2" t="s">
        <v>14</v>
      </c>
      <c r="C14" s="15">
        <v>4</v>
      </c>
      <c r="D14" s="59" t="s">
        <v>145</v>
      </c>
      <c r="E14" s="13">
        <v>9</v>
      </c>
      <c r="F14" s="13">
        <v>0</v>
      </c>
      <c r="G14" s="13">
        <v>0</v>
      </c>
      <c r="H14" s="83">
        <f t="shared" si="2"/>
        <v>9</v>
      </c>
      <c r="I14" s="105">
        <f>H14+'23.10'!I14</f>
        <v>3538</v>
      </c>
      <c r="J14" s="51">
        <v>7</v>
      </c>
      <c r="K14" s="51">
        <v>6</v>
      </c>
      <c r="L14" s="51">
        <v>3</v>
      </c>
      <c r="M14" s="17">
        <f t="shared" si="1"/>
        <v>3485</v>
      </c>
      <c r="N14" s="86">
        <v>46</v>
      </c>
      <c r="O14" s="3"/>
      <c r="P14" s="3"/>
      <c r="Q14" s="3"/>
      <c r="R14" s="3"/>
    </row>
    <row r="15" spans="1:20" ht="17.399999999999999" x14ac:dyDescent="0.3">
      <c r="A15" s="1">
        <f t="shared" si="0"/>
        <v>43762</v>
      </c>
      <c r="B15" s="2" t="s">
        <v>19</v>
      </c>
      <c r="C15" s="15">
        <v>5</v>
      </c>
      <c r="D15" s="59" t="s">
        <v>20</v>
      </c>
      <c r="E15" s="13">
        <v>5</v>
      </c>
      <c r="F15" s="13">
        <v>0</v>
      </c>
      <c r="G15" s="13">
        <v>0</v>
      </c>
      <c r="H15" s="83">
        <f t="shared" si="2"/>
        <v>5</v>
      </c>
      <c r="I15" s="105">
        <f>H15+'23.10'!I15</f>
        <v>1588</v>
      </c>
      <c r="J15" s="51">
        <v>3</v>
      </c>
      <c r="K15" s="51">
        <v>2</v>
      </c>
      <c r="L15" s="51">
        <v>2</v>
      </c>
      <c r="M15" s="17">
        <f t="shared" si="1"/>
        <v>1567</v>
      </c>
      <c r="N15" s="86">
        <v>18</v>
      </c>
      <c r="O15" s="3"/>
      <c r="P15" s="3"/>
      <c r="Q15" s="3"/>
      <c r="R15" s="3"/>
    </row>
    <row r="16" spans="1:20" ht="17.399999999999999" x14ac:dyDescent="0.3">
      <c r="A16" s="1">
        <f t="shared" si="0"/>
        <v>43762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H16+'23.10'!I16</f>
        <v>1003</v>
      </c>
      <c r="J16" s="51"/>
      <c r="K16" s="51"/>
      <c r="L16" s="51">
        <v>0</v>
      </c>
      <c r="M16" s="17">
        <f t="shared" si="1"/>
        <v>999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43762</v>
      </c>
      <c r="B17" s="2" t="s">
        <v>23</v>
      </c>
      <c r="C17" s="15">
        <v>7</v>
      </c>
      <c r="D17" s="61" t="s">
        <v>24</v>
      </c>
      <c r="E17" s="13">
        <v>6</v>
      </c>
      <c r="F17" s="13">
        <v>0</v>
      </c>
      <c r="G17" s="13">
        <v>0</v>
      </c>
      <c r="H17" s="83">
        <f t="shared" si="2"/>
        <v>6</v>
      </c>
      <c r="I17" s="105">
        <f>H17+'23.10'!I17</f>
        <v>3932</v>
      </c>
      <c r="J17" s="51">
        <v>15</v>
      </c>
      <c r="K17" s="51">
        <v>9</v>
      </c>
      <c r="L17" s="51">
        <v>4</v>
      </c>
      <c r="M17" s="17">
        <f t="shared" si="1"/>
        <v>3892</v>
      </c>
      <c r="N17" s="86">
        <v>25</v>
      </c>
      <c r="O17" s="3"/>
      <c r="P17" s="3"/>
      <c r="Q17" s="3"/>
      <c r="R17" s="3"/>
    </row>
    <row r="18" spans="1:18" ht="17.399999999999999" x14ac:dyDescent="0.3">
      <c r="A18" s="1">
        <f t="shared" si="0"/>
        <v>43762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H18+'23.10'!I18</f>
        <v>345</v>
      </c>
      <c r="J18" s="51"/>
      <c r="K18" s="51"/>
      <c r="L18" s="51">
        <v>0</v>
      </c>
      <c r="M18" s="17">
        <f t="shared" si="1"/>
        <v>344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43762</v>
      </c>
      <c r="B19" s="2" t="s">
        <v>27</v>
      </c>
      <c r="C19" s="15">
        <v>9</v>
      </c>
      <c r="D19" s="61" t="s">
        <v>28</v>
      </c>
      <c r="E19" s="13">
        <v>8</v>
      </c>
      <c r="F19" s="13">
        <v>0</v>
      </c>
      <c r="G19" s="13">
        <v>0</v>
      </c>
      <c r="H19" s="83">
        <f t="shared" si="2"/>
        <v>8</v>
      </c>
      <c r="I19" s="105">
        <f>H19+'23.10'!I19</f>
        <v>1682</v>
      </c>
      <c r="J19" s="51"/>
      <c r="K19" s="51">
        <v>0</v>
      </c>
      <c r="L19" s="51">
        <v>0</v>
      </c>
      <c r="M19" s="17">
        <f t="shared" si="1"/>
        <v>1651</v>
      </c>
      <c r="N19" s="86">
        <v>31</v>
      </c>
      <c r="O19" s="3"/>
      <c r="P19" s="3"/>
      <c r="Q19" s="3"/>
      <c r="R19" s="3"/>
    </row>
    <row r="20" spans="1:18" x14ac:dyDescent="0.3">
      <c r="A20" s="1">
        <f t="shared" si="0"/>
        <v>43762</v>
      </c>
      <c r="B20" s="2" t="s">
        <v>29</v>
      </c>
      <c r="C20" s="15">
        <v>10</v>
      </c>
      <c r="D20" s="59" t="s">
        <v>30</v>
      </c>
      <c r="E20" s="13">
        <v>3</v>
      </c>
      <c r="F20" s="13">
        <v>0</v>
      </c>
      <c r="G20" s="13">
        <v>0</v>
      </c>
      <c r="H20" s="83">
        <f t="shared" si="2"/>
        <v>3</v>
      </c>
      <c r="I20" s="105">
        <f>H20+'23.10'!I20</f>
        <v>2971</v>
      </c>
      <c r="J20" s="51">
        <v>3</v>
      </c>
      <c r="K20" s="51">
        <v>2</v>
      </c>
      <c r="L20" s="51">
        <v>2</v>
      </c>
      <c r="M20" s="17">
        <f t="shared" si="1"/>
        <v>2933</v>
      </c>
      <c r="N20" s="86">
        <v>35</v>
      </c>
      <c r="O20" s="3"/>
      <c r="P20" s="3"/>
      <c r="Q20" s="3"/>
      <c r="R20" s="3"/>
    </row>
    <row r="21" spans="1:18" ht="22.2" customHeight="1" x14ac:dyDescent="0.3">
      <c r="A21" s="1">
        <f t="shared" si="0"/>
        <v>43762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H21+'23.10'!I21</f>
        <v>238</v>
      </c>
      <c r="J21" s="51"/>
      <c r="K21" s="51"/>
      <c r="L21" s="51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H22+'23.10'!I22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43762</v>
      </c>
      <c r="B23" s="2" t="s">
        <v>128</v>
      </c>
      <c r="C23" s="15">
        <v>13</v>
      </c>
      <c r="D23" s="59" t="s">
        <v>129</v>
      </c>
      <c r="E23" s="51"/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53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53</v>
      </c>
      <c r="I24" s="94">
        <f t="shared" si="3"/>
        <v>29642</v>
      </c>
      <c r="J24" s="92">
        <f t="shared" si="3"/>
        <v>85</v>
      </c>
      <c r="K24" s="92">
        <f t="shared" si="3"/>
        <v>50</v>
      </c>
      <c r="L24" s="92">
        <f t="shared" si="3"/>
        <v>30</v>
      </c>
      <c r="M24" s="95">
        <f t="shared" si="3"/>
        <v>29231</v>
      </c>
      <c r="N24" s="96">
        <f t="shared" si="3"/>
        <v>326</v>
      </c>
      <c r="O24" s="3"/>
      <c r="P24" s="3"/>
      <c r="Q24" s="3"/>
      <c r="R24" s="3"/>
    </row>
    <row r="25" spans="1:18" x14ac:dyDescent="0.3">
      <c r="A25" s="1">
        <f t="shared" ref="A25:A88" si="4">$N$3</f>
        <v>43762</v>
      </c>
      <c r="B25" s="2">
        <v>1</v>
      </c>
      <c r="C25" s="78"/>
      <c r="D25" s="79" t="s">
        <v>119</v>
      </c>
      <c r="E25" s="97">
        <f>E75</f>
        <v>21</v>
      </c>
      <c r="F25" s="98">
        <f t="shared" ref="F25:N25" si="5">F75</f>
        <v>0</v>
      </c>
      <c r="G25" s="98">
        <f t="shared" si="5"/>
        <v>0</v>
      </c>
      <c r="H25" s="99">
        <f t="shared" si="5"/>
        <v>21</v>
      </c>
      <c r="I25" s="97">
        <f t="shared" si="5"/>
        <v>19332</v>
      </c>
      <c r="J25" s="98">
        <f t="shared" si="5"/>
        <v>105</v>
      </c>
      <c r="K25" s="98">
        <f t="shared" si="5"/>
        <v>97</v>
      </c>
      <c r="L25" s="100">
        <f t="shared" si="5"/>
        <v>69</v>
      </c>
      <c r="M25" s="101">
        <f t="shared" si="5"/>
        <v>19143</v>
      </c>
      <c r="N25" s="102">
        <f t="shared" si="5"/>
        <v>84</v>
      </c>
      <c r="O25" s="3"/>
      <c r="P25" s="3"/>
      <c r="Q25" s="3"/>
      <c r="R25" s="3"/>
    </row>
    <row r="26" spans="1:18" x14ac:dyDescent="0.3">
      <c r="A26" s="1">
        <f t="shared" si="4"/>
        <v>43762</v>
      </c>
      <c r="B26" s="2">
        <v>1</v>
      </c>
      <c r="C26" s="78"/>
      <c r="D26" s="79" t="s">
        <v>154</v>
      </c>
      <c r="E26" s="97">
        <f>E24+E25</f>
        <v>74</v>
      </c>
      <c r="F26" s="98">
        <f t="shared" ref="F26:N26" si="6">F24+F25</f>
        <v>0</v>
      </c>
      <c r="G26" s="98">
        <f t="shared" si="6"/>
        <v>0</v>
      </c>
      <c r="H26" s="99">
        <f t="shared" si="6"/>
        <v>74</v>
      </c>
      <c r="I26" s="97">
        <f t="shared" si="6"/>
        <v>48974</v>
      </c>
      <c r="J26" s="98">
        <f t="shared" si="6"/>
        <v>190</v>
      </c>
      <c r="K26" s="98">
        <f t="shared" si="6"/>
        <v>147</v>
      </c>
      <c r="L26" s="100">
        <f t="shared" si="6"/>
        <v>99</v>
      </c>
      <c r="M26" s="101">
        <f t="shared" si="6"/>
        <v>48374</v>
      </c>
      <c r="N26" s="102">
        <f t="shared" si="6"/>
        <v>410</v>
      </c>
      <c r="O26" s="3"/>
      <c r="P26" s="67"/>
      <c r="Q26" s="3"/>
      <c r="R26" s="3"/>
    </row>
    <row r="27" spans="1:18" x14ac:dyDescent="0.3">
      <c r="A27" s="1">
        <f t="shared" si="4"/>
        <v>43762</v>
      </c>
      <c r="B27" s="2">
        <v>1</v>
      </c>
      <c r="C27" s="80"/>
      <c r="D27" s="81" t="s">
        <v>120</v>
      </c>
      <c r="E27" s="97">
        <f>SUM(E28:E35)</f>
        <v>136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136</v>
      </c>
      <c r="I27" s="97">
        <f t="shared" si="7"/>
        <v>45501</v>
      </c>
      <c r="J27" s="98">
        <f t="shared" si="7"/>
        <v>58</v>
      </c>
      <c r="K27" s="98">
        <f t="shared" si="7"/>
        <v>24</v>
      </c>
      <c r="L27" s="100">
        <f t="shared" si="7"/>
        <v>8</v>
      </c>
      <c r="M27" s="101">
        <f t="shared" si="7"/>
        <v>44911</v>
      </c>
      <c r="N27" s="102">
        <f t="shared" si="7"/>
        <v>532</v>
      </c>
      <c r="O27" s="3"/>
      <c r="P27" s="3"/>
      <c r="Q27" s="3"/>
      <c r="R27" s="3"/>
    </row>
    <row r="28" spans="1:18" x14ac:dyDescent="0.3">
      <c r="A28" s="1">
        <f t="shared" si="4"/>
        <v>43762</v>
      </c>
      <c r="B28" s="2" t="s">
        <v>31</v>
      </c>
      <c r="C28" s="12">
        <v>1</v>
      </c>
      <c r="D28" s="48" t="s">
        <v>32</v>
      </c>
      <c r="E28" s="13">
        <v>25</v>
      </c>
      <c r="F28" s="13">
        <v>0</v>
      </c>
      <c r="G28" s="13">
        <v>0</v>
      </c>
      <c r="H28" s="82">
        <f t="shared" ref="H28:H35" si="8">SUM(E28:G28)</f>
        <v>25</v>
      </c>
      <c r="I28" s="104">
        <f>H28+'23.10'!I28</f>
        <v>10991</v>
      </c>
      <c r="J28" s="49">
        <v>13</v>
      </c>
      <c r="K28" s="49">
        <v>4</v>
      </c>
      <c r="L28" s="49">
        <v>2</v>
      </c>
      <c r="M28" s="14">
        <f t="shared" ref="M28:M35" si="9">I28-N28-J28</f>
        <v>10889</v>
      </c>
      <c r="N28" s="85">
        <v>89</v>
      </c>
      <c r="O28" s="3"/>
      <c r="P28" s="3"/>
      <c r="Q28" s="3"/>
      <c r="R28" s="3"/>
    </row>
    <row r="29" spans="1:18" x14ac:dyDescent="0.3">
      <c r="A29" s="1">
        <f t="shared" si="4"/>
        <v>43762</v>
      </c>
      <c r="B29" s="2" t="s">
        <v>33</v>
      </c>
      <c r="C29" s="15">
        <v>2</v>
      </c>
      <c r="D29" s="50" t="s">
        <v>156</v>
      </c>
      <c r="E29" s="13">
        <v>21</v>
      </c>
      <c r="F29" s="13">
        <v>0</v>
      </c>
      <c r="G29" s="13">
        <v>0</v>
      </c>
      <c r="H29" s="83">
        <f t="shared" si="8"/>
        <v>21</v>
      </c>
      <c r="I29" s="105">
        <f>H29+'23.10'!I29</f>
        <v>7353</v>
      </c>
      <c r="J29" s="51">
        <v>5</v>
      </c>
      <c r="K29" s="51">
        <v>3</v>
      </c>
      <c r="L29" s="51">
        <v>0</v>
      </c>
      <c r="M29" s="17">
        <f t="shared" si="9"/>
        <v>7223</v>
      </c>
      <c r="N29" s="86">
        <v>125</v>
      </c>
      <c r="O29" s="3"/>
      <c r="P29" s="3"/>
      <c r="Q29" s="3"/>
      <c r="R29" s="3"/>
    </row>
    <row r="30" spans="1:18" x14ac:dyDescent="0.3">
      <c r="A30" s="1">
        <f t="shared" si="4"/>
        <v>43762</v>
      </c>
      <c r="B30" s="2" t="s">
        <v>35</v>
      </c>
      <c r="C30" s="15">
        <v>3</v>
      </c>
      <c r="D30" s="50" t="s">
        <v>36</v>
      </c>
      <c r="E30" s="13">
        <v>47</v>
      </c>
      <c r="F30" s="13">
        <v>0</v>
      </c>
      <c r="G30" s="13">
        <v>0</v>
      </c>
      <c r="H30" s="83">
        <f t="shared" si="8"/>
        <v>47</v>
      </c>
      <c r="I30" s="105">
        <f>H30+'23.10'!I30</f>
        <v>10782</v>
      </c>
      <c r="J30" s="51">
        <v>17</v>
      </c>
      <c r="K30" s="51">
        <v>9</v>
      </c>
      <c r="L30" s="51">
        <v>3</v>
      </c>
      <c r="M30" s="17">
        <f t="shared" si="9"/>
        <v>10594</v>
      </c>
      <c r="N30" s="86">
        <v>171</v>
      </c>
      <c r="O30" s="3"/>
      <c r="P30" s="3"/>
      <c r="Q30" s="3"/>
      <c r="R30" s="3"/>
    </row>
    <row r="31" spans="1:18" x14ac:dyDescent="0.3">
      <c r="A31" s="1">
        <f t="shared" si="4"/>
        <v>43762</v>
      </c>
      <c r="B31" s="2" t="s">
        <v>37</v>
      </c>
      <c r="C31" s="15">
        <v>4</v>
      </c>
      <c r="D31" s="50" t="s">
        <v>38</v>
      </c>
      <c r="E31" s="13">
        <v>5</v>
      </c>
      <c r="F31" s="13">
        <v>0</v>
      </c>
      <c r="G31" s="13">
        <v>0</v>
      </c>
      <c r="H31" s="83">
        <f t="shared" si="8"/>
        <v>5</v>
      </c>
      <c r="I31" s="105">
        <f>H31+'23.10'!I31</f>
        <v>2076</v>
      </c>
      <c r="J31" s="51">
        <v>4</v>
      </c>
      <c r="K31" s="51">
        <v>3</v>
      </c>
      <c r="L31" s="51">
        <v>2</v>
      </c>
      <c r="M31" s="17">
        <f t="shared" si="9"/>
        <v>2055</v>
      </c>
      <c r="N31" s="86">
        <v>17</v>
      </c>
      <c r="O31" s="3"/>
      <c r="P31" s="3"/>
      <c r="Q31" s="3"/>
      <c r="R31" s="3"/>
    </row>
    <row r="32" spans="1:18" x14ac:dyDescent="0.3">
      <c r="A32" s="1">
        <f t="shared" si="4"/>
        <v>43762</v>
      </c>
      <c r="B32" s="2" t="s">
        <v>39</v>
      </c>
      <c r="C32" s="15">
        <v>5</v>
      </c>
      <c r="D32" s="50" t="s">
        <v>40</v>
      </c>
      <c r="E32" s="13">
        <v>11</v>
      </c>
      <c r="F32" s="13">
        <v>0</v>
      </c>
      <c r="G32" s="13">
        <v>0</v>
      </c>
      <c r="H32" s="83">
        <f t="shared" si="8"/>
        <v>11</v>
      </c>
      <c r="I32" s="105">
        <f>H32+'23.10'!I32</f>
        <v>4599</v>
      </c>
      <c r="J32" s="51">
        <v>5</v>
      </c>
      <c r="K32" s="51">
        <v>1</v>
      </c>
      <c r="L32" s="51">
        <v>0</v>
      </c>
      <c r="M32" s="17">
        <f t="shared" si="9"/>
        <v>4561</v>
      </c>
      <c r="N32" s="86">
        <v>33</v>
      </c>
      <c r="O32" s="3"/>
      <c r="P32" s="3"/>
      <c r="Q32" s="3"/>
      <c r="R32" s="3"/>
    </row>
    <row r="33" spans="1:18" x14ac:dyDescent="0.3">
      <c r="A33" s="1">
        <f t="shared" si="4"/>
        <v>43762</v>
      </c>
      <c r="B33" s="2" t="s">
        <v>41</v>
      </c>
      <c r="C33" s="15">
        <v>6</v>
      </c>
      <c r="D33" s="50" t="s">
        <v>42</v>
      </c>
      <c r="E33" s="13">
        <v>21</v>
      </c>
      <c r="F33" s="13">
        <v>0</v>
      </c>
      <c r="G33" s="13">
        <v>0</v>
      </c>
      <c r="H33" s="83">
        <f t="shared" si="8"/>
        <v>21</v>
      </c>
      <c r="I33" s="105">
        <f>H33+'23.10'!I33</f>
        <v>6464</v>
      </c>
      <c r="J33" s="51">
        <v>9</v>
      </c>
      <c r="K33" s="51">
        <v>3</v>
      </c>
      <c r="L33" s="51">
        <v>0</v>
      </c>
      <c r="M33" s="17">
        <f t="shared" si="9"/>
        <v>6384</v>
      </c>
      <c r="N33" s="86">
        <v>71</v>
      </c>
      <c r="O33" s="3"/>
      <c r="P33" s="3"/>
      <c r="Q33" s="3"/>
      <c r="R33" s="3"/>
    </row>
    <row r="34" spans="1:18" x14ac:dyDescent="0.3">
      <c r="A34" s="1">
        <f t="shared" si="4"/>
        <v>43762</v>
      </c>
      <c r="B34" s="2" t="s">
        <v>43</v>
      </c>
      <c r="C34" s="15">
        <v>7</v>
      </c>
      <c r="D34" s="50" t="s">
        <v>44</v>
      </c>
      <c r="E34" s="13">
        <v>2</v>
      </c>
      <c r="F34" s="13">
        <v>0</v>
      </c>
      <c r="G34" s="13">
        <v>0</v>
      </c>
      <c r="H34" s="83">
        <f t="shared" si="8"/>
        <v>2</v>
      </c>
      <c r="I34" s="105">
        <f>H34+'23.10'!I34</f>
        <v>979</v>
      </c>
      <c r="J34" s="51">
        <v>1</v>
      </c>
      <c r="K34" s="51">
        <v>0</v>
      </c>
      <c r="L34" s="51">
        <v>0</v>
      </c>
      <c r="M34" s="17">
        <f t="shared" si="9"/>
        <v>973</v>
      </c>
      <c r="N34" s="86">
        <v>5</v>
      </c>
      <c r="O34" s="3"/>
      <c r="P34" s="3"/>
      <c r="Q34" s="3"/>
      <c r="R34" s="3"/>
    </row>
    <row r="35" spans="1:18" x14ac:dyDescent="0.3">
      <c r="A35" s="1">
        <f t="shared" si="4"/>
        <v>43762</v>
      </c>
      <c r="B35" s="2" t="s">
        <v>45</v>
      </c>
      <c r="C35" s="20">
        <v>8</v>
      </c>
      <c r="D35" s="54" t="s">
        <v>46</v>
      </c>
      <c r="E35" s="13">
        <v>4</v>
      </c>
      <c r="F35" s="13">
        <v>0</v>
      </c>
      <c r="G35" s="13">
        <v>0</v>
      </c>
      <c r="H35" s="84">
        <f t="shared" si="8"/>
        <v>4</v>
      </c>
      <c r="I35" s="106">
        <f>H35+'23.10'!I35</f>
        <v>2257</v>
      </c>
      <c r="J35" s="55">
        <v>4</v>
      </c>
      <c r="K35" s="55">
        <v>1</v>
      </c>
      <c r="L35" s="55">
        <v>1</v>
      </c>
      <c r="M35" s="19">
        <f t="shared" si="9"/>
        <v>2232</v>
      </c>
      <c r="N35" s="87">
        <v>21</v>
      </c>
      <c r="O35" s="3"/>
      <c r="P35" s="3"/>
      <c r="Q35" s="3"/>
      <c r="R35" s="3"/>
    </row>
    <row r="36" spans="1:18" x14ac:dyDescent="0.3">
      <c r="A36" s="1">
        <f t="shared" si="4"/>
        <v>43762</v>
      </c>
      <c r="B36" s="2">
        <v>1</v>
      </c>
      <c r="C36" s="103"/>
      <c r="D36" s="22" t="s">
        <v>47</v>
      </c>
      <c r="E36" s="23">
        <f>SUM(E26:E27)</f>
        <v>210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210</v>
      </c>
      <c r="I36" s="23">
        <f t="shared" si="10"/>
        <v>94475</v>
      </c>
      <c r="J36" s="23">
        <f t="shared" si="10"/>
        <v>248</v>
      </c>
      <c r="K36" s="23">
        <f t="shared" si="10"/>
        <v>171</v>
      </c>
      <c r="L36" s="23">
        <f t="shared" si="10"/>
        <v>107</v>
      </c>
      <c r="M36" s="23">
        <f t="shared" si="10"/>
        <v>93285</v>
      </c>
      <c r="N36" s="23">
        <f t="shared" si="10"/>
        <v>942</v>
      </c>
      <c r="O36" s="3"/>
      <c r="P36" s="3"/>
      <c r="Q36" s="3"/>
      <c r="R36" s="3"/>
    </row>
    <row r="37" spans="1:18" ht="21.6" customHeight="1" x14ac:dyDescent="0.3">
      <c r="A37" s="1">
        <f t="shared" si="4"/>
        <v>43762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43762</v>
      </c>
      <c r="B38" s="64">
        <v>1</v>
      </c>
      <c r="C38" s="69"/>
      <c r="D38" s="306" t="s">
        <v>218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43762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43762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43762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43762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43762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84</v>
      </c>
      <c r="O43" s="3"/>
      <c r="P43" s="3"/>
      <c r="Q43" s="3"/>
      <c r="R43" s="3"/>
    </row>
    <row r="44" spans="1:18" ht="58.2" customHeight="1" x14ac:dyDescent="0.3">
      <c r="A44" s="1">
        <f t="shared" si="4"/>
        <v>43762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89" t="s">
        <v>142</v>
      </c>
      <c r="I44" s="65" t="str">
        <f>"me©‡gvU fwZ© 
= "&amp;I75</f>
        <v>me©‡gvU fwZ© 
= 19332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97</v>
      </c>
      <c r="L44" s="65" t="str">
        <f>"wbwðZ g„„Zz¨ 
= "&amp;L75</f>
        <v>wbwðZ g„„Zz¨ 
= 69</v>
      </c>
      <c r="M44" s="65" t="str">
        <f>"QvocÎ cÖvß †ivMx
 = "&amp;M75</f>
        <v>QvocÎ cÖvß †ivMx
 = 19143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43762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H45+'23.10'!I45</f>
        <v>1195</v>
      </c>
      <c r="J45" s="49">
        <v>3</v>
      </c>
      <c r="K45" s="49">
        <v>2</v>
      </c>
      <c r="L45" s="49">
        <v>1</v>
      </c>
      <c r="M45" s="14">
        <f t="shared" ref="M45:M74" si="12">I45-N45-J45</f>
        <v>1191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43762</v>
      </c>
      <c r="B46" s="2" t="s">
        <v>15</v>
      </c>
      <c r="C46" s="33">
        <v>2</v>
      </c>
      <c r="D46" s="50" t="s">
        <v>16</v>
      </c>
      <c r="E46" s="13">
        <v>2</v>
      </c>
      <c r="F46" s="13">
        <v>0</v>
      </c>
      <c r="G46" s="13">
        <v>0</v>
      </c>
      <c r="H46" s="83">
        <f t="shared" si="11"/>
        <v>2</v>
      </c>
      <c r="I46" s="105">
        <f>H46+'23.10'!I46</f>
        <v>1810</v>
      </c>
      <c r="J46" s="51">
        <v>11</v>
      </c>
      <c r="K46" s="51">
        <v>10</v>
      </c>
      <c r="L46" s="51">
        <v>8</v>
      </c>
      <c r="M46" s="17">
        <f t="shared" si="12"/>
        <v>1789</v>
      </c>
      <c r="N46" s="86">
        <v>10</v>
      </c>
      <c r="O46" s="3"/>
      <c r="P46" s="3"/>
      <c r="Q46" s="3"/>
      <c r="R46" s="3"/>
    </row>
    <row r="47" spans="1:18" ht="17.55" customHeight="1" x14ac:dyDescent="0.3">
      <c r="A47" s="1">
        <f t="shared" si="4"/>
        <v>43762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H47+'23.10'!I47</f>
        <v>647</v>
      </c>
      <c r="J47" s="51">
        <v>4</v>
      </c>
      <c r="K47" s="51">
        <v>4</v>
      </c>
      <c r="L47" s="51">
        <v>3</v>
      </c>
      <c r="M47" s="17">
        <f t="shared" si="12"/>
        <v>643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43762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H48+'23.10'!I48</f>
        <v>738</v>
      </c>
      <c r="J48" s="51">
        <v>8</v>
      </c>
      <c r="K48" s="51">
        <v>7</v>
      </c>
      <c r="L48" s="51">
        <v>4</v>
      </c>
      <c r="M48" s="17">
        <f t="shared" si="12"/>
        <v>726</v>
      </c>
      <c r="N48" s="86">
        <v>4</v>
      </c>
      <c r="O48" s="3"/>
      <c r="P48" s="3"/>
      <c r="Q48" s="3"/>
      <c r="R48" s="3"/>
    </row>
    <row r="49" spans="1:18" ht="17.55" customHeight="1" x14ac:dyDescent="0.3">
      <c r="A49" s="1">
        <f t="shared" si="4"/>
        <v>43762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H49+'23.10'!I49</f>
        <v>884</v>
      </c>
      <c r="J49" s="51">
        <v>12</v>
      </c>
      <c r="K49" s="51">
        <v>12</v>
      </c>
      <c r="L49" s="51">
        <v>12</v>
      </c>
      <c r="M49" s="17">
        <f t="shared" si="12"/>
        <v>868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43762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H50+'23.10'!I50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43762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H51+'23.10'!I51</f>
        <v>267</v>
      </c>
      <c r="J51" s="51">
        <v>2</v>
      </c>
      <c r="K51" s="51">
        <v>2</v>
      </c>
      <c r="L51" s="51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43762</v>
      </c>
      <c r="B52" s="2" t="s">
        <v>71</v>
      </c>
      <c r="C52" s="33">
        <v>8</v>
      </c>
      <c r="D52" s="50" t="s">
        <v>72</v>
      </c>
      <c r="E52" s="13">
        <v>2</v>
      </c>
      <c r="F52" s="13">
        <v>0</v>
      </c>
      <c r="G52" s="13">
        <v>0</v>
      </c>
      <c r="H52" s="83">
        <f t="shared" si="11"/>
        <v>2</v>
      </c>
      <c r="I52" s="105">
        <f>H52+'23.10'!I52</f>
        <v>360</v>
      </c>
      <c r="J52" s="51">
        <v>1</v>
      </c>
      <c r="K52" s="51">
        <v>2</v>
      </c>
      <c r="L52" s="51">
        <v>2</v>
      </c>
      <c r="M52" s="17">
        <f t="shared" si="12"/>
        <v>354</v>
      </c>
      <c r="N52" s="86">
        <v>5</v>
      </c>
      <c r="O52" s="3"/>
      <c r="P52" s="3"/>
      <c r="Q52" s="3"/>
      <c r="R52" s="3"/>
    </row>
    <row r="53" spans="1:18" ht="17.55" customHeight="1" x14ac:dyDescent="0.3">
      <c r="A53" s="1">
        <f t="shared" si="4"/>
        <v>43762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H53+'23.10'!I53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43762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H54+'23.10'!I54</f>
        <v>1660</v>
      </c>
      <c r="J54" s="51">
        <v>2</v>
      </c>
      <c r="K54" s="51">
        <v>1</v>
      </c>
      <c r="L54" s="51">
        <v>1</v>
      </c>
      <c r="M54" s="17">
        <f t="shared" si="12"/>
        <v>1647</v>
      </c>
      <c r="N54" s="86">
        <v>11</v>
      </c>
      <c r="O54" s="3"/>
      <c r="P54" s="3"/>
      <c r="Q54" s="3"/>
      <c r="R54" s="3"/>
    </row>
    <row r="55" spans="1:18" ht="17.55" customHeight="1" x14ac:dyDescent="0.3">
      <c r="A55" s="1">
        <f t="shared" si="4"/>
        <v>43762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H55+'23.10'!I55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43762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H56+'23.10'!I56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43762</v>
      </c>
      <c r="B57" s="2" t="s">
        <v>81</v>
      </c>
      <c r="C57" s="33">
        <v>13</v>
      </c>
      <c r="D57" s="50" t="s">
        <v>82</v>
      </c>
      <c r="E57" s="13">
        <v>2</v>
      </c>
      <c r="F57" s="13">
        <v>0</v>
      </c>
      <c r="G57" s="13">
        <v>0</v>
      </c>
      <c r="H57" s="83">
        <f t="shared" si="11"/>
        <v>2</v>
      </c>
      <c r="I57" s="105">
        <f>H57+'23.10'!I57</f>
        <v>669</v>
      </c>
      <c r="J57" s="51">
        <v>4</v>
      </c>
      <c r="K57" s="51">
        <v>4</v>
      </c>
      <c r="L57" s="51">
        <v>1</v>
      </c>
      <c r="M57" s="17">
        <f t="shared" si="12"/>
        <v>661</v>
      </c>
      <c r="N57" s="86">
        <v>4</v>
      </c>
      <c r="O57" s="3"/>
      <c r="P57" s="3"/>
      <c r="Q57" s="3"/>
      <c r="R57" s="3"/>
    </row>
    <row r="58" spans="1:18" ht="17.55" customHeight="1" x14ac:dyDescent="0.3">
      <c r="A58" s="1">
        <f t="shared" si="4"/>
        <v>43762</v>
      </c>
      <c r="B58" s="2" t="s">
        <v>83</v>
      </c>
      <c r="C58" s="33">
        <v>14</v>
      </c>
      <c r="D58" s="50" t="s">
        <v>84</v>
      </c>
      <c r="E58" s="13">
        <v>4</v>
      </c>
      <c r="F58" s="13">
        <v>0</v>
      </c>
      <c r="G58" s="13">
        <v>0</v>
      </c>
      <c r="H58" s="83">
        <f t="shared" si="11"/>
        <v>4</v>
      </c>
      <c r="I58" s="105">
        <f>H58+'23.10'!I58</f>
        <v>1362</v>
      </c>
      <c r="J58" s="51">
        <v>6</v>
      </c>
      <c r="K58" s="51">
        <v>6</v>
      </c>
      <c r="L58" s="51">
        <v>4</v>
      </c>
      <c r="M58" s="17">
        <f t="shared" si="12"/>
        <v>1346</v>
      </c>
      <c r="N58" s="86">
        <v>10</v>
      </c>
      <c r="O58" s="3"/>
      <c r="P58" s="3"/>
      <c r="Q58" s="3"/>
      <c r="R58" s="3"/>
    </row>
    <row r="59" spans="1:18" ht="17.55" customHeight="1" x14ac:dyDescent="0.3">
      <c r="A59" s="1">
        <f t="shared" si="4"/>
        <v>43762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H59+'23.10'!I59</f>
        <v>751</v>
      </c>
      <c r="J59" s="51">
        <v>8</v>
      </c>
      <c r="K59" s="51">
        <v>8</v>
      </c>
      <c r="L59" s="51">
        <v>7</v>
      </c>
      <c r="M59" s="17">
        <f t="shared" si="12"/>
        <v>736</v>
      </c>
      <c r="N59" s="86">
        <v>7</v>
      </c>
      <c r="O59" s="3"/>
      <c r="P59" s="3"/>
      <c r="Q59" s="3"/>
      <c r="R59" s="3"/>
    </row>
    <row r="60" spans="1:18" ht="17.55" customHeight="1" x14ac:dyDescent="0.3">
      <c r="A60" s="1">
        <f t="shared" si="4"/>
        <v>43762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H60+'23.10'!I60</f>
        <v>360</v>
      </c>
      <c r="J60" s="51"/>
      <c r="K60" s="51"/>
      <c r="L60" s="51">
        <v>0</v>
      </c>
      <c r="M60" s="17">
        <f t="shared" si="12"/>
        <v>357</v>
      </c>
      <c r="N60" s="86">
        <v>3</v>
      </c>
      <c r="O60" s="3"/>
      <c r="P60" s="3"/>
      <c r="Q60" s="3"/>
      <c r="R60" s="3"/>
    </row>
    <row r="61" spans="1:18" ht="17.55" customHeight="1" x14ac:dyDescent="0.3">
      <c r="A61" s="1">
        <f t="shared" si="4"/>
        <v>43762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H61+'23.10'!I61</f>
        <v>475</v>
      </c>
      <c r="J61" s="51"/>
      <c r="K61" s="51"/>
      <c r="L61" s="51">
        <v>0</v>
      </c>
      <c r="M61" s="17">
        <f t="shared" si="12"/>
        <v>473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43762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H62+'23.10'!I62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43762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H63+'23.10'!I63</f>
        <v>785</v>
      </c>
      <c r="J63" s="51">
        <v>6</v>
      </c>
      <c r="K63" s="51">
        <v>5</v>
      </c>
      <c r="L63" s="51">
        <v>5</v>
      </c>
      <c r="M63" s="17">
        <f t="shared" si="12"/>
        <v>775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43762</v>
      </c>
      <c r="B64" s="2" t="s">
        <v>95</v>
      </c>
      <c r="C64" s="33">
        <v>20</v>
      </c>
      <c r="D64" s="50" t="s">
        <v>96</v>
      </c>
      <c r="E64" s="13">
        <v>2</v>
      </c>
      <c r="F64" s="13">
        <v>0</v>
      </c>
      <c r="G64" s="13">
        <v>0</v>
      </c>
      <c r="H64" s="83">
        <f t="shared" si="11"/>
        <v>2</v>
      </c>
      <c r="I64" s="105">
        <f>H64+'23.10'!I64</f>
        <v>962</v>
      </c>
      <c r="J64" s="51"/>
      <c r="K64" s="51"/>
      <c r="L64" s="51">
        <v>0</v>
      </c>
      <c r="M64" s="17">
        <f t="shared" si="12"/>
        <v>957</v>
      </c>
      <c r="N64" s="86">
        <v>5</v>
      </c>
      <c r="O64" s="3"/>
      <c r="P64" s="3"/>
      <c r="Q64" s="3"/>
      <c r="R64" s="3"/>
    </row>
    <row r="65" spans="1:18" ht="17.55" customHeight="1" x14ac:dyDescent="0.3">
      <c r="A65" s="1">
        <f t="shared" si="4"/>
        <v>43762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H65+'23.10'!I65</f>
        <v>479</v>
      </c>
      <c r="J65" s="51">
        <v>4</v>
      </c>
      <c r="K65" s="51">
        <v>4</v>
      </c>
      <c r="L65" s="51">
        <v>4</v>
      </c>
      <c r="M65" s="17">
        <f t="shared" si="12"/>
        <v>475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43762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H66+'23.10'!I66</f>
        <v>306</v>
      </c>
      <c r="J66" s="51">
        <v>7</v>
      </c>
      <c r="K66" s="51">
        <v>7</v>
      </c>
      <c r="L66" s="51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43762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H67+'23.10'!I67</f>
        <v>709</v>
      </c>
      <c r="J67" s="51">
        <v>7</v>
      </c>
      <c r="K67" s="51">
        <v>6</v>
      </c>
      <c r="L67" s="51">
        <v>5</v>
      </c>
      <c r="M67" s="17">
        <f t="shared" si="12"/>
        <v>698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43762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H68+'23.10'!I68</f>
        <v>357</v>
      </c>
      <c r="J68" s="51">
        <v>2</v>
      </c>
      <c r="K68" s="51">
        <v>2</v>
      </c>
      <c r="L68" s="51">
        <v>0</v>
      </c>
      <c r="M68" s="17">
        <f t="shared" si="12"/>
        <v>355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43762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H69+'23.10'!I69</f>
        <v>825</v>
      </c>
      <c r="J69" s="51">
        <v>2</v>
      </c>
      <c r="K69" s="51">
        <v>2</v>
      </c>
      <c r="L69" s="51">
        <v>1</v>
      </c>
      <c r="M69" s="17">
        <f t="shared" si="12"/>
        <v>816</v>
      </c>
      <c r="N69" s="86">
        <v>7</v>
      </c>
      <c r="O69" s="3"/>
      <c r="P69" s="3"/>
      <c r="Q69" s="3"/>
      <c r="R69" s="3"/>
    </row>
    <row r="70" spans="1:18" ht="17.55" customHeight="1" x14ac:dyDescent="0.3">
      <c r="A70" s="1">
        <f t="shared" si="4"/>
        <v>43762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H70+'23.10'!I70</f>
        <v>768</v>
      </c>
      <c r="J70" s="51">
        <v>2</v>
      </c>
      <c r="K70" s="51">
        <v>2</v>
      </c>
      <c r="L70" s="51">
        <v>0</v>
      </c>
      <c r="M70" s="17">
        <f t="shared" si="12"/>
        <v>764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43762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H71+'23.10'!I71</f>
        <v>771</v>
      </c>
      <c r="J71" s="51"/>
      <c r="K71" s="51"/>
      <c r="L71" s="51">
        <v>0</v>
      </c>
      <c r="M71" s="17">
        <f t="shared" si="12"/>
        <v>771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43762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H72+'23.10'!I72</f>
        <v>297</v>
      </c>
      <c r="J72" s="51"/>
      <c r="K72" s="51"/>
      <c r="L72" s="51">
        <v>0</v>
      </c>
      <c r="M72" s="17">
        <f t="shared" si="12"/>
        <v>296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43762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H73+'23.10'!I73</f>
        <v>395</v>
      </c>
      <c r="J73" s="51">
        <v>3</v>
      </c>
      <c r="K73" s="51">
        <v>3</v>
      </c>
      <c r="L73" s="51">
        <v>3</v>
      </c>
      <c r="M73" s="17">
        <f t="shared" si="12"/>
        <v>392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43762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H74+'23.10'!I74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43762</v>
      </c>
      <c r="B75" s="2">
        <v>1</v>
      </c>
      <c r="C75" s="29"/>
      <c r="D75" s="22" t="s">
        <v>117</v>
      </c>
      <c r="E75" s="23">
        <f>SUM(E45:E74)</f>
        <v>21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21</v>
      </c>
      <c r="I75" s="23">
        <f t="shared" si="13"/>
        <v>19332</v>
      </c>
      <c r="J75" s="23">
        <f t="shared" si="13"/>
        <v>105</v>
      </c>
      <c r="K75" s="23">
        <f t="shared" si="13"/>
        <v>97</v>
      </c>
      <c r="L75" s="23">
        <f t="shared" si="13"/>
        <v>69</v>
      </c>
      <c r="M75" s="23">
        <f t="shared" si="13"/>
        <v>19143</v>
      </c>
      <c r="N75" s="23">
        <f t="shared" si="13"/>
        <v>84</v>
      </c>
      <c r="O75" s="3"/>
      <c r="P75" s="3"/>
      <c r="Q75" s="3"/>
      <c r="R75" s="3"/>
    </row>
    <row r="76" spans="1:18" ht="17.55" customHeight="1" x14ac:dyDescent="0.3">
      <c r="A76" s="1">
        <f t="shared" si="4"/>
        <v>43762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43762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43762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43762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43762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43762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43762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43762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43762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43762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43762</v>
      </c>
      <c r="B86" s="2">
        <v>1</v>
      </c>
      <c r="E86" s="30"/>
    </row>
    <row r="87" spans="1:14" x14ac:dyDescent="0.3">
      <c r="A87" s="1">
        <f t="shared" si="4"/>
        <v>43762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43762</v>
      </c>
      <c r="B88" s="2">
        <v>1</v>
      </c>
      <c r="E88" s="30"/>
    </row>
    <row r="89" spans="1:14" x14ac:dyDescent="0.3">
      <c r="A89" s="1">
        <f t="shared" ref="A89" si="14">$N$3</f>
        <v>43762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43761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43761</v>
      </c>
      <c r="B2" s="2">
        <v>1</v>
      </c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41"/>
      <c r="N2" s="187"/>
    </row>
    <row r="3" spans="1:20" ht="17.399999999999999" x14ac:dyDescent="0.3">
      <c r="A3" s="1">
        <f t="shared" si="0"/>
        <v>43761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43761</v>
      </c>
      <c r="O3" s="3"/>
      <c r="P3" s="3"/>
      <c r="Q3" s="3"/>
      <c r="R3" s="3"/>
    </row>
    <row r="4" spans="1:20" ht="17.399999999999999" x14ac:dyDescent="0.3">
      <c r="A4" s="1">
        <f t="shared" si="0"/>
        <v>43761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43761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43761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43761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43761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43761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236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930</v>
      </c>
      <c r="O9" s="3"/>
      <c r="P9" s="3"/>
      <c r="Q9" s="40" t="str">
        <f>"24 N›Uvq ?? msL¨v = "&amp;H36</f>
        <v>24 N›Uvq ?? msL¨v = 236</v>
      </c>
    </row>
    <row r="10" spans="1:20" ht="57.6" x14ac:dyDescent="0.3">
      <c r="A10" s="1">
        <f t="shared" si="0"/>
        <v>43761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88" t="s">
        <v>142</v>
      </c>
      <c r="I10" s="65" t="str">
        <f>"me©‡gvU fwZ©
= "&amp;I36</f>
        <v>me©‡gvU fwZ©
= 94265</v>
      </c>
      <c r="J10" s="65" t="str">
        <f>"ch©v‡jvPbvi Rb¨ †cÖwiZ g„„Zz¨ 
= "&amp;J36</f>
        <v>ch©v‡jvPbvi Rb¨ †cÖwiZ g„„Zz¨ 
= 248</v>
      </c>
      <c r="K10" s="65" t="str">
        <f>"ch©v‡jvPbv m¤úbœK…Z g„„Zz¨ 
= "&amp;K36</f>
        <v>ch©v‡jvPbv m¤úbœK…Z g„„Zz¨ 
= 171</v>
      </c>
      <c r="L10" s="65" t="str">
        <f>"wbwðZ g„„Zz¨ 
= "&amp;L36</f>
        <v>wbwðZ g„„Zz¨ 
= 107</v>
      </c>
      <c r="M10" s="65" t="str">
        <f>"QvocÎ cÖvß †ivMx
 = "&amp;M36</f>
        <v>QvocÎ cÖvß †ivMx
 = 93087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43761</v>
      </c>
      <c r="B11" s="2" t="s">
        <v>9</v>
      </c>
      <c r="C11" s="12">
        <v>1</v>
      </c>
      <c r="D11" s="57" t="s">
        <v>10</v>
      </c>
      <c r="E11" s="13">
        <v>24</v>
      </c>
      <c r="F11" s="13">
        <v>0</v>
      </c>
      <c r="G11" s="13">
        <v>0</v>
      </c>
      <c r="H11" s="82">
        <f>SUM(E11:G11)</f>
        <v>24</v>
      </c>
      <c r="I11" s="104">
        <f>H11+'22.10'!I11</f>
        <v>8099</v>
      </c>
      <c r="J11" s="49">
        <v>40</v>
      </c>
      <c r="K11" s="49">
        <v>23</v>
      </c>
      <c r="L11" s="49">
        <v>11</v>
      </c>
      <c r="M11" s="14">
        <f t="shared" ref="M11:M23" si="1">I11-N11-J11</f>
        <v>7977</v>
      </c>
      <c r="N11" s="85">
        <v>82</v>
      </c>
      <c r="O11" s="3"/>
      <c r="P11" s="3"/>
      <c r="Q11" s="3"/>
      <c r="R11" s="3"/>
    </row>
    <row r="12" spans="1:20" x14ac:dyDescent="0.3">
      <c r="A12" s="1">
        <f t="shared" si="0"/>
        <v>43761</v>
      </c>
      <c r="B12" s="2" t="s">
        <v>11</v>
      </c>
      <c r="C12" s="15">
        <v>2</v>
      </c>
      <c r="D12" s="59" t="s">
        <v>144</v>
      </c>
      <c r="E12" s="13">
        <v>9</v>
      </c>
      <c r="F12" s="13">
        <v>0</v>
      </c>
      <c r="G12" s="13">
        <v>0</v>
      </c>
      <c r="H12" s="83">
        <f t="shared" ref="H12:H23" si="2">SUM(E12:G12)</f>
        <v>9</v>
      </c>
      <c r="I12" s="105">
        <f>H12+'22.10'!I12</f>
        <v>4737</v>
      </c>
      <c r="J12" s="51">
        <v>2</v>
      </c>
      <c r="K12" s="51">
        <v>0</v>
      </c>
      <c r="L12" s="51">
        <v>0</v>
      </c>
      <c r="M12" s="17">
        <f t="shared" si="1"/>
        <v>4667</v>
      </c>
      <c r="N12" s="86">
        <v>68</v>
      </c>
      <c r="O12" s="3"/>
      <c r="P12" s="3"/>
      <c r="Q12" s="3"/>
      <c r="R12" s="3"/>
    </row>
    <row r="13" spans="1:20" x14ac:dyDescent="0.3">
      <c r="A13" s="1">
        <f t="shared" si="0"/>
        <v>43761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H13+'22.10'!I13</f>
        <v>1412</v>
      </c>
      <c r="J13" s="51">
        <v>15</v>
      </c>
      <c r="K13" s="51">
        <v>8</v>
      </c>
      <c r="L13" s="51">
        <v>8</v>
      </c>
      <c r="M13" s="17">
        <f t="shared" si="1"/>
        <v>1389</v>
      </c>
      <c r="N13" s="86">
        <v>8</v>
      </c>
      <c r="O13" s="3"/>
      <c r="Q13" s="3"/>
      <c r="R13" s="3"/>
    </row>
    <row r="14" spans="1:20" x14ac:dyDescent="0.3">
      <c r="A14" s="1">
        <f t="shared" si="0"/>
        <v>43761</v>
      </c>
      <c r="B14" s="2" t="s">
        <v>14</v>
      </c>
      <c r="C14" s="15">
        <v>4</v>
      </c>
      <c r="D14" s="59" t="s">
        <v>145</v>
      </c>
      <c r="E14" s="13">
        <v>6</v>
      </c>
      <c r="F14" s="13">
        <v>0</v>
      </c>
      <c r="G14" s="13">
        <v>0</v>
      </c>
      <c r="H14" s="83">
        <f t="shared" si="2"/>
        <v>6</v>
      </c>
      <c r="I14" s="105">
        <f>H14+'22.10'!I14</f>
        <v>3529</v>
      </c>
      <c r="J14" s="51">
        <v>7</v>
      </c>
      <c r="K14" s="51">
        <v>6</v>
      </c>
      <c r="L14" s="51">
        <v>3</v>
      </c>
      <c r="M14" s="17">
        <f t="shared" si="1"/>
        <v>3464</v>
      </c>
      <c r="N14" s="86">
        <v>58</v>
      </c>
      <c r="O14" s="3"/>
      <c r="P14" s="3"/>
      <c r="Q14" s="3"/>
      <c r="R14" s="3"/>
    </row>
    <row r="15" spans="1:20" ht="17.399999999999999" x14ac:dyDescent="0.3">
      <c r="A15" s="1">
        <f t="shared" si="0"/>
        <v>43761</v>
      </c>
      <c r="B15" s="2" t="s">
        <v>19</v>
      </c>
      <c r="C15" s="15">
        <v>5</v>
      </c>
      <c r="D15" s="59" t="s">
        <v>20</v>
      </c>
      <c r="E15" s="13">
        <v>4</v>
      </c>
      <c r="F15" s="13">
        <v>0</v>
      </c>
      <c r="G15" s="13">
        <v>0</v>
      </c>
      <c r="H15" s="83">
        <f t="shared" si="2"/>
        <v>4</v>
      </c>
      <c r="I15" s="105">
        <f>H15+'22.10'!I15</f>
        <v>1583</v>
      </c>
      <c r="J15" s="51">
        <v>3</v>
      </c>
      <c r="K15" s="51">
        <v>2</v>
      </c>
      <c r="L15" s="51">
        <v>2</v>
      </c>
      <c r="M15" s="17">
        <f t="shared" si="1"/>
        <v>1561</v>
      </c>
      <c r="N15" s="86">
        <v>19</v>
      </c>
      <c r="O15" s="3"/>
      <c r="P15" s="3"/>
      <c r="Q15" s="3"/>
      <c r="R15" s="3"/>
    </row>
    <row r="16" spans="1:20" ht="17.399999999999999" x14ac:dyDescent="0.3">
      <c r="A16" s="1">
        <f t="shared" si="0"/>
        <v>43761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H16+'22.10'!I16</f>
        <v>1003</v>
      </c>
      <c r="J16" s="51"/>
      <c r="K16" s="51"/>
      <c r="L16" s="51">
        <v>0</v>
      </c>
      <c r="M16" s="17">
        <f t="shared" si="1"/>
        <v>999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43761</v>
      </c>
      <c r="B17" s="2" t="s">
        <v>23</v>
      </c>
      <c r="C17" s="15">
        <v>7</v>
      </c>
      <c r="D17" s="61" t="s">
        <v>24</v>
      </c>
      <c r="E17" s="13">
        <v>14</v>
      </c>
      <c r="F17" s="13">
        <v>0</v>
      </c>
      <c r="G17" s="13">
        <v>0</v>
      </c>
      <c r="H17" s="83">
        <f t="shared" si="2"/>
        <v>14</v>
      </c>
      <c r="I17" s="105">
        <f>H17+'22.10'!I17</f>
        <v>3926</v>
      </c>
      <c r="J17" s="51">
        <v>15</v>
      </c>
      <c r="K17" s="51">
        <v>9</v>
      </c>
      <c r="L17" s="51">
        <v>4</v>
      </c>
      <c r="M17" s="17">
        <f t="shared" si="1"/>
        <v>3885</v>
      </c>
      <c r="N17" s="86">
        <v>26</v>
      </c>
      <c r="O17" s="3"/>
      <c r="P17" s="3"/>
      <c r="Q17" s="3"/>
      <c r="R17" s="3"/>
    </row>
    <row r="18" spans="1:18" ht="17.399999999999999" x14ac:dyDescent="0.3">
      <c r="A18" s="1">
        <f t="shared" si="0"/>
        <v>43761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H18+'22.10'!I18</f>
        <v>345</v>
      </c>
      <c r="J18" s="51"/>
      <c r="K18" s="51"/>
      <c r="L18" s="51">
        <v>0</v>
      </c>
      <c r="M18" s="17">
        <f t="shared" si="1"/>
        <v>344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43761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H19+'22.10'!I19</f>
        <v>1674</v>
      </c>
      <c r="J19" s="51"/>
      <c r="K19" s="51">
        <v>0</v>
      </c>
      <c r="L19" s="51">
        <v>0</v>
      </c>
      <c r="M19" s="17">
        <f t="shared" si="1"/>
        <v>1652</v>
      </c>
      <c r="N19" s="86">
        <v>22</v>
      </c>
      <c r="O19" s="3"/>
      <c r="P19" s="3"/>
      <c r="Q19" s="3"/>
      <c r="R19" s="3"/>
    </row>
    <row r="20" spans="1:18" x14ac:dyDescent="0.3">
      <c r="A20" s="1">
        <f t="shared" si="0"/>
        <v>43761</v>
      </c>
      <c r="B20" s="2" t="s">
        <v>29</v>
      </c>
      <c r="C20" s="15">
        <v>10</v>
      </c>
      <c r="D20" s="59" t="s">
        <v>30</v>
      </c>
      <c r="E20" s="13">
        <v>5</v>
      </c>
      <c r="F20" s="13">
        <v>0</v>
      </c>
      <c r="G20" s="13">
        <v>0</v>
      </c>
      <c r="H20" s="83">
        <f t="shared" si="2"/>
        <v>5</v>
      </c>
      <c r="I20" s="105">
        <f>H20+'22.10'!I20</f>
        <v>2968</v>
      </c>
      <c r="J20" s="51">
        <v>3</v>
      </c>
      <c r="K20" s="51">
        <v>2</v>
      </c>
      <c r="L20" s="51">
        <v>2</v>
      </c>
      <c r="M20" s="17">
        <f t="shared" si="1"/>
        <v>2932</v>
      </c>
      <c r="N20" s="86">
        <v>33</v>
      </c>
      <c r="O20" s="3"/>
      <c r="P20" s="3"/>
      <c r="Q20" s="3"/>
      <c r="R20" s="3"/>
    </row>
    <row r="21" spans="1:18" ht="22.2" customHeight="1" x14ac:dyDescent="0.3">
      <c r="A21" s="1">
        <f t="shared" si="0"/>
        <v>43761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H21+'22.10'!I21</f>
        <v>238</v>
      </c>
      <c r="J21" s="51"/>
      <c r="K21" s="51"/>
      <c r="L21" s="51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H22+'22.10'!I22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43761</v>
      </c>
      <c r="B23" s="2" t="s">
        <v>128</v>
      </c>
      <c r="C23" s="15">
        <v>13</v>
      </c>
      <c r="D23" s="59" t="s">
        <v>129</v>
      </c>
      <c r="E23" s="51"/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64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64</v>
      </c>
      <c r="I24" s="94">
        <f t="shared" si="3"/>
        <v>29589</v>
      </c>
      <c r="J24" s="92">
        <f t="shared" si="3"/>
        <v>85</v>
      </c>
      <c r="K24" s="92">
        <f t="shared" si="3"/>
        <v>50</v>
      </c>
      <c r="L24" s="92">
        <f t="shared" si="3"/>
        <v>30</v>
      </c>
      <c r="M24" s="95">
        <f t="shared" si="3"/>
        <v>29183</v>
      </c>
      <c r="N24" s="96">
        <f t="shared" si="3"/>
        <v>321</v>
      </c>
      <c r="O24" s="3"/>
      <c r="P24" s="3"/>
      <c r="Q24" s="3"/>
      <c r="R24" s="3"/>
    </row>
    <row r="25" spans="1:18" x14ac:dyDescent="0.3">
      <c r="A25" s="1">
        <f t="shared" ref="A25:A88" si="4">$N$3</f>
        <v>43761</v>
      </c>
      <c r="B25" s="2">
        <v>1</v>
      </c>
      <c r="C25" s="78"/>
      <c r="D25" s="79" t="s">
        <v>119</v>
      </c>
      <c r="E25" s="97">
        <f>E75</f>
        <v>25</v>
      </c>
      <c r="F25" s="98">
        <f t="shared" ref="F25:N25" si="5">F75</f>
        <v>0</v>
      </c>
      <c r="G25" s="98">
        <f t="shared" si="5"/>
        <v>0</v>
      </c>
      <c r="H25" s="99">
        <f t="shared" si="5"/>
        <v>25</v>
      </c>
      <c r="I25" s="97">
        <f t="shared" si="5"/>
        <v>19311</v>
      </c>
      <c r="J25" s="98">
        <f t="shared" si="5"/>
        <v>105</v>
      </c>
      <c r="K25" s="98">
        <f t="shared" si="5"/>
        <v>97</v>
      </c>
      <c r="L25" s="100">
        <f t="shared" si="5"/>
        <v>69</v>
      </c>
      <c r="M25" s="101">
        <f t="shared" si="5"/>
        <v>19123</v>
      </c>
      <c r="N25" s="102">
        <f t="shared" si="5"/>
        <v>83</v>
      </c>
      <c r="O25" s="3"/>
      <c r="P25" s="3"/>
      <c r="Q25" s="3"/>
      <c r="R25" s="3"/>
    </row>
    <row r="26" spans="1:18" x14ac:dyDescent="0.3">
      <c r="A26" s="1">
        <f t="shared" si="4"/>
        <v>43761</v>
      </c>
      <c r="B26" s="2">
        <v>1</v>
      </c>
      <c r="C26" s="78"/>
      <c r="D26" s="79" t="s">
        <v>154</v>
      </c>
      <c r="E26" s="97">
        <f>E24+E25</f>
        <v>89</v>
      </c>
      <c r="F26" s="98">
        <f t="shared" ref="F26:N26" si="6">F24+F25</f>
        <v>0</v>
      </c>
      <c r="G26" s="98">
        <f t="shared" si="6"/>
        <v>0</v>
      </c>
      <c r="H26" s="99">
        <f t="shared" si="6"/>
        <v>89</v>
      </c>
      <c r="I26" s="97">
        <f t="shared" si="6"/>
        <v>48900</v>
      </c>
      <c r="J26" s="98">
        <f t="shared" si="6"/>
        <v>190</v>
      </c>
      <c r="K26" s="98">
        <f t="shared" si="6"/>
        <v>147</v>
      </c>
      <c r="L26" s="100">
        <f t="shared" si="6"/>
        <v>99</v>
      </c>
      <c r="M26" s="101">
        <f t="shared" si="6"/>
        <v>48306</v>
      </c>
      <c r="N26" s="102">
        <f t="shared" si="6"/>
        <v>404</v>
      </c>
      <c r="O26" s="3"/>
      <c r="P26" s="67"/>
      <c r="Q26" s="3"/>
      <c r="R26" s="3"/>
    </row>
    <row r="27" spans="1:18" x14ac:dyDescent="0.3">
      <c r="A27" s="1">
        <f t="shared" si="4"/>
        <v>43761</v>
      </c>
      <c r="B27" s="2">
        <v>1</v>
      </c>
      <c r="C27" s="80"/>
      <c r="D27" s="81" t="s">
        <v>120</v>
      </c>
      <c r="E27" s="97">
        <f>SUM(E28:E35)</f>
        <v>147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147</v>
      </c>
      <c r="I27" s="97">
        <f t="shared" si="7"/>
        <v>45365</v>
      </c>
      <c r="J27" s="98">
        <f t="shared" si="7"/>
        <v>58</v>
      </c>
      <c r="K27" s="98">
        <f t="shared" si="7"/>
        <v>24</v>
      </c>
      <c r="L27" s="100">
        <f t="shared" si="7"/>
        <v>8</v>
      </c>
      <c r="M27" s="101">
        <f t="shared" si="7"/>
        <v>44781</v>
      </c>
      <c r="N27" s="102">
        <f t="shared" si="7"/>
        <v>526</v>
      </c>
      <c r="O27" s="3"/>
      <c r="P27" s="3"/>
      <c r="Q27" s="3"/>
      <c r="R27" s="3"/>
    </row>
    <row r="28" spans="1:18" x14ac:dyDescent="0.3">
      <c r="A28" s="1">
        <f t="shared" si="4"/>
        <v>43761</v>
      </c>
      <c r="B28" s="2" t="s">
        <v>31</v>
      </c>
      <c r="C28" s="12">
        <v>1</v>
      </c>
      <c r="D28" s="48" t="s">
        <v>32</v>
      </c>
      <c r="E28" s="13">
        <v>25</v>
      </c>
      <c r="F28" s="13">
        <v>0</v>
      </c>
      <c r="G28" s="13">
        <v>0</v>
      </c>
      <c r="H28" s="82">
        <f t="shared" ref="H28:H35" si="8">SUM(E28:G28)</f>
        <v>25</v>
      </c>
      <c r="I28" s="104">
        <f>H28+'22.10'!I28</f>
        <v>10966</v>
      </c>
      <c r="J28" s="49">
        <v>13</v>
      </c>
      <c r="K28" s="49">
        <v>4</v>
      </c>
      <c r="L28" s="49">
        <v>2</v>
      </c>
      <c r="M28" s="14">
        <f t="shared" ref="M28:M35" si="9">I28-N28-J28</f>
        <v>10868</v>
      </c>
      <c r="N28" s="85">
        <v>85</v>
      </c>
      <c r="O28" s="3"/>
      <c r="P28" s="3"/>
      <c r="Q28" s="3"/>
      <c r="R28" s="3"/>
    </row>
    <row r="29" spans="1:18" x14ac:dyDescent="0.3">
      <c r="A29" s="1">
        <f t="shared" si="4"/>
        <v>43761</v>
      </c>
      <c r="B29" s="2" t="s">
        <v>33</v>
      </c>
      <c r="C29" s="15">
        <v>2</v>
      </c>
      <c r="D29" s="50" t="s">
        <v>156</v>
      </c>
      <c r="E29" s="13">
        <v>30</v>
      </c>
      <c r="F29" s="13">
        <v>0</v>
      </c>
      <c r="G29" s="13">
        <v>0</v>
      </c>
      <c r="H29" s="83">
        <f t="shared" si="8"/>
        <v>30</v>
      </c>
      <c r="I29" s="105">
        <f>H29+'22.10'!I29</f>
        <v>7332</v>
      </c>
      <c r="J29" s="51">
        <v>5</v>
      </c>
      <c r="K29" s="51">
        <v>3</v>
      </c>
      <c r="L29" s="51">
        <v>0</v>
      </c>
      <c r="M29" s="17">
        <f t="shared" si="9"/>
        <v>7209</v>
      </c>
      <c r="N29" s="86">
        <v>118</v>
      </c>
      <c r="O29" s="3"/>
      <c r="P29" s="3"/>
      <c r="Q29" s="3"/>
      <c r="R29" s="3"/>
    </row>
    <row r="30" spans="1:18" x14ac:dyDescent="0.3">
      <c r="A30" s="1">
        <f t="shared" si="4"/>
        <v>43761</v>
      </c>
      <c r="B30" s="2" t="s">
        <v>35</v>
      </c>
      <c r="C30" s="15">
        <v>3</v>
      </c>
      <c r="D30" s="50" t="s">
        <v>36</v>
      </c>
      <c r="E30" s="13">
        <v>50</v>
      </c>
      <c r="F30" s="13">
        <v>0</v>
      </c>
      <c r="G30" s="13">
        <v>0</v>
      </c>
      <c r="H30" s="83">
        <f t="shared" si="8"/>
        <v>50</v>
      </c>
      <c r="I30" s="105">
        <f>H30+'22.10'!I30</f>
        <v>10735</v>
      </c>
      <c r="J30" s="51">
        <v>17</v>
      </c>
      <c r="K30" s="51">
        <v>9</v>
      </c>
      <c r="L30" s="51">
        <v>3</v>
      </c>
      <c r="M30" s="17">
        <f t="shared" si="9"/>
        <v>10547</v>
      </c>
      <c r="N30" s="86">
        <v>171</v>
      </c>
      <c r="O30" s="3"/>
      <c r="P30" s="3"/>
      <c r="Q30" s="3"/>
      <c r="R30" s="3"/>
    </row>
    <row r="31" spans="1:18" x14ac:dyDescent="0.3">
      <c r="A31" s="1">
        <f t="shared" si="4"/>
        <v>43761</v>
      </c>
      <c r="B31" s="2" t="s">
        <v>37</v>
      </c>
      <c r="C31" s="15">
        <v>4</v>
      </c>
      <c r="D31" s="50" t="s">
        <v>38</v>
      </c>
      <c r="E31" s="13">
        <v>6</v>
      </c>
      <c r="F31" s="13">
        <v>0</v>
      </c>
      <c r="G31" s="13">
        <v>0</v>
      </c>
      <c r="H31" s="83">
        <f t="shared" si="8"/>
        <v>6</v>
      </c>
      <c r="I31" s="105">
        <f>H31+'22.10'!I31</f>
        <v>2071</v>
      </c>
      <c r="J31" s="51">
        <v>4</v>
      </c>
      <c r="K31" s="51">
        <v>3</v>
      </c>
      <c r="L31" s="51">
        <v>2</v>
      </c>
      <c r="M31" s="17">
        <f t="shared" si="9"/>
        <v>2052</v>
      </c>
      <c r="N31" s="86">
        <v>15</v>
      </c>
      <c r="O31" s="3"/>
      <c r="P31" s="3"/>
      <c r="Q31" s="3"/>
      <c r="R31" s="3"/>
    </row>
    <row r="32" spans="1:18" x14ac:dyDescent="0.3">
      <c r="A32" s="1">
        <f t="shared" si="4"/>
        <v>43761</v>
      </c>
      <c r="B32" s="2" t="s">
        <v>39</v>
      </c>
      <c r="C32" s="15">
        <v>5</v>
      </c>
      <c r="D32" s="50" t="s">
        <v>40</v>
      </c>
      <c r="E32" s="13">
        <v>8</v>
      </c>
      <c r="F32" s="13">
        <v>0</v>
      </c>
      <c r="G32" s="13">
        <v>0</v>
      </c>
      <c r="H32" s="83">
        <f t="shared" si="8"/>
        <v>8</v>
      </c>
      <c r="I32" s="105">
        <f>H32+'22.10'!I32</f>
        <v>4588</v>
      </c>
      <c r="J32" s="51">
        <v>5</v>
      </c>
      <c r="K32" s="51">
        <v>1</v>
      </c>
      <c r="L32" s="51">
        <v>0</v>
      </c>
      <c r="M32" s="17">
        <f t="shared" si="9"/>
        <v>4554</v>
      </c>
      <c r="N32" s="86">
        <v>29</v>
      </c>
      <c r="O32" s="3"/>
      <c r="P32" s="3"/>
      <c r="Q32" s="3"/>
      <c r="R32" s="3"/>
    </row>
    <row r="33" spans="1:18" x14ac:dyDescent="0.3">
      <c r="A33" s="1">
        <f t="shared" si="4"/>
        <v>43761</v>
      </c>
      <c r="B33" s="2" t="s">
        <v>41</v>
      </c>
      <c r="C33" s="15">
        <v>6</v>
      </c>
      <c r="D33" s="50" t="s">
        <v>42</v>
      </c>
      <c r="E33" s="13">
        <v>22</v>
      </c>
      <c r="F33" s="13">
        <v>0</v>
      </c>
      <c r="G33" s="13">
        <v>0</v>
      </c>
      <c r="H33" s="83">
        <f t="shared" si="8"/>
        <v>22</v>
      </c>
      <c r="I33" s="105">
        <f>H33+'22.10'!I33</f>
        <v>6443</v>
      </c>
      <c r="J33" s="51">
        <v>9</v>
      </c>
      <c r="K33" s="51">
        <v>3</v>
      </c>
      <c r="L33" s="51">
        <v>0</v>
      </c>
      <c r="M33" s="17">
        <f t="shared" si="9"/>
        <v>6354</v>
      </c>
      <c r="N33" s="86">
        <v>80</v>
      </c>
      <c r="O33" s="3"/>
      <c r="P33" s="3"/>
      <c r="Q33" s="3"/>
      <c r="R33" s="3"/>
    </row>
    <row r="34" spans="1:18" x14ac:dyDescent="0.3">
      <c r="A34" s="1">
        <f t="shared" si="4"/>
        <v>43761</v>
      </c>
      <c r="B34" s="2" t="s">
        <v>43</v>
      </c>
      <c r="C34" s="15">
        <v>7</v>
      </c>
      <c r="D34" s="50" t="s">
        <v>44</v>
      </c>
      <c r="E34" s="13">
        <v>2</v>
      </c>
      <c r="F34" s="13">
        <v>0</v>
      </c>
      <c r="G34" s="13">
        <v>0</v>
      </c>
      <c r="H34" s="83">
        <f t="shared" si="8"/>
        <v>2</v>
      </c>
      <c r="I34" s="105">
        <f>H34+'22.10'!I34</f>
        <v>977</v>
      </c>
      <c r="J34" s="51">
        <v>1</v>
      </c>
      <c r="K34" s="51">
        <v>0</v>
      </c>
      <c r="L34" s="51">
        <v>0</v>
      </c>
      <c r="M34" s="17">
        <f t="shared" si="9"/>
        <v>969</v>
      </c>
      <c r="N34" s="86">
        <v>7</v>
      </c>
      <c r="O34" s="3"/>
      <c r="P34" s="3"/>
      <c r="Q34" s="3"/>
      <c r="R34" s="3"/>
    </row>
    <row r="35" spans="1:18" x14ac:dyDescent="0.3">
      <c r="A35" s="1">
        <f t="shared" si="4"/>
        <v>43761</v>
      </c>
      <c r="B35" s="2" t="s">
        <v>45</v>
      </c>
      <c r="C35" s="20">
        <v>8</v>
      </c>
      <c r="D35" s="54" t="s">
        <v>46</v>
      </c>
      <c r="E35" s="13">
        <v>4</v>
      </c>
      <c r="F35" s="13">
        <v>0</v>
      </c>
      <c r="G35" s="13">
        <v>0</v>
      </c>
      <c r="H35" s="84">
        <f t="shared" si="8"/>
        <v>4</v>
      </c>
      <c r="I35" s="106">
        <f>H35+'22.10'!I35</f>
        <v>2253</v>
      </c>
      <c r="J35" s="55">
        <v>4</v>
      </c>
      <c r="K35" s="55">
        <v>1</v>
      </c>
      <c r="L35" s="55">
        <v>1</v>
      </c>
      <c r="M35" s="19">
        <f t="shared" si="9"/>
        <v>2228</v>
      </c>
      <c r="N35" s="87">
        <v>21</v>
      </c>
      <c r="O35" s="3"/>
      <c r="P35" s="3"/>
      <c r="Q35" s="3"/>
      <c r="R35" s="3"/>
    </row>
    <row r="36" spans="1:18" x14ac:dyDescent="0.3">
      <c r="A36" s="1">
        <f t="shared" si="4"/>
        <v>43761</v>
      </c>
      <c r="B36" s="2">
        <v>1</v>
      </c>
      <c r="C36" s="103"/>
      <c r="D36" s="22" t="s">
        <v>47</v>
      </c>
      <c r="E36" s="23">
        <f>SUM(E26:E27)</f>
        <v>236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236</v>
      </c>
      <c r="I36" s="23">
        <f t="shared" si="10"/>
        <v>94265</v>
      </c>
      <c r="J36" s="23">
        <f t="shared" si="10"/>
        <v>248</v>
      </c>
      <c r="K36" s="23">
        <f t="shared" si="10"/>
        <v>171</v>
      </c>
      <c r="L36" s="23">
        <f t="shared" si="10"/>
        <v>107</v>
      </c>
      <c r="M36" s="23">
        <f t="shared" si="10"/>
        <v>93087</v>
      </c>
      <c r="N36" s="23">
        <f t="shared" si="10"/>
        <v>930</v>
      </c>
      <c r="O36" s="3"/>
      <c r="P36" s="3"/>
      <c r="Q36" s="3"/>
      <c r="R36" s="3"/>
    </row>
    <row r="37" spans="1:18" ht="21.6" customHeight="1" x14ac:dyDescent="0.3">
      <c r="A37" s="1">
        <f t="shared" si="4"/>
        <v>43761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43761</v>
      </c>
      <c r="B38" s="64">
        <v>1</v>
      </c>
      <c r="C38" s="69"/>
      <c r="D38" s="306" t="s">
        <v>217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43761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43761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43761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43761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43761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83</v>
      </c>
      <c r="O43" s="3"/>
      <c r="P43" s="3"/>
      <c r="Q43" s="3"/>
      <c r="R43" s="3"/>
    </row>
    <row r="44" spans="1:18" ht="58.2" customHeight="1" x14ac:dyDescent="0.3">
      <c r="A44" s="1">
        <f t="shared" si="4"/>
        <v>43761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88" t="s">
        <v>142</v>
      </c>
      <c r="I44" s="65" t="str">
        <f>"me©‡gvU fwZ© 
= "&amp;I75</f>
        <v>me©‡gvU fwZ© 
= 19311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97</v>
      </c>
      <c r="L44" s="65" t="str">
        <f>"wbwðZ g„„Zz¨ 
= "&amp;L75</f>
        <v>wbwðZ g„„Zz¨ 
= 69</v>
      </c>
      <c r="M44" s="65" t="str">
        <f>"QvocÎ cÖvß †ivMx
 = "&amp;M75</f>
        <v>QvocÎ cÖvß †ivMx
 = 19123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43761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H45+'22.10'!I45</f>
        <v>1195</v>
      </c>
      <c r="J45" s="49">
        <v>3</v>
      </c>
      <c r="K45" s="49">
        <v>2</v>
      </c>
      <c r="L45" s="49">
        <v>1</v>
      </c>
      <c r="M45" s="14">
        <f t="shared" ref="M45:M74" si="12">I45-N45-J45</f>
        <v>1189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43761</v>
      </c>
      <c r="B46" s="2" t="s">
        <v>15</v>
      </c>
      <c r="C46" s="33">
        <v>2</v>
      </c>
      <c r="D46" s="50" t="s">
        <v>16</v>
      </c>
      <c r="E46" s="13">
        <v>2</v>
      </c>
      <c r="F46" s="13">
        <v>0</v>
      </c>
      <c r="G46" s="13">
        <v>0</v>
      </c>
      <c r="H46" s="83">
        <f t="shared" si="11"/>
        <v>2</v>
      </c>
      <c r="I46" s="105">
        <f>H46+'22.10'!I46</f>
        <v>1808</v>
      </c>
      <c r="J46" s="51">
        <v>11</v>
      </c>
      <c r="K46" s="51">
        <v>10</v>
      </c>
      <c r="L46" s="51">
        <v>8</v>
      </c>
      <c r="M46" s="17">
        <f t="shared" si="12"/>
        <v>1787</v>
      </c>
      <c r="N46" s="86">
        <v>10</v>
      </c>
      <c r="O46" s="3"/>
      <c r="P46" s="3"/>
      <c r="Q46" s="3"/>
      <c r="R46" s="3"/>
    </row>
    <row r="47" spans="1:18" ht="17.55" customHeight="1" x14ac:dyDescent="0.3">
      <c r="A47" s="1">
        <f t="shared" si="4"/>
        <v>43761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H47+'22.10'!I47</f>
        <v>647</v>
      </c>
      <c r="J47" s="51">
        <v>4</v>
      </c>
      <c r="K47" s="51">
        <v>4</v>
      </c>
      <c r="L47" s="51">
        <v>3</v>
      </c>
      <c r="M47" s="17">
        <f t="shared" si="12"/>
        <v>641</v>
      </c>
      <c r="N47" s="86">
        <v>2</v>
      </c>
      <c r="O47" s="3"/>
      <c r="P47" s="3"/>
      <c r="Q47" s="3"/>
      <c r="R47" s="3"/>
    </row>
    <row r="48" spans="1:18" ht="17.55" customHeight="1" x14ac:dyDescent="0.3">
      <c r="A48" s="1">
        <f t="shared" si="4"/>
        <v>43761</v>
      </c>
      <c r="B48" s="2" t="s">
        <v>63</v>
      </c>
      <c r="C48" s="33">
        <v>4</v>
      </c>
      <c r="D48" s="50" t="s">
        <v>64</v>
      </c>
      <c r="E48" s="13">
        <v>3</v>
      </c>
      <c r="F48" s="13">
        <v>0</v>
      </c>
      <c r="G48" s="13">
        <v>0</v>
      </c>
      <c r="H48" s="83">
        <f t="shared" si="11"/>
        <v>3</v>
      </c>
      <c r="I48" s="105">
        <f>H48+'22.10'!I48</f>
        <v>738</v>
      </c>
      <c r="J48" s="51">
        <v>8</v>
      </c>
      <c r="K48" s="51">
        <v>7</v>
      </c>
      <c r="L48" s="51">
        <v>4</v>
      </c>
      <c r="M48" s="17">
        <f t="shared" si="12"/>
        <v>725</v>
      </c>
      <c r="N48" s="86">
        <v>5</v>
      </c>
      <c r="O48" s="3"/>
      <c r="P48" s="3"/>
      <c r="Q48" s="3"/>
      <c r="R48" s="3"/>
    </row>
    <row r="49" spans="1:18" ht="17.55" customHeight="1" x14ac:dyDescent="0.3">
      <c r="A49" s="1">
        <f t="shared" si="4"/>
        <v>43761</v>
      </c>
      <c r="B49" s="2" t="s">
        <v>65</v>
      </c>
      <c r="C49" s="33">
        <v>5</v>
      </c>
      <c r="D49" s="50" t="s">
        <v>66</v>
      </c>
      <c r="E49" s="13">
        <v>2</v>
      </c>
      <c r="F49" s="13">
        <v>0</v>
      </c>
      <c r="G49" s="13">
        <v>0</v>
      </c>
      <c r="H49" s="83">
        <f t="shared" si="11"/>
        <v>2</v>
      </c>
      <c r="I49" s="105">
        <f>H49+'22.10'!I49</f>
        <v>883</v>
      </c>
      <c r="J49" s="51">
        <v>12</v>
      </c>
      <c r="K49" s="51">
        <v>12</v>
      </c>
      <c r="L49" s="51">
        <v>12</v>
      </c>
      <c r="M49" s="17">
        <f t="shared" si="12"/>
        <v>868</v>
      </c>
      <c r="N49" s="86">
        <v>3</v>
      </c>
      <c r="O49" s="3"/>
      <c r="P49" s="3"/>
      <c r="Q49" s="3"/>
      <c r="R49" s="3"/>
    </row>
    <row r="50" spans="1:18" ht="17.55" customHeight="1" x14ac:dyDescent="0.3">
      <c r="A50" s="1">
        <f t="shared" si="4"/>
        <v>43761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H50+'22.10'!I50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43761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H51+'22.10'!I51</f>
        <v>267</v>
      </c>
      <c r="J51" s="51">
        <v>2</v>
      </c>
      <c r="K51" s="51">
        <v>2</v>
      </c>
      <c r="L51" s="51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43761</v>
      </c>
      <c r="B52" s="2" t="s">
        <v>71</v>
      </c>
      <c r="C52" s="33">
        <v>8</v>
      </c>
      <c r="D52" s="50" t="s">
        <v>72</v>
      </c>
      <c r="E52" s="13">
        <v>3</v>
      </c>
      <c r="F52" s="13">
        <v>0</v>
      </c>
      <c r="G52" s="13">
        <v>0</v>
      </c>
      <c r="H52" s="83">
        <f t="shared" si="11"/>
        <v>3</v>
      </c>
      <c r="I52" s="105">
        <f>H52+'22.10'!I52</f>
        <v>358</v>
      </c>
      <c r="J52" s="51">
        <v>1</v>
      </c>
      <c r="K52" s="51">
        <v>2</v>
      </c>
      <c r="L52" s="51">
        <v>2</v>
      </c>
      <c r="M52" s="17">
        <f t="shared" si="12"/>
        <v>353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43761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H53+'22.10'!I53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43761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H54+'22.10'!I54</f>
        <v>1658</v>
      </c>
      <c r="J54" s="51">
        <v>2</v>
      </c>
      <c r="K54" s="51">
        <v>1</v>
      </c>
      <c r="L54" s="51">
        <v>1</v>
      </c>
      <c r="M54" s="17">
        <f t="shared" si="12"/>
        <v>1645</v>
      </c>
      <c r="N54" s="86">
        <v>11</v>
      </c>
      <c r="O54" s="3"/>
      <c r="P54" s="3"/>
      <c r="Q54" s="3"/>
      <c r="R54" s="3"/>
    </row>
    <row r="55" spans="1:18" ht="17.55" customHeight="1" x14ac:dyDescent="0.3">
      <c r="A55" s="1">
        <f t="shared" si="4"/>
        <v>43761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H55+'22.10'!I55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43761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H56+'22.10'!I56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43761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H57+'22.10'!I57</f>
        <v>667</v>
      </c>
      <c r="J57" s="51">
        <v>4</v>
      </c>
      <c r="K57" s="51">
        <v>4</v>
      </c>
      <c r="L57" s="51">
        <v>1</v>
      </c>
      <c r="M57" s="17">
        <f t="shared" si="12"/>
        <v>661</v>
      </c>
      <c r="N57" s="86">
        <v>2</v>
      </c>
      <c r="O57" s="3"/>
      <c r="P57" s="3"/>
      <c r="Q57" s="3"/>
      <c r="R57" s="3"/>
    </row>
    <row r="58" spans="1:18" ht="17.55" customHeight="1" x14ac:dyDescent="0.3">
      <c r="A58" s="1">
        <f t="shared" si="4"/>
        <v>43761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H58+'22.10'!I58</f>
        <v>1358</v>
      </c>
      <c r="J58" s="51">
        <v>6</v>
      </c>
      <c r="K58" s="51">
        <v>6</v>
      </c>
      <c r="L58" s="51">
        <v>4</v>
      </c>
      <c r="M58" s="17">
        <f t="shared" si="12"/>
        <v>1346</v>
      </c>
      <c r="N58" s="86">
        <v>6</v>
      </c>
      <c r="O58" s="3"/>
      <c r="P58" s="3"/>
      <c r="Q58" s="3"/>
      <c r="R58" s="3"/>
    </row>
    <row r="59" spans="1:18" ht="17.55" customHeight="1" x14ac:dyDescent="0.3">
      <c r="A59" s="1">
        <f t="shared" si="4"/>
        <v>43761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H59+'22.10'!I59</f>
        <v>750</v>
      </c>
      <c r="J59" s="51">
        <v>8</v>
      </c>
      <c r="K59" s="51">
        <v>8</v>
      </c>
      <c r="L59" s="51">
        <v>7</v>
      </c>
      <c r="M59" s="17">
        <f t="shared" si="12"/>
        <v>737</v>
      </c>
      <c r="N59" s="86">
        <v>5</v>
      </c>
      <c r="O59" s="3"/>
      <c r="P59" s="3"/>
      <c r="Q59" s="3"/>
      <c r="R59" s="3"/>
    </row>
    <row r="60" spans="1:18" ht="17.55" customHeight="1" x14ac:dyDescent="0.3">
      <c r="A60" s="1">
        <f t="shared" si="4"/>
        <v>43761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H60+'22.10'!I60</f>
        <v>359</v>
      </c>
      <c r="J60" s="51"/>
      <c r="K60" s="51"/>
      <c r="L60" s="51">
        <v>0</v>
      </c>
      <c r="M60" s="17">
        <f t="shared" si="12"/>
        <v>357</v>
      </c>
      <c r="N60" s="86">
        <v>2</v>
      </c>
      <c r="O60" s="3"/>
      <c r="P60" s="3"/>
      <c r="Q60" s="3"/>
      <c r="R60" s="3"/>
    </row>
    <row r="61" spans="1:18" ht="17.55" customHeight="1" x14ac:dyDescent="0.3">
      <c r="A61" s="1">
        <f t="shared" si="4"/>
        <v>43761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H61+'22.10'!I61</f>
        <v>474</v>
      </c>
      <c r="J61" s="51"/>
      <c r="K61" s="51"/>
      <c r="L61" s="51">
        <v>0</v>
      </c>
      <c r="M61" s="17">
        <f t="shared" si="12"/>
        <v>473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43761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H62+'22.10'!I62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43761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H63+'22.10'!I63</f>
        <v>785</v>
      </c>
      <c r="J63" s="51">
        <v>6</v>
      </c>
      <c r="K63" s="51">
        <v>5</v>
      </c>
      <c r="L63" s="51">
        <v>5</v>
      </c>
      <c r="M63" s="17">
        <f t="shared" si="12"/>
        <v>775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43761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H64+'22.10'!I64</f>
        <v>960</v>
      </c>
      <c r="J64" s="51"/>
      <c r="K64" s="51"/>
      <c r="L64" s="51">
        <v>0</v>
      </c>
      <c r="M64" s="17">
        <f t="shared" si="12"/>
        <v>957</v>
      </c>
      <c r="N64" s="86">
        <v>3</v>
      </c>
      <c r="O64" s="3"/>
      <c r="P64" s="3"/>
      <c r="Q64" s="3"/>
      <c r="R64" s="3"/>
    </row>
    <row r="65" spans="1:18" ht="17.55" customHeight="1" x14ac:dyDescent="0.3">
      <c r="A65" s="1">
        <f t="shared" si="4"/>
        <v>43761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H65+'22.10'!I65</f>
        <v>479</v>
      </c>
      <c r="J65" s="51">
        <v>4</v>
      </c>
      <c r="K65" s="51">
        <v>4</v>
      </c>
      <c r="L65" s="51">
        <v>4</v>
      </c>
      <c r="M65" s="17">
        <f t="shared" si="12"/>
        <v>475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43761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H66+'22.10'!I66</f>
        <v>306</v>
      </c>
      <c r="J66" s="51">
        <v>7</v>
      </c>
      <c r="K66" s="51">
        <v>7</v>
      </c>
      <c r="L66" s="51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43761</v>
      </c>
      <c r="B67" s="2" t="s">
        <v>101</v>
      </c>
      <c r="C67" s="33">
        <v>23</v>
      </c>
      <c r="D67" s="50" t="s">
        <v>102</v>
      </c>
      <c r="E67" s="13">
        <v>3</v>
      </c>
      <c r="F67" s="13">
        <v>0</v>
      </c>
      <c r="G67" s="13">
        <v>0</v>
      </c>
      <c r="H67" s="83">
        <f t="shared" si="11"/>
        <v>3</v>
      </c>
      <c r="I67" s="105">
        <f>H67+'22.10'!I67</f>
        <v>709</v>
      </c>
      <c r="J67" s="51">
        <v>7</v>
      </c>
      <c r="K67" s="51">
        <v>6</v>
      </c>
      <c r="L67" s="51">
        <v>5</v>
      </c>
      <c r="M67" s="17">
        <f t="shared" si="12"/>
        <v>696</v>
      </c>
      <c r="N67" s="86">
        <v>6</v>
      </c>
      <c r="O67" s="3"/>
      <c r="P67" s="3"/>
      <c r="Q67" s="3"/>
      <c r="R67" s="3"/>
    </row>
    <row r="68" spans="1:18" ht="17.55" customHeight="1" x14ac:dyDescent="0.3">
      <c r="A68" s="1">
        <f t="shared" si="4"/>
        <v>43761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H68+'22.10'!I68</f>
        <v>357</v>
      </c>
      <c r="J68" s="51">
        <v>2</v>
      </c>
      <c r="K68" s="51">
        <v>2</v>
      </c>
      <c r="L68" s="51">
        <v>0</v>
      </c>
      <c r="M68" s="17">
        <f t="shared" si="12"/>
        <v>354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43761</v>
      </c>
      <c r="B69" s="2" t="s">
        <v>105</v>
      </c>
      <c r="C69" s="33">
        <v>25</v>
      </c>
      <c r="D69" s="50" t="s">
        <v>106</v>
      </c>
      <c r="E69" s="13">
        <v>5</v>
      </c>
      <c r="F69" s="13">
        <v>0</v>
      </c>
      <c r="G69" s="13">
        <v>0</v>
      </c>
      <c r="H69" s="83">
        <f t="shared" si="11"/>
        <v>5</v>
      </c>
      <c r="I69" s="105">
        <f>H69+'22.10'!I69</f>
        <v>823</v>
      </c>
      <c r="J69" s="51">
        <v>2</v>
      </c>
      <c r="K69" s="51">
        <v>2</v>
      </c>
      <c r="L69" s="51">
        <v>1</v>
      </c>
      <c r="M69" s="17">
        <f t="shared" si="12"/>
        <v>812</v>
      </c>
      <c r="N69" s="86">
        <v>9</v>
      </c>
      <c r="O69" s="3"/>
      <c r="P69" s="3"/>
      <c r="Q69" s="3"/>
      <c r="R69" s="3"/>
    </row>
    <row r="70" spans="1:18" ht="17.55" customHeight="1" x14ac:dyDescent="0.3">
      <c r="A70" s="1">
        <f t="shared" si="4"/>
        <v>43761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H70+'22.10'!I70</f>
        <v>767</v>
      </c>
      <c r="J70" s="51">
        <v>2</v>
      </c>
      <c r="K70" s="51">
        <v>2</v>
      </c>
      <c r="L70" s="51">
        <v>0</v>
      </c>
      <c r="M70" s="17">
        <f t="shared" si="12"/>
        <v>762</v>
      </c>
      <c r="N70" s="86">
        <v>3</v>
      </c>
      <c r="O70" s="3"/>
      <c r="P70" s="3"/>
      <c r="Q70" s="3"/>
      <c r="R70" s="3"/>
    </row>
    <row r="71" spans="1:18" ht="17.55" customHeight="1" x14ac:dyDescent="0.3">
      <c r="A71" s="1">
        <f t="shared" si="4"/>
        <v>43761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H71+'22.10'!I71</f>
        <v>771</v>
      </c>
      <c r="J71" s="51"/>
      <c r="K71" s="51"/>
      <c r="L71" s="51">
        <v>0</v>
      </c>
      <c r="M71" s="17">
        <f t="shared" si="12"/>
        <v>771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43761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H72+'22.10'!I72</f>
        <v>297</v>
      </c>
      <c r="J72" s="51"/>
      <c r="K72" s="51"/>
      <c r="L72" s="51">
        <v>0</v>
      </c>
      <c r="M72" s="17">
        <f t="shared" si="12"/>
        <v>296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43761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H73+'22.10'!I73</f>
        <v>395</v>
      </c>
      <c r="J73" s="51">
        <v>3</v>
      </c>
      <c r="K73" s="51">
        <v>3</v>
      </c>
      <c r="L73" s="51">
        <v>3</v>
      </c>
      <c r="M73" s="17">
        <f t="shared" si="12"/>
        <v>390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43761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H74+'22.10'!I74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43761</v>
      </c>
      <c r="B75" s="2">
        <v>1</v>
      </c>
      <c r="C75" s="29"/>
      <c r="D75" s="22" t="s">
        <v>117</v>
      </c>
      <c r="E75" s="23">
        <f>SUM(E45:E74)</f>
        <v>25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25</v>
      </c>
      <c r="I75" s="23">
        <f t="shared" si="13"/>
        <v>19311</v>
      </c>
      <c r="J75" s="23">
        <f t="shared" si="13"/>
        <v>105</v>
      </c>
      <c r="K75" s="23">
        <f t="shared" si="13"/>
        <v>97</v>
      </c>
      <c r="L75" s="23">
        <f t="shared" si="13"/>
        <v>69</v>
      </c>
      <c r="M75" s="23">
        <f t="shared" si="13"/>
        <v>19123</v>
      </c>
      <c r="N75" s="23">
        <f t="shared" si="13"/>
        <v>83</v>
      </c>
      <c r="O75" s="3"/>
      <c r="P75" s="3"/>
      <c r="Q75" s="3"/>
      <c r="R75" s="3"/>
    </row>
    <row r="76" spans="1:18" ht="17.55" customHeight="1" x14ac:dyDescent="0.3">
      <c r="A76" s="1">
        <f t="shared" si="4"/>
        <v>43761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43761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43761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43761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43761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43761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43761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43761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43761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43761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43761</v>
      </c>
      <c r="B86" s="2">
        <v>1</v>
      </c>
      <c r="E86" s="30"/>
    </row>
    <row r="87" spans="1:14" x14ac:dyDescent="0.3">
      <c r="A87" s="1">
        <f t="shared" si="4"/>
        <v>43761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43761</v>
      </c>
      <c r="B88" s="2">
        <v>1</v>
      </c>
      <c r="E88" s="30"/>
    </row>
    <row r="89" spans="1:14" x14ac:dyDescent="0.3">
      <c r="A89" s="1">
        <f t="shared" ref="A89" si="14">$N$3</f>
        <v>43761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43760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43760</v>
      </c>
      <c r="B2" s="2">
        <v>1</v>
      </c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41"/>
      <c r="N2" s="185"/>
    </row>
    <row r="3" spans="1:20" ht="17.399999999999999" x14ac:dyDescent="0.3">
      <c r="A3" s="1">
        <f t="shared" si="0"/>
        <v>43760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43760</v>
      </c>
      <c r="O3" s="3"/>
      <c r="P3" s="3"/>
      <c r="Q3" s="3"/>
      <c r="R3" s="3"/>
    </row>
    <row r="4" spans="1:20" ht="17.399999999999999" x14ac:dyDescent="0.3">
      <c r="A4" s="1">
        <f t="shared" si="0"/>
        <v>43760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43760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43760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43760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43760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43760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222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938</v>
      </c>
      <c r="O9" s="3"/>
      <c r="P9" s="3"/>
      <c r="Q9" s="40" t="str">
        <f>"24 N›Uvq ?? msL¨v = "&amp;H36</f>
        <v>24 N›Uvq ?? msL¨v = 222</v>
      </c>
    </row>
    <row r="10" spans="1:20" ht="57.6" x14ac:dyDescent="0.3">
      <c r="A10" s="1">
        <f t="shared" si="0"/>
        <v>43760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86" t="s">
        <v>142</v>
      </c>
      <c r="I10" s="65" t="str">
        <f>"me©‡gvU fwZ©
= "&amp;I36</f>
        <v>me©‡gvU fwZ©
= 94029</v>
      </c>
      <c r="J10" s="65" t="str">
        <f>"ch©v‡jvPbvi Rb¨ †cÖwiZ g„„Zz¨ 
= "&amp;J36</f>
        <v>ch©v‡jvPbvi Rb¨ †cÖwiZ g„„Zz¨ 
= 248</v>
      </c>
      <c r="K10" s="65" t="str">
        <f>"ch©v‡jvPbv m¤úbœK…Z g„„Zz¨ 
= "&amp;K36</f>
        <v>ch©v‡jvPbv m¤úbœK…Z g„„Zz¨ 
= 166</v>
      </c>
      <c r="L10" s="65" t="str">
        <f>"wbwðZ g„„Zz¨ 
= "&amp;L36</f>
        <v>wbwðZ g„„Zz¨ 
= 104</v>
      </c>
      <c r="M10" s="65" t="str">
        <f>"QvocÎ cÖvß †ivMx
 = "&amp;M36</f>
        <v>QvocÎ cÖvß †ivMx
 = 92843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43760</v>
      </c>
      <c r="B11" s="2" t="s">
        <v>9</v>
      </c>
      <c r="C11" s="12">
        <v>1</v>
      </c>
      <c r="D11" s="57" t="s">
        <v>10</v>
      </c>
      <c r="E11" s="13">
        <v>15</v>
      </c>
      <c r="F11" s="13">
        <v>0</v>
      </c>
      <c r="G11" s="13">
        <v>0</v>
      </c>
      <c r="H11" s="82">
        <f>SUM(E11:G11)</f>
        <v>15</v>
      </c>
      <c r="I11" s="104">
        <f>H11+'21.10'!I11</f>
        <v>8075</v>
      </c>
      <c r="J11" s="49">
        <v>40</v>
      </c>
      <c r="K11" s="49">
        <v>23</v>
      </c>
      <c r="L11" s="49">
        <v>11</v>
      </c>
      <c r="M11" s="14">
        <f t="shared" ref="M11:M23" si="1">I11-N11-J11</f>
        <v>7954</v>
      </c>
      <c r="N11" s="85">
        <v>81</v>
      </c>
      <c r="O11" s="3"/>
      <c r="P11" s="3"/>
      <c r="Q11" s="3"/>
      <c r="R11" s="3"/>
    </row>
    <row r="12" spans="1:20" x14ac:dyDescent="0.3">
      <c r="A12" s="1">
        <f t="shared" si="0"/>
        <v>43760</v>
      </c>
      <c r="B12" s="2" t="s">
        <v>11</v>
      </c>
      <c r="C12" s="15">
        <v>2</v>
      </c>
      <c r="D12" s="59" t="s">
        <v>144</v>
      </c>
      <c r="E12" s="13">
        <v>14</v>
      </c>
      <c r="F12" s="13">
        <v>0</v>
      </c>
      <c r="G12" s="13">
        <v>0</v>
      </c>
      <c r="H12" s="83">
        <f t="shared" ref="H12:H23" si="2">SUM(E12:G12)</f>
        <v>14</v>
      </c>
      <c r="I12" s="105">
        <f>H12+'21.10'!I12</f>
        <v>4728</v>
      </c>
      <c r="J12" s="51">
        <v>2</v>
      </c>
      <c r="K12" s="51">
        <v>0</v>
      </c>
      <c r="L12" s="51">
        <v>0</v>
      </c>
      <c r="M12" s="17">
        <f t="shared" si="1"/>
        <v>4656</v>
      </c>
      <c r="N12" s="86">
        <v>70</v>
      </c>
      <c r="O12" s="3"/>
      <c r="P12" s="3"/>
      <c r="Q12" s="3"/>
      <c r="R12" s="3"/>
    </row>
    <row r="13" spans="1:20" x14ac:dyDescent="0.3">
      <c r="A13" s="1">
        <f t="shared" si="0"/>
        <v>43760</v>
      </c>
      <c r="B13" s="2" t="s">
        <v>12</v>
      </c>
      <c r="C13" s="15">
        <v>3</v>
      </c>
      <c r="D13" s="59" t="s">
        <v>13</v>
      </c>
      <c r="E13" s="13">
        <v>3</v>
      </c>
      <c r="F13" s="13">
        <v>0</v>
      </c>
      <c r="G13" s="13">
        <v>0</v>
      </c>
      <c r="H13" s="83">
        <f t="shared" si="2"/>
        <v>3</v>
      </c>
      <c r="I13" s="105">
        <f>H13+'21.10'!I13</f>
        <v>1411</v>
      </c>
      <c r="J13" s="51">
        <v>15</v>
      </c>
      <c r="K13" s="51">
        <v>8</v>
      </c>
      <c r="L13" s="51">
        <v>8</v>
      </c>
      <c r="M13" s="17">
        <f t="shared" si="1"/>
        <v>1388</v>
      </c>
      <c r="N13" s="86">
        <v>8</v>
      </c>
      <c r="O13" s="3"/>
      <c r="Q13" s="3"/>
      <c r="R13" s="3"/>
    </row>
    <row r="14" spans="1:20" x14ac:dyDescent="0.3">
      <c r="A14" s="1">
        <f t="shared" si="0"/>
        <v>43760</v>
      </c>
      <c r="B14" s="2" t="s">
        <v>14</v>
      </c>
      <c r="C14" s="15">
        <v>4</v>
      </c>
      <c r="D14" s="59" t="s">
        <v>145</v>
      </c>
      <c r="E14" s="13">
        <v>15</v>
      </c>
      <c r="F14" s="13">
        <v>0</v>
      </c>
      <c r="G14" s="13">
        <v>0</v>
      </c>
      <c r="H14" s="83">
        <f t="shared" si="2"/>
        <v>15</v>
      </c>
      <c r="I14" s="105">
        <f>H14+'21.10'!I14</f>
        <v>3523</v>
      </c>
      <c r="J14" s="51">
        <v>7</v>
      </c>
      <c r="K14" s="51">
        <v>5</v>
      </c>
      <c r="L14" s="51">
        <v>2</v>
      </c>
      <c r="M14" s="17">
        <f t="shared" si="1"/>
        <v>3453</v>
      </c>
      <c r="N14" s="86">
        <v>63</v>
      </c>
      <c r="O14" s="3"/>
      <c r="P14" s="3"/>
      <c r="Q14" s="3"/>
      <c r="R14" s="3"/>
    </row>
    <row r="15" spans="1:20" ht="17.399999999999999" x14ac:dyDescent="0.3">
      <c r="A15" s="1">
        <f t="shared" si="0"/>
        <v>43760</v>
      </c>
      <c r="B15" s="2" t="s">
        <v>19</v>
      </c>
      <c r="C15" s="15">
        <v>5</v>
      </c>
      <c r="D15" s="59" t="s">
        <v>20</v>
      </c>
      <c r="E15" s="13">
        <v>2</v>
      </c>
      <c r="F15" s="13">
        <v>0</v>
      </c>
      <c r="G15" s="13">
        <v>0</v>
      </c>
      <c r="H15" s="83">
        <f t="shared" si="2"/>
        <v>2</v>
      </c>
      <c r="I15" s="105">
        <f>H15+'21.10'!I15</f>
        <v>1579</v>
      </c>
      <c r="J15" s="51">
        <v>3</v>
      </c>
      <c r="K15" s="51">
        <v>2</v>
      </c>
      <c r="L15" s="51">
        <v>2</v>
      </c>
      <c r="M15" s="17">
        <f t="shared" si="1"/>
        <v>1561</v>
      </c>
      <c r="N15" s="86">
        <v>15</v>
      </c>
      <c r="O15" s="3"/>
      <c r="P15" s="3"/>
      <c r="Q15" s="3"/>
      <c r="R15" s="3"/>
    </row>
    <row r="16" spans="1:20" ht="17.399999999999999" x14ac:dyDescent="0.3">
      <c r="A16" s="1">
        <f t="shared" si="0"/>
        <v>43760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H16+'21.10'!I16</f>
        <v>1003</v>
      </c>
      <c r="J16" s="51"/>
      <c r="K16" s="51"/>
      <c r="L16" s="51">
        <v>0</v>
      </c>
      <c r="M16" s="17">
        <f t="shared" si="1"/>
        <v>999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43760</v>
      </c>
      <c r="B17" s="2" t="s">
        <v>23</v>
      </c>
      <c r="C17" s="15">
        <v>7</v>
      </c>
      <c r="D17" s="61" t="s">
        <v>24</v>
      </c>
      <c r="E17" s="13">
        <v>5</v>
      </c>
      <c r="F17" s="13">
        <v>0</v>
      </c>
      <c r="G17" s="13">
        <v>0</v>
      </c>
      <c r="H17" s="83">
        <f t="shared" si="2"/>
        <v>5</v>
      </c>
      <c r="I17" s="105">
        <f>H17+'21.10'!I17</f>
        <v>3912</v>
      </c>
      <c r="J17" s="51">
        <v>15</v>
      </c>
      <c r="K17" s="51">
        <v>9</v>
      </c>
      <c r="L17" s="51">
        <v>4</v>
      </c>
      <c r="M17" s="17">
        <f t="shared" si="1"/>
        <v>3880</v>
      </c>
      <c r="N17" s="86">
        <v>17</v>
      </c>
      <c r="O17" s="3"/>
      <c r="P17" s="3"/>
      <c r="Q17" s="3"/>
      <c r="R17" s="3"/>
    </row>
    <row r="18" spans="1:18" ht="17.399999999999999" x14ac:dyDescent="0.3">
      <c r="A18" s="1">
        <f t="shared" si="0"/>
        <v>43760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H18+'21.10'!I18</f>
        <v>344</v>
      </c>
      <c r="J18" s="51"/>
      <c r="K18" s="51"/>
      <c r="L18" s="51">
        <v>0</v>
      </c>
      <c r="M18" s="17">
        <f t="shared" si="1"/>
        <v>344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43760</v>
      </c>
      <c r="B19" s="2" t="s">
        <v>27</v>
      </c>
      <c r="C19" s="15">
        <v>9</v>
      </c>
      <c r="D19" s="61" t="s">
        <v>28</v>
      </c>
      <c r="E19" s="13">
        <v>3</v>
      </c>
      <c r="F19" s="13">
        <v>0</v>
      </c>
      <c r="G19" s="13">
        <v>0</v>
      </c>
      <c r="H19" s="83">
        <f t="shared" si="2"/>
        <v>3</v>
      </c>
      <c r="I19" s="105">
        <f>H19+'21.10'!I19</f>
        <v>1674</v>
      </c>
      <c r="J19" s="51"/>
      <c r="K19" s="51">
        <v>0</v>
      </c>
      <c r="L19" s="51">
        <v>0</v>
      </c>
      <c r="M19" s="17">
        <f t="shared" si="1"/>
        <v>1651</v>
      </c>
      <c r="N19" s="86">
        <v>23</v>
      </c>
      <c r="O19" s="3"/>
      <c r="P19" s="3"/>
      <c r="Q19" s="3"/>
      <c r="R19" s="3"/>
    </row>
    <row r="20" spans="1:18" x14ac:dyDescent="0.3">
      <c r="A20" s="1">
        <f t="shared" si="0"/>
        <v>43760</v>
      </c>
      <c r="B20" s="2" t="s">
        <v>29</v>
      </c>
      <c r="C20" s="15">
        <v>10</v>
      </c>
      <c r="D20" s="59" t="s">
        <v>30</v>
      </c>
      <c r="E20" s="13">
        <v>7</v>
      </c>
      <c r="F20" s="13">
        <v>0</v>
      </c>
      <c r="G20" s="13">
        <v>0</v>
      </c>
      <c r="H20" s="83">
        <f t="shared" si="2"/>
        <v>7</v>
      </c>
      <c r="I20" s="105">
        <f>H20+'21.10'!I20</f>
        <v>2963</v>
      </c>
      <c r="J20" s="51">
        <v>3</v>
      </c>
      <c r="K20" s="51">
        <v>2</v>
      </c>
      <c r="L20" s="51">
        <v>2</v>
      </c>
      <c r="M20" s="17">
        <f t="shared" si="1"/>
        <v>2925</v>
      </c>
      <c r="N20" s="86">
        <v>35</v>
      </c>
      <c r="O20" s="3"/>
      <c r="P20" s="3"/>
      <c r="Q20" s="3"/>
      <c r="R20" s="3"/>
    </row>
    <row r="21" spans="1:18" ht="22.2" customHeight="1" x14ac:dyDescent="0.3">
      <c r="A21" s="1">
        <f t="shared" si="0"/>
        <v>43760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H21+'21.10'!I21</f>
        <v>238</v>
      </c>
      <c r="J21" s="51"/>
      <c r="K21" s="51"/>
      <c r="L21" s="51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H22+'21.10'!I22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43760</v>
      </c>
      <c r="B23" s="2" t="s">
        <v>128</v>
      </c>
      <c r="C23" s="15">
        <v>13</v>
      </c>
      <c r="D23" s="59" t="s">
        <v>129</v>
      </c>
      <c r="E23" s="51"/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64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64</v>
      </c>
      <c r="I24" s="94">
        <f t="shared" si="3"/>
        <v>29525</v>
      </c>
      <c r="J24" s="92">
        <f t="shared" si="3"/>
        <v>85</v>
      </c>
      <c r="K24" s="92">
        <f t="shared" si="3"/>
        <v>49</v>
      </c>
      <c r="L24" s="92">
        <f t="shared" si="3"/>
        <v>29</v>
      </c>
      <c r="M24" s="95">
        <f t="shared" si="3"/>
        <v>29124</v>
      </c>
      <c r="N24" s="96">
        <f t="shared" si="3"/>
        <v>316</v>
      </c>
      <c r="O24" s="3"/>
      <c r="P24" s="3"/>
      <c r="Q24" s="3"/>
      <c r="R24" s="3"/>
    </row>
    <row r="25" spans="1:18" x14ac:dyDescent="0.3">
      <c r="A25" s="1">
        <f t="shared" ref="A25:A88" si="4">$N$3</f>
        <v>43760</v>
      </c>
      <c r="B25" s="2">
        <v>1</v>
      </c>
      <c r="C25" s="78"/>
      <c r="D25" s="79" t="s">
        <v>119</v>
      </c>
      <c r="E25" s="97">
        <f>E75</f>
        <v>15</v>
      </c>
      <c r="F25" s="98">
        <f t="shared" ref="F25:N25" si="5">F75</f>
        <v>0</v>
      </c>
      <c r="G25" s="98">
        <f t="shared" si="5"/>
        <v>0</v>
      </c>
      <c r="H25" s="99">
        <f t="shared" si="5"/>
        <v>15</v>
      </c>
      <c r="I25" s="97">
        <f t="shared" si="5"/>
        <v>19286</v>
      </c>
      <c r="J25" s="98">
        <f t="shared" si="5"/>
        <v>105</v>
      </c>
      <c r="K25" s="98">
        <f t="shared" si="5"/>
        <v>96</v>
      </c>
      <c r="L25" s="100">
        <f t="shared" si="5"/>
        <v>68</v>
      </c>
      <c r="M25" s="101">
        <f t="shared" si="5"/>
        <v>19100</v>
      </c>
      <c r="N25" s="102">
        <f t="shared" si="5"/>
        <v>81</v>
      </c>
      <c r="O25" s="3"/>
      <c r="P25" s="3"/>
      <c r="Q25" s="3"/>
      <c r="R25" s="3"/>
    </row>
    <row r="26" spans="1:18" x14ac:dyDescent="0.3">
      <c r="A26" s="1">
        <f t="shared" si="4"/>
        <v>43760</v>
      </c>
      <c r="B26" s="2">
        <v>1</v>
      </c>
      <c r="C26" s="78"/>
      <c r="D26" s="79" t="s">
        <v>154</v>
      </c>
      <c r="E26" s="97">
        <f>E24+E25</f>
        <v>79</v>
      </c>
      <c r="F26" s="98">
        <f t="shared" ref="F26:N26" si="6">F24+F25</f>
        <v>0</v>
      </c>
      <c r="G26" s="98">
        <f t="shared" si="6"/>
        <v>0</v>
      </c>
      <c r="H26" s="99">
        <f t="shared" si="6"/>
        <v>79</v>
      </c>
      <c r="I26" s="97">
        <f t="shared" si="6"/>
        <v>48811</v>
      </c>
      <c r="J26" s="98">
        <f t="shared" si="6"/>
        <v>190</v>
      </c>
      <c r="K26" s="98">
        <f t="shared" si="6"/>
        <v>145</v>
      </c>
      <c r="L26" s="100">
        <f t="shared" si="6"/>
        <v>97</v>
      </c>
      <c r="M26" s="101">
        <f t="shared" si="6"/>
        <v>48224</v>
      </c>
      <c r="N26" s="102">
        <f t="shared" si="6"/>
        <v>397</v>
      </c>
      <c r="O26" s="3"/>
      <c r="P26" s="67"/>
      <c r="Q26" s="3"/>
      <c r="R26" s="3"/>
    </row>
    <row r="27" spans="1:18" x14ac:dyDescent="0.3">
      <c r="A27" s="1">
        <f t="shared" si="4"/>
        <v>43760</v>
      </c>
      <c r="B27" s="2">
        <v>1</v>
      </c>
      <c r="C27" s="80"/>
      <c r="D27" s="81" t="s">
        <v>120</v>
      </c>
      <c r="E27" s="97">
        <f>SUM(E28:E35)</f>
        <v>143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143</v>
      </c>
      <c r="I27" s="97">
        <f t="shared" si="7"/>
        <v>45218</v>
      </c>
      <c r="J27" s="98">
        <f t="shared" si="7"/>
        <v>58</v>
      </c>
      <c r="K27" s="98">
        <f t="shared" si="7"/>
        <v>21</v>
      </c>
      <c r="L27" s="100">
        <f t="shared" si="7"/>
        <v>7</v>
      </c>
      <c r="M27" s="101">
        <f t="shared" si="7"/>
        <v>44619</v>
      </c>
      <c r="N27" s="102">
        <f t="shared" si="7"/>
        <v>541</v>
      </c>
      <c r="O27" s="3"/>
      <c r="P27" s="3"/>
      <c r="Q27" s="3"/>
      <c r="R27" s="3"/>
    </row>
    <row r="28" spans="1:18" x14ac:dyDescent="0.3">
      <c r="A28" s="1">
        <f t="shared" si="4"/>
        <v>43760</v>
      </c>
      <c r="B28" s="2" t="s">
        <v>31</v>
      </c>
      <c r="C28" s="12">
        <v>1</v>
      </c>
      <c r="D28" s="48" t="s">
        <v>32</v>
      </c>
      <c r="E28" s="13">
        <v>31</v>
      </c>
      <c r="F28" s="13">
        <v>0</v>
      </c>
      <c r="G28" s="13">
        <v>0</v>
      </c>
      <c r="H28" s="82">
        <f t="shared" ref="H28:H35" si="8">SUM(E28:G28)</f>
        <v>31</v>
      </c>
      <c r="I28" s="104">
        <f>H28+'21.10'!I28</f>
        <v>10941</v>
      </c>
      <c r="J28" s="49">
        <v>13</v>
      </c>
      <c r="K28" s="49">
        <v>4</v>
      </c>
      <c r="L28" s="49">
        <v>2</v>
      </c>
      <c r="M28" s="14">
        <f t="shared" ref="M28:M35" si="9">I28-N28-J28</f>
        <v>10841</v>
      </c>
      <c r="N28" s="85">
        <v>87</v>
      </c>
      <c r="O28" s="3"/>
      <c r="P28" s="3"/>
      <c r="Q28" s="3"/>
      <c r="R28" s="3"/>
    </row>
    <row r="29" spans="1:18" x14ac:dyDescent="0.3">
      <c r="A29" s="1">
        <f t="shared" si="4"/>
        <v>43760</v>
      </c>
      <c r="B29" s="2" t="s">
        <v>33</v>
      </c>
      <c r="C29" s="15">
        <v>2</v>
      </c>
      <c r="D29" s="50" t="s">
        <v>156</v>
      </c>
      <c r="E29" s="13">
        <v>16</v>
      </c>
      <c r="F29" s="13">
        <v>0</v>
      </c>
      <c r="G29" s="13">
        <v>0</v>
      </c>
      <c r="H29" s="83">
        <f t="shared" si="8"/>
        <v>16</v>
      </c>
      <c r="I29" s="105">
        <f>H29+'21.10'!I29</f>
        <v>7302</v>
      </c>
      <c r="J29" s="51">
        <v>5</v>
      </c>
      <c r="K29" s="51">
        <v>2</v>
      </c>
      <c r="L29" s="51">
        <v>0</v>
      </c>
      <c r="M29" s="17">
        <f t="shared" si="9"/>
        <v>7175</v>
      </c>
      <c r="N29" s="86">
        <v>122</v>
      </c>
      <c r="O29" s="3"/>
      <c r="P29" s="3"/>
      <c r="Q29" s="3"/>
      <c r="R29" s="3"/>
    </row>
    <row r="30" spans="1:18" x14ac:dyDescent="0.3">
      <c r="A30" s="1">
        <f t="shared" si="4"/>
        <v>43760</v>
      </c>
      <c r="B30" s="2" t="s">
        <v>35</v>
      </c>
      <c r="C30" s="15">
        <v>3</v>
      </c>
      <c r="D30" s="50" t="s">
        <v>36</v>
      </c>
      <c r="E30" s="13">
        <v>45</v>
      </c>
      <c r="F30" s="13">
        <v>0</v>
      </c>
      <c r="G30" s="13">
        <v>0</v>
      </c>
      <c r="H30" s="83">
        <f t="shared" si="8"/>
        <v>45</v>
      </c>
      <c r="I30" s="105">
        <f>H30+'21.10'!I30</f>
        <v>10685</v>
      </c>
      <c r="J30" s="51">
        <v>17</v>
      </c>
      <c r="K30" s="51">
        <v>8</v>
      </c>
      <c r="L30" s="51">
        <v>2</v>
      </c>
      <c r="M30" s="17">
        <f t="shared" si="9"/>
        <v>10496</v>
      </c>
      <c r="N30" s="86">
        <v>172</v>
      </c>
      <c r="O30" s="3"/>
      <c r="P30" s="3"/>
      <c r="Q30" s="3"/>
      <c r="R30" s="3"/>
    </row>
    <row r="31" spans="1:18" x14ac:dyDescent="0.3">
      <c r="A31" s="1">
        <f t="shared" si="4"/>
        <v>43760</v>
      </c>
      <c r="B31" s="2" t="s">
        <v>37</v>
      </c>
      <c r="C31" s="15">
        <v>4</v>
      </c>
      <c r="D31" s="50" t="s">
        <v>38</v>
      </c>
      <c r="E31" s="13">
        <v>5</v>
      </c>
      <c r="F31" s="13">
        <v>0</v>
      </c>
      <c r="G31" s="13">
        <v>0</v>
      </c>
      <c r="H31" s="83">
        <f t="shared" si="8"/>
        <v>5</v>
      </c>
      <c r="I31" s="105">
        <f>H31+'21.10'!I31</f>
        <v>2065</v>
      </c>
      <c r="J31" s="51">
        <v>4</v>
      </c>
      <c r="K31" s="51">
        <v>3</v>
      </c>
      <c r="L31" s="51">
        <v>2</v>
      </c>
      <c r="M31" s="17">
        <f t="shared" si="9"/>
        <v>2051</v>
      </c>
      <c r="N31" s="86">
        <v>10</v>
      </c>
      <c r="O31" s="3"/>
      <c r="P31" s="3"/>
      <c r="Q31" s="3"/>
      <c r="R31" s="3"/>
    </row>
    <row r="32" spans="1:18" x14ac:dyDescent="0.3">
      <c r="A32" s="1">
        <f t="shared" si="4"/>
        <v>43760</v>
      </c>
      <c r="B32" s="2" t="s">
        <v>39</v>
      </c>
      <c r="C32" s="15">
        <v>5</v>
      </c>
      <c r="D32" s="50" t="s">
        <v>40</v>
      </c>
      <c r="E32" s="13">
        <v>7</v>
      </c>
      <c r="F32" s="13">
        <v>0</v>
      </c>
      <c r="G32" s="13">
        <v>0</v>
      </c>
      <c r="H32" s="83">
        <f t="shared" si="8"/>
        <v>7</v>
      </c>
      <c r="I32" s="105">
        <f>H32+'21.10'!I32</f>
        <v>4580</v>
      </c>
      <c r="J32" s="51">
        <v>5</v>
      </c>
      <c r="K32" s="51">
        <v>0</v>
      </c>
      <c r="L32" s="51">
        <v>0</v>
      </c>
      <c r="M32" s="17">
        <f t="shared" si="9"/>
        <v>4542</v>
      </c>
      <c r="N32" s="86">
        <v>33</v>
      </c>
      <c r="O32" s="3"/>
      <c r="P32" s="3"/>
      <c r="Q32" s="3"/>
      <c r="R32" s="3"/>
    </row>
    <row r="33" spans="1:18" x14ac:dyDescent="0.3">
      <c r="A33" s="1">
        <f t="shared" si="4"/>
        <v>43760</v>
      </c>
      <c r="B33" s="2" t="s">
        <v>41</v>
      </c>
      <c r="C33" s="15">
        <v>6</v>
      </c>
      <c r="D33" s="50" t="s">
        <v>42</v>
      </c>
      <c r="E33" s="13">
        <v>32</v>
      </c>
      <c r="F33" s="13">
        <v>0</v>
      </c>
      <c r="G33" s="13">
        <v>0</v>
      </c>
      <c r="H33" s="83">
        <f t="shared" si="8"/>
        <v>32</v>
      </c>
      <c r="I33" s="105">
        <f>H33+'21.10'!I33</f>
        <v>6421</v>
      </c>
      <c r="J33" s="51">
        <v>9</v>
      </c>
      <c r="K33" s="51">
        <v>3</v>
      </c>
      <c r="L33" s="51">
        <v>0</v>
      </c>
      <c r="M33" s="17">
        <f t="shared" si="9"/>
        <v>6321</v>
      </c>
      <c r="N33" s="86">
        <v>91</v>
      </c>
      <c r="O33" s="3"/>
      <c r="P33" s="3"/>
      <c r="Q33" s="3"/>
      <c r="R33" s="3"/>
    </row>
    <row r="34" spans="1:18" x14ac:dyDescent="0.3">
      <c r="A34" s="1">
        <f t="shared" si="4"/>
        <v>43760</v>
      </c>
      <c r="B34" s="2" t="s">
        <v>43</v>
      </c>
      <c r="C34" s="15">
        <v>7</v>
      </c>
      <c r="D34" s="50" t="s">
        <v>44</v>
      </c>
      <c r="E34" s="13">
        <v>3</v>
      </c>
      <c r="F34" s="13">
        <v>0</v>
      </c>
      <c r="G34" s="13">
        <v>0</v>
      </c>
      <c r="H34" s="83">
        <f t="shared" si="8"/>
        <v>3</v>
      </c>
      <c r="I34" s="105">
        <f>H34+'21.10'!I34</f>
        <v>975</v>
      </c>
      <c r="J34" s="51">
        <v>1</v>
      </c>
      <c r="K34" s="51">
        <v>0</v>
      </c>
      <c r="L34" s="51">
        <v>0</v>
      </c>
      <c r="M34" s="17">
        <f t="shared" si="9"/>
        <v>968</v>
      </c>
      <c r="N34" s="86">
        <v>6</v>
      </c>
      <c r="O34" s="3"/>
      <c r="P34" s="3"/>
      <c r="Q34" s="3"/>
      <c r="R34" s="3"/>
    </row>
    <row r="35" spans="1:18" x14ac:dyDescent="0.3">
      <c r="A35" s="1">
        <f t="shared" si="4"/>
        <v>43760</v>
      </c>
      <c r="B35" s="2" t="s">
        <v>45</v>
      </c>
      <c r="C35" s="20">
        <v>8</v>
      </c>
      <c r="D35" s="54" t="s">
        <v>46</v>
      </c>
      <c r="E35" s="13">
        <v>4</v>
      </c>
      <c r="F35" s="13">
        <v>0</v>
      </c>
      <c r="G35" s="13">
        <v>0</v>
      </c>
      <c r="H35" s="84">
        <f t="shared" si="8"/>
        <v>4</v>
      </c>
      <c r="I35" s="106">
        <f>H35+'21.10'!I35</f>
        <v>2249</v>
      </c>
      <c r="J35" s="55">
        <v>4</v>
      </c>
      <c r="K35" s="55">
        <v>1</v>
      </c>
      <c r="L35" s="55">
        <v>1</v>
      </c>
      <c r="M35" s="19">
        <f t="shared" si="9"/>
        <v>2225</v>
      </c>
      <c r="N35" s="87">
        <v>20</v>
      </c>
      <c r="O35" s="3"/>
      <c r="P35" s="3"/>
      <c r="Q35" s="3"/>
      <c r="R35" s="3"/>
    </row>
    <row r="36" spans="1:18" x14ac:dyDescent="0.3">
      <c r="A36" s="1">
        <f t="shared" si="4"/>
        <v>43760</v>
      </c>
      <c r="B36" s="2">
        <v>1</v>
      </c>
      <c r="C36" s="103"/>
      <c r="D36" s="22" t="s">
        <v>47</v>
      </c>
      <c r="E36" s="23">
        <f>SUM(E26:E27)</f>
        <v>222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222</v>
      </c>
      <c r="I36" s="23">
        <f t="shared" si="10"/>
        <v>94029</v>
      </c>
      <c r="J36" s="23">
        <f t="shared" si="10"/>
        <v>248</v>
      </c>
      <c r="K36" s="23">
        <f t="shared" si="10"/>
        <v>166</v>
      </c>
      <c r="L36" s="23">
        <f t="shared" si="10"/>
        <v>104</v>
      </c>
      <c r="M36" s="23">
        <f t="shared" si="10"/>
        <v>92843</v>
      </c>
      <c r="N36" s="23">
        <f t="shared" si="10"/>
        <v>938</v>
      </c>
      <c r="O36" s="3"/>
      <c r="P36" s="3"/>
      <c r="Q36" s="3"/>
      <c r="R36" s="3"/>
    </row>
    <row r="37" spans="1:18" ht="21.6" customHeight="1" x14ac:dyDescent="0.3">
      <c r="A37" s="1">
        <f t="shared" si="4"/>
        <v>43760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43760</v>
      </c>
      <c r="B38" s="64">
        <v>1</v>
      </c>
      <c r="C38" s="69"/>
      <c r="D38" s="306" t="s">
        <v>216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43760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43760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43760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43760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43760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81</v>
      </c>
      <c r="O43" s="3"/>
      <c r="P43" s="3"/>
      <c r="Q43" s="3"/>
      <c r="R43" s="3"/>
    </row>
    <row r="44" spans="1:18" ht="58.2" customHeight="1" x14ac:dyDescent="0.3">
      <c r="A44" s="1">
        <f t="shared" si="4"/>
        <v>43760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86" t="s">
        <v>142</v>
      </c>
      <c r="I44" s="65" t="str">
        <f>"me©‡gvU fwZ© 
= "&amp;I75</f>
        <v>me©‡gvU fwZ© 
= 19286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96</v>
      </c>
      <c r="L44" s="65" t="str">
        <f>"wbwðZ g„„Zz¨ 
= "&amp;L75</f>
        <v>wbwðZ g„„Zz¨ 
= 68</v>
      </c>
      <c r="M44" s="65" t="str">
        <f>"QvocÎ cÖvß †ivMx
 = "&amp;M75</f>
        <v>QvocÎ cÖvß †ivMx
 = 19100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43760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H45+'21.10'!I45</f>
        <v>1194</v>
      </c>
      <c r="J45" s="49">
        <v>3</v>
      </c>
      <c r="K45" s="49">
        <v>2</v>
      </c>
      <c r="L45" s="49">
        <v>1</v>
      </c>
      <c r="M45" s="14">
        <f t="shared" ref="M45:M74" si="12">I45-N45-J45</f>
        <v>1189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43760</v>
      </c>
      <c r="B46" s="2" t="s">
        <v>15</v>
      </c>
      <c r="C46" s="33">
        <v>2</v>
      </c>
      <c r="D46" s="50" t="s">
        <v>16</v>
      </c>
      <c r="E46" s="13">
        <v>2</v>
      </c>
      <c r="F46" s="13">
        <v>0</v>
      </c>
      <c r="G46" s="13">
        <v>0</v>
      </c>
      <c r="H46" s="83">
        <f t="shared" si="11"/>
        <v>2</v>
      </c>
      <c r="I46" s="105">
        <f>H46+'21.10'!I46</f>
        <v>1806</v>
      </c>
      <c r="J46" s="51">
        <v>11</v>
      </c>
      <c r="K46" s="51">
        <v>9</v>
      </c>
      <c r="L46" s="51">
        <v>7</v>
      </c>
      <c r="M46" s="17">
        <f t="shared" si="12"/>
        <v>1785</v>
      </c>
      <c r="N46" s="86">
        <v>10</v>
      </c>
      <c r="O46" s="3"/>
      <c r="P46" s="3"/>
      <c r="Q46" s="3"/>
      <c r="R46" s="3"/>
    </row>
    <row r="47" spans="1:18" ht="17.55" customHeight="1" x14ac:dyDescent="0.3">
      <c r="A47" s="1">
        <f t="shared" si="4"/>
        <v>43760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H47+'21.10'!I47</f>
        <v>647</v>
      </c>
      <c r="J47" s="51">
        <v>4</v>
      </c>
      <c r="K47" s="51">
        <v>4</v>
      </c>
      <c r="L47" s="51">
        <v>3</v>
      </c>
      <c r="M47" s="17">
        <f t="shared" si="12"/>
        <v>639</v>
      </c>
      <c r="N47" s="86">
        <v>4</v>
      </c>
      <c r="O47" s="3"/>
      <c r="P47" s="3"/>
      <c r="Q47" s="3"/>
      <c r="R47" s="3"/>
    </row>
    <row r="48" spans="1:18" ht="17.55" customHeight="1" x14ac:dyDescent="0.3">
      <c r="A48" s="1">
        <f t="shared" si="4"/>
        <v>43760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H48+'21.10'!I48</f>
        <v>735</v>
      </c>
      <c r="J48" s="51">
        <v>8</v>
      </c>
      <c r="K48" s="51">
        <v>7</v>
      </c>
      <c r="L48" s="51">
        <v>4</v>
      </c>
      <c r="M48" s="17">
        <f t="shared" si="12"/>
        <v>725</v>
      </c>
      <c r="N48" s="86">
        <v>2</v>
      </c>
      <c r="O48" s="3"/>
      <c r="P48" s="3"/>
      <c r="Q48" s="3"/>
      <c r="R48" s="3"/>
    </row>
    <row r="49" spans="1:18" ht="17.55" customHeight="1" x14ac:dyDescent="0.3">
      <c r="A49" s="1">
        <f t="shared" si="4"/>
        <v>43760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H49+'21.10'!I49</f>
        <v>881</v>
      </c>
      <c r="J49" s="51">
        <v>12</v>
      </c>
      <c r="K49" s="51">
        <v>12</v>
      </c>
      <c r="L49" s="51">
        <v>12</v>
      </c>
      <c r="M49" s="17">
        <f t="shared" si="12"/>
        <v>863</v>
      </c>
      <c r="N49" s="86">
        <v>6</v>
      </c>
      <c r="O49" s="3"/>
      <c r="P49" s="3"/>
      <c r="Q49" s="3"/>
      <c r="R49" s="3"/>
    </row>
    <row r="50" spans="1:18" ht="17.55" customHeight="1" x14ac:dyDescent="0.3">
      <c r="A50" s="1">
        <f t="shared" si="4"/>
        <v>43760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H50+'21.10'!I50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43760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H51+'21.10'!I51</f>
        <v>267</v>
      </c>
      <c r="J51" s="51">
        <v>2</v>
      </c>
      <c r="K51" s="51">
        <v>2</v>
      </c>
      <c r="L51" s="51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43760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H52+'21.10'!I52</f>
        <v>355</v>
      </c>
      <c r="J52" s="51">
        <v>1</v>
      </c>
      <c r="K52" s="51">
        <v>2</v>
      </c>
      <c r="L52" s="51">
        <v>2</v>
      </c>
      <c r="M52" s="17">
        <f t="shared" si="12"/>
        <v>353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43760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H53+'21.10'!I53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43760</v>
      </c>
      <c r="B54" s="2" t="s">
        <v>75</v>
      </c>
      <c r="C54" s="33">
        <v>10</v>
      </c>
      <c r="D54" s="50" t="s">
        <v>76</v>
      </c>
      <c r="E54" s="13">
        <v>3</v>
      </c>
      <c r="F54" s="13">
        <v>0</v>
      </c>
      <c r="G54" s="13">
        <v>0</v>
      </c>
      <c r="H54" s="83">
        <f t="shared" si="11"/>
        <v>3</v>
      </c>
      <c r="I54" s="105">
        <f>H54+'21.10'!I54</f>
        <v>1656</v>
      </c>
      <c r="J54" s="51">
        <v>2</v>
      </c>
      <c r="K54" s="51">
        <v>1</v>
      </c>
      <c r="L54" s="51">
        <v>1</v>
      </c>
      <c r="M54" s="17">
        <f t="shared" si="12"/>
        <v>1641</v>
      </c>
      <c r="N54" s="86">
        <v>13</v>
      </c>
      <c r="O54" s="3"/>
      <c r="P54" s="3"/>
      <c r="Q54" s="3"/>
      <c r="R54" s="3"/>
    </row>
    <row r="55" spans="1:18" ht="17.55" customHeight="1" x14ac:dyDescent="0.3">
      <c r="A55" s="1">
        <f t="shared" si="4"/>
        <v>43760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H55+'21.10'!I55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43760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H56+'21.10'!I56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43760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H57+'21.10'!I57</f>
        <v>666</v>
      </c>
      <c r="J57" s="51">
        <v>4</v>
      </c>
      <c r="K57" s="51">
        <v>4</v>
      </c>
      <c r="L57" s="51">
        <v>1</v>
      </c>
      <c r="M57" s="17">
        <f t="shared" si="12"/>
        <v>661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43760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H58+'21.10'!I58</f>
        <v>1358</v>
      </c>
      <c r="J58" s="51">
        <v>6</v>
      </c>
      <c r="K58" s="51">
        <v>6</v>
      </c>
      <c r="L58" s="51">
        <v>4</v>
      </c>
      <c r="M58" s="17">
        <f t="shared" si="12"/>
        <v>1345</v>
      </c>
      <c r="N58" s="86">
        <v>7</v>
      </c>
      <c r="O58" s="3"/>
      <c r="P58" s="3"/>
      <c r="Q58" s="3"/>
      <c r="R58" s="3"/>
    </row>
    <row r="59" spans="1:18" ht="17.55" customHeight="1" x14ac:dyDescent="0.3">
      <c r="A59" s="1">
        <f t="shared" si="4"/>
        <v>43760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H59+'21.10'!I59</f>
        <v>749</v>
      </c>
      <c r="J59" s="51">
        <v>8</v>
      </c>
      <c r="K59" s="51">
        <v>8</v>
      </c>
      <c r="L59" s="51">
        <v>7</v>
      </c>
      <c r="M59" s="17">
        <f t="shared" si="12"/>
        <v>737</v>
      </c>
      <c r="N59" s="86">
        <v>4</v>
      </c>
      <c r="O59" s="3"/>
      <c r="P59" s="3"/>
      <c r="Q59" s="3"/>
      <c r="R59" s="3"/>
    </row>
    <row r="60" spans="1:18" ht="17.55" customHeight="1" x14ac:dyDescent="0.3">
      <c r="A60" s="1">
        <f t="shared" si="4"/>
        <v>43760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H60+'21.10'!I60</f>
        <v>358</v>
      </c>
      <c r="J60" s="51"/>
      <c r="K60" s="51"/>
      <c r="L60" s="51">
        <v>0</v>
      </c>
      <c r="M60" s="17">
        <f t="shared" si="12"/>
        <v>357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43760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H61+'21.10'!I61</f>
        <v>473</v>
      </c>
      <c r="J61" s="51"/>
      <c r="K61" s="51"/>
      <c r="L61" s="51">
        <v>0</v>
      </c>
      <c r="M61" s="17">
        <f t="shared" si="12"/>
        <v>472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43760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H62+'21.10'!I62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43760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H63+'21.10'!I63</f>
        <v>785</v>
      </c>
      <c r="J63" s="51">
        <v>6</v>
      </c>
      <c r="K63" s="51">
        <v>5</v>
      </c>
      <c r="L63" s="51">
        <v>5</v>
      </c>
      <c r="M63" s="17">
        <f t="shared" si="12"/>
        <v>774</v>
      </c>
      <c r="N63" s="86">
        <v>5</v>
      </c>
      <c r="O63" s="3"/>
      <c r="P63" s="3"/>
      <c r="Q63" s="3"/>
      <c r="R63" s="3"/>
    </row>
    <row r="64" spans="1:18" ht="17.55" customHeight="1" x14ac:dyDescent="0.3">
      <c r="A64" s="1">
        <f t="shared" si="4"/>
        <v>43760</v>
      </c>
      <c r="B64" s="2" t="s">
        <v>95</v>
      </c>
      <c r="C64" s="33">
        <v>20</v>
      </c>
      <c r="D64" s="50" t="s">
        <v>96</v>
      </c>
      <c r="E64" s="13">
        <v>2</v>
      </c>
      <c r="F64" s="13">
        <v>0</v>
      </c>
      <c r="G64" s="13">
        <v>0</v>
      </c>
      <c r="H64" s="83">
        <f t="shared" si="11"/>
        <v>2</v>
      </c>
      <c r="I64" s="105">
        <f>H64+'21.10'!I64</f>
        <v>960</v>
      </c>
      <c r="J64" s="51"/>
      <c r="K64" s="51"/>
      <c r="L64" s="51">
        <v>0</v>
      </c>
      <c r="M64" s="17">
        <f t="shared" si="12"/>
        <v>956</v>
      </c>
      <c r="N64" s="86">
        <v>4</v>
      </c>
      <c r="O64" s="3"/>
      <c r="P64" s="3"/>
      <c r="Q64" s="3"/>
      <c r="R64" s="3"/>
    </row>
    <row r="65" spans="1:18" ht="17.55" customHeight="1" x14ac:dyDescent="0.3">
      <c r="A65" s="1">
        <f t="shared" si="4"/>
        <v>43760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H65+'21.10'!I65</f>
        <v>479</v>
      </c>
      <c r="J65" s="51">
        <v>4</v>
      </c>
      <c r="K65" s="51">
        <v>4</v>
      </c>
      <c r="L65" s="51">
        <v>4</v>
      </c>
      <c r="M65" s="17">
        <f t="shared" si="12"/>
        <v>474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43760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H66+'21.10'!I66</f>
        <v>306</v>
      </c>
      <c r="J66" s="51">
        <v>7</v>
      </c>
      <c r="K66" s="51">
        <v>7</v>
      </c>
      <c r="L66" s="51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43760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H67+'21.10'!I67</f>
        <v>706</v>
      </c>
      <c r="J67" s="51">
        <v>7</v>
      </c>
      <c r="K67" s="51">
        <v>6</v>
      </c>
      <c r="L67" s="51">
        <v>5</v>
      </c>
      <c r="M67" s="17">
        <f t="shared" si="12"/>
        <v>695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43760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H68+'21.10'!I68</f>
        <v>357</v>
      </c>
      <c r="J68" s="51">
        <v>2</v>
      </c>
      <c r="K68" s="51">
        <v>2</v>
      </c>
      <c r="L68" s="51">
        <v>0</v>
      </c>
      <c r="M68" s="17">
        <f t="shared" si="12"/>
        <v>354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43760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H69+'21.10'!I69</f>
        <v>818</v>
      </c>
      <c r="J69" s="51">
        <v>2</v>
      </c>
      <c r="K69" s="51">
        <v>2</v>
      </c>
      <c r="L69" s="51">
        <v>1</v>
      </c>
      <c r="M69" s="17">
        <f t="shared" si="12"/>
        <v>809</v>
      </c>
      <c r="N69" s="86">
        <v>7</v>
      </c>
      <c r="O69" s="3"/>
      <c r="P69" s="3"/>
      <c r="Q69" s="3"/>
      <c r="R69" s="3"/>
    </row>
    <row r="70" spans="1:18" ht="17.55" customHeight="1" x14ac:dyDescent="0.3">
      <c r="A70" s="1">
        <f t="shared" si="4"/>
        <v>43760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H70+'21.10'!I70</f>
        <v>767</v>
      </c>
      <c r="J70" s="51">
        <v>2</v>
      </c>
      <c r="K70" s="51">
        <v>2</v>
      </c>
      <c r="L70" s="51">
        <v>0</v>
      </c>
      <c r="M70" s="17">
        <f t="shared" si="12"/>
        <v>761</v>
      </c>
      <c r="N70" s="86">
        <v>4</v>
      </c>
      <c r="O70" s="3"/>
      <c r="P70" s="3"/>
      <c r="Q70" s="3"/>
      <c r="R70" s="3"/>
    </row>
    <row r="71" spans="1:18" ht="17.55" customHeight="1" x14ac:dyDescent="0.3">
      <c r="A71" s="1">
        <f t="shared" si="4"/>
        <v>43760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H71+'21.10'!I71</f>
        <v>771</v>
      </c>
      <c r="J71" s="51"/>
      <c r="K71" s="51"/>
      <c r="L71" s="51">
        <v>0</v>
      </c>
      <c r="M71" s="17">
        <f t="shared" si="12"/>
        <v>771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43760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H72+'21.10'!I72</f>
        <v>297</v>
      </c>
      <c r="J72" s="51"/>
      <c r="K72" s="51"/>
      <c r="L72" s="51">
        <v>0</v>
      </c>
      <c r="M72" s="17">
        <f t="shared" si="12"/>
        <v>296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43760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H73+'21.10'!I73</f>
        <v>395</v>
      </c>
      <c r="J73" s="51">
        <v>3</v>
      </c>
      <c r="K73" s="51">
        <v>3</v>
      </c>
      <c r="L73" s="51">
        <v>3</v>
      </c>
      <c r="M73" s="17">
        <f t="shared" si="12"/>
        <v>390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43760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H74+'21.10'!I74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43760</v>
      </c>
      <c r="B75" s="2">
        <v>1</v>
      </c>
      <c r="C75" s="29"/>
      <c r="D75" s="22" t="s">
        <v>117</v>
      </c>
      <c r="E75" s="23">
        <f>SUM(E45:E74)</f>
        <v>15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15</v>
      </c>
      <c r="I75" s="23">
        <f t="shared" si="13"/>
        <v>19286</v>
      </c>
      <c r="J75" s="23">
        <f t="shared" si="13"/>
        <v>105</v>
      </c>
      <c r="K75" s="23">
        <f t="shared" si="13"/>
        <v>96</v>
      </c>
      <c r="L75" s="23">
        <f t="shared" si="13"/>
        <v>68</v>
      </c>
      <c r="M75" s="23">
        <f t="shared" si="13"/>
        <v>19100</v>
      </c>
      <c r="N75" s="23">
        <f t="shared" si="13"/>
        <v>81</v>
      </c>
      <c r="O75" s="3"/>
      <c r="P75" s="3"/>
      <c r="Q75" s="3"/>
      <c r="R75" s="3"/>
    </row>
    <row r="76" spans="1:18" ht="17.55" customHeight="1" x14ac:dyDescent="0.3">
      <c r="A76" s="1">
        <f t="shared" si="4"/>
        <v>43760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43760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43760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43760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43760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43760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43760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43760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43760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43760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43760</v>
      </c>
      <c r="B86" s="2">
        <v>1</v>
      </c>
      <c r="E86" s="30"/>
    </row>
    <row r="87" spans="1:14" x14ac:dyDescent="0.3">
      <c r="A87" s="1">
        <f t="shared" si="4"/>
        <v>43760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43760</v>
      </c>
      <c r="B88" s="2">
        <v>1</v>
      </c>
      <c r="E88" s="30"/>
    </row>
    <row r="89" spans="1:14" x14ac:dyDescent="0.3">
      <c r="A89" s="1">
        <f t="shared" ref="A89" si="14">$N$3</f>
        <v>43760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43759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43759</v>
      </c>
      <c r="B2" s="2">
        <v>1</v>
      </c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41"/>
      <c r="N2" s="184"/>
    </row>
    <row r="3" spans="1:20" ht="17.399999999999999" x14ac:dyDescent="0.3">
      <c r="A3" s="1">
        <f t="shared" si="0"/>
        <v>43759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43759</v>
      </c>
      <c r="O3" s="3"/>
      <c r="P3" s="3"/>
      <c r="Q3" s="3"/>
      <c r="R3" s="3"/>
    </row>
    <row r="4" spans="1:20" ht="17.399999999999999" x14ac:dyDescent="0.3">
      <c r="A4" s="1">
        <f t="shared" si="0"/>
        <v>43759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43759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43759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43759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43759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43759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217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916</v>
      </c>
      <c r="O9" s="3"/>
      <c r="P9" s="3"/>
      <c r="Q9" s="40" t="str">
        <f>"24 N›Uvq ?? msL¨v = "&amp;H36</f>
        <v>24 N›Uvq ?? msL¨v = 217</v>
      </c>
    </row>
    <row r="10" spans="1:20" ht="57.6" x14ac:dyDescent="0.3">
      <c r="A10" s="1">
        <f t="shared" si="0"/>
        <v>43759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83" t="s">
        <v>142</v>
      </c>
      <c r="I10" s="65" t="str">
        <f>"me©‡gvU fwZ©
= "&amp;I36</f>
        <v>me©‡gvU fwZ©
= 93807</v>
      </c>
      <c r="J10" s="65" t="str">
        <f>"ch©v‡jvPbvi Rb¨ †cÖwiZ g„„Zz¨ 
= "&amp;J36</f>
        <v>ch©v‡jvPbvi Rb¨ †cÖwiZ g„„Zz¨ 
= 248</v>
      </c>
      <c r="K10" s="65" t="str">
        <f>"ch©v‡jvPbv m¤úbœK…Z g„„Zz¨ 
= "&amp;K36</f>
        <v>ch©v‡jvPbv m¤úbœK…Z g„„Zz¨ 
= 166</v>
      </c>
      <c r="L10" s="65" t="str">
        <f>"wbwðZ g„„Zz¨ 
= "&amp;L36</f>
        <v>wbwðZ g„„Zz¨ 
= 104</v>
      </c>
      <c r="M10" s="65" t="str">
        <f>"QvocÎ cÖvß †ivMx
 = "&amp;M36</f>
        <v>QvocÎ cÖvß †ivMx
 = 92643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43759</v>
      </c>
      <c r="B11" s="2" t="s">
        <v>9</v>
      </c>
      <c r="C11" s="12">
        <v>1</v>
      </c>
      <c r="D11" s="57" t="s">
        <v>10</v>
      </c>
      <c r="E11" s="13">
        <v>17</v>
      </c>
      <c r="F11" s="13">
        <v>0</v>
      </c>
      <c r="G11" s="13">
        <v>0</v>
      </c>
      <c r="H11" s="82">
        <f>SUM(E11:G11)</f>
        <v>17</v>
      </c>
      <c r="I11" s="104">
        <f>H11+'20.10'!I11</f>
        <v>8060</v>
      </c>
      <c r="J11" s="49">
        <v>40</v>
      </c>
      <c r="K11" s="49">
        <v>23</v>
      </c>
      <c r="L11" s="49">
        <v>11</v>
      </c>
      <c r="M11" s="14">
        <f t="shared" ref="M11:M23" si="1">I11-N11-J11</f>
        <v>7929</v>
      </c>
      <c r="N11" s="85">
        <v>91</v>
      </c>
      <c r="O11" s="3"/>
      <c r="P11" s="3"/>
      <c r="Q11" s="3"/>
      <c r="R11" s="3"/>
    </row>
    <row r="12" spans="1:20" x14ac:dyDescent="0.3">
      <c r="A12" s="1">
        <f t="shared" si="0"/>
        <v>43759</v>
      </c>
      <c r="B12" s="2" t="s">
        <v>11</v>
      </c>
      <c r="C12" s="15">
        <v>2</v>
      </c>
      <c r="D12" s="59" t="s">
        <v>144</v>
      </c>
      <c r="E12" s="13">
        <v>5</v>
      </c>
      <c r="F12" s="13">
        <v>0</v>
      </c>
      <c r="G12" s="13">
        <v>0</v>
      </c>
      <c r="H12" s="83">
        <f t="shared" ref="H12:H23" si="2">SUM(E12:G12)</f>
        <v>5</v>
      </c>
      <c r="I12" s="105">
        <f>H12+'20.10'!I12</f>
        <v>4714</v>
      </c>
      <c r="J12" s="51">
        <v>2</v>
      </c>
      <c r="K12" s="51">
        <v>0</v>
      </c>
      <c r="L12" s="51">
        <v>0</v>
      </c>
      <c r="M12" s="17">
        <f t="shared" si="1"/>
        <v>4644</v>
      </c>
      <c r="N12" s="86">
        <v>68</v>
      </c>
      <c r="O12" s="3"/>
      <c r="P12" s="3"/>
      <c r="Q12" s="3"/>
      <c r="R12" s="3"/>
    </row>
    <row r="13" spans="1:20" x14ac:dyDescent="0.3">
      <c r="A13" s="1">
        <f t="shared" si="0"/>
        <v>43759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H13+'20.10'!I13</f>
        <v>1408</v>
      </c>
      <c r="J13" s="51">
        <v>15</v>
      </c>
      <c r="K13" s="51">
        <v>8</v>
      </c>
      <c r="L13" s="51">
        <v>8</v>
      </c>
      <c r="M13" s="17">
        <f t="shared" si="1"/>
        <v>1386</v>
      </c>
      <c r="N13" s="86">
        <v>7</v>
      </c>
      <c r="O13" s="3"/>
      <c r="Q13" s="3"/>
      <c r="R13" s="3"/>
    </row>
    <row r="14" spans="1:20" x14ac:dyDescent="0.3">
      <c r="A14" s="1">
        <f t="shared" si="0"/>
        <v>43759</v>
      </c>
      <c r="B14" s="2" t="s">
        <v>14</v>
      </c>
      <c r="C14" s="15">
        <v>4</v>
      </c>
      <c r="D14" s="59" t="s">
        <v>145</v>
      </c>
      <c r="E14" s="13">
        <v>9</v>
      </c>
      <c r="F14" s="13">
        <v>0</v>
      </c>
      <c r="G14" s="13">
        <v>0</v>
      </c>
      <c r="H14" s="83">
        <f t="shared" si="2"/>
        <v>9</v>
      </c>
      <c r="I14" s="105">
        <f>H14+'20.10'!I14</f>
        <v>3508</v>
      </c>
      <c r="J14" s="51">
        <v>7</v>
      </c>
      <c r="K14" s="51">
        <v>5</v>
      </c>
      <c r="L14" s="51">
        <v>2</v>
      </c>
      <c r="M14" s="17">
        <f t="shared" si="1"/>
        <v>3448</v>
      </c>
      <c r="N14" s="86">
        <v>53</v>
      </c>
      <c r="O14" s="3"/>
      <c r="P14" s="3"/>
      <c r="Q14" s="3"/>
      <c r="R14" s="3"/>
    </row>
    <row r="15" spans="1:20" ht="17.399999999999999" x14ac:dyDescent="0.3">
      <c r="A15" s="1">
        <f t="shared" si="0"/>
        <v>43759</v>
      </c>
      <c r="B15" s="2" t="s">
        <v>19</v>
      </c>
      <c r="C15" s="15">
        <v>5</v>
      </c>
      <c r="D15" s="59" t="s">
        <v>20</v>
      </c>
      <c r="E15" s="13">
        <v>2</v>
      </c>
      <c r="F15" s="13">
        <v>0</v>
      </c>
      <c r="G15" s="13">
        <v>0</v>
      </c>
      <c r="H15" s="83">
        <f t="shared" si="2"/>
        <v>2</v>
      </c>
      <c r="I15" s="105">
        <f>H15+'20.10'!I15</f>
        <v>1577</v>
      </c>
      <c r="J15" s="51">
        <v>3</v>
      </c>
      <c r="K15" s="51">
        <v>2</v>
      </c>
      <c r="L15" s="51">
        <v>2</v>
      </c>
      <c r="M15" s="17">
        <f t="shared" si="1"/>
        <v>1554</v>
      </c>
      <c r="N15" s="86">
        <v>20</v>
      </c>
      <c r="O15" s="3"/>
      <c r="P15" s="3"/>
      <c r="Q15" s="3"/>
      <c r="R15" s="3"/>
    </row>
    <row r="16" spans="1:20" ht="17.399999999999999" x14ac:dyDescent="0.3">
      <c r="A16" s="1">
        <f t="shared" si="0"/>
        <v>43759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H16+'20.10'!I16</f>
        <v>1003</v>
      </c>
      <c r="J16" s="51"/>
      <c r="K16" s="51"/>
      <c r="L16" s="51">
        <v>0</v>
      </c>
      <c r="M16" s="17">
        <f t="shared" si="1"/>
        <v>998</v>
      </c>
      <c r="N16" s="86">
        <v>5</v>
      </c>
      <c r="O16" s="3"/>
      <c r="P16" s="3"/>
      <c r="Q16" s="3"/>
      <c r="R16" s="3"/>
    </row>
    <row r="17" spans="1:18" x14ac:dyDescent="0.3">
      <c r="A17" s="1">
        <f t="shared" si="0"/>
        <v>43759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H17+'20.10'!I17</f>
        <v>3907</v>
      </c>
      <c r="J17" s="51">
        <v>15</v>
      </c>
      <c r="K17" s="51">
        <v>9</v>
      </c>
      <c r="L17" s="51">
        <v>4</v>
      </c>
      <c r="M17" s="17">
        <f t="shared" si="1"/>
        <v>3877</v>
      </c>
      <c r="N17" s="86">
        <v>15</v>
      </c>
      <c r="O17" s="3"/>
      <c r="P17" s="3"/>
      <c r="Q17" s="3"/>
      <c r="R17" s="3"/>
    </row>
    <row r="18" spans="1:18" ht="17.399999999999999" x14ac:dyDescent="0.3">
      <c r="A18" s="1">
        <f t="shared" si="0"/>
        <v>43759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H18+'20.10'!I18</f>
        <v>344</v>
      </c>
      <c r="J18" s="51"/>
      <c r="K18" s="51"/>
      <c r="L18" s="51">
        <v>0</v>
      </c>
      <c r="M18" s="17">
        <f t="shared" si="1"/>
        <v>344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43759</v>
      </c>
      <c r="B19" s="2" t="s">
        <v>27</v>
      </c>
      <c r="C19" s="15">
        <v>9</v>
      </c>
      <c r="D19" s="61" t="s">
        <v>28</v>
      </c>
      <c r="E19" s="13">
        <v>3</v>
      </c>
      <c r="F19" s="13">
        <v>0</v>
      </c>
      <c r="G19" s="13">
        <v>0</v>
      </c>
      <c r="H19" s="83">
        <f t="shared" si="2"/>
        <v>3</v>
      </c>
      <c r="I19" s="105">
        <f>H19+'20.10'!I19</f>
        <v>1671</v>
      </c>
      <c r="J19" s="51"/>
      <c r="K19" s="51">
        <v>0</v>
      </c>
      <c r="L19" s="51">
        <v>0</v>
      </c>
      <c r="M19" s="17">
        <f t="shared" si="1"/>
        <v>1648</v>
      </c>
      <c r="N19" s="86">
        <v>23</v>
      </c>
      <c r="O19" s="3"/>
      <c r="P19" s="3"/>
      <c r="Q19" s="3"/>
      <c r="R19" s="3"/>
    </row>
    <row r="20" spans="1:18" x14ac:dyDescent="0.3">
      <c r="A20" s="1">
        <f t="shared" si="0"/>
        <v>43759</v>
      </c>
      <c r="B20" s="2" t="s">
        <v>29</v>
      </c>
      <c r="C20" s="15">
        <v>10</v>
      </c>
      <c r="D20" s="59" t="s">
        <v>30</v>
      </c>
      <c r="E20" s="13">
        <v>6</v>
      </c>
      <c r="F20" s="13">
        <v>0</v>
      </c>
      <c r="G20" s="13">
        <v>0</v>
      </c>
      <c r="H20" s="83">
        <f t="shared" si="2"/>
        <v>6</v>
      </c>
      <c r="I20" s="105">
        <f>H20+'20.10'!I20</f>
        <v>2956</v>
      </c>
      <c r="J20" s="51">
        <v>3</v>
      </c>
      <c r="K20" s="51">
        <v>2</v>
      </c>
      <c r="L20" s="51">
        <v>2</v>
      </c>
      <c r="M20" s="17">
        <f t="shared" si="1"/>
        <v>2917</v>
      </c>
      <c r="N20" s="86">
        <v>36</v>
      </c>
      <c r="O20" s="3"/>
      <c r="P20" s="3"/>
      <c r="Q20" s="3"/>
      <c r="R20" s="3"/>
    </row>
    <row r="21" spans="1:18" ht="22.2" customHeight="1" x14ac:dyDescent="0.3">
      <c r="A21" s="1">
        <f t="shared" si="0"/>
        <v>43759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H21+'20.10'!I21</f>
        <v>238</v>
      </c>
      <c r="J21" s="51"/>
      <c r="K21" s="51"/>
      <c r="L21" s="51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H22+'20.10'!I22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43759</v>
      </c>
      <c r="B23" s="2" t="s">
        <v>128</v>
      </c>
      <c r="C23" s="15">
        <v>13</v>
      </c>
      <c r="D23" s="59" t="s">
        <v>129</v>
      </c>
      <c r="E23" s="51"/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47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47</v>
      </c>
      <c r="I24" s="94">
        <f t="shared" si="3"/>
        <v>29461</v>
      </c>
      <c r="J24" s="92">
        <f t="shared" si="3"/>
        <v>85</v>
      </c>
      <c r="K24" s="92">
        <f t="shared" si="3"/>
        <v>49</v>
      </c>
      <c r="L24" s="92">
        <f t="shared" si="3"/>
        <v>29</v>
      </c>
      <c r="M24" s="95">
        <f t="shared" si="3"/>
        <v>29058</v>
      </c>
      <c r="N24" s="96">
        <f t="shared" si="3"/>
        <v>318</v>
      </c>
      <c r="O24" s="3"/>
      <c r="P24" s="3"/>
      <c r="Q24" s="3"/>
      <c r="R24" s="3"/>
    </row>
    <row r="25" spans="1:18" x14ac:dyDescent="0.3">
      <c r="A25" s="1">
        <f t="shared" ref="A25:A88" si="4">$N$3</f>
        <v>43759</v>
      </c>
      <c r="B25" s="2">
        <v>1</v>
      </c>
      <c r="C25" s="78"/>
      <c r="D25" s="79" t="s">
        <v>119</v>
      </c>
      <c r="E25" s="97">
        <f>E75</f>
        <v>28</v>
      </c>
      <c r="F25" s="98">
        <f t="shared" ref="F25:N25" si="5">F75</f>
        <v>0</v>
      </c>
      <c r="G25" s="98">
        <f t="shared" si="5"/>
        <v>0</v>
      </c>
      <c r="H25" s="99">
        <f t="shared" si="5"/>
        <v>28</v>
      </c>
      <c r="I25" s="97">
        <f t="shared" si="5"/>
        <v>19271</v>
      </c>
      <c r="J25" s="98">
        <f t="shared" si="5"/>
        <v>105</v>
      </c>
      <c r="K25" s="98">
        <f t="shared" si="5"/>
        <v>96</v>
      </c>
      <c r="L25" s="100">
        <f t="shared" si="5"/>
        <v>68</v>
      </c>
      <c r="M25" s="101">
        <f t="shared" si="5"/>
        <v>19075</v>
      </c>
      <c r="N25" s="102">
        <f t="shared" si="5"/>
        <v>91</v>
      </c>
      <c r="O25" s="3"/>
      <c r="P25" s="3"/>
      <c r="Q25" s="3"/>
      <c r="R25" s="3"/>
    </row>
    <row r="26" spans="1:18" x14ac:dyDescent="0.3">
      <c r="A26" s="1">
        <f t="shared" si="4"/>
        <v>43759</v>
      </c>
      <c r="B26" s="2">
        <v>1</v>
      </c>
      <c r="C26" s="78"/>
      <c r="D26" s="79" t="s">
        <v>154</v>
      </c>
      <c r="E26" s="97">
        <f>E24+E25</f>
        <v>75</v>
      </c>
      <c r="F26" s="98">
        <f t="shared" ref="F26:N26" si="6">F24+F25</f>
        <v>0</v>
      </c>
      <c r="G26" s="98">
        <f t="shared" si="6"/>
        <v>0</v>
      </c>
      <c r="H26" s="99">
        <f t="shared" si="6"/>
        <v>75</v>
      </c>
      <c r="I26" s="97">
        <f t="shared" si="6"/>
        <v>48732</v>
      </c>
      <c r="J26" s="98">
        <f t="shared" si="6"/>
        <v>190</v>
      </c>
      <c r="K26" s="98">
        <f t="shared" si="6"/>
        <v>145</v>
      </c>
      <c r="L26" s="100">
        <f t="shared" si="6"/>
        <v>97</v>
      </c>
      <c r="M26" s="101">
        <f t="shared" si="6"/>
        <v>48133</v>
      </c>
      <c r="N26" s="102">
        <f t="shared" si="6"/>
        <v>409</v>
      </c>
      <c r="O26" s="3"/>
      <c r="P26" s="67"/>
      <c r="Q26" s="3"/>
      <c r="R26" s="3"/>
    </row>
    <row r="27" spans="1:18" x14ac:dyDescent="0.3">
      <c r="A27" s="1">
        <f t="shared" si="4"/>
        <v>43759</v>
      </c>
      <c r="B27" s="2">
        <v>1</v>
      </c>
      <c r="C27" s="80"/>
      <c r="D27" s="81" t="s">
        <v>120</v>
      </c>
      <c r="E27" s="97">
        <f>SUM(E28:E35)</f>
        <v>142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142</v>
      </c>
      <c r="I27" s="97">
        <f t="shared" si="7"/>
        <v>45075</v>
      </c>
      <c r="J27" s="98">
        <f t="shared" si="7"/>
        <v>58</v>
      </c>
      <c r="K27" s="98">
        <f t="shared" si="7"/>
        <v>21</v>
      </c>
      <c r="L27" s="100">
        <f t="shared" si="7"/>
        <v>7</v>
      </c>
      <c r="M27" s="101">
        <f t="shared" si="7"/>
        <v>44510</v>
      </c>
      <c r="N27" s="102">
        <f t="shared" si="7"/>
        <v>507</v>
      </c>
      <c r="O27" s="3"/>
      <c r="P27" s="3"/>
      <c r="Q27" s="3"/>
      <c r="R27" s="3"/>
    </row>
    <row r="28" spans="1:18" x14ac:dyDescent="0.3">
      <c r="A28" s="1">
        <f t="shared" si="4"/>
        <v>43759</v>
      </c>
      <c r="B28" s="2" t="s">
        <v>31</v>
      </c>
      <c r="C28" s="12">
        <v>1</v>
      </c>
      <c r="D28" s="48" t="s">
        <v>32</v>
      </c>
      <c r="E28" s="13">
        <v>27</v>
      </c>
      <c r="F28" s="13">
        <v>0</v>
      </c>
      <c r="G28" s="13">
        <v>0</v>
      </c>
      <c r="H28" s="82">
        <f t="shared" ref="H28:H35" si="8">SUM(E28:G28)</f>
        <v>27</v>
      </c>
      <c r="I28" s="104">
        <f>H28+'20.10'!I28</f>
        <v>10910</v>
      </c>
      <c r="J28" s="49">
        <v>13</v>
      </c>
      <c r="K28" s="49">
        <v>4</v>
      </c>
      <c r="L28" s="49">
        <v>2</v>
      </c>
      <c r="M28" s="14">
        <f t="shared" ref="M28:M35" si="9">I28-N28-J28</f>
        <v>10808</v>
      </c>
      <c r="N28" s="85">
        <v>89</v>
      </c>
      <c r="O28" s="3"/>
      <c r="P28" s="3"/>
      <c r="Q28" s="3"/>
      <c r="R28" s="3"/>
    </row>
    <row r="29" spans="1:18" x14ac:dyDescent="0.3">
      <c r="A29" s="1">
        <f t="shared" si="4"/>
        <v>43759</v>
      </c>
      <c r="B29" s="2" t="s">
        <v>33</v>
      </c>
      <c r="C29" s="15">
        <v>2</v>
      </c>
      <c r="D29" s="50" t="s">
        <v>156</v>
      </c>
      <c r="E29" s="13">
        <v>23</v>
      </c>
      <c r="F29" s="13">
        <v>0</v>
      </c>
      <c r="G29" s="13">
        <v>0</v>
      </c>
      <c r="H29" s="83">
        <f t="shared" si="8"/>
        <v>23</v>
      </c>
      <c r="I29" s="105">
        <f>H29+'20.10'!I29</f>
        <v>7286</v>
      </c>
      <c r="J29" s="51">
        <v>5</v>
      </c>
      <c r="K29" s="51">
        <v>2</v>
      </c>
      <c r="L29" s="51">
        <v>0</v>
      </c>
      <c r="M29" s="17">
        <f t="shared" si="9"/>
        <v>7172</v>
      </c>
      <c r="N29" s="86">
        <v>109</v>
      </c>
      <c r="O29" s="3"/>
      <c r="P29" s="3"/>
      <c r="Q29" s="3"/>
      <c r="R29" s="3"/>
    </row>
    <row r="30" spans="1:18" x14ac:dyDescent="0.3">
      <c r="A30" s="1">
        <f t="shared" si="4"/>
        <v>43759</v>
      </c>
      <c r="B30" s="2" t="s">
        <v>35</v>
      </c>
      <c r="C30" s="15">
        <v>3</v>
      </c>
      <c r="D30" s="50" t="s">
        <v>36</v>
      </c>
      <c r="E30" s="13">
        <v>47</v>
      </c>
      <c r="F30" s="13">
        <v>0</v>
      </c>
      <c r="G30" s="13">
        <v>0</v>
      </c>
      <c r="H30" s="83">
        <f t="shared" si="8"/>
        <v>47</v>
      </c>
      <c r="I30" s="105">
        <f>H30+'20.10'!I30</f>
        <v>10640</v>
      </c>
      <c r="J30" s="51">
        <v>17</v>
      </c>
      <c r="K30" s="51">
        <v>8</v>
      </c>
      <c r="L30" s="51">
        <v>2</v>
      </c>
      <c r="M30" s="17">
        <f t="shared" si="9"/>
        <v>10462</v>
      </c>
      <c r="N30" s="86">
        <v>161</v>
      </c>
      <c r="O30" s="3"/>
      <c r="P30" s="3"/>
      <c r="Q30" s="3"/>
      <c r="R30" s="3"/>
    </row>
    <row r="31" spans="1:18" x14ac:dyDescent="0.3">
      <c r="A31" s="1">
        <f t="shared" si="4"/>
        <v>43759</v>
      </c>
      <c r="B31" s="2" t="s">
        <v>37</v>
      </c>
      <c r="C31" s="15">
        <v>4</v>
      </c>
      <c r="D31" s="50" t="s">
        <v>38</v>
      </c>
      <c r="E31" s="13">
        <v>5</v>
      </c>
      <c r="F31" s="13">
        <v>0</v>
      </c>
      <c r="G31" s="13">
        <v>0</v>
      </c>
      <c r="H31" s="83">
        <f t="shared" si="8"/>
        <v>5</v>
      </c>
      <c r="I31" s="105">
        <f>H31+'20.10'!I31</f>
        <v>2060</v>
      </c>
      <c r="J31" s="51">
        <v>4</v>
      </c>
      <c r="K31" s="51">
        <v>3</v>
      </c>
      <c r="L31" s="51">
        <v>2</v>
      </c>
      <c r="M31" s="17">
        <f t="shared" si="9"/>
        <v>2048</v>
      </c>
      <c r="N31" s="86">
        <v>8</v>
      </c>
      <c r="O31" s="3"/>
      <c r="P31" s="3"/>
      <c r="Q31" s="3"/>
      <c r="R31" s="3"/>
    </row>
    <row r="32" spans="1:18" x14ac:dyDescent="0.3">
      <c r="A32" s="1">
        <f t="shared" si="4"/>
        <v>43759</v>
      </c>
      <c r="B32" s="2" t="s">
        <v>39</v>
      </c>
      <c r="C32" s="15">
        <v>5</v>
      </c>
      <c r="D32" s="50" t="s">
        <v>40</v>
      </c>
      <c r="E32" s="13">
        <v>5</v>
      </c>
      <c r="F32" s="13">
        <v>0</v>
      </c>
      <c r="G32" s="13">
        <v>0</v>
      </c>
      <c r="H32" s="83">
        <f t="shared" si="8"/>
        <v>5</v>
      </c>
      <c r="I32" s="105">
        <f>H32+'20.10'!I32</f>
        <v>4573</v>
      </c>
      <c r="J32" s="51">
        <v>5</v>
      </c>
      <c r="K32" s="51">
        <v>0</v>
      </c>
      <c r="L32" s="51">
        <v>0</v>
      </c>
      <c r="M32" s="17">
        <f t="shared" si="9"/>
        <v>4534</v>
      </c>
      <c r="N32" s="86">
        <v>34</v>
      </c>
      <c r="O32" s="3"/>
      <c r="P32" s="3"/>
      <c r="Q32" s="3"/>
      <c r="R32" s="3"/>
    </row>
    <row r="33" spans="1:18" x14ac:dyDescent="0.3">
      <c r="A33" s="1">
        <f t="shared" si="4"/>
        <v>43759</v>
      </c>
      <c r="B33" s="2" t="s">
        <v>41</v>
      </c>
      <c r="C33" s="15">
        <v>6</v>
      </c>
      <c r="D33" s="50" t="s">
        <v>42</v>
      </c>
      <c r="E33" s="13">
        <v>28</v>
      </c>
      <c r="F33" s="13">
        <v>0</v>
      </c>
      <c r="G33" s="13">
        <v>0</v>
      </c>
      <c r="H33" s="83">
        <f t="shared" si="8"/>
        <v>28</v>
      </c>
      <c r="I33" s="105">
        <f>H33+'20.10'!I33</f>
        <v>6389</v>
      </c>
      <c r="J33" s="51">
        <v>9</v>
      </c>
      <c r="K33" s="51">
        <v>3</v>
      </c>
      <c r="L33" s="51">
        <v>0</v>
      </c>
      <c r="M33" s="17">
        <f t="shared" si="9"/>
        <v>6300</v>
      </c>
      <c r="N33" s="86">
        <v>80</v>
      </c>
      <c r="O33" s="3"/>
      <c r="P33" s="3"/>
      <c r="Q33" s="3"/>
      <c r="R33" s="3"/>
    </row>
    <row r="34" spans="1:18" x14ac:dyDescent="0.3">
      <c r="A34" s="1">
        <f t="shared" si="4"/>
        <v>43759</v>
      </c>
      <c r="B34" s="2" t="s">
        <v>43</v>
      </c>
      <c r="C34" s="15">
        <v>7</v>
      </c>
      <c r="D34" s="50" t="s">
        <v>44</v>
      </c>
      <c r="E34" s="13">
        <v>3</v>
      </c>
      <c r="F34" s="13">
        <v>0</v>
      </c>
      <c r="G34" s="13">
        <v>0</v>
      </c>
      <c r="H34" s="83">
        <f t="shared" si="8"/>
        <v>3</v>
      </c>
      <c r="I34" s="105">
        <f>H34+'20.10'!I34</f>
        <v>972</v>
      </c>
      <c r="J34" s="51">
        <v>1</v>
      </c>
      <c r="K34" s="51">
        <v>0</v>
      </c>
      <c r="L34" s="51">
        <v>0</v>
      </c>
      <c r="M34" s="17">
        <f t="shared" si="9"/>
        <v>966</v>
      </c>
      <c r="N34" s="86">
        <v>5</v>
      </c>
      <c r="O34" s="3"/>
      <c r="P34" s="3"/>
      <c r="Q34" s="3"/>
      <c r="R34" s="3"/>
    </row>
    <row r="35" spans="1:18" x14ac:dyDescent="0.3">
      <c r="A35" s="1">
        <f t="shared" si="4"/>
        <v>43759</v>
      </c>
      <c r="B35" s="2" t="s">
        <v>45</v>
      </c>
      <c r="C35" s="20">
        <v>8</v>
      </c>
      <c r="D35" s="54" t="s">
        <v>46</v>
      </c>
      <c r="E35" s="13">
        <v>4</v>
      </c>
      <c r="F35" s="13">
        <v>0</v>
      </c>
      <c r="G35" s="13">
        <v>0</v>
      </c>
      <c r="H35" s="84">
        <f t="shared" si="8"/>
        <v>4</v>
      </c>
      <c r="I35" s="106">
        <f>H35+'20.10'!I35</f>
        <v>2245</v>
      </c>
      <c r="J35" s="55">
        <v>4</v>
      </c>
      <c r="K35" s="55">
        <v>1</v>
      </c>
      <c r="L35" s="55">
        <v>1</v>
      </c>
      <c r="M35" s="19">
        <f t="shared" si="9"/>
        <v>2220</v>
      </c>
      <c r="N35" s="87">
        <v>21</v>
      </c>
      <c r="O35" s="3"/>
      <c r="P35" s="3"/>
      <c r="Q35" s="3"/>
      <c r="R35" s="3"/>
    </row>
    <row r="36" spans="1:18" x14ac:dyDescent="0.3">
      <c r="A36" s="1">
        <f t="shared" si="4"/>
        <v>43759</v>
      </c>
      <c r="B36" s="2">
        <v>1</v>
      </c>
      <c r="C36" s="103"/>
      <c r="D36" s="22" t="s">
        <v>47</v>
      </c>
      <c r="E36" s="23">
        <f>SUM(E26:E27)</f>
        <v>217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217</v>
      </c>
      <c r="I36" s="23">
        <f t="shared" si="10"/>
        <v>93807</v>
      </c>
      <c r="J36" s="23">
        <f t="shared" si="10"/>
        <v>248</v>
      </c>
      <c r="K36" s="23">
        <f t="shared" si="10"/>
        <v>166</v>
      </c>
      <c r="L36" s="23">
        <f t="shared" si="10"/>
        <v>104</v>
      </c>
      <c r="M36" s="23">
        <f t="shared" si="10"/>
        <v>92643</v>
      </c>
      <c r="N36" s="23">
        <f t="shared" si="10"/>
        <v>916</v>
      </c>
      <c r="O36" s="3"/>
      <c r="P36" s="3"/>
      <c r="Q36" s="3"/>
      <c r="R36" s="3"/>
    </row>
    <row r="37" spans="1:18" ht="21.6" customHeight="1" x14ac:dyDescent="0.3">
      <c r="A37" s="1">
        <f t="shared" si="4"/>
        <v>43759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43759</v>
      </c>
      <c r="B38" s="64">
        <v>1</v>
      </c>
      <c r="C38" s="69"/>
      <c r="D38" s="306" t="s">
        <v>215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43759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43759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43759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43759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43759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91</v>
      </c>
      <c r="O43" s="3"/>
      <c r="P43" s="3"/>
      <c r="Q43" s="3"/>
      <c r="R43" s="3"/>
    </row>
    <row r="44" spans="1:18" ht="58.2" customHeight="1" x14ac:dyDescent="0.3">
      <c r="A44" s="1">
        <f t="shared" si="4"/>
        <v>43759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83" t="s">
        <v>142</v>
      </c>
      <c r="I44" s="65" t="str">
        <f>"me©‡gvU fwZ© 
= "&amp;I75</f>
        <v>me©‡gvU fwZ© 
= 19271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96</v>
      </c>
      <c r="L44" s="65" t="str">
        <f>"wbwðZ g„„Zz¨ 
= "&amp;L75</f>
        <v>wbwðZ g„„Zz¨ 
= 68</v>
      </c>
      <c r="M44" s="65" t="str">
        <f>"QvocÎ cÖvß †ivMx
 = "&amp;M75</f>
        <v>QvocÎ cÖvß †ivMx
 = 19075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43759</v>
      </c>
      <c r="B45" s="2" t="s">
        <v>61</v>
      </c>
      <c r="C45" s="28">
        <v>1</v>
      </c>
      <c r="D45" s="48" t="s">
        <v>62</v>
      </c>
      <c r="E45" s="13">
        <v>2</v>
      </c>
      <c r="F45" s="13">
        <v>0</v>
      </c>
      <c r="G45" s="13">
        <v>0</v>
      </c>
      <c r="H45" s="82">
        <f t="shared" ref="H45:H74" si="11">SUM(E45:G45)</f>
        <v>2</v>
      </c>
      <c r="I45" s="104">
        <f>H45+'20.10'!I45</f>
        <v>1194</v>
      </c>
      <c r="J45" s="49">
        <v>3</v>
      </c>
      <c r="K45" s="49">
        <v>2</v>
      </c>
      <c r="L45" s="49">
        <v>1</v>
      </c>
      <c r="M45" s="14">
        <f t="shared" ref="M45:M74" si="12">I45-N45-J45</f>
        <v>1187</v>
      </c>
      <c r="N45" s="85">
        <v>4</v>
      </c>
      <c r="O45" s="3"/>
      <c r="P45" s="3"/>
      <c r="Q45" s="3"/>
      <c r="R45" s="3"/>
    </row>
    <row r="46" spans="1:18" ht="17.55" customHeight="1" x14ac:dyDescent="0.3">
      <c r="A46" s="1">
        <f t="shared" si="4"/>
        <v>43759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H46+'20.10'!I46</f>
        <v>1804</v>
      </c>
      <c r="J46" s="51">
        <v>11</v>
      </c>
      <c r="K46" s="51">
        <v>9</v>
      </c>
      <c r="L46" s="51">
        <v>7</v>
      </c>
      <c r="M46" s="17">
        <f t="shared" si="12"/>
        <v>1779</v>
      </c>
      <c r="N46" s="86">
        <v>14</v>
      </c>
      <c r="O46" s="3"/>
      <c r="P46" s="3"/>
      <c r="Q46" s="3"/>
      <c r="R46" s="3"/>
    </row>
    <row r="47" spans="1:18" ht="17.55" customHeight="1" x14ac:dyDescent="0.3">
      <c r="A47" s="1">
        <f t="shared" si="4"/>
        <v>43759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H47+'20.10'!I47</f>
        <v>646</v>
      </c>
      <c r="J47" s="51">
        <v>4</v>
      </c>
      <c r="K47" s="51">
        <v>4</v>
      </c>
      <c r="L47" s="51">
        <v>3</v>
      </c>
      <c r="M47" s="17">
        <f t="shared" si="12"/>
        <v>638</v>
      </c>
      <c r="N47" s="86">
        <v>4</v>
      </c>
      <c r="O47" s="3"/>
      <c r="P47" s="3"/>
      <c r="Q47" s="3"/>
      <c r="R47" s="3"/>
    </row>
    <row r="48" spans="1:18" ht="17.55" customHeight="1" x14ac:dyDescent="0.3">
      <c r="A48" s="1">
        <f t="shared" si="4"/>
        <v>43759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H48+'20.10'!I48</f>
        <v>735</v>
      </c>
      <c r="J48" s="51">
        <v>8</v>
      </c>
      <c r="K48" s="51">
        <v>7</v>
      </c>
      <c r="L48" s="51">
        <v>4</v>
      </c>
      <c r="M48" s="17">
        <f t="shared" si="12"/>
        <v>725</v>
      </c>
      <c r="N48" s="86">
        <v>2</v>
      </c>
      <c r="O48" s="3"/>
      <c r="P48" s="3"/>
      <c r="Q48" s="3"/>
      <c r="R48" s="3"/>
    </row>
    <row r="49" spans="1:18" ht="17.55" customHeight="1" x14ac:dyDescent="0.3">
      <c r="A49" s="1">
        <f t="shared" si="4"/>
        <v>43759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H49+'20.10'!I49</f>
        <v>881</v>
      </c>
      <c r="J49" s="51">
        <v>12</v>
      </c>
      <c r="K49" s="51">
        <v>12</v>
      </c>
      <c r="L49" s="51">
        <v>12</v>
      </c>
      <c r="M49" s="17">
        <f t="shared" si="12"/>
        <v>863</v>
      </c>
      <c r="N49" s="86">
        <v>6</v>
      </c>
      <c r="O49" s="3"/>
      <c r="P49" s="3"/>
      <c r="Q49" s="3"/>
      <c r="R49" s="3"/>
    </row>
    <row r="50" spans="1:18" ht="17.55" customHeight="1" x14ac:dyDescent="0.3">
      <c r="A50" s="1">
        <f t="shared" si="4"/>
        <v>43759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H50+'20.10'!I50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43759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H51+'20.10'!I51</f>
        <v>267</v>
      </c>
      <c r="J51" s="51">
        <v>2</v>
      </c>
      <c r="K51" s="51">
        <v>2</v>
      </c>
      <c r="L51" s="51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43759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H52+'20.10'!I52</f>
        <v>354</v>
      </c>
      <c r="J52" s="51">
        <v>1</v>
      </c>
      <c r="K52" s="51">
        <v>2</v>
      </c>
      <c r="L52" s="51">
        <v>2</v>
      </c>
      <c r="M52" s="17">
        <f t="shared" si="12"/>
        <v>352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43759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H53+'20.10'!I53</f>
        <v>208</v>
      </c>
      <c r="J53" s="51">
        <v>1</v>
      </c>
      <c r="K53" s="51">
        <v>1</v>
      </c>
      <c r="L53" s="51">
        <v>0</v>
      </c>
      <c r="M53" s="17">
        <f t="shared" si="12"/>
        <v>206</v>
      </c>
      <c r="N53" s="86">
        <v>1</v>
      </c>
      <c r="O53" s="3"/>
      <c r="P53" s="3"/>
      <c r="Q53" s="3"/>
      <c r="R53" s="3"/>
    </row>
    <row r="54" spans="1:18" ht="17.55" customHeight="1" x14ac:dyDescent="0.3">
      <c r="A54" s="1">
        <f t="shared" si="4"/>
        <v>43759</v>
      </c>
      <c r="B54" s="2" t="s">
        <v>75</v>
      </c>
      <c r="C54" s="33">
        <v>10</v>
      </c>
      <c r="D54" s="50" t="s">
        <v>76</v>
      </c>
      <c r="E54" s="13">
        <v>5</v>
      </c>
      <c r="F54" s="13">
        <v>0</v>
      </c>
      <c r="G54" s="13">
        <v>0</v>
      </c>
      <c r="H54" s="83">
        <f t="shared" si="11"/>
        <v>5</v>
      </c>
      <c r="I54" s="105">
        <f>H54+'20.10'!I54</f>
        <v>1653</v>
      </c>
      <c r="J54" s="51">
        <v>2</v>
      </c>
      <c r="K54" s="51">
        <v>1</v>
      </c>
      <c r="L54" s="51">
        <v>1</v>
      </c>
      <c r="M54" s="17">
        <f t="shared" si="12"/>
        <v>1640</v>
      </c>
      <c r="N54" s="86">
        <v>11</v>
      </c>
      <c r="O54" s="3"/>
      <c r="P54" s="3"/>
      <c r="Q54" s="3"/>
      <c r="R54" s="3"/>
    </row>
    <row r="55" spans="1:18" ht="17.55" customHeight="1" x14ac:dyDescent="0.3">
      <c r="A55" s="1">
        <f t="shared" si="4"/>
        <v>43759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H55+'20.10'!I55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43759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H56+'20.10'!I56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43759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H57+'20.10'!I57</f>
        <v>665</v>
      </c>
      <c r="J57" s="51">
        <v>4</v>
      </c>
      <c r="K57" s="51">
        <v>4</v>
      </c>
      <c r="L57" s="51">
        <v>1</v>
      </c>
      <c r="M57" s="17">
        <f t="shared" si="12"/>
        <v>659</v>
      </c>
      <c r="N57" s="86">
        <v>2</v>
      </c>
      <c r="O57" s="3"/>
      <c r="P57" s="3"/>
      <c r="Q57" s="3"/>
      <c r="R57" s="3"/>
    </row>
    <row r="58" spans="1:18" ht="17.55" customHeight="1" x14ac:dyDescent="0.3">
      <c r="A58" s="1">
        <f t="shared" si="4"/>
        <v>43759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H58+'20.10'!I58</f>
        <v>1355</v>
      </c>
      <c r="J58" s="51">
        <v>6</v>
      </c>
      <c r="K58" s="51">
        <v>6</v>
      </c>
      <c r="L58" s="51">
        <v>4</v>
      </c>
      <c r="M58" s="17">
        <f t="shared" si="12"/>
        <v>1342</v>
      </c>
      <c r="N58" s="86">
        <v>7</v>
      </c>
      <c r="O58" s="3"/>
      <c r="P58" s="3"/>
      <c r="Q58" s="3"/>
      <c r="R58" s="3"/>
    </row>
    <row r="59" spans="1:18" ht="17.55" customHeight="1" x14ac:dyDescent="0.3">
      <c r="A59" s="1">
        <f t="shared" si="4"/>
        <v>43759</v>
      </c>
      <c r="B59" s="2" t="s">
        <v>85</v>
      </c>
      <c r="C59" s="33">
        <v>15</v>
      </c>
      <c r="D59" s="50" t="s">
        <v>86</v>
      </c>
      <c r="E59" s="13">
        <v>3</v>
      </c>
      <c r="F59" s="13">
        <v>0</v>
      </c>
      <c r="G59" s="13">
        <v>0</v>
      </c>
      <c r="H59" s="83">
        <f t="shared" si="11"/>
        <v>3</v>
      </c>
      <c r="I59" s="105">
        <f>H59+'20.10'!I59</f>
        <v>749</v>
      </c>
      <c r="J59" s="51">
        <v>8</v>
      </c>
      <c r="K59" s="51">
        <v>8</v>
      </c>
      <c r="L59" s="51">
        <v>7</v>
      </c>
      <c r="M59" s="17">
        <f t="shared" si="12"/>
        <v>737</v>
      </c>
      <c r="N59" s="86">
        <v>4</v>
      </c>
      <c r="O59" s="3"/>
      <c r="P59" s="3"/>
      <c r="Q59" s="3"/>
      <c r="R59" s="3"/>
    </row>
    <row r="60" spans="1:18" ht="17.55" customHeight="1" x14ac:dyDescent="0.3">
      <c r="A60" s="1">
        <f t="shared" si="4"/>
        <v>43759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H60+'20.10'!I60</f>
        <v>357</v>
      </c>
      <c r="J60" s="51"/>
      <c r="K60" s="51"/>
      <c r="L60" s="51">
        <v>0</v>
      </c>
      <c r="M60" s="17">
        <f t="shared" si="12"/>
        <v>356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43759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H61+'20.10'!I61</f>
        <v>473</v>
      </c>
      <c r="J61" s="51"/>
      <c r="K61" s="51"/>
      <c r="L61" s="51">
        <v>0</v>
      </c>
      <c r="M61" s="17">
        <f t="shared" si="12"/>
        <v>472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43759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H62+'20.10'!I62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43759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H63+'20.10'!I63</f>
        <v>785</v>
      </c>
      <c r="J63" s="51">
        <v>6</v>
      </c>
      <c r="K63" s="51">
        <v>5</v>
      </c>
      <c r="L63" s="51">
        <v>5</v>
      </c>
      <c r="M63" s="17">
        <f t="shared" si="12"/>
        <v>772</v>
      </c>
      <c r="N63" s="86">
        <v>7</v>
      </c>
      <c r="O63" s="3"/>
      <c r="P63" s="3"/>
      <c r="Q63" s="3"/>
      <c r="R63" s="3"/>
    </row>
    <row r="64" spans="1:18" ht="17.55" customHeight="1" x14ac:dyDescent="0.3">
      <c r="A64" s="1">
        <f t="shared" si="4"/>
        <v>43759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H64+'20.10'!I64</f>
        <v>958</v>
      </c>
      <c r="J64" s="51"/>
      <c r="K64" s="51"/>
      <c r="L64" s="51">
        <v>0</v>
      </c>
      <c r="M64" s="17">
        <f t="shared" si="12"/>
        <v>957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43759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H65+'20.10'!I65</f>
        <v>479</v>
      </c>
      <c r="J65" s="51">
        <v>4</v>
      </c>
      <c r="K65" s="51">
        <v>4</v>
      </c>
      <c r="L65" s="51">
        <v>4</v>
      </c>
      <c r="M65" s="17">
        <f t="shared" si="12"/>
        <v>474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43759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H66+'20.10'!I66</f>
        <v>306</v>
      </c>
      <c r="J66" s="51">
        <v>7</v>
      </c>
      <c r="K66" s="51">
        <v>7</v>
      </c>
      <c r="L66" s="51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43759</v>
      </c>
      <c r="B67" s="2" t="s">
        <v>101</v>
      </c>
      <c r="C67" s="33">
        <v>23</v>
      </c>
      <c r="D67" s="50" t="s">
        <v>102</v>
      </c>
      <c r="E67" s="13">
        <v>2</v>
      </c>
      <c r="F67" s="13">
        <v>0</v>
      </c>
      <c r="G67" s="13">
        <v>0</v>
      </c>
      <c r="H67" s="83">
        <f t="shared" si="11"/>
        <v>2</v>
      </c>
      <c r="I67" s="105">
        <f>H67+'20.10'!I67</f>
        <v>706</v>
      </c>
      <c r="J67" s="51">
        <v>7</v>
      </c>
      <c r="K67" s="51">
        <v>6</v>
      </c>
      <c r="L67" s="51">
        <v>5</v>
      </c>
      <c r="M67" s="17">
        <f t="shared" si="12"/>
        <v>694</v>
      </c>
      <c r="N67" s="86">
        <v>5</v>
      </c>
      <c r="O67" s="3"/>
      <c r="P67" s="3"/>
      <c r="Q67" s="3"/>
      <c r="R67" s="3"/>
    </row>
    <row r="68" spans="1:18" ht="17.55" customHeight="1" x14ac:dyDescent="0.3">
      <c r="A68" s="1">
        <f t="shared" si="4"/>
        <v>43759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H68+'20.10'!I68</f>
        <v>357</v>
      </c>
      <c r="J68" s="51">
        <v>2</v>
      </c>
      <c r="K68" s="51">
        <v>2</v>
      </c>
      <c r="L68" s="51">
        <v>0</v>
      </c>
      <c r="M68" s="17">
        <f t="shared" si="12"/>
        <v>354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43759</v>
      </c>
      <c r="B69" s="2" t="s">
        <v>105</v>
      </c>
      <c r="C69" s="33">
        <v>25</v>
      </c>
      <c r="D69" s="50" t="s">
        <v>106</v>
      </c>
      <c r="E69" s="13">
        <v>3</v>
      </c>
      <c r="F69" s="13">
        <v>0</v>
      </c>
      <c r="G69" s="13">
        <v>0</v>
      </c>
      <c r="H69" s="83">
        <f t="shared" si="11"/>
        <v>3</v>
      </c>
      <c r="I69" s="105">
        <f>H69+'20.10'!I69</f>
        <v>818</v>
      </c>
      <c r="J69" s="51">
        <v>2</v>
      </c>
      <c r="K69" s="51">
        <v>2</v>
      </c>
      <c r="L69" s="51">
        <v>1</v>
      </c>
      <c r="M69" s="17">
        <f t="shared" si="12"/>
        <v>805</v>
      </c>
      <c r="N69" s="86">
        <v>11</v>
      </c>
      <c r="O69" s="3"/>
      <c r="P69" s="3"/>
      <c r="Q69" s="3"/>
      <c r="R69" s="3"/>
    </row>
    <row r="70" spans="1:18" ht="17.55" customHeight="1" x14ac:dyDescent="0.3">
      <c r="A70" s="1">
        <f t="shared" si="4"/>
        <v>43759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H70+'20.10'!I70</f>
        <v>766</v>
      </c>
      <c r="J70" s="51">
        <v>2</v>
      </c>
      <c r="K70" s="51">
        <v>2</v>
      </c>
      <c r="L70" s="51">
        <v>0</v>
      </c>
      <c r="M70" s="17">
        <f t="shared" si="12"/>
        <v>760</v>
      </c>
      <c r="N70" s="86">
        <v>4</v>
      </c>
      <c r="O70" s="3"/>
      <c r="P70" s="3"/>
      <c r="Q70" s="3"/>
      <c r="R70" s="3"/>
    </row>
    <row r="71" spans="1:18" ht="17.55" customHeight="1" x14ac:dyDescent="0.3">
      <c r="A71" s="1">
        <f t="shared" si="4"/>
        <v>43759</v>
      </c>
      <c r="B71" s="2" t="s">
        <v>109</v>
      </c>
      <c r="C71" s="33">
        <v>27</v>
      </c>
      <c r="D71" s="50" t="s">
        <v>110</v>
      </c>
      <c r="E71" s="13">
        <v>1</v>
      </c>
      <c r="F71" s="13">
        <v>0</v>
      </c>
      <c r="G71" s="13">
        <v>0</v>
      </c>
      <c r="H71" s="83">
        <f t="shared" si="11"/>
        <v>1</v>
      </c>
      <c r="I71" s="105">
        <f>H71+'20.10'!I71</f>
        <v>771</v>
      </c>
      <c r="J71" s="51"/>
      <c r="K71" s="51"/>
      <c r="L71" s="51">
        <v>0</v>
      </c>
      <c r="M71" s="17">
        <f t="shared" si="12"/>
        <v>770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43759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H72+'20.10'!I72</f>
        <v>297</v>
      </c>
      <c r="J72" s="51"/>
      <c r="K72" s="51"/>
      <c r="L72" s="51">
        <v>0</v>
      </c>
      <c r="M72" s="17">
        <f t="shared" si="12"/>
        <v>296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43759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H73+'20.10'!I73</f>
        <v>395</v>
      </c>
      <c r="J73" s="51">
        <v>3</v>
      </c>
      <c r="K73" s="51">
        <v>3</v>
      </c>
      <c r="L73" s="51">
        <v>3</v>
      </c>
      <c r="M73" s="17">
        <f t="shared" si="12"/>
        <v>391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43759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H74+'20.10'!I74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43759</v>
      </c>
      <c r="B75" s="2">
        <v>1</v>
      </c>
      <c r="C75" s="29"/>
      <c r="D75" s="22" t="s">
        <v>117</v>
      </c>
      <c r="E75" s="23">
        <f>SUM(E45:E74)</f>
        <v>28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28</v>
      </c>
      <c r="I75" s="23">
        <f t="shared" si="13"/>
        <v>19271</v>
      </c>
      <c r="J75" s="23">
        <f t="shared" si="13"/>
        <v>105</v>
      </c>
      <c r="K75" s="23">
        <f t="shared" si="13"/>
        <v>96</v>
      </c>
      <c r="L75" s="23">
        <f t="shared" si="13"/>
        <v>68</v>
      </c>
      <c r="M75" s="23">
        <f t="shared" si="13"/>
        <v>19075</v>
      </c>
      <c r="N75" s="23">
        <f t="shared" si="13"/>
        <v>91</v>
      </c>
      <c r="O75" s="3"/>
      <c r="P75" s="3"/>
      <c r="Q75" s="3"/>
      <c r="R75" s="3"/>
    </row>
    <row r="76" spans="1:18" ht="17.55" customHeight="1" x14ac:dyDescent="0.3">
      <c r="A76" s="1">
        <f t="shared" si="4"/>
        <v>43759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43759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43759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43759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43759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43759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43759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43759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43759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43759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43759</v>
      </c>
      <c r="B86" s="2">
        <v>1</v>
      </c>
      <c r="E86" s="30"/>
    </row>
    <row r="87" spans="1:14" x14ac:dyDescent="0.3">
      <c r="A87" s="1">
        <f t="shared" si="4"/>
        <v>43759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43759</v>
      </c>
      <c r="B88" s="2">
        <v>1</v>
      </c>
      <c r="E88" s="30"/>
    </row>
    <row r="89" spans="1:14" x14ac:dyDescent="0.3">
      <c r="A89" s="1">
        <f t="shared" ref="A89" si="14">$N$3</f>
        <v>43759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43758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43758</v>
      </c>
      <c r="B2" s="2">
        <v>1</v>
      </c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41"/>
      <c r="N2" s="182"/>
    </row>
    <row r="3" spans="1:20" ht="17.399999999999999" x14ac:dyDescent="0.3">
      <c r="A3" s="1">
        <f t="shared" si="0"/>
        <v>43758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43758</v>
      </c>
      <c r="O3" s="3"/>
      <c r="P3" s="3"/>
      <c r="Q3" s="3"/>
      <c r="R3" s="3"/>
    </row>
    <row r="4" spans="1:20" ht="17.399999999999999" x14ac:dyDescent="0.3">
      <c r="A4" s="1">
        <f t="shared" si="0"/>
        <v>43758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43758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43758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43758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43758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43758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229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974</v>
      </c>
      <c r="O9" s="3"/>
      <c r="P9" s="3"/>
      <c r="Q9" s="40" t="str">
        <f>"24 N›Uvq ?? msL¨v = "&amp;H36</f>
        <v>24 N›Uvq ?? msL¨v = 229</v>
      </c>
    </row>
    <row r="10" spans="1:20" ht="57.6" x14ac:dyDescent="0.3">
      <c r="A10" s="1">
        <f t="shared" si="0"/>
        <v>43758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81" t="s">
        <v>142</v>
      </c>
      <c r="I10" s="65" t="str">
        <f>"me©‡gvU fwZ©
= "&amp;I36</f>
        <v>me©‡gvU fwZ©
= 93590</v>
      </c>
      <c r="J10" s="65" t="str">
        <f>"ch©v‡jvPbvi Rb¨ †cÖwiZ g„„Zz¨ 
= "&amp;J36</f>
        <v>ch©v‡jvPbvi Rb¨ †cÖwiZ g„„Zz¨ 
= 246</v>
      </c>
      <c r="K10" s="65" t="str">
        <f>"ch©v‡jvPbv m¤úbœK…Z g„„Zz¨ 
= "&amp;K36</f>
        <v>ch©v‡jvPbv m¤úbœK…Z g„„Zz¨ 
= 158</v>
      </c>
      <c r="L10" s="65" t="str">
        <f>"wbwðZ g„„Zz¨ 
= "&amp;L36</f>
        <v>wbwðZ g„„Zz¨ 
= 98</v>
      </c>
      <c r="M10" s="65" t="str">
        <f>"QvocÎ cÖvß †ivMx
 = "&amp;M36</f>
        <v>QvocÎ cÖvß †ivMx
 = 92370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43758</v>
      </c>
      <c r="B11" s="2" t="s">
        <v>9</v>
      </c>
      <c r="C11" s="12">
        <v>1</v>
      </c>
      <c r="D11" s="57" t="s">
        <v>10</v>
      </c>
      <c r="E11" s="13">
        <v>19</v>
      </c>
      <c r="F11" s="13">
        <v>0</v>
      </c>
      <c r="G11" s="13">
        <v>0</v>
      </c>
      <c r="H11" s="82">
        <f>SUM(E11:G11)</f>
        <v>19</v>
      </c>
      <c r="I11" s="104">
        <f>H11+'19.10'!I11</f>
        <v>8043</v>
      </c>
      <c r="J11" s="49">
        <v>40</v>
      </c>
      <c r="K11" s="49">
        <v>23</v>
      </c>
      <c r="L11" s="49">
        <v>11</v>
      </c>
      <c r="M11" s="14">
        <f t="shared" ref="M11:M23" si="1">I11-N11-J11</f>
        <v>7910</v>
      </c>
      <c r="N11" s="85">
        <v>93</v>
      </c>
      <c r="O11" s="3"/>
      <c r="P11" s="3"/>
      <c r="Q11" s="3"/>
      <c r="R11" s="3"/>
    </row>
    <row r="12" spans="1:20" x14ac:dyDescent="0.3">
      <c r="A12" s="1">
        <f t="shared" si="0"/>
        <v>43758</v>
      </c>
      <c r="B12" s="2" t="s">
        <v>11</v>
      </c>
      <c r="C12" s="15">
        <v>2</v>
      </c>
      <c r="D12" s="59" t="s">
        <v>144</v>
      </c>
      <c r="E12" s="13">
        <v>14</v>
      </c>
      <c r="F12" s="13">
        <v>0</v>
      </c>
      <c r="G12" s="13">
        <v>0</v>
      </c>
      <c r="H12" s="83">
        <f t="shared" ref="H12:H23" si="2">SUM(E12:G12)</f>
        <v>14</v>
      </c>
      <c r="I12" s="105">
        <f>H12+'19.10'!I12</f>
        <v>4709</v>
      </c>
      <c r="J12" s="51">
        <v>2</v>
      </c>
      <c r="K12" s="51">
        <v>0</v>
      </c>
      <c r="L12" s="51">
        <v>0</v>
      </c>
      <c r="M12" s="17">
        <f t="shared" si="1"/>
        <v>4628</v>
      </c>
      <c r="N12" s="86">
        <v>79</v>
      </c>
      <c r="O12" s="3"/>
      <c r="P12" s="3"/>
      <c r="Q12" s="3"/>
      <c r="R12" s="3"/>
    </row>
    <row r="13" spans="1:20" x14ac:dyDescent="0.3">
      <c r="A13" s="1">
        <f t="shared" si="0"/>
        <v>43758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H13+'19.10'!I13</f>
        <v>1408</v>
      </c>
      <c r="J13" s="51">
        <v>15</v>
      </c>
      <c r="K13" s="51">
        <v>8</v>
      </c>
      <c r="L13" s="51">
        <v>8</v>
      </c>
      <c r="M13" s="17">
        <f t="shared" si="1"/>
        <v>1383</v>
      </c>
      <c r="N13" s="86">
        <v>10</v>
      </c>
      <c r="O13" s="3"/>
      <c r="Q13" s="3"/>
      <c r="R13" s="3"/>
    </row>
    <row r="14" spans="1:20" x14ac:dyDescent="0.3">
      <c r="A14" s="1">
        <f t="shared" si="0"/>
        <v>43758</v>
      </c>
      <c r="B14" s="2" t="s">
        <v>14</v>
      </c>
      <c r="C14" s="15">
        <v>4</v>
      </c>
      <c r="D14" s="59" t="s">
        <v>145</v>
      </c>
      <c r="E14" s="13">
        <v>12</v>
      </c>
      <c r="F14" s="13">
        <v>0</v>
      </c>
      <c r="G14" s="13">
        <v>0</v>
      </c>
      <c r="H14" s="83">
        <f t="shared" si="2"/>
        <v>12</v>
      </c>
      <c r="I14" s="105">
        <f>H14+'19.10'!I14</f>
        <v>3499</v>
      </c>
      <c r="J14" s="51">
        <v>7</v>
      </c>
      <c r="K14" s="51">
        <v>4</v>
      </c>
      <c r="L14" s="51">
        <v>1</v>
      </c>
      <c r="M14" s="17">
        <f t="shared" si="1"/>
        <v>3432</v>
      </c>
      <c r="N14" s="86">
        <v>60</v>
      </c>
      <c r="O14" s="3"/>
      <c r="P14" s="3"/>
      <c r="Q14" s="3"/>
      <c r="R14" s="3"/>
    </row>
    <row r="15" spans="1:20" ht="17.399999999999999" x14ac:dyDescent="0.3">
      <c r="A15" s="1">
        <f t="shared" si="0"/>
        <v>43758</v>
      </c>
      <c r="B15" s="2" t="s">
        <v>19</v>
      </c>
      <c r="C15" s="15">
        <v>5</v>
      </c>
      <c r="D15" s="59" t="s">
        <v>20</v>
      </c>
      <c r="E15" s="13">
        <v>6</v>
      </c>
      <c r="F15" s="13">
        <v>0</v>
      </c>
      <c r="G15" s="13">
        <v>0</v>
      </c>
      <c r="H15" s="83">
        <f t="shared" si="2"/>
        <v>6</v>
      </c>
      <c r="I15" s="105">
        <f>H15+'19.10'!I15</f>
        <v>1575</v>
      </c>
      <c r="J15" s="51">
        <v>3</v>
      </c>
      <c r="K15" s="51">
        <v>2</v>
      </c>
      <c r="L15" s="51">
        <v>2</v>
      </c>
      <c r="M15" s="17">
        <f t="shared" si="1"/>
        <v>1547</v>
      </c>
      <c r="N15" s="86">
        <v>25</v>
      </c>
      <c r="O15" s="3"/>
      <c r="P15" s="3"/>
      <c r="Q15" s="3"/>
      <c r="R15" s="3"/>
    </row>
    <row r="16" spans="1:20" ht="17.399999999999999" x14ac:dyDescent="0.3">
      <c r="A16" s="1">
        <f t="shared" si="0"/>
        <v>43758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H16+'19.10'!I16</f>
        <v>1001</v>
      </c>
      <c r="J16" s="51"/>
      <c r="K16" s="51"/>
      <c r="L16" s="51">
        <v>0</v>
      </c>
      <c r="M16" s="17">
        <f t="shared" si="1"/>
        <v>994</v>
      </c>
      <c r="N16" s="86">
        <v>7</v>
      </c>
      <c r="O16" s="3"/>
      <c r="P16" s="3"/>
      <c r="Q16" s="3"/>
      <c r="R16" s="3"/>
    </row>
    <row r="17" spans="1:18" x14ac:dyDescent="0.3">
      <c r="A17" s="1">
        <f t="shared" si="0"/>
        <v>43758</v>
      </c>
      <c r="B17" s="2" t="s">
        <v>23</v>
      </c>
      <c r="C17" s="15">
        <v>7</v>
      </c>
      <c r="D17" s="61" t="s">
        <v>24</v>
      </c>
      <c r="E17" s="13">
        <v>7</v>
      </c>
      <c r="F17" s="13">
        <v>0</v>
      </c>
      <c r="G17" s="13">
        <v>0</v>
      </c>
      <c r="H17" s="83">
        <f t="shared" si="2"/>
        <v>7</v>
      </c>
      <c r="I17" s="105">
        <f>H17+'19.10'!I17</f>
        <v>3904</v>
      </c>
      <c r="J17" s="51">
        <v>15</v>
      </c>
      <c r="K17" s="51">
        <v>9</v>
      </c>
      <c r="L17" s="51">
        <v>4</v>
      </c>
      <c r="M17" s="17">
        <f t="shared" si="1"/>
        <v>3870</v>
      </c>
      <c r="N17" s="86">
        <v>19</v>
      </c>
      <c r="O17" s="3"/>
      <c r="P17" s="3"/>
      <c r="Q17" s="3"/>
      <c r="R17" s="3"/>
    </row>
    <row r="18" spans="1:18" ht="17.399999999999999" x14ac:dyDescent="0.3">
      <c r="A18" s="1">
        <f t="shared" si="0"/>
        <v>43758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H18+'19.10'!I18</f>
        <v>344</v>
      </c>
      <c r="J18" s="51"/>
      <c r="K18" s="51"/>
      <c r="L18" s="51">
        <v>0</v>
      </c>
      <c r="M18" s="17">
        <f t="shared" si="1"/>
        <v>344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43758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H19+'19.10'!I19</f>
        <v>1668</v>
      </c>
      <c r="J19" s="51"/>
      <c r="K19" s="51">
        <v>0</v>
      </c>
      <c r="L19" s="51">
        <v>0</v>
      </c>
      <c r="M19" s="17">
        <f t="shared" si="1"/>
        <v>1647</v>
      </c>
      <c r="N19" s="86">
        <v>21</v>
      </c>
      <c r="O19" s="3"/>
      <c r="P19" s="3"/>
      <c r="Q19" s="3"/>
      <c r="R19" s="3"/>
    </row>
    <row r="20" spans="1:18" x14ac:dyDescent="0.3">
      <c r="A20" s="1">
        <f t="shared" si="0"/>
        <v>43758</v>
      </c>
      <c r="B20" s="2" t="s">
        <v>29</v>
      </c>
      <c r="C20" s="15">
        <v>10</v>
      </c>
      <c r="D20" s="59" t="s">
        <v>30</v>
      </c>
      <c r="E20" s="13">
        <v>11</v>
      </c>
      <c r="F20" s="13">
        <v>0</v>
      </c>
      <c r="G20" s="13">
        <v>0</v>
      </c>
      <c r="H20" s="83">
        <f t="shared" si="2"/>
        <v>11</v>
      </c>
      <c r="I20" s="105">
        <f>H20+'19.10'!I20</f>
        <v>2950</v>
      </c>
      <c r="J20" s="51">
        <v>3</v>
      </c>
      <c r="K20" s="51">
        <v>2</v>
      </c>
      <c r="L20" s="51">
        <v>2</v>
      </c>
      <c r="M20" s="17">
        <f t="shared" si="1"/>
        <v>2902</v>
      </c>
      <c r="N20" s="86">
        <v>45</v>
      </c>
      <c r="O20" s="3"/>
      <c r="P20" s="3"/>
      <c r="Q20" s="3"/>
      <c r="R20" s="3"/>
    </row>
    <row r="21" spans="1:18" ht="22.2" customHeight="1" x14ac:dyDescent="0.3">
      <c r="A21" s="1">
        <f t="shared" si="0"/>
        <v>43758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H21+'19.10'!I21</f>
        <v>238</v>
      </c>
      <c r="J21" s="51"/>
      <c r="K21" s="51"/>
      <c r="L21" s="51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H22+'19.10'!I22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43758</v>
      </c>
      <c r="B23" s="2" t="s">
        <v>128</v>
      </c>
      <c r="C23" s="15">
        <v>13</v>
      </c>
      <c r="D23" s="59" t="s">
        <v>129</v>
      </c>
      <c r="E23" s="51"/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74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74</v>
      </c>
      <c r="I24" s="94">
        <f t="shared" si="3"/>
        <v>29414</v>
      </c>
      <c r="J24" s="92">
        <f t="shared" si="3"/>
        <v>85</v>
      </c>
      <c r="K24" s="92">
        <f t="shared" si="3"/>
        <v>48</v>
      </c>
      <c r="L24" s="92">
        <f t="shared" si="3"/>
        <v>28</v>
      </c>
      <c r="M24" s="95">
        <f t="shared" si="3"/>
        <v>28970</v>
      </c>
      <c r="N24" s="96">
        <f t="shared" si="3"/>
        <v>359</v>
      </c>
      <c r="O24" s="3"/>
      <c r="P24" s="3"/>
      <c r="Q24" s="3"/>
      <c r="R24" s="3"/>
    </row>
    <row r="25" spans="1:18" x14ac:dyDescent="0.3">
      <c r="A25" s="1">
        <f t="shared" ref="A25:A88" si="4">$N$3</f>
        <v>43758</v>
      </c>
      <c r="B25" s="2">
        <v>1</v>
      </c>
      <c r="C25" s="78"/>
      <c r="D25" s="79" t="s">
        <v>119</v>
      </c>
      <c r="E25" s="97">
        <f>E75</f>
        <v>20</v>
      </c>
      <c r="F25" s="98">
        <f t="shared" ref="F25:N25" si="5">F75</f>
        <v>0</v>
      </c>
      <c r="G25" s="98">
        <f t="shared" si="5"/>
        <v>0</v>
      </c>
      <c r="H25" s="99">
        <f t="shared" si="5"/>
        <v>20</v>
      </c>
      <c r="I25" s="97">
        <f t="shared" si="5"/>
        <v>19243</v>
      </c>
      <c r="J25" s="98">
        <f t="shared" si="5"/>
        <v>105</v>
      </c>
      <c r="K25" s="98">
        <f t="shared" si="5"/>
        <v>94</v>
      </c>
      <c r="L25" s="100">
        <f t="shared" si="5"/>
        <v>66</v>
      </c>
      <c r="M25" s="101">
        <f t="shared" si="5"/>
        <v>19053</v>
      </c>
      <c r="N25" s="102">
        <f t="shared" si="5"/>
        <v>85</v>
      </c>
      <c r="O25" s="3"/>
      <c r="P25" s="3"/>
      <c r="Q25" s="3"/>
      <c r="R25" s="3"/>
    </row>
    <row r="26" spans="1:18" x14ac:dyDescent="0.3">
      <c r="A26" s="1">
        <f t="shared" si="4"/>
        <v>43758</v>
      </c>
      <c r="B26" s="2">
        <v>1</v>
      </c>
      <c r="C26" s="78"/>
      <c r="D26" s="79" t="s">
        <v>154</v>
      </c>
      <c r="E26" s="97">
        <f>E24+E25</f>
        <v>94</v>
      </c>
      <c r="F26" s="98">
        <f t="shared" ref="F26:N26" si="6">F24+F25</f>
        <v>0</v>
      </c>
      <c r="G26" s="98">
        <f t="shared" si="6"/>
        <v>0</v>
      </c>
      <c r="H26" s="99">
        <f t="shared" si="6"/>
        <v>94</v>
      </c>
      <c r="I26" s="97">
        <f t="shared" si="6"/>
        <v>48657</v>
      </c>
      <c r="J26" s="98">
        <f t="shared" si="6"/>
        <v>190</v>
      </c>
      <c r="K26" s="98">
        <f t="shared" si="6"/>
        <v>142</v>
      </c>
      <c r="L26" s="100">
        <f t="shared" si="6"/>
        <v>94</v>
      </c>
      <c r="M26" s="101">
        <f t="shared" si="6"/>
        <v>48023</v>
      </c>
      <c r="N26" s="102">
        <f t="shared" si="6"/>
        <v>444</v>
      </c>
      <c r="O26" s="3"/>
      <c r="P26" s="67"/>
      <c r="Q26" s="3"/>
      <c r="R26" s="3"/>
    </row>
    <row r="27" spans="1:18" x14ac:dyDescent="0.3">
      <c r="A27" s="1">
        <f t="shared" si="4"/>
        <v>43758</v>
      </c>
      <c r="B27" s="2">
        <v>1</v>
      </c>
      <c r="C27" s="80"/>
      <c r="D27" s="81" t="s">
        <v>120</v>
      </c>
      <c r="E27" s="97">
        <f>SUM(E28:E35)</f>
        <v>135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135</v>
      </c>
      <c r="I27" s="97">
        <f t="shared" si="7"/>
        <v>44933</v>
      </c>
      <c r="J27" s="98">
        <f t="shared" si="7"/>
        <v>56</v>
      </c>
      <c r="K27" s="98">
        <f t="shared" si="7"/>
        <v>16</v>
      </c>
      <c r="L27" s="100">
        <f t="shared" si="7"/>
        <v>4</v>
      </c>
      <c r="M27" s="101">
        <f t="shared" si="7"/>
        <v>44347</v>
      </c>
      <c r="N27" s="102">
        <f t="shared" si="7"/>
        <v>530</v>
      </c>
      <c r="O27" s="3"/>
      <c r="P27" s="3"/>
      <c r="Q27" s="3"/>
      <c r="R27" s="3"/>
    </row>
    <row r="28" spans="1:18" x14ac:dyDescent="0.3">
      <c r="A28" s="1">
        <f t="shared" si="4"/>
        <v>43758</v>
      </c>
      <c r="B28" s="2" t="s">
        <v>31</v>
      </c>
      <c r="C28" s="12">
        <v>1</v>
      </c>
      <c r="D28" s="48" t="s">
        <v>32</v>
      </c>
      <c r="E28" s="13">
        <v>20</v>
      </c>
      <c r="F28" s="13">
        <v>0</v>
      </c>
      <c r="G28" s="13">
        <v>0</v>
      </c>
      <c r="H28" s="82">
        <f t="shared" ref="H28:H35" si="8">SUM(E28:G28)</f>
        <v>20</v>
      </c>
      <c r="I28" s="104">
        <f>H28+'19.10'!I28</f>
        <v>10883</v>
      </c>
      <c r="J28" s="49">
        <v>13</v>
      </c>
      <c r="K28" s="49">
        <v>3</v>
      </c>
      <c r="L28" s="49">
        <v>1</v>
      </c>
      <c r="M28" s="14">
        <f t="shared" ref="M28:M35" si="9">I28-N28-J28</f>
        <v>10793</v>
      </c>
      <c r="N28" s="85">
        <v>77</v>
      </c>
      <c r="O28" s="3"/>
      <c r="P28" s="3"/>
      <c r="Q28" s="3"/>
      <c r="R28" s="3"/>
    </row>
    <row r="29" spans="1:18" x14ac:dyDescent="0.3">
      <c r="A29" s="1">
        <f t="shared" si="4"/>
        <v>43758</v>
      </c>
      <c r="B29" s="2" t="s">
        <v>33</v>
      </c>
      <c r="C29" s="15">
        <v>2</v>
      </c>
      <c r="D29" s="50" t="s">
        <v>156</v>
      </c>
      <c r="E29" s="13">
        <v>32</v>
      </c>
      <c r="F29" s="13">
        <v>0</v>
      </c>
      <c r="G29" s="13">
        <v>0</v>
      </c>
      <c r="H29" s="83">
        <f t="shared" si="8"/>
        <v>32</v>
      </c>
      <c r="I29" s="105">
        <f>H29+'19.10'!I29</f>
        <v>7263</v>
      </c>
      <c r="J29" s="51">
        <v>5</v>
      </c>
      <c r="K29" s="51">
        <v>2</v>
      </c>
      <c r="L29" s="51">
        <v>0</v>
      </c>
      <c r="M29" s="17">
        <f t="shared" si="9"/>
        <v>7139</v>
      </c>
      <c r="N29" s="86">
        <v>119</v>
      </c>
      <c r="O29" s="3"/>
      <c r="P29" s="3"/>
      <c r="Q29" s="3"/>
      <c r="R29" s="3"/>
    </row>
    <row r="30" spans="1:18" x14ac:dyDescent="0.3">
      <c r="A30" s="1">
        <f t="shared" si="4"/>
        <v>43758</v>
      </c>
      <c r="B30" s="2" t="s">
        <v>35</v>
      </c>
      <c r="C30" s="15">
        <v>3</v>
      </c>
      <c r="D30" s="50" t="s">
        <v>36</v>
      </c>
      <c r="E30" s="13">
        <v>40</v>
      </c>
      <c r="F30" s="13">
        <v>0</v>
      </c>
      <c r="G30" s="13">
        <v>0</v>
      </c>
      <c r="H30" s="83">
        <f t="shared" si="8"/>
        <v>40</v>
      </c>
      <c r="I30" s="105">
        <f>H30+'19.10'!I30</f>
        <v>10593</v>
      </c>
      <c r="J30" s="51">
        <v>16</v>
      </c>
      <c r="K30" s="51">
        <v>7</v>
      </c>
      <c r="L30" s="51">
        <v>2</v>
      </c>
      <c r="M30" s="17">
        <f t="shared" si="9"/>
        <v>10413</v>
      </c>
      <c r="N30" s="86">
        <v>164</v>
      </c>
      <c r="O30" s="3"/>
      <c r="P30" s="3"/>
      <c r="Q30" s="3"/>
      <c r="R30" s="3"/>
    </row>
    <row r="31" spans="1:18" x14ac:dyDescent="0.3">
      <c r="A31" s="1">
        <f t="shared" si="4"/>
        <v>43758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H31+'19.10'!I31</f>
        <v>2055</v>
      </c>
      <c r="J31" s="51">
        <v>4</v>
      </c>
      <c r="K31" s="51">
        <v>1</v>
      </c>
      <c r="L31" s="51">
        <v>1</v>
      </c>
      <c r="M31" s="17">
        <f t="shared" si="9"/>
        <v>2040</v>
      </c>
      <c r="N31" s="86">
        <v>11</v>
      </c>
      <c r="O31" s="3"/>
      <c r="P31" s="3"/>
      <c r="Q31" s="3"/>
      <c r="R31" s="3"/>
    </row>
    <row r="32" spans="1:18" x14ac:dyDescent="0.3">
      <c r="A32" s="1">
        <f t="shared" si="4"/>
        <v>43758</v>
      </c>
      <c r="B32" s="2" t="s">
        <v>39</v>
      </c>
      <c r="C32" s="15">
        <v>5</v>
      </c>
      <c r="D32" s="50" t="s">
        <v>40</v>
      </c>
      <c r="E32" s="13">
        <v>10</v>
      </c>
      <c r="F32" s="13">
        <v>0</v>
      </c>
      <c r="G32" s="13">
        <v>0</v>
      </c>
      <c r="H32" s="83">
        <f t="shared" si="8"/>
        <v>10</v>
      </c>
      <c r="I32" s="105">
        <f>H32+'19.10'!I32</f>
        <v>4568</v>
      </c>
      <c r="J32" s="51">
        <v>5</v>
      </c>
      <c r="K32" s="51">
        <v>0</v>
      </c>
      <c r="L32" s="51">
        <v>0</v>
      </c>
      <c r="M32" s="17">
        <f t="shared" si="9"/>
        <v>4518</v>
      </c>
      <c r="N32" s="86">
        <v>45</v>
      </c>
      <c r="O32" s="3"/>
      <c r="P32" s="3"/>
      <c r="Q32" s="3"/>
      <c r="R32" s="3"/>
    </row>
    <row r="33" spans="1:18" x14ac:dyDescent="0.3">
      <c r="A33" s="1">
        <f t="shared" si="4"/>
        <v>43758</v>
      </c>
      <c r="B33" s="2" t="s">
        <v>41</v>
      </c>
      <c r="C33" s="15">
        <v>6</v>
      </c>
      <c r="D33" s="50" t="s">
        <v>42</v>
      </c>
      <c r="E33" s="13">
        <v>25</v>
      </c>
      <c r="F33" s="13">
        <v>0</v>
      </c>
      <c r="G33" s="13">
        <v>0</v>
      </c>
      <c r="H33" s="83">
        <f t="shared" si="8"/>
        <v>25</v>
      </c>
      <c r="I33" s="105">
        <f>H33+'19.10'!I33</f>
        <v>6361</v>
      </c>
      <c r="J33" s="51">
        <v>8</v>
      </c>
      <c r="K33" s="51">
        <v>3</v>
      </c>
      <c r="L33" s="51">
        <v>0</v>
      </c>
      <c r="M33" s="17">
        <f t="shared" si="9"/>
        <v>6263</v>
      </c>
      <c r="N33" s="86">
        <v>90</v>
      </c>
      <c r="O33" s="3"/>
      <c r="P33" s="3"/>
      <c r="Q33" s="3"/>
      <c r="R33" s="3"/>
    </row>
    <row r="34" spans="1:18" x14ac:dyDescent="0.3">
      <c r="A34" s="1">
        <f t="shared" si="4"/>
        <v>43758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H34+'19.10'!I34</f>
        <v>969</v>
      </c>
      <c r="J34" s="51">
        <v>1</v>
      </c>
      <c r="K34" s="51">
        <v>0</v>
      </c>
      <c r="L34" s="51">
        <v>0</v>
      </c>
      <c r="M34" s="17">
        <f t="shared" si="9"/>
        <v>966</v>
      </c>
      <c r="N34" s="86">
        <v>2</v>
      </c>
      <c r="O34" s="3"/>
      <c r="P34" s="3"/>
      <c r="Q34" s="3"/>
      <c r="R34" s="3"/>
    </row>
    <row r="35" spans="1:18" x14ac:dyDescent="0.3">
      <c r="A35" s="1">
        <f t="shared" si="4"/>
        <v>43758</v>
      </c>
      <c r="B35" s="2" t="s">
        <v>45</v>
      </c>
      <c r="C35" s="20">
        <v>8</v>
      </c>
      <c r="D35" s="54" t="s">
        <v>46</v>
      </c>
      <c r="E35" s="13">
        <v>6</v>
      </c>
      <c r="F35" s="13">
        <v>0</v>
      </c>
      <c r="G35" s="13">
        <v>0</v>
      </c>
      <c r="H35" s="84">
        <f t="shared" si="8"/>
        <v>6</v>
      </c>
      <c r="I35" s="106">
        <f>H35+'19.10'!I35</f>
        <v>2241</v>
      </c>
      <c r="J35" s="55">
        <v>4</v>
      </c>
      <c r="K35" s="55">
        <v>0</v>
      </c>
      <c r="L35" s="55">
        <v>0</v>
      </c>
      <c r="M35" s="19">
        <f t="shared" si="9"/>
        <v>2215</v>
      </c>
      <c r="N35" s="87">
        <v>22</v>
      </c>
      <c r="O35" s="3"/>
      <c r="P35" s="3"/>
      <c r="Q35" s="3"/>
      <c r="R35" s="3"/>
    </row>
    <row r="36" spans="1:18" x14ac:dyDescent="0.3">
      <c r="A36" s="1">
        <f t="shared" si="4"/>
        <v>43758</v>
      </c>
      <c r="B36" s="2">
        <v>1</v>
      </c>
      <c r="C36" s="103"/>
      <c r="D36" s="22" t="s">
        <v>47</v>
      </c>
      <c r="E36" s="23">
        <f>SUM(E26:E27)</f>
        <v>229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229</v>
      </c>
      <c r="I36" s="23">
        <f t="shared" si="10"/>
        <v>93590</v>
      </c>
      <c r="J36" s="23">
        <f t="shared" si="10"/>
        <v>246</v>
      </c>
      <c r="K36" s="23">
        <f t="shared" si="10"/>
        <v>158</v>
      </c>
      <c r="L36" s="23">
        <f t="shared" si="10"/>
        <v>98</v>
      </c>
      <c r="M36" s="23">
        <f t="shared" si="10"/>
        <v>92370</v>
      </c>
      <c r="N36" s="23">
        <f t="shared" si="10"/>
        <v>974</v>
      </c>
      <c r="O36" s="3"/>
      <c r="P36" s="3"/>
      <c r="Q36" s="3"/>
      <c r="R36" s="3"/>
    </row>
    <row r="37" spans="1:18" ht="21.6" customHeight="1" x14ac:dyDescent="0.3">
      <c r="A37" s="1">
        <f t="shared" si="4"/>
        <v>43758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43758</v>
      </c>
      <c r="B38" s="64">
        <v>1</v>
      </c>
      <c r="C38" s="69"/>
      <c r="D38" s="306" t="s">
        <v>214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43758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43758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43758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43758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43758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20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85</v>
      </c>
      <c r="O43" s="3"/>
      <c r="P43" s="3"/>
      <c r="Q43" s="3"/>
      <c r="R43" s="3"/>
    </row>
    <row r="44" spans="1:18" ht="58.2" customHeight="1" x14ac:dyDescent="0.3">
      <c r="A44" s="1">
        <f t="shared" si="4"/>
        <v>43758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81" t="s">
        <v>142</v>
      </c>
      <c r="I44" s="65" t="str">
        <f>"me©‡gvU fwZ© 
= "&amp;I75</f>
        <v>me©‡gvU fwZ© 
= 19243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94</v>
      </c>
      <c r="L44" s="65" t="str">
        <f>"wbwðZ g„„Zz¨ 
= "&amp;L75</f>
        <v>wbwðZ g„„Zz¨ 
= 66</v>
      </c>
      <c r="M44" s="65" t="str">
        <f>"QvocÎ cÖvß †ivMx
 = "&amp;M75</f>
        <v>QvocÎ cÖvß †ivMx
 = 19053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43758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H45+'19.10'!I45</f>
        <v>1192</v>
      </c>
      <c r="J45" s="49">
        <v>3</v>
      </c>
      <c r="K45" s="49">
        <v>2</v>
      </c>
      <c r="L45" s="49">
        <v>1</v>
      </c>
      <c r="M45" s="14">
        <f t="shared" ref="M45:M74" si="12">I45-N45-J45</f>
        <v>1186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43758</v>
      </c>
      <c r="B46" s="2" t="s">
        <v>15</v>
      </c>
      <c r="C46" s="33">
        <v>2</v>
      </c>
      <c r="D46" s="50" t="s">
        <v>16</v>
      </c>
      <c r="E46" s="13">
        <v>2</v>
      </c>
      <c r="F46" s="13">
        <v>0</v>
      </c>
      <c r="G46" s="13">
        <v>0</v>
      </c>
      <c r="H46" s="83">
        <f t="shared" si="11"/>
        <v>2</v>
      </c>
      <c r="I46" s="105">
        <f>H46+'19.10'!I46</f>
        <v>1801</v>
      </c>
      <c r="J46" s="51">
        <v>11</v>
      </c>
      <c r="K46" s="51">
        <v>9</v>
      </c>
      <c r="L46" s="51">
        <v>7</v>
      </c>
      <c r="M46" s="17">
        <f t="shared" si="12"/>
        <v>1776</v>
      </c>
      <c r="N46" s="86">
        <v>14</v>
      </c>
      <c r="O46" s="3"/>
      <c r="P46" s="3"/>
      <c r="Q46" s="3"/>
      <c r="R46" s="3"/>
    </row>
    <row r="47" spans="1:18" ht="17.55" customHeight="1" x14ac:dyDescent="0.3">
      <c r="A47" s="1">
        <f t="shared" si="4"/>
        <v>43758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H47+'19.10'!I47</f>
        <v>645</v>
      </c>
      <c r="J47" s="51">
        <v>4</v>
      </c>
      <c r="K47" s="51">
        <v>3</v>
      </c>
      <c r="L47" s="51">
        <v>2</v>
      </c>
      <c r="M47" s="17">
        <f t="shared" si="12"/>
        <v>637</v>
      </c>
      <c r="N47" s="86">
        <v>4</v>
      </c>
      <c r="O47" s="3"/>
      <c r="P47" s="3"/>
      <c r="Q47" s="3"/>
      <c r="R47" s="3"/>
    </row>
    <row r="48" spans="1:18" ht="17.55" customHeight="1" x14ac:dyDescent="0.3">
      <c r="A48" s="1">
        <f t="shared" si="4"/>
        <v>43758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H48+'19.10'!I48</f>
        <v>735</v>
      </c>
      <c r="J48" s="51">
        <v>8</v>
      </c>
      <c r="K48" s="51">
        <v>7</v>
      </c>
      <c r="L48" s="51">
        <v>4</v>
      </c>
      <c r="M48" s="17">
        <f t="shared" si="12"/>
        <v>725</v>
      </c>
      <c r="N48" s="86">
        <v>2</v>
      </c>
      <c r="O48" s="3"/>
      <c r="P48" s="3"/>
      <c r="Q48" s="3"/>
      <c r="R48" s="3"/>
    </row>
    <row r="49" spans="1:18" ht="17.55" customHeight="1" x14ac:dyDescent="0.3">
      <c r="A49" s="1">
        <f t="shared" si="4"/>
        <v>43758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H49+'19.10'!I49</f>
        <v>880</v>
      </c>
      <c r="J49" s="51">
        <v>12</v>
      </c>
      <c r="K49" s="51">
        <v>12</v>
      </c>
      <c r="L49" s="51">
        <v>12</v>
      </c>
      <c r="M49" s="17">
        <f t="shared" si="12"/>
        <v>863</v>
      </c>
      <c r="N49" s="86">
        <v>5</v>
      </c>
      <c r="O49" s="3"/>
      <c r="P49" s="3"/>
      <c r="Q49" s="3"/>
      <c r="R49" s="3"/>
    </row>
    <row r="50" spans="1:18" ht="17.55" customHeight="1" x14ac:dyDescent="0.3">
      <c r="A50" s="1">
        <f t="shared" si="4"/>
        <v>43758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H50+'19.10'!I50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43758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H51+'19.10'!I51</f>
        <v>267</v>
      </c>
      <c r="J51" s="51">
        <v>2</v>
      </c>
      <c r="K51" s="51">
        <v>2</v>
      </c>
      <c r="L51" s="51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43758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H52+'19.10'!I52</f>
        <v>354</v>
      </c>
      <c r="J52" s="51">
        <v>1</v>
      </c>
      <c r="K52" s="51">
        <v>1</v>
      </c>
      <c r="L52" s="51">
        <v>1</v>
      </c>
      <c r="M52" s="17">
        <f t="shared" si="12"/>
        <v>352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43758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H53+'19.10'!I53</f>
        <v>208</v>
      </c>
      <c r="J53" s="51">
        <v>1</v>
      </c>
      <c r="K53" s="51">
        <v>1</v>
      </c>
      <c r="L53" s="51">
        <v>0</v>
      </c>
      <c r="M53" s="17">
        <f t="shared" si="12"/>
        <v>206</v>
      </c>
      <c r="N53" s="86">
        <v>1</v>
      </c>
      <c r="O53" s="3"/>
      <c r="P53" s="3"/>
      <c r="Q53" s="3"/>
      <c r="R53" s="3"/>
    </row>
    <row r="54" spans="1:18" ht="17.55" customHeight="1" x14ac:dyDescent="0.3">
      <c r="A54" s="1">
        <f t="shared" si="4"/>
        <v>43758</v>
      </c>
      <c r="B54" s="2" t="s">
        <v>75</v>
      </c>
      <c r="C54" s="33">
        <v>10</v>
      </c>
      <c r="D54" s="50" t="s">
        <v>76</v>
      </c>
      <c r="E54" s="13">
        <v>3</v>
      </c>
      <c r="F54" s="13">
        <v>0</v>
      </c>
      <c r="G54" s="13">
        <v>0</v>
      </c>
      <c r="H54" s="83">
        <f t="shared" si="11"/>
        <v>3</v>
      </c>
      <c r="I54" s="105">
        <f>H54+'19.10'!I54</f>
        <v>1648</v>
      </c>
      <c r="J54" s="51">
        <v>2</v>
      </c>
      <c r="K54" s="51">
        <v>1</v>
      </c>
      <c r="L54" s="51">
        <v>1</v>
      </c>
      <c r="M54" s="17">
        <f t="shared" si="12"/>
        <v>1637</v>
      </c>
      <c r="N54" s="86">
        <v>9</v>
      </c>
      <c r="O54" s="3"/>
      <c r="P54" s="3"/>
      <c r="Q54" s="3"/>
      <c r="R54" s="3"/>
    </row>
    <row r="55" spans="1:18" ht="17.55" customHeight="1" x14ac:dyDescent="0.3">
      <c r="A55" s="1">
        <f t="shared" si="4"/>
        <v>43758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H55+'19.10'!I55</f>
        <v>221</v>
      </c>
      <c r="J55" s="51"/>
      <c r="K55" s="51"/>
      <c r="L55" s="51">
        <v>0</v>
      </c>
      <c r="M55" s="17">
        <f t="shared" si="12"/>
        <v>221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43758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H56+'19.10'!I56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43758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H57+'19.10'!I57</f>
        <v>664</v>
      </c>
      <c r="J57" s="51">
        <v>4</v>
      </c>
      <c r="K57" s="51">
        <v>4</v>
      </c>
      <c r="L57" s="51">
        <v>1</v>
      </c>
      <c r="M57" s="17">
        <f t="shared" si="12"/>
        <v>658</v>
      </c>
      <c r="N57" s="86">
        <v>2</v>
      </c>
      <c r="O57" s="3"/>
      <c r="P57" s="3"/>
      <c r="Q57" s="3"/>
      <c r="R57" s="3"/>
    </row>
    <row r="58" spans="1:18" ht="17.55" customHeight="1" x14ac:dyDescent="0.3">
      <c r="A58" s="1">
        <f t="shared" si="4"/>
        <v>43758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H58+'19.10'!I58</f>
        <v>1352</v>
      </c>
      <c r="J58" s="51">
        <v>6</v>
      </c>
      <c r="K58" s="51">
        <v>6</v>
      </c>
      <c r="L58" s="51">
        <v>4</v>
      </c>
      <c r="M58" s="17">
        <f t="shared" si="12"/>
        <v>1339</v>
      </c>
      <c r="N58" s="86">
        <v>7</v>
      </c>
      <c r="O58" s="3"/>
      <c r="P58" s="3"/>
      <c r="Q58" s="3"/>
      <c r="R58" s="3"/>
    </row>
    <row r="59" spans="1:18" ht="17.55" customHeight="1" x14ac:dyDescent="0.3">
      <c r="A59" s="1">
        <f t="shared" si="4"/>
        <v>43758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H59+'19.10'!I59</f>
        <v>746</v>
      </c>
      <c r="J59" s="51">
        <v>8</v>
      </c>
      <c r="K59" s="51">
        <v>8</v>
      </c>
      <c r="L59" s="51">
        <v>7</v>
      </c>
      <c r="M59" s="17">
        <f t="shared" si="12"/>
        <v>735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43758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H60+'19.10'!I60</f>
        <v>357</v>
      </c>
      <c r="J60" s="51"/>
      <c r="K60" s="51"/>
      <c r="L60" s="51">
        <v>0</v>
      </c>
      <c r="M60" s="17">
        <f t="shared" si="12"/>
        <v>355</v>
      </c>
      <c r="N60" s="86">
        <v>2</v>
      </c>
      <c r="O60" s="3"/>
      <c r="P60" s="3"/>
      <c r="Q60" s="3"/>
      <c r="R60" s="3"/>
    </row>
    <row r="61" spans="1:18" ht="17.55" customHeight="1" x14ac:dyDescent="0.3">
      <c r="A61" s="1">
        <f t="shared" si="4"/>
        <v>43758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H61+'19.10'!I61</f>
        <v>473</v>
      </c>
      <c r="J61" s="51"/>
      <c r="K61" s="51"/>
      <c r="L61" s="51">
        <v>0</v>
      </c>
      <c r="M61" s="17">
        <f t="shared" si="12"/>
        <v>471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43758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H62+'19.10'!I62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43758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H63+'19.10'!I63</f>
        <v>785</v>
      </c>
      <c r="J63" s="51">
        <v>6</v>
      </c>
      <c r="K63" s="51">
        <v>5</v>
      </c>
      <c r="L63" s="51">
        <v>5</v>
      </c>
      <c r="M63" s="17">
        <f t="shared" si="12"/>
        <v>771</v>
      </c>
      <c r="N63" s="86">
        <v>8</v>
      </c>
      <c r="O63" s="3"/>
      <c r="P63" s="3"/>
      <c r="Q63" s="3"/>
      <c r="R63" s="3"/>
    </row>
    <row r="64" spans="1:18" ht="17.55" customHeight="1" x14ac:dyDescent="0.3">
      <c r="A64" s="1">
        <f t="shared" si="4"/>
        <v>43758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H64+'19.10'!I64</f>
        <v>958</v>
      </c>
      <c r="J64" s="51"/>
      <c r="K64" s="51"/>
      <c r="L64" s="51">
        <v>0</v>
      </c>
      <c r="M64" s="17">
        <f t="shared" si="12"/>
        <v>957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43758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H65+'19.10'!I65</f>
        <v>479</v>
      </c>
      <c r="J65" s="51">
        <v>4</v>
      </c>
      <c r="K65" s="51">
        <v>4</v>
      </c>
      <c r="L65" s="51">
        <v>4</v>
      </c>
      <c r="M65" s="17">
        <f t="shared" si="12"/>
        <v>472</v>
      </c>
      <c r="N65" s="86">
        <v>3</v>
      </c>
      <c r="O65" s="3"/>
      <c r="P65" s="3"/>
      <c r="Q65" s="3"/>
      <c r="R65" s="3"/>
    </row>
    <row r="66" spans="1:18" ht="17.55" customHeight="1" x14ac:dyDescent="0.3">
      <c r="A66" s="1">
        <f t="shared" si="4"/>
        <v>43758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H66+'19.10'!I66</f>
        <v>306</v>
      </c>
      <c r="J66" s="51">
        <v>7</v>
      </c>
      <c r="K66" s="51">
        <v>7</v>
      </c>
      <c r="L66" s="51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43758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H67+'19.10'!I67</f>
        <v>704</v>
      </c>
      <c r="J67" s="51">
        <v>7</v>
      </c>
      <c r="K67" s="51">
        <v>6</v>
      </c>
      <c r="L67" s="51">
        <v>5</v>
      </c>
      <c r="M67" s="17">
        <f t="shared" si="12"/>
        <v>694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43758</v>
      </c>
      <c r="B68" s="2" t="s">
        <v>103</v>
      </c>
      <c r="C68" s="33">
        <v>24</v>
      </c>
      <c r="D68" s="50" t="s">
        <v>104</v>
      </c>
      <c r="E68" s="13">
        <v>1</v>
      </c>
      <c r="F68" s="13">
        <v>0</v>
      </c>
      <c r="G68" s="13">
        <v>0</v>
      </c>
      <c r="H68" s="83">
        <f t="shared" si="11"/>
        <v>1</v>
      </c>
      <c r="I68" s="105">
        <f>H68+'19.10'!I68</f>
        <v>357</v>
      </c>
      <c r="J68" s="51">
        <v>2</v>
      </c>
      <c r="K68" s="51">
        <v>2</v>
      </c>
      <c r="L68" s="51">
        <v>0</v>
      </c>
      <c r="M68" s="17">
        <f t="shared" si="12"/>
        <v>354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43758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H69+'19.10'!I69</f>
        <v>815</v>
      </c>
      <c r="J69" s="51">
        <v>2</v>
      </c>
      <c r="K69" s="51">
        <v>2</v>
      </c>
      <c r="L69" s="51">
        <v>1</v>
      </c>
      <c r="M69" s="17">
        <f t="shared" si="12"/>
        <v>804</v>
      </c>
      <c r="N69" s="86">
        <v>9</v>
      </c>
      <c r="O69" s="3"/>
      <c r="P69" s="3"/>
      <c r="Q69" s="3"/>
      <c r="R69" s="3"/>
    </row>
    <row r="70" spans="1:18" ht="17.55" customHeight="1" x14ac:dyDescent="0.3">
      <c r="A70" s="1">
        <f t="shared" si="4"/>
        <v>43758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H70+'19.10'!I70</f>
        <v>765</v>
      </c>
      <c r="J70" s="51">
        <v>2</v>
      </c>
      <c r="K70" s="51">
        <v>2</v>
      </c>
      <c r="L70" s="51">
        <v>0</v>
      </c>
      <c r="M70" s="17">
        <f t="shared" si="12"/>
        <v>760</v>
      </c>
      <c r="N70" s="86">
        <v>3</v>
      </c>
      <c r="O70" s="3"/>
      <c r="P70" s="3"/>
      <c r="Q70" s="3"/>
      <c r="R70" s="3"/>
    </row>
    <row r="71" spans="1:18" ht="17.55" customHeight="1" x14ac:dyDescent="0.3">
      <c r="A71" s="1">
        <f t="shared" si="4"/>
        <v>43758</v>
      </c>
      <c r="B71" s="2" t="s">
        <v>109</v>
      </c>
      <c r="C71" s="33">
        <v>27</v>
      </c>
      <c r="D71" s="50" t="s">
        <v>110</v>
      </c>
      <c r="E71" s="13">
        <v>1</v>
      </c>
      <c r="F71" s="13">
        <v>0</v>
      </c>
      <c r="G71" s="13">
        <v>0</v>
      </c>
      <c r="H71" s="83">
        <f t="shared" si="11"/>
        <v>1</v>
      </c>
      <c r="I71" s="105">
        <f>H71+'19.10'!I71</f>
        <v>770</v>
      </c>
      <c r="J71" s="51"/>
      <c r="K71" s="51"/>
      <c r="L71" s="51">
        <v>0</v>
      </c>
      <c r="M71" s="17">
        <f t="shared" si="12"/>
        <v>769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43758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H72+'19.10'!I72</f>
        <v>296</v>
      </c>
      <c r="J72" s="51"/>
      <c r="K72" s="51"/>
      <c r="L72" s="51">
        <v>0</v>
      </c>
      <c r="M72" s="17">
        <f t="shared" si="12"/>
        <v>296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43758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H73+'19.10'!I73</f>
        <v>394</v>
      </c>
      <c r="J73" s="51">
        <v>3</v>
      </c>
      <c r="K73" s="51">
        <v>3</v>
      </c>
      <c r="L73" s="51">
        <v>3</v>
      </c>
      <c r="M73" s="17">
        <f t="shared" si="12"/>
        <v>390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43758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H74+'19.10'!I74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43758</v>
      </c>
      <c r="B75" s="2">
        <v>1</v>
      </c>
      <c r="C75" s="29"/>
      <c r="D75" s="22" t="s">
        <v>117</v>
      </c>
      <c r="E75" s="23">
        <f>SUM(E45:E74)</f>
        <v>20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20</v>
      </c>
      <c r="I75" s="23">
        <f t="shared" si="13"/>
        <v>19243</v>
      </c>
      <c r="J75" s="23">
        <f t="shared" si="13"/>
        <v>105</v>
      </c>
      <c r="K75" s="23">
        <f t="shared" si="13"/>
        <v>94</v>
      </c>
      <c r="L75" s="23">
        <f t="shared" si="13"/>
        <v>66</v>
      </c>
      <c r="M75" s="23">
        <f t="shared" si="13"/>
        <v>19053</v>
      </c>
      <c r="N75" s="23">
        <f t="shared" si="13"/>
        <v>85</v>
      </c>
      <c r="O75" s="3"/>
      <c r="P75" s="3"/>
      <c r="Q75" s="3"/>
      <c r="R75" s="3"/>
    </row>
    <row r="76" spans="1:18" ht="17.55" customHeight="1" x14ac:dyDescent="0.3">
      <c r="A76" s="1">
        <f t="shared" si="4"/>
        <v>43758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43758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43758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43758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43758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43758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43758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43758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43758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43758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43758</v>
      </c>
      <c r="B86" s="2">
        <v>1</v>
      </c>
      <c r="E86" s="30"/>
    </row>
    <row r="87" spans="1:14" x14ac:dyDescent="0.3">
      <c r="A87" s="1">
        <f t="shared" si="4"/>
        <v>43758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43758</v>
      </c>
      <c r="B88" s="2">
        <v>1</v>
      </c>
      <c r="E88" s="30"/>
    </row>
    <row r="89" spans="1:14" x14ac:dyDescent="0.3">
      <c r="A89" s="1">
        <f t="shared" ref="A89" si="14">$N$3</f>
        <v>43758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43757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43757</v>
      </c>
      <c r="B2" s="2">
        <v>1</v>
      </c>
      <c r="C2" s="180"/>
      <c r="D2" s="180"/>
      <c r="E2" s="180"/>
      <c r="F2" s="180"/>
      <c r="G2" s="180"/>
      <c r="H2" s="180"/>
      <c r="I2" s="180"/>
      <c r="J2" s="180"/>
      <c r="K2" s="180"/>
      <c r="L2" s="180"/>
      <c r="M2" s="41"/>
      <c r="N2" s="180"/>
    </row>
    <row r="3" spans="1:20" ht="17.399999999999999" x14ac:dyDescent="0.3">
      <c r="A3" s="1">
        <f t="shared" si="0"/>
        <v>43757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43757</v>
      </c>
      <c r="O3" s="3"/>
      <c r="P3" s="3"/>
      <c r="Q3" s="3"/>
      <c r="R3" s="3"/>
    </row>
    <row r="4" spans="1:20" ht="17.399999999999999" x14ac:dyDescent="0.3">
      <c r="A4" s="1">
        <f t="shared" si="0"/>
        <v>43757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43757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43757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43757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43757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43757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184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1053</v>
      </c>
      <c r="O9" s="3"/>
      <c r="P9" s="3"/>
      <c r="Q9" s="40" t="str">
        <f>"24 N›Uvq ?? msL¨v = "&amp;H36</f>
        <v>24 N›Uvq ?? msL¨v = 184</v>
      </c>
    </row>
    <row r="10" spans="1:20" ht="57.6" x14ac:dyDescent="0.3">
      <c r="A10" s="1">
        <f t="shared" si="0"/>
        <v>43757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79" t="s">
        <v>142</v>
      </c>
      <c r="I10" s="65" t="str">
        <f>"me©‡gvU fwZ©
= "&amp;I36</f>
        <v>me©‡gvU fwZ©
= 93361</v>
      </c>
      <c r="J10" s="65" t="str">
        <f>"ch©v‡jvPbvi Rb¨ †cÖwiZ g„„Zz¨ 
= "&amp;J36</f>
        <v>ch©v‡jvPbvi Rb¨ †cÖwiZ g„„Zz¨ 
= 246</v>
      </c>
      <c r="K10" s="65" t="str">
        <f>"ch©v‡jvPbv m¤úbœK…Z g„„Zz¨ 
= "&amp;K36</f>
        <v>ch©v‡jvPbv m¤úbœK…Z g„„Zz¨ 
= 158</v>
      </c>
      <c r="L10" s="65" t="str">
        <f>"wbwðZ g„„Zz¨ 
= "&amp;L36</f>
        <v>wbwðZ g„„Zz¨ 
= 98</v>
      </c>
      <c r="M10" s="65" t="str">
        <f>"QvocÎ cÖvß †ivMx
 = "&amp;M36</f>
        <v>QvocÎ cÖvß †ivMx
 = 92062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43757</v>
      </c>
      <c r="B11" s="2" t="s">
        <v>9</v>
      </c>
      <c r="C11" s="12">
        <v>1</v>
      </c>
      <c r="D11" s="57" t="s">
        <v>10</v>
      </c>
      <c r="E11" s="13">
        <v>9</v>
      </c>
      <c r="F11" s="13">
        <v>0</v>
      </c>
      <c r="G11" s="13">
        <v>0</v>
      </c>
      <c r="H11" s="82">
        <f>SUM(E11:G11)</f>
        <v>9</v>
      </c>
      <c r="I11" s="104">
        <f>H11+'18.10'!I11</f>
        <v>8024</v>
      </c>
      <c r="J11" s="49">
        <v>40</v>
      </c>
      <c r="K11" s="49">
        <v>23</v>
      </c>
      <c r="L11" s="49">
        <v>11</v>
      </c>
      <c r="M11" s="14">
        <f t="shared" ref="M11:M23" si="1">I11-N11-J11</f>
        <v>7880</v>
      </c>
      <c r="N11" s="85">
        <v>104</v>
      </c>
      <c r="O11" s="3"/>
      <c r="P11" s="3"/>
      <c r="Q11" s="3"/>
      <c r="R11" s="3"/>
    </row>
    <row r="12" spans="1:20" x14ac:dyDescent="0.3">
      <c r="A12" s="1">
        <f t="shared" si="0"/>
        <v>43757</v>
      </c>
      <c r="B12" s="2" t="s">
        <v>11</v>
      </c>
      <c r="C12" s="15">
        <v>2</v>
      </c>
      <c r="D12" s="59" t="s">
        <v>144</v>
      </c>
      <c r="E12" s="13">
        <v>8</v>
      </c>
      <c r="F12" s="13">
        <v>0</v>
      </c>
      <c r="G12" s="13">
        <v>0</v>
      </c>
      <c r="H12" s="83">
        <f t="shared" ref="H12:H23" si="2">SUM(E12:G12)</f>
        <v>8</v>
      </c>
      <c r="I12" s="105">
        <f>H12+'18.10'!I12</f>
        <v>4695</v>
      </c>
      <c r="J12" s="51">
        <v>2</v>
      </c>
      <c r="K12" s="51">
        <v>0</v>
      </c>
      <c r="L12" s="51">
        <v>0</v>
      </c>
      <c r="M12" s="17">
        <f t="shared" si="1"/>
        <v>4614</v>
      </c>
      <c r="N12" s="86">
        <v>79</v>
      </c>
      <c r="O12" s="3"/>
      <c r="P12" s="3"/>
      <c r="Q12" s="3"/>
      <c r="R12" s="3"/>
    </row>
    <row r="13" spans="1:20" x14ac:dyDescent="0.3">
      <c r="A13" s="1">
        <f t="shared" si="0"/>
        <v>43757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H13+'18.10'!I13</f>
        <v>1407</v>
      </c>
      <c r="J13" s="51">
        <v>15</v>
      </c>
      <c r="K13" s="51">
        <v>8</v>
      </c>
      <c r="L13" s="51">
        <v>8</v>
      </c>
      <c r="M13" s="17">
        <f t="shared" si="1"/>
        <v>1382</v>
      </c>
      <c r="N13" s="86">
        <v>10</v>
      </c>
      <c r="O13" s="3"/>
      <c r="Q13" s="3"/>
      <c r="R13" s="3"/>
    </row>
    <row r="14" spans="1:20" x14ac:dyDescent="0.3">
      <c r="A14" s="1">
        <f t="shared" si="0"/>
        <v>43757</v>
      </c>
      <c r="B14" s="2" t="s">
        <v>14</v>
      </c>
      <c r="C14" s="15">
        <v>4</v>
      </c>
      <c r="D14" s="59" t="s">
        <v>145</v>
      </c>
      <c r="E14" s="13">
        <v>7</v>
      </c>
      <c r="F14" s="13">
        <v>0</v>
      </c>
      <c r="G14" s="13">
        <v>0</v>
      </c>
      <c r="H14" s="83">
        <f t="shared" si="2"/>
        <v>7</v>
      </c>
      <c r="I14" s="105">
        <f>H14+'18.10'!I14</f>
        <v>3487</v>
      </c>
      <c r="J14" s="51">
        <v>7</v>
      </c>
      <c r="K14" s="51">
        <v>4</v>
      </c>
      <c r="L14" s="51">
        <v>1</v>
      </c>
      <c r="M14" s="17">
        <f t="shared" si="1"/>
        <v>3424</v>
      </c>
      <c r="N14" s="86">
        <v>56</v>
      </c>
      <c r="O14" s="3"/>
      <c r="P14" s="3"/>
      <c r="Q14" s="3"/>
      <c r="R14" s="3"/>
    </row>
    <row r="15" spans="1:20" ht="17.399999999999999" x14ac:dyDescent="0.3">
      <c r="A15" s="1">
        <f t="shared" si="0"/>
        <v>43757</v>
      </c>
      <c r="B15" s="2" t="s">
        <v>19</v>
      </c>
      <c r="C15" s="15">
        <v>5</v>
      </c>
      <c r="D15" s="59" t="s">
        <v>20</v>
      </c>
      <c r="E15" s="13">
        <v>2</v>
      </c>
      <c r="F15" s="13">
        <v>0</v>
      </c>
      <c r="G15" s="13">
        <v>0</v>
      </c>
      <c r="H15" s="83">
        <f t="shared" si="2"/>
        <v>2</v>
      </c>
      <c r="I15" s="105">
        <f>H15+'18.10'!I15</f>
        <v>1569</v>
      </c>
      <c r="J15" s="51">
        <v>3</v>
      </c>
      <c r="K15" s="51">
        <v>2</v>
      </c>
      <c r="L15" s="51">
        <v>2</v>
      </c>
      <c r="M15" s="17">
        <f t="shared" si="1"/>
        <v>1546</v>
      </c>
      <c r="N15" s="86">
        <v>20</v>
      </c>
      <c r="O15" s="3"/>
      <c r="P15" s="3"/>
      <c r="Q15" s="3"/>
      <c r="R15" s="3"/>
    </row>
    <row r="16" spans="1:20" ht="17.399999999999999" x14ac:dyDescent="0.3">
      <c r="A16" s="1">
        <f t="shared" si="0"/>
        <v>43757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H16+'18.10'!I16</f>
        <v>999</v>
      </c>
      <c r="J16" s="51"/>
      <c r="K16" s="51"/>
      <c r="L16" s="51">
        <v>0</v>
      </c>
      <c r="M16" s="17">
        <f t="shared" si="1"/>
        <v>994</v>
      </c>
      <c r="N16" s="86">
        <v>5</v>
      </c>
      <c r="O16" s="3"/>
      <c r="P16" s="3"/>
      <c r="Q16" s="3"/>
      <c r="R16" s="3"/>
    </row>
    <row r="17" spans="1:18" x14ac:dyDescent="0.3">
      <c r="A17" s="1">
        <f t="shared" si="0"/>
        <v>43757</v>
      </c>
      <c r="B17" s="2" t="s">
        <v>23</v>
      </c>
      <c r="C17" s="15">
        <v>7</v>
      </c>
      <c r="D17" s="61" t="s">
        <v>24</v>
      </c>
      <c r="E17" s="13">
        <v>5</v>
      </c>
      <c r="F17" s="13">
        <v>0</v>
      </c>
      <c r="G17" s="13">
        <v>0</v>
      </c>
      <c r="H17" s="83">
        <f t="shared" si="2"/>
        <v>5</v>
      </c>
      <c r="I17" s="105">
        <f>H17+'18.10'!I17</f>
        <v>3897</v>
      </c>
      <c r="J17" s="51">
        <v>15</v>
      </c>
      <c r="K17" s="51">
        <v>9</v>
      </c>
      <c r="L17" s="51">
        <v>4</v>
      </c>
      <c r="M17" s="17">
        <f t="shared" si="1"/>
        <v>3863</v>
      </c>
      <c r="N17" s="86">
        <v>19</v>
      </c>
      <c r="O17" s="3"/>
      <c r="P17" s="3"/>
      <c r="Q17" s="3"/>
      <c r="R17" s="3"/>
    </row>
    <row r="18" spans="1:18" ht="17.399999999999999" x14ac:dyDescent="0.3">
      <c r="A18" s="1">
        <f t="shared" si="0"/>
        <v>43757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H18+'18.10'!I18</f>
        <v>344</v>
      </c>
      <c r="J18" s="51"/>
      <c r="K18" s="51"/>
      <c r="L18" s="51">
        <v>0</v>
      </c>
      <c r="M18" s="17">
        <f t="shared" si="1"/>
        <v>344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43757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H19+'18.10'!I19</f>
        <v>1666</v>
      </c>
      <c r="J19" s="51"/>
      <c r="K19" s="51">
        <v>0</v>
      </c>
      <c r="L19" s="51">
        <v>0</v>
      </c>
      <c r="M19" s="17">
        <f t="shared" si="1"/>
        <v>1648</v>
      </c>
      <c r="N19" s="86">
        <v>18</v>
      </c>
      <c r="O19" s="3"/>
      <c r="P19" s="3"/>
      <c r="Q19" s="3"/>
      <c r="R19" s="3"/>
    </row>
    <row r="20" spans="1:18" x14ac:dyDescent="0.3">
      <c r="A20" s="1">
        <f t="shared" si="0"/>
        <v>43757</v>
      </c>
      <c r="B20" s="2" t="s">
        <v>29</v>
      </c>
      <c r="C20" s="15">
        <v>10</v>
      </c>
      <c r="D20" s="59" t="s">
        <v>30</v>
      </c>
      <c r="E20" s="13">
        <v>7</v>
      </c>
      <c r="F20" s="13">
        <v>0</v>
      </c>
      <c r="G20" s="13">
        <v>0</v>
      </c>
      <c r="H20" s="83">
        <f t="shared" si="2"/>
        <v>7</v>
      </c>
      <c r="I20" s="105">
        <f>H20+'18.10'!I20</f>
        <v>2939</v>
      </c>
      <c r="J20" s="51">
        <v>3</v>
      </c>
      <c r="K20" s="51">
        <v>2</v>
      </c>
      <c r="L20" s="51">
        <v>2</v>
      </c>
      <c r="M20" s="17">
        <f t="shared" si="1"/>
        <v>2888</v>
      </c>
      <c r="N20" s="86">
        <v>48</v>
      </c>
      <c r="O20" s="3"/>
      <c r="P20" s="3"/>
      <c r="Q20" s="3"/>
      <c r="R20" s="3"/>
    </row>
    <row r="21" spans="1:18" ht="22.2" customHeight="1" x14ac:dyDescent="0.3">
      <c r="A21" s="1">
        <f t="shared" si="0"/>
        <v>43757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H21+'18.10'!I21</f>
        <v>238</v>
      </c>
      <c r="J21" s="51"/>
      <c r="K21" s="51"/>
      <c r="L21" s="51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H22+'18.10'!I22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43757</v>
      </c>
      <c r="B23" s="2" t="s">
        <v>128</v>
      </c>
      <c r="C23" s="15">
        <v>13</v>
      </c>
      <c r="D23" s="59" t="s">
        <v>129</v>
      </c>
      <c r="E23" s="51"/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41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41</v>
      </c>
      <c r="I24" s="94">
        <f t="shared" si="3"/>
        <v>29340</v>
      </c>
      <c r="J24" s="92">
        <f t="shared" si="3"/>
        <v>85</v>
      </c>
      <c r="K24" s="92">
        <f t="shared" si="3"/>
        <v>48</v>
      </c>
      <c r="L24" s="92">
        <f t="shared" si="3"/>
        <v>28</v>
      </c>
      <c r="M24" s="95">
        <f t="shared" si="3"/>
        <v>28896</v>
      </c>
      <c r="N24" s="96">
        <f t="shared" si="3"/>
        <v>359</v>
      </c>
      <c r="O24" s="3"/>
      <c r="P24" s="3"/>
      <c r="Q24" s="3"/>
      <c r="R24" s="3"/>
    </row>
    <row r="25" spans="1:18" x14ac:dyDescent="0.3">
      <c r="A25" s="1">
        <f t="shared" ref="A25:A88" si="4">$N$3</f>
        <v>43757</v>
      </c>
      <c r="B25" s="2">
        <v>1</v>
      </c>
      <c r="C25" s="78"/>
      <c r="D25" s="79" t="s">
        <v>119</v>
      </c>
      <c r="E25" s="97">
        <f>E75</f>
        <v>19</v>
      </c>
      <c r="F25" s="98">
        <f t="shared" ref="F25:N25" si="5">F75</f>
        <v>2</v>
      </c>
      <c r="G25" s="98">
        <f t="shared" si="5"/>
        <v>0</v>
      </c>
      <c r="H25" s="99">
        <f t="shared" si="5"/>
        <v>21</v>
      </c>
      <c r="I25" s="97">
        <f t="shared" si="5"/>
        <v>19223</v>
      </c>
      <c r="J25" s="98">
        <f t="shared" si="5"/>
        <v>105</v>
      </c>
      <c r="K25" s="98">
        <f t="shared" si="5"/>
        <v>94</v>
      </c>
      <c r="L25" s="100">
        <f t="shared" si="5"/>
        <v>66</v>
      </c>
      <c r="M25" s="101">
        <f t="shared" si="5"/>
        <v>19034</v>
      </c>
      <c r="N25" s="102">
        <f t="shared" si="5"/>
        <v>84</v>
      </c>
      <c r="O25" s="3"/>
      <c r="P25" s="3"/>
      <c r="Q25" s="3"/>
      <c r="R25" s="3"/>
    </row>
    <row r="26" spans="1:18" x14ac:dyDescent="0.3">
      <c r="A26" s="1">
        <f t="shared" si="4"/>
        <v>43757</v>
      </c>
      <c r="B26" s="2">
        <v>1</v>
      </c>
      <c r="C26" s="78"/>
      <c r="D26" s="79" t="s">
        <v>154</v>
      </c>
      <c r="E26" s="97">
        <f>E24+E25</f>
        <v>60</v>
      </c>
      <c r="F26" s="98">
        <f t="shared" ref="F26:N26" si="6">F24+F25</f>
        <v>2</v>
      </c>
      <c r="G26" s="98">
        <f t="shared" si="6"/>
        <v>0</v>
      </c>
      <c r="H26" s="99">
        <f t="shared" si="6"/>
        <v>62</v>
      </c>
      <c r="I26" s="97">
        <f t="shared" si="6"/>
        <v>48563</v>
      </c>
      <c r="J26" s="98">
        <f t="shared" si="6"/>
        <v>190</v>
      </c>
      <c r="K26" s="98">
        <f t="shared" si="6"/>
        <v>142</v>
      </c>
      <c r="L26" s="100">
        <f t="shared" si="6"/>
        <v>94</v>
      </c>
      <c r="M26" s="101">
        <f t="shared" si="6"/>
        <v>47930</v>
      </c>
      <c r="N26" s="102">
        <f t="shared" si="6"/>
        <v>443</v>
      </c>
      <c r="O26" s="3"/>
      <c r="P26" s="67"/>
      <c r="Q26" s="3"/>
      <c r="R26" s="3"/>
    </row>
    <row r="27" spans="1:18" x14ac:dyDescent="0.3">
      <c r="A27" s="1">
        <f t="shared" si="4"/>
        <v>43757</v>
      </c>
      <c r="B27" s="2">
        <v>1</v>
      </c>
      <c r="C27" s="80"/>
      <c r="D27" s="81" t="s">
        <v>120</v>
      </c>
      <c r="E27" s="97">
        <f>SUM(E28:E35)</f>
        <v>122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122</v>
      </c>
      <c r="I27" s="97">
        <f t="shared" si="7"/>
        <v>44798</v>
      </c>
      <c r="J27" s="98">
        <f t="shared" si="7"/>
        <v>56</v>
      </c>
      <c r="K27" s="98">
        <f t="shared" si="7"/>
        <v>16</v>
      </c>
      <c r="L27" s="100">
        <f t="shared" si="7"/>
        <v>4</v>
      </c>
      <c r="M27" s="101">
        <f t="shared" si="7"/>
        <v>44132</v>
      </c>
      <c r="N27" s="102">
        <f t="shared" si="7"/>
        <v>610</v>
      </c>
      <c r="O27" s="3"/>
      <c r="P27" s="3"/>
      <c r="Q27" s="3"/>
      <c r="R27" s="3"/>
    </row>
    <row r="28" spans="1:18" x14ac:dyDescent="0.3">
      <c r="A28" s="1">
        <f t="shared" si="4"/>
        <v>43757</v>
      </c>
      <c r="B28" s="2" t="s">
        <v>31</v>
      </c>
      <c r="C28" s="12">
        <v>1</v>
      </c>
      <c r="D28" s="48" t="s">
        <v>32</v>
      </c>
      <c r="E28" s="13">
        <v>19</v>
      </c>
      <c r="F28" s="13">
        <v>0</v>
      </c>
      <c r="G28" s="13">
        <v>0</v>
      </c>
      <c r="H28" s="82">
        <f t="shared" ref="H28:H35" si="8">SUM(E28:G28)</f>
        <v>19</v>
      </c>
      <c r="I28" s="104">
        <f>H28+'18.10'!I28</f>
        <v>10863</v>
      </c>
      <c r="J28" s="49">
        <v>13</v>
      </c>
      <c r="K28" s="49">
        <v>3</v>
      </c>
      <c r="L28" s="49">
        <v>1</v>
      </c>
      <c r="M28" s="14">
        <f t="shared" ref="M28:M35" si="9">I28-N28-J28</f>
        <v>10752</v>
      </c>
      <c r="N28" s="85">
        <v>98</v>
      </c>
      <c r="O28" s="3"/>
      <c r="P28" s="3"/>
      <c r="Q28" s="3"/>
      <c r="R28" s="3"/>
    </row>
    <row r="29" spans="1:18" x14ac:dyDescent="0.3">
      <c r="A29" s="1">
        <f t="shared" si="4"/>
        <v>43757</v>
      </c>
      <c r="B29" s="2" t="s">
        <v>33</v>
      </c>
      <c r="C29" s="15">
        <v>2</v>
      </c>
      <c r="D29" s="50" t="s">
        <v>156</v>
      </c>
      <c r="E29" s="13">
        <v>11</v>
      </c>
      <c r="F29" s="13">
        <v>0</v>
      </c>
      <c r="G29" s="13">
        <v>0</v>
      </c>
      <c r="H29" s="83">
        <f t="shared" si="8"/>
        <v>11</v>
      </c>
      <c r="I29" s="105">
        <f>H29+'18.10'!I29</f>
        <v>7231</v>
      </c>
      <c r="J29" s="51">
        <v>5</v>
      </c>
      <c r="K29" s="51">
        <v>2</v>
      </c>
      <c r="L29" s="51">
        <v>0</v>
      </c>
      <c r="M29" s="17">
        <f t="shared" si="9"/>
        <v>7113</v>
      </c>
      <c r="N29" s="86">
        <v>113</v>
      </c>
      <c r="O29" s="3"/>
      <c r="P29" s="3"/>
      <c r="Q29" s="3"/>
      <c r="R29" s="3"/>
    </row>
    <row r="30" spans="1:18" x14ac:dyDescent="0.3">
      <c r="A30" s="1">
        <f t="shared" si="4"/>
        <v>43757</v>
      </c>
      <c r="B30" s="2" t="s">
        <v>35</v>
      </c>
      <c r="C30" s="15">
        <v>3</v>
      </c>
      <c r="D30" s="50" t="s">
        <v>36</v>
      </c>
      <c r="E30" s="13">
        <v>41</v>
      </c>
      <c r="F30" s="13">
        <v>0</v>
      </c>
      <c r="G30" s="13">
        <v>0</v>
      </c>
      <c r="H30" s="83">
        <f t="shared" si="8"/>
        <v>41</v>
      </c>
      <c r="I30" s="105">
        <f>H30+'18.10'!I30</f>
        <v>10553</v>
      </c>
      <c r="J30" s="51">
        <v>16</v>
      </c>
      <c r="K30" s="51">
        <v>7</v>
      </c>
      <c r="L30" s="51">
        <v>2</v>
      </c>
      <c r="M30" s="17">
        <f t="shared" si="9"/>
        <v>10324</v>
      </c>
      <c r="N30" s="86">
        <v>213</v>
      </c>
      <c r="O30" s="3"/>
      <c r="P30" s="3"/>
      <c r="Q30" s="3"/>
      <c r="R30" s="3"/>
    </row>
    <row r="31" spans="1:18" x14ac:dyDescent="0.3">
      <c r="A31" s="1">
        <f t="shared" si="4"/>
        <v>43757</v>
      </c>
      <c r="B31" s="2" t="s">
        <v>37</v>
      </c>
      <c r="C31" s="15">
        <v>4</v>
      </c>
      <c r="D31" s="50" t="s">
        <v>38</v>
      </c>
      <c r="E31" s="13">
        <v>0</v>
      </c>
      <c r="F31" s="13">
        <v>0</v>
      </c>
      <c r="G31" s="13">
        <v>0</v>
      </c>
      <c r="H31" s="83">
        <f t="shared" si="8"/>
        <v>0</v>
      </c>
      <c r="I31" s="105">
        <f>H31+'18.10'!I31</f>
        <v>2054</v>
      </c>
      <c r="J31" s="51">
        <v>4</v>
      </c>
      <c r="K31" s="51">
        <v>1</v>
      </c>
      <c r="L31" s="51">
        <v>1</v>
      </c>
      <c r="M31" s="17">
        <f t="shared" si="9"/>
        <v>2036</v>
      </c>
      <c r="N31" s="86">
        <v>14</v>
      </c>
      <c r="O31" s="3"/>
      <c r="P31" s="3"/>
      <c r="Q31" s="3"/>
      <c r="R31" s="3"/>
    </row>
    <row r="32" spans="1:18" x14ac:dyDescent="0.3">
      <c r="A32" s="1">
        <f t="shared" si="4"/>
        <v>43757</v>
      </c>
      <c r="B32" s="2" t="s">
        <v>39</v>
      </c>
      <c r="C32" s="15">
        <v>5</v>
      </c>
      <c r="D32" s="50" t="s">
        <v>40</v>
      </c>
      <c r="E32" s="13">
        <v>6</v>
      </c>
      <c r="F32" s="13">
        <v>0</v>
      </c>
      <c r="G32" s="13">
        <v>0</v>
      </c>
      <c r="H32" s="83">
        <f t="shared" si="8"/>
        <v>6</v>
      </c>
      <c r="I32" s="105">
        <f>H32+'18.10'!I32</f>
        <v>4558</v>
      </c>
      <c r="J32" s="51">
        <v>5</v>
      </c>
      <c r="K32" s="51">
        <v>0</v>
      </c>
      <c r="L32" s="51">
        <v>0</v>
      </c>
      <c r="M32" s="17">
        <f t="shared" si="9"/>
        <v>4504</v>
      </c>
      <c r="N32" s="86">
        <v>49</v>
      </c>
      <c r="O32" s="3"/>
      <c r="P32" s="3"/>
      <c r="Q32" s="3"/>
      <c r="R32" s="3"/>
    </row>
    <row r="33" spans="1:18" x14ac:dyDescent="0.3">
      <c r="A33" s="1">
        <f t="shared" si="4"/>
        <v>43757</v>
      </c>
      <c r="B33" s="2" t="s">
        <v>41</v>
      </c>
      <c r="C33" s="15">
        <v>6</v>
      </c>
      <c r="D33" s="50" t="s">
        <v>42</v>
      </c>
      <c r="E33" s="13">
        <v>42</v>
      </c>
      <c r="F33" s="13">
        <v>0</v>
      </c>
      <c r="G33" s="13">
        <v>0</v>
      </c>
      <c r="H33" s="83">
        <f t="shared" si="8"/>
        <v>42</v>
      </c>
      <c r="I33" s="105">
        <f>H33+'18.10'!I33</f>
        <v>6336</v>
      </c>
      <c r="J33" s="51">
        <v>8</v>
      </c>
      <c r="K33" s="51">
        <v>3</v>
      </c>
      <c r="L33" s="51">
        <v>0</v>
      </c>
      <c r="M33" s="17">
        <f t="shared" si="9"/>
        <v>6230</v>
      </c>
      <c r="N33" s="86">
        <v>98</v>
      </c>
      <c r="O33" s="3"/>
      <c r="P33" s="3"/>
      <c r="Q33" s="3"/>
      <c r="R33" s="3"/>
    </row>
    <row r="34" spans="1:18" x14ac:dyDescent="0.3">
      <c r="A34" s="1">
        <f t="shared" si="4"/>
        <v>43757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H34+'18.10'!I34</f>
        <v>968</v>
      </c>
      <c r="J34" s="51">
        <v>1</v>
      </c>
      <c r="K34" s="51">
        <v>0</v>
      </c>
      <c r="L34" s="51">
        <v>0</v>
      </c>
      <c r="M34" s="17">
        <f t="shared" si="9"/>
        <v>965</v>
      </c>
      <c r="N34" s="86">
        <v>2</v>
      </c>
      <c r="O34" s="3"/>
      <c r="P34" s="3"/>
      <c r="Q34" s="3"/>
      <c r="R34" s="3"/>
    </row>
    <row r="35" spans="1:18" x14ac:dyDescent="0.3">
      <c r="A35" s="1">
        <f t="shared" si="4"/>
        <v>43757</v>
      </c>
      <c r="B35" s="2" t="s">
        <v>45</v>
      </c>
      <c r="C35" s="20">
        <v>8</v>
      </c>
      <c r="D35" s="54" t="s">
        <v>46</v>
      </c>
      <c r="E35" s="13">
        <v>3</v>
      </c>
      <c r="F35" s="13">
        <v>0</v>
      </c>
      <c r="G35" s="13">
        <v>0</v>
      </c>
      <c r="H35" s="84">
        <f t="shared" si="8"/>
        <v>3</v>
      </c>
      <c r="I35" s="106">
        <f>H35+'18.10'!I35</f>
        <v>2235</v>
      </c>
      <c r="J35" s="55">
        <v>4</v>
      </c>
      <c r="K35" s="55">
        <v>0</v>
      </c>
      <c r="L35" s="55">
        <v>0</v>
      </c>
      <c r="M35" s="19">
        <f t="shared" si="9"/>
        <v>2208</v>
      </c>
      <c r="N35" s="87">
        <v>23</v>
      </c>
      <c r="O35" s="3"/>
      <c r="P35" s="3"/>
      <c r="Q35" s="3"/>
      <c r="R35" s="3"/>
    </row>
    <row r="36" spans="1:18" x14ac:dyDescent="0.3">
      <c r="A36" s="1">
        <f t="shared" si="4"/>
        <v>43757</v>
      </c>
      <c r="B36" s="2">
        <v>1</v>
      </c>
      <c r="C36" s="103"/>
      <c r="D36" s="22" t="s">
        <v>47</v>
      </c>
      <c r="E36" s="23">
        <f>SUM(E26:E27)</f>
        <v>182</v>
      </c>
      <c r="F36" s="23">
        <f t="shared" ref="F36:N36" si="10">SUM(F26:F27)</f>
        <v>2</v>
      </c>
      <c r="G36" s="23">
        <f t="shared" si="10"/>
        <v>0</v>
      </c>
      <c r="H36" s="23">
        <f t="shared" si="10"/>
        <v>184</v>
      </c>
      <c r="I36" s="23">
        <f t="shared" si="10"/>
        <v>93361</v>
      </c>
      <c r="J36" s="23">
        <f t="shared" si="10"/>
        <v>246</v>
      </c>
      <c r="K36" s="23">
        <f t="shared" si="10"/>
        <v>158</v>
      </c>
      <c r="L36" s="23">
        <f t="shared" si="10"/>
        <v>98</v>
      </c>
      <c r="M36" s="23">
        <f t="shared" si="10"/>
        <v>92062</v>
      </c>
      <c r="N36" s="23">
        <f t="shared" si="10"/>
        <v>1053</v>
      </c>
      <c r="O36" s="3"/>
      <c r="P36" s="3"/>
      <c r="Q36" s="3"/>
      <c r="R36" s="3"/>
    </row>
    <row r="37" spans="1:18" ht="21.6" customHeight="1" x14ac:dyDescent="0.3">
      <c r="A37" s="1">
        <f t="shared" si="4"/>
        <v>43757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43757</v>
      </c>
      <c r="B38" s="64">
        <v>1</v>
      </c>
      <c r="C38" s="69"/>
      <c r="D38" s="306" t="s">
        <v>213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43757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43757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43757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43757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43757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84</v>
      </c>
      <c r="O43" s="3"/>
      <c r="P43" s="3"/>
      <c r="Q43" s="3"/>
      <c r="R43" s="3"/>
    </row>
    <row r="44" spans="1:18" ht="58.2" customHeight="1" x14ac:dyDescent="0.3">
      <c r="A44" s="1">
        <f t="shared" si="4"/>
        <v>43757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79" t="s">
        <v>142</v>
      </c>
      <c r="I44" s="65" t="str">
        <f>"me©‡gvU fwZ© 
= "&amp;I75</f>
        <v>me©‡gvU fwZ© 
= 19223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94</v>
      </c>
      <c r="L44" s="65" t="str">
        <f>"wbwðZ g„„Zz¨ 
= "&amp;L75</f>
        <v>wbwðZ g„„Zz¨ 
= 66</v>
      </c>
      <c r="M44" s="65" t="str">
        <f>"QvocÎ cÖvß †ivMx
 = "&amp;M75</f>
        <v>QvocÎ cÖvß †ivMx
 = 19034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43757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H45+'18.10'!I45</f>
        <v>1191</v>
      </c>
      <c r="J45" s="49">
        <v>3</v>
      </c>
      <c r="K45" s="49">
        <v>2</v>
      </c>
      <c r="L45" s="49">
        <v>1</v>
      </c>
      <c r="M45" s="14">
        <f t="shared" ref="M45:M74" si="12">I45-N45-J45</f>
        <v>1184</v>
      </c>
      <c r="N45" s="85">
        <v>4</v>
      </c>
      <c r="O45" s="3"/>
      <c r="P45" s="3"/>
      <c r="Q45" s="3"/>
      <c r="R45" s="3"/>
    </row>
    <row r="46" spans="1:18" ht="17.55" customHeight="1" x14ac:dyDescent="0.3">
      <c r="A46" s="1">
        <f t="shared" si="4"/>
        <v>43757</v>
      </c>
      <c r="B46" s="2" t="s">
        <v>15</v>
      </c>
      <c r="C46" s="33">
        <v>2</v>
      </c>
      <c r="D46" s="50" t="s">
        <v>16</v>
      </c>
      <c r="E46" s="13">
        <v>4</v>
      </c>
      <c r="F46" s="13">
        <v>0</v>
      </c>
      <c r="G46" s="13">
        <v>0</v>
      </c>
      <c r="H46" s="83">
        <f t="shared" si="11"/>
        <v>4</v>
      </c>
      <c r="I46" s="105">
        <f>H46+'18.10'!I46</f>
        <v>1799</v>
      </c>
      <c r="J46" s="51">
        <v>11</v>
      </c>
      <c r="K46" s="51">
        <v>9</v>
      </c>
      <c r="L46" s="51">
        <v>7</v>
      </c>
      <c r="M46" s="17">
        <f t="shared" si="12"/>
        <v>1774</v>
      </c>
      <c r="N46" s="86">
        <v>14</v>
      </c>
      <c r="O46" s="3"/>
      <c r="P46" s="3"/>
      <c r="Q46" s="3"/>
      <c r="R46" s="3"/>
    </row>
    <row r="47" spans="1:18" ht="17.55" customHeight="1" x14ac:dyDescent="0.3">
      <c r="A47" s="1">
        <f t="shared" si="4"/>
        <v>43757</v>
      </c>
      <c r="B47" s="2" t="s">
        <v>17</v>
      </c>
      <c r="C47" s="33">
        <v>3</v>
      </c>
      <c r="D47" s="50" t="s">
        <v>18</v>
      </c>
      <c r="E47" s="13">
        <v>2</v>
      </c>
      <c r="F47" s="13">
        <v>1</v>
      </c>
      <c r="G47" s="13">
        <v>0</v>
      </c>
      <c r="H47" s="83">
        <f t="shared" si="11"/>
        <v>3</v>
      </c>
      <c r="I47" s="105">
        <f>H47+'18.10'!I47</f>
        <v>644</v>
      </c>
      <c r="J47" s="51">
        <v>4</v>
      </c>
      <c r="K47" s="51">
        <v>3</v>
      </c>
      <c r="L47" s="51">
        <v>2</v>
      </c>
      <c r="M47" s="17">
        <f t="shared" si="12"/>
        <v>637</v>
      </c>
      <c r="N47" s="86">
        <v>3</v>
      </c>
      <c r="O47" s="3"/>
      <c r="P47" s="3"/>
      <c r="Q47" s="3"/>
      <c r="R47" s="3"/>
    </row>
    <row r="48" spans="1:18" ht="17.55" customHeight="1" x14ac:dyDescent="0.3">
      <c r="A48" s="1">
        <f t="shared" si="4"/>
        <v>43757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H48+'18.10'!I48</f>
        <v>733</v>
      </c>
      <c r="J48" s="51">
        <v>8</v>
      </c>
      <c r="K48" s="51">
        <v>7</v>
      </c>
      <c r="L48" s="51">
        <v>4</v>
      </c>
      <c r="M48" s="17">
        <f t="shared" si="12"/>
        <v>724</v>
      </c>
      <c r="N48" s="86">
        <v>1</v>
      </c>
      <c r="O48" s="3"/>
      <c r="P48" s="3"/>
      <c r="Q48" s="3"/>
      <c r="R48" s="3"/>
    </row>
    <row r="49" spans="1:18" ht="17.55" customHeight="1" x14ac:dyDescent="0.3">
      <c r="A49" s="1">
        <f t="shared" si="4"/>
        <v>43757</v>
      </c>
      <c r="B49" s="2" t="s">
        <v>65</v>
      </c>
      <c r="C49" s="33">
        <v>5</v>
      </c>
      <c r="D49" s="50" t="s">
        <v>66</v>
      </c>
      <c r="E49" s="13">
        <v>2</v>
      </c>
      <c r="F49" s="13">
        <v>0</v>
      </c>
      <c r="G49" s="13">
        <v>0</v>
      </c>
      <c r="H49" s="83">
        <f t="shared" si="11"/>
        <v>2</v>
      </c>
      <c r="I49" s="105">
        <f>H49+'18.10'!I49</f>
        <v>879</v>
      </c>
      <c r="J49" s="51">
        <v>12</v>
      </c>
      <c r="K49" s="51">
        <v>12</v>
      </c>
      <c r="L49" s="51">
        <v>12</v>
      </c>
      <c r="M49" s="17">
        <f t="shared" si="12"/>
        <v>863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43757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H50+'18.10'!I50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43757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H51+'18.10'!I51</f>
        <v>267</v>
      </c>
      <c r="J51" s="51">
        <v>2</v>
      </c>
      <c r="K51" s="51">
        <v>2</v>
      </c>
      <c r="L51" s="51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43757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H52+'18.10'!I52</f>
        <v>354</v>
      </c>
      <c r="J52" s="51">
        <v>1</v>
      </c>
      <c r="K52" s="51">
        <v>1</v>
      </c>
      <c r="L52" s="51">
        <v>1</v>
      </c>
      <c r="M52" s="17">
        <f t="shared" si="12"/>
        <v>352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43757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H53+'18.10'!I53</f>
        <v>208</v>
      </c>
      <c r="J53" s="51">
        <v>1</v>
      </c>
      <c r="K53" s="51">
        <v>1</v>
      </c>
      <c r="L53" s="51">
        <v>0</v>
      </c>
      <c r="M53" s="17">
        <f t="shared" si="12"/>
        <v>206</v>
      </c>
      <c r="N53" s="86">
        <v>1</v>
      </c>
      <c r="O53" s="3"/>
      <c r="P53" s="3"/>
      <c r="Q53" s="3"/>
      <c r="R53" s="3"/>
    </row>
    <row r="54" spans="1:18" ht="17.55" customHeight="1" x14ac:dyDescent="0.3">
      <c r="A54" s="1">
        <f t="shared" si="4"/>
        <v>43757</v>
      </c>
      <c r="B54" s="2" t="s">
        <v>75</v>
      </c>
      <c r="C54" s="33">
        <v>10</v>
      </c>
      <c r="D54" s="50" t="s">
        <v>76</v>
      </c>
      <c r="E54" s="13">
        <v>1</v>
      </c>
      <c r="F54" s="13">
        <v>1</v>
      </c>
      <c r="G54" s="13">
        <v>0</v>
      </c>
      <c r="H54" s="83">
        <f t="shared" si="11"/>
        <v>2</v>
      </c>
      <c r="I54" s="105">
        <f>H54+'18.10'!I54</f>
        <v>1645</v>
      </c>
      <c r="J54" s="51">
        <v>2</v>
      </c>
      <c r="K54" s="51">
        <v>1</v>
      </c>
      <c r="L54" s="51">
        <v>1</v>
      </c>
      <c r="M54" s="17">
        <f t="shared" si="12"/>
        <v>1632</v>
      </c>
      <c r="N54" s="86">
        <v>11</v>
      </c>
      <c r="O54" s="3"/>
      <c r="P54" s="3"/>
      <c r="Q54" s="3"/>
      <c r="R54" s="3"/>
    </row>
    <row r="55" spans="1:18" ht="17.55" customHeight="1" x14ac:dyDescent="0.3">
      <c r="A55" s="1">
        <f t="shared" si="4"/>
        <v>43757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H55+'18.10'!I55</f>
        <v>221</v>
      </c>
      <c r="J55" s="51"/>
      <c r="K55" s="51"/>
      <c r="L55" s="51">
        <v>0</v>
      </c>
      <c r="M55" s="17">
        <f t="shared" si="12"/>
        <v>220</v>
      </c>
      <c r="N55" s="86">
        <v>1</v>
      </c>
      <c r="O55" s="3"/>
      <c r="P55" s="3"/>
      <c r="Q55" s="3"/>
      <c r="R55" s="3"/>
    </row>
    <row r="56" spans="1:18" ht="17.55" customHeight="1" x14ac:dyDescent="0.3">
      <c r="A56" s="1">
        <f t="shared" si="4"/>
        <v>43757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H56+'18.10'!I56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43757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H57+'18.10'!I57</f>
        <v>663</v>
      </c>
      <c r="J57" s="51">
        <v>4</v>
      </c>
      <c r="K57" s="51">
        <v>4</v>
      </c>
      <c r="L57" s="51">
        <v>1</v>
      </c>
      <c r="M57" s="17">
        <f t="shared" si="12"/>
        <v>656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43757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H58+'18.10'!I58</f>
        <v>1350</v>
      </c>
      <c r="J58" s="51">
        <v>6</v>
      </c>
      <c r="K58" s="51">
        <v>6</v>
      </c>
      <c r="L58" s="51">
        <v>4</v>
      </c>
      <c r="M58" s="17">
        <f t="shared" si="12"/>
        <v>1338</v>
      </c>
      <c r="N58" s="86">
        <v>6</v>
      </c>
      <c r="O58" s="3"/>
      <c r="P58" s="3"/>
      <c r="Q58" s="3"/>
      <c r="R58" s="3"/>
    </row>
    <row r="59" spans="1:18" ht="17.55" customHeight="1" x14ac:dyDescent="0.3">
      <c r="A59" s="1">
        <f t="shared" si="4"/>
        <v>43757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H59+'18.10'!I59</f>
        <v>746</v>
      </c>
      <c r="J59" s="51">
        <v>8</v>
      </c>
      <c r="K59" s="51">
        <v>8</v>
      </c>
      <c r="L59" s="51">
        <v>7</v>
      </c>
      <c r="M59" s="17">
        <f t="shared" si="12"/>
        <v>736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43757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H60+'18.10'!I60</f>
        <v>356</v>
      </c>
      <c r="J60" s="51"/>
      <c r="K60" s="51"/>
      <c r="L60" s="51">
        <v>0</v>
      </c>
      <c r="M60" s="17">
        <f t="shared" si="12"/>
        <v>354</v>
      </c>
      <c r="N60" s="86">
        <v>2</v>
      </c>
      <c r="O60" s="3"/>
      <c r="P60" s="3"/>
      <c r="Q60" s="3"/>
      <c r="R60" s="3"/>
    </row>
    <row r="61" spans="1:18" ht="17.55" customHeight="1" x14ac:dyDescent="0.3">
      <c r="A61" s="1">
        <f t="shared" si="4"/>
        <v>43757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H61+'18.10'!I61</f>
        <v>473</v>
      </c>
      <c r="J61" s="51"/>
      <c r="K61" s="51"/>
      <c r="L61" s="51">
        <v>0</v>
      </c>
      <c r="M61" s="17">
        <f t="shared" si="12"/>
        <v>471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43757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H62+'18.10'!I62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43757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H63+'18.10'!I63</f>
        <v>783</v>
      </c>
      <c r="J63" s="51">
        <v>6</v>
      </c>
      <c r="K63" s="51">
        <v>5</v>
      </c>
      <c r="L63" s="51">
        <v>5</v>
      </c>
      <c r="M63" s="17">
        <f t="shared" si="12"/>
        <v>770</v>
      </c>
      <c r="N63" s="86">
        <v>7</v>
      </c>
      <c r="O63" s="3"/>
      <c r="P63" s="3"/>
      <c r="Q63" s="3"/>
      <c r="R63" s="3"/>
    </row>
    <row r="64" spans="1:18" ht="17.55" customHeight="1" x14ac:dyDescent="0.3">
      <c r="A64" s="1">
        <f t="shared" si="4"/>
        <v>43757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H64+'18.10'!I64</f>
        <v>958</v>
      </c>
      <c r="J64" s="51"/>
      <c r="K64" s="51"/>
      <c r="L64" s="51">
        <v>0</v>
      </c>
      <c r="M64" s="17">
        <f t="shared" si="12"/>
        <v>957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43757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H65+'18.10'!I65</f>
        <v>478</v>
      </c>
      <c r="J65" s="51">
        <v>4</v>
      </c>
      <c r="K65" s="51">
        <v>4</v>
      </c>
      <c r="L65" s="51">
        <v>4</v>
      </c>
      <c r="M65" s="17">
        <f t="shared" si="12"/>
        <v>472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43757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H66+'18.10'!I66</f>
        <v>306</v>
      </c>
      <c r="J66" s="51">
        <v>7</v>
      </c>
      <c r="K66" s="51">
        <v>7</v>
      </c>
      <c r="L66" s="51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43757</v>
      </c>
      <c r="B67" s="2" t="s">
        <v>101</v>
      </c>
      <c r="C67" s="33">
        <v>23</v>
      </c>
      <c r="D67" s="50" t="s">
        <v>102</v>
      </c>
      <c r="E67" s="13">
        <v>2</v>
      </c>
      <c r="F67" s="13">
        <v>0</v>
      </c>
      <c r="G67" s="13">
        <v>0</v>
      </c>
      <c r="H67" s="83">
        <f t="shared" si="11"/>
        <v>2</v>
      </c>
      <c r="I67" s="105">
        <f>H67+'18.10'!I67</f>
        <v>704</v>
      </c>
      <c r="J67" s="51">
        <v>7</v>
      </c>
      <c r="K67" s="51">
        <v>6</v>
      </c>
      <c r="L67" s="51">
        <v>5</v>
      </c>
      <c r="M67" s="17">
        <f t="shared" si="12"/>
        <v>693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43757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H68+'18.10'!I68</f>
        <v>356</v>
      </c>
      <c r="J68" s="51">
        <v>2</v>
      </c>
      <c r="K68" s="51">
        <v>2</v>
      </c>
      <c r="L68" s="51">
        <v>0</v>
      </c>
      <c r="M68" s="17">
        <f t="shared" si="12"/>
        <v>354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43757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H69+'18.10'!I69</f>
        <v>815</v>
      </c>
      <c r="J69" s="51">
        <v>2</v>
      </c>
      <c r="K69" s="51">
        <v>2</v>
      </c>
      <c r="L69" s="51">
        <v>1</v>
      </c>
      <c r="M69" s="17">
        <f t="shared" si="12"/>
        <v>803</v>
      </c>
      <c r="N69" s="86">
        <v>10</v>
      </c>
      <c r="O69" s="3"/>
      <c r="P69" s="3"/>
      <c r="Q69" s="3"/>
      <c r="R69" s="3"/>
    </row>
    <row r="70" spans="1:18" ht="17.55" customHeight="1" x14ac:dyDescent="0.3">
      <c r="A70" s="1">
        <f t="shared" si="4"/>
        <v>43757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H70+'18.10'!I70</f>
        <v>764</v>
      </c>
      <c r="J70" s="51">
        <v>2</v>
      </c>
      <c r="K70" s="51">
        <v>2</v>
      </c>
      <c r="L70" s="51">
        <v>0</v>
      </c>
      <c r="M70" s="17">
        <f t="shared" si="12"/>
        <v>758</v>
      </c>
      <c r="N70" s="86">
        <v>4</v>
      </c>
      <c r="O70" s="3"/>
      <c r="P70" s="3"/>
      <c r="Q70" s="3"/>
      <c r="R70" s="3"/>
    </row>
    <row r="71" spans="1:18" ht="17.55" customHeight="1" x14ac:dyDescent="0.3">
      <c r="A71" s="1">
        <f t="shared" si="4"/>
        <v>43757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H71+'18.10'!I71</f>
        <v>769</v>
      </c>
      <c r="J71" s="51"/>
      <c r="K71" s="51"/>
      <c r="L71" s="51">
        <v>0</v>
      </c>
      <c r="M71" s="17">
        <f t="shared" si="12"/>
        <v>769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43757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H72+'18.10'!I72</f>
        <v>296</v>
      </c>
      <c r="J72" s="51"/>
      <c r="K72" s="51"/>
      <c r="L72" s="51">
        <v>0</v>
      </c>
      <c r="M72" s="17">
        <f t="shared" si="12"/>
        <v>296</v>
      </c>
      <c r="N72" s="86">
        <v>0</v>
      </c>
      <c r="O72" s="3"/>
      <c r="P72" s="3"/>
      <c r="Q72" s="3"/>
      <c r="R72" s="3"/>
    </row>
    <row r="73" spans="1:18" ht="17.55" customHeight="1" x14ac:dyDescent="0.3">
      <c r="A73" s="1">
        <f t="shared" si="4"/>
        <v>43757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H73+'18.10'!I73</f>
        <v>394</v>
      </c>
      <c r="J73" s="51">
        <v>3</v>
      </c>
      <c r="K73" s="51">
        <v>3</v>
      </c>
      <c r="L73" s="51">
        <v>3</v>
      </c>
      <c r="M73" s="17">
        <f t="shared" si="12"/>
        <v>390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43757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H74+'18.10'!I74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43757</v>
      </c>
      <c r="B75" s="2">
        <v>1</v>
      </c>
      <c r="C75" s="29"/>
      <c r="D75" s="22" t="s">
        <v>117</v>
      </c>
      <c r="E75" s="23">
        <f>SUM(E45:E74)</f>
        <v>19</v>
      </c>
      <c r="F75" s="23">
        <f t="shared" ref="F75:N75" si="13">SUM(F45:F74)</f>
        <v>2</v>
      </c>
      <c r="G75" s="23">
        <f t="shared" si="13"/>
        <v>0</v>
      </c>
      <c r="H75" s="23">
        <f t="shared" si="13"/>
        <v>21</v>
      </c>
      <c r="I75" s="23">
        <f t="shared" si="13"/>
        <v>19223</v>
      </c>
      <c r="J75" s="23">
        <f t="shared" si="13"/>
        <v>105</v>
      </c>
      <c r="K75" s="23">
        <f t="shared" si="13"/>
        <v>94</v>
      </c>
      <c r="L75" s="23">
        <f t="shared" si="13"/>
        <v>66</v>
      </c>
      <c r="M75" s="23">
        <f t="shared" si="13"/>
        <v>19034</v>
      </c>
      <c r="N75" s="23">
        <f t="shared" si="13"/>
        <v>84</v>
      </c>
      <c r="O75" s="3"/>
      <c r="P75" s="3"/>
      <c r="Q75" s="3"/>
      <c r="R75" s="3"/>
    </row>
    <row r="76" spans="1:18" ht="17.55" customHeight="1" x14ac:dyDescent="0.3">
      <c r="A76" s="1">
        <f t="shared" si="4"/>
        <v>43757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43757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43757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43757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43757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43757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43757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43757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43757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43757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43757</v>
      </c>
      <c r="B86" s="2">
        <v>1</v>
      </c>
      <c r="E86" s="30"/>
    </row>
    <row r="87" spans="1:14" x14ac:dyDescent="0.3">
      <c r="A87" s="1">
        <f t="shared" si="4"/>
        <v>43757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43757</v>
      </c>
      <c r="B88" s="2">
        <v>1</v>
      </c>
      <c r="E88" s="30"/>
    </row>
    <row r="89" spans="1:14" x14ac:dyDescent="0.3">
      <c r="A89" s="1">
        <f t="shared" ref="A89" si="14">$N$3</f>
        <v>43757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80" workbookViewId="0">
      <selection activeCell="A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43756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43756</v>
      </c>
      <c r="B2" s="2">
        <v>1</v>
      </c>
      <c r="C2" s="173"/>
      <c r="D2" s="173"/>
      <c r="E2" s="173"/>
      <c r="F2" s="173"/>
      <c r="G2" s="173"/>
      <c r="H2" s="173"/>
      <c r="I2" s="173"/>
      <c r="J2" s="173"/>
      <c r="K2" s="173"/>
      <c r="L2" s="173"/>
      <c r="M2" s="41"/>
      <c r="N2" s="173"/>
    </row>
    <row r="3" spans="1:20" ht="17.399999999999999" x14ac:dyDescent="0.3">
      <c r="A3" s="1">
        <f t="shared" si="0"/>
        <v>43756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43756</v>
      </c>
      <c r="O3" s="3"/>
      <c r="P3" s="3"/>
      <c r="Q3" s="3"/>
      <c r="R3" s="3"/>
    </row>
    <row r="4" spans="1:20" ht="17.399999999999999" x14ac:dyDescent="0.3">
      <c r="A4" s="1">
        <f t="shared" si="0"/>
        <v>43756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43756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43756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43756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43756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43756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178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1018</v>
      </c>
      <c r="O9" s="3"/>
      <c r="P9" s="3"/>
      <c r="Q9" s="40" t="str">
        <f>"24 N›Uvq ?? msL¨v = "&amp;H36</f>
        <v>24 N›Uvq ?? msL¨v = 178</v>
      </c>
    </row>
    <row r="10" spans="1:20" ht="57.6" x14ac:dyDescent="0.3">
      <c r="A10" s="1">
        <f t="shared" si="0"/>
        <v>43756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74" t="s">
        <v>142</v>
      </c>
      <c r="I10" s="65" t="str">
        <f>"me©‡gvU fwZ©
= "&amp;I36</f>
        <v>me©‡gvU fwZ©
= 93177</v>
      </c>
      <c r="J10" s="65" t="str">
        <f>"ch©v‡jvPbvi Rb¨ †cÖwiZ g„„Zz¨ 
= "&amp;J36</f>
        <v>ch©v‡jvPbvi Rb¨ †cÖwiZ g„„Zz¨ 
= 246</v>
      </c>
      <c r="K10" s="65" t="str">
        <f>"ch©v‡jvPbv m¤úbœK…Z g„„Zz¨ 
= "&amp;K36</f>
        <v>ch©v‡jvPbv m¤úbœK…Z g„„Zz¨ 
= 158</v>
      </c>
      <c r="L10" s="65" t="str">
        <f>"wbwðZ g„„Zz¨ 
= "&amp;L36</f>
        <v>wbwðZ g„„Zz¨ 
= 98</v>
      </c>
      <c r="M10" s="65" t="str">
        <f>"QvocÎ cÖvß †ivMx
 = "&amp;M36</f>
        <v>QvocÎ cÖvß †ivMx
 = 91913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43756</v>
      </c>
      <c r="B11" s="2" t="s">
        <v>9</v>
      </c>
      <c r="C11" s="12">
        <v>1</v>
      </c>
      <c r="D11" s="57" t="s">
        <v>10</v>
      </c>
      <c r="E11" s="13">
        <v>13</v>
      </c>
      <c r="F11" s="13">
        <v>0</v>
      </c>
      <c r="G11" s="13">
        <v>0</v>
      </c>
      <c r="H11" s="82">
        <f>SUM(E11:G11)</f>
        <v>13</v>
      </c>
      <c r="I11" s="104">
        <f>H11+'17.10'!I11</f>
        <v>8015</v>
      </c>
      <c r="J11" s="49">
        <v>40</v>
      </c>
      <c r="K11" s="49">
        <v>23</v>
      </c>
      <c r="L11" s="49">
        <v>11</v>
      </c>
      <c r="M11" s="14">
        <f t="shared" ref="M11:M23" si="1">I11-N11-J11</f>
        <v>7872</v>
      </c>
      <c r="N11" s="85">
        <v>103</v>
      </c>
      <c r="O11" s="3"/>
      <c r="P11" s="3"/>
      <c r="Q11" s="3"/>
      <c r="R11" s="3"/>
    </row>
    <row r="12" spans="1:20" x14ac:dyDescent="0.3">
      <c r="A12" s="1">
        <f t="shared" si="0"/>
        <v>43756</v>
      </c>
      <c r="B12" s="2" t="s">
        <v>11</v>
      </c>
      <c r="C12" s="15">
        <v>2</v>
      </c>
      <c r="D12" s="59" t="s">
        <v>144</v>
      </c>
      <c r="E12" s="13">
        <v>5</v>
      </c>
      <c r="F12" s="13">
        <v>0</v>
      </c>
      <c r="G12" s="13">
        <v>0</v>
      </c>
      <c r="H12" s="83">
        <f t="shared" ref="H12:H23" si="2">SUM(E12:G12)</f>
        <v>5</v>
      </c>
      <c r="I12" s="105">
        <f>H12+'17.10'!I12</f>
        <v>4687</v>
      </c>
      <c r="J12" s="51">
        <v>2</v>
      </c>
      <c r="K12" s="51">
        <v>0</v>
      </c>
      <c r="L12" s="51">
        <v>0</v>
      </c>
      <c r="M12" s="17">
        <f t="shared" si="1"/>
        <v>4608</v>
      </c>
      <c r="N12" s="86">
        <v>77</v>
      </c>
      <c r="O12" s="3"/>
      <c r="P12" s="3"/>
      <c r="Q12" s="3"/>
      <c r="R12" s="3"/>
    </row>
    <row r="13" spans="1:20" x14ac:dyDescent="0.3">
      <c r="A13" s="1">
        <f t="shared" si="0"/>
        <v>43756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H13+'17.10'!I13</f>
        <v>1406</v>
      </c>
      <c r="J13" s="51">
        <v>15</v>
      </c>
      <c r="K13" s="51">
        <v>8</v>
      </c>
      <c r="L13" s="51">
        <v>8</v>
      </c>
      <c r="M13" s="17">
        <f t="shared" si="1"/>
        <v>1381</v>
      </c>
      <c r="N13" s="86">
        <v>10</v>
      </c>
      <c r="O13" s="3"/>
      <c r="Q13" s="3"/>
      <c r="R13" s="3"/>
    </row>
    <row r="14" spans="1:20" x14ac:dyDescent="0.3">
      <c r="A14" s="1">
        <f t="shared" si="0"/>
        <v>43756</v>
      </c>
      <c r="B14" s="2" t="s">
        <v>14</v>
      </c>
      <c r="C14" s="15">
        <v>4</v>
      </c>
      <c r="D14" s="59" t="s">
        <v>145</v>
      </c>
      <c r="E14" s="13">
        <v>9</v>
      </c>
      <c r="F14" s="13">
        <v>0</v>
      </c>
      <c r="G14" s="13">
        <v>0</v>
      </c>
      <c r="H14" s="83">
        <f t="shared" si="2"/>
        <v>9</v>
      </c>
      <c r="I14" s="105">
        <f>H14+'17.10'!I14</f>
        <v>3480</v>
      </c>
      <c r="J14" s="51">
        <v>7</v>
      </c>
      <c r="K14" s="51">
        <v>4</v>
      </c>
      <c r="L14" s="51">
        <v>1</v>
      </c>
      <c r="M14" s="17">
        <f t="shared" si="1"/>
        <v>3424</v>
      </c>
      <c r="N14" s="86">
        <v>49</v>
      </c>
      <c r="O14" s="3"/>
      <c r="P14" s="3"/>
      <c r="Q14" s="3"/>
      <c r="R14" s="3"/>
    </row>
    <row r="15" spans="1:20" ht="17.399999999999999" x14ac:dyDescent="0.3">
      <c r="A15" s="1">
        <f t="shared" si="0"/>
        <v>43756</v>
      </c>
      <c r="B15" s="2" t="s">
        <v>19</v>
      </c>
      <c r="C15" s="15">
        <v>5</v>
      </c>
      <c r="D15" s="59" t="s">
        <v>20</v>
      </c>
      <c r="E15" s="13">
        <v>3</v>
      </c>
      <c r="F15" s="13">
        <v>0</v>
      </c>
      <c r="G15" s="13">
        <v>0</v>
      </c>
      <c r="H15" s="83">
        <f t="shared" si="2"/>
        <v>3</v>
      </c>
      <c r="I15" s="105">
        <f>H15+'17.10'!I15</f>
        <v>1567</v>
      </c>
      <c r="J15" s="51">
        <v>3</v>
      </c>
      <c r="K15" s="51">
        <v>2</v>
      </c>
      <c r="L15" s="51">
        <v>2</v>
      </c>
      <c r="M15" s="17">
        <f t="shared" si="1"/>
        <v>1545</v>
      </c>
      <c r="N15" s="86">
        <v>19</v>
      </c>
      <c r="O15" s="3"/>
      <c r="P15" s="3"/>
      <c r="Q15" s="3"/>
      <c r="R15" s="3"/>
    </row>
    <row r="16" spans="1:20" ht="17.399999999999999" x14ac:dyDescent="0.3">
      <c r="A16" s="1">
        <f t="shared" si="0"/>
        <v>43756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H16+'17.10'!I16</f>
        <v>997</v>
      </c>
      <c r="J16" s="51"/>
      <c r="K16" s="51"/>
      <c r="L16" s="51">
        <v>0</v>
      </c>
      <c r="M16" s="17">
        <f t="shared" si="1"/>
        <v>992</v>
      </c>
      <c r="N16" s="86">
        <v>5</v>
      </c>
      <c r="O16" s="3"/>
      <c r="P16" s="3"/>
      <c r="Q16" s="3"/>
      <c r="R16" s="3"/>
    </row>
    <row r="17" spans="1:18" x14ac:dyDescent="0.3">
      <c r="A17" s="1">
        <f t="shared" si="0"/>
        <v>43756</v>
      </c>
      <c r="B17" s="2" t="s">
        <v>23</v>
      </c>
      <c r="C17" s="15">
        <v>7</v>
      </c>
      <c r="D17" s="61" t="s">
        <v>24</v>
      </c>
      <c r="E17" s="13">
        <v>4</v>
      </c>
      <c r="F17" s="13">
        <v>0</v>
      </c>
      <c r="G17" s="13">
        <v>0</v>
      </c>
      <c r="H17" s="83">
        <f t="shared" si="2"/>
        <v>4</v>
      </c>
      <c r="I17" s="105">
        <f>H17+'17.10'!I17</f>
        <v>3892</v>
      </c>
      <c r="J17" s="51">
        <v>15</v>
      </c>
      <c r="K17" s="51">
        <v>9</v>
      </c>
      <c r="L17" s="51">
        <v>4</v>
      </c>
      <c r="M17" s="17">
        <f t="shared" si="1"/>
        <v>3863</v>
      </c>
      <c r="N17" s="86">
        <v>14</v>
      </c>
      <c r="O17" s="3"/>
      <c r="P17" s="3"/>
      <c r="Q17" s="3"/>
      <c r="R17" s="3"/>
    </row>
    <row r="18" spans="1:18" ht="17.399999999999999" x14ac:dyDescent="0.3">
      <c r="A18" s="1">
        <f t="shared" si="0"/>
        <v>43756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H18+'17.10'!I18</f>
        <v>344</v>
      </c>
      <c r="J18" s="51"/>
      <c r="K18" s="51"/>
      <c r="L18" s="51">
        <v>0</v>
      </c>
      <c r="M18" s="17">
        <f t="shared" si="1"/>
        <v>344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43756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H19+'17.10'!I19</f>
        <v>1666</v>
      </c>
      <c r="J19" s="51"/>
      <c r="K19" s="51">
        <v>0</v>
      </c>
      <c r="L19" s="51">
        <v>0</v>
      </c>
      <c r="M19" s="17">
        <f t="shared" si="1"/>
        <v>1648</v>
      </c>
      <c r="N19" s="86">
        <v>18</v>
      </c>
      <c r="O19" s="3"/>
      <c r="P19" s="3"/>
      <c r="Q19" s="3"/>
      <c r="R19" s="3"/>
    </row>
    <row r="20" spans="1:18" x14ac:dyDescent="0.3">
      <c r="A20" s="1">
        <f t="shared" si="0"/>
        <v>43756</v>
      </c>
      <c r="B20" s="2" t="s">
        <v>29</v>
      </c>
      <c r="C20" s="15">
        <v>10</v>
      </c>
      <c r="D20" s="59" t="s">
        <v>30</v>
      </c>
      <c r="E20" s="13">
        <v>7</v>
      </c>
      <c r="F20" s="13">
        <v>0</v>
      </c>
      <c r="G20" s="13">
        <v>0</v>
      </c>
      <c r="H20" s="83">
        <f t="shared" si="2"/>
        <v>7</v>
      </c>
      <c r="I20" s="105">
        <f>H20+'17.10'!I20</f>
        <v>2932</v>
      </c>
      <c r="J20" s="51">
        <v>3</v>
      </c>
      <c r="K20" s="51">
        <v>2</v>
      </c>
      <c r="L20" s="51">
        <v>2</v>
      </c>
      <c r="M20" s="17">
        <f t="shared" si="1"/>
        <v>2891</v>
      </c>
      <c r="N20" s="86">
        <v>38</v>
      </c>
      <c r="O20" s="3"/>
      <c r="P20" s="3"/>
      <c r="Q20" s="3"/>
      <c r="R20" s="3"/>
    </row>
    <row r="21" spans="1:18" ht="22.2" customHeight="1" x14ac:dyDescent="0.3">
      <c r="A21" s="1">
        <f t="shared" si="0"/>
        <v>43756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H21+'17.10'!I21</f>
        <v>238</v>
      </c>
      <c r="J21" s="51"/>
      <c r="K21" s="51"/>
      <c r="L21" s="51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H22+'17.10'!I22</f>
        <v>75</v>
      </c>
      <c r="J22" s="51"/>
      <c r="K22" s="51"/>
      <c r="L22" s="51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43756</v>
      </c>
      <c r="B23" s="2" t="s">
        <v>128</v>
      </c>
      <c r="C23" s="15">
        <v>13</v>
      </c>
      <c r="D23" s="59" t="s">
        <v>129</v>
      </c>
      <c r="E23" s="51"/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42</v>
      </c>
      <c r="I24" s="94">
        <f t="shared" si="3"/>
        <v>29299</v>
      </c>
      <c r="J24" s="92">
        <f t="shared" si="3"/>
        <v>85</v>
      </c>
      <c r="K24" s="92">
        <f t="shared" si="3"/>
        <v>48</v>
      </c>
      <c r="L24" s="92">
        <f t="shared" si="3"/>
        <v>28</v>
      </c>
      <c r="M24" s="95">
        <f t="shared" si="3"/>
        <v>28881</v>
      </c>
      <c r="N24" s="96">
        <f t="shared" si="3"/>
        <v>333</v>
      </c>
      <c r="O24" s="3"/>
      <c r="P24" s="3"/>
      <c r="Q24" s="3"/>
      <c r="R24" s="3"/>
    </row>
    <row r="25" spans="1:18" x14ac:dyDescent="0.3">
      <c r="A25" s="1">
        <f t="shared" ref="A25:A88" si="4">$N$3</f>
        <v>43756</v>
      </c>
      <c r="B25" s="2">
        <v>1</v>
      </c>
      <c r="C25" s="78"/>
      <c r="D25" s="79" t="s">
        <v>119</v>
      </c>
      <c r="E25" s="97">
        <f>E75</f>
        <v>15</v>
      </c>
      <c r="F25" s="98">
        <f t="shared" ref="F25:N25" si="5">F75</f>
        <v>0</v>
      </c>
      <c r="G25" s="98">
        <f t="shared" si="5"/>
        <v>0</v>
      </c>
      <c r="H25" s="99">
        <f t="shared" si="5"/>
        <v>15</v>
      </c>
      <c r="I25" s="97">
        <f t="shared" si="5"/>
        <v>19202</v>
      </c>
      <c r="J25" s="98">
        <f t="shared" si="5"/>
        <v>105</v>
      </c>
      <c r="K25" s="98">
        <f t="shared" si="5"/>
        <v>94</v>
      </c>
      <c r="L25" s="100">
        <f t="shared" si="5"/>
        <v>66</v>
      </c>
      <c r="M25" s="101">
        <f t="shared" si="5"/>
        <v>19011</v>
      </c>
      <c r="N25" s="102">
        <f t="shared" si="5"/>
        <v>86</v>
      </c>
      <c r="O25" s="3"/>
      <c r="P25" s="3"/>
      <c r="Q25" s="3"/>
      <c r="R25" s="3"/>
    </row>
    <row r="26" spans="1:18" x14ac:dyDescent="0.3">
      <c r="A26" s="1">
        <f t="shared" si="4"/>
        <v>43756</v>
      </c>
      <c r="B26" s="2">
        <v>1</v>
      </c>
      <c r="C26" s="78"/>
      <c r="D26" s="79" t="s">
        <v>154</v>
      </c>
      <c r="E26" s="97">
        <f>E24+E25</f>
        <v>57</v>
      </c>
      <c r="F26" s="98">
        <f t="shared" ref="F26:N26" si="6">F24+F25</f>
        <v>0</v>
      </c>
      <c r="G26" s="98">
        <f t="shared" si="6"/>
        <v>0</v>
      </c>
      <c r="H26" s="99">
        <f t="shared" si="6"/>
        <v>57</v>
      </c>
      <c r="I26" s="97">
        <f t="shared" si="6"/>
        <v>48501</v>
      </c>
      <c r="J26" s="98">
        <f t="shared" si="6"/>
        <v>190</v>
      </c>
      <c r="K26" s="98">
        <f t="shared" si="6"/>
        <v>142</v>
      </c>
      <c r="L26" s="100">
        <f t="shared" si="6"/>
        <v>94</v>
      </c>
      <c r="M26" s="101">
        <f t="shared" si="6"/>
        <v>47892</v>
      </c>
      <c r="N26" s="102">
        <f t="shared" si="6"/>
        <v>419</v>
      </c>
      <c r="O26" s="3"/>
      <c r="P26" s="67"/>
      <c r="Q26" s="3"/>
      <c r="R26" s="3"/>
    </row>
    <row r="27" spans="1:18" x14ac:dyDescent="0.3">
      <c r="A27" s="1">
        <f t="shared" si="4"/>
        <v>43756</v>
      </c>
      <c r="B27" s="2">
        <v>1</v>
      </c>
      <c r="C27" s="80"/>
      <c r="D27" s="81" t="s">
        <v>120</v>
      </c>
      <c r="E27" s="97">
        <f>SUM(E28:E35)</f>
        <v>121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121</v>
      </c>
      <c r="I27" s="97">
        <f t="shared" si="7"/>
        <v>44676</v>
      </c>
      <c r="J27" s="98">
        <f t="shared" si="7"/>
        <v>56</v>
      </c>
      <c r="K27" s="98">
        <f t="shared" si="7"/>
        <v>16</v>
      </c>
      <c r="L27" s="100">
        <f t="shared" si="7"/>
        <v>4</v>
      </c>
      <c r="M27" s="101">
        <f t="shared" si="7"/>
        <v>44021</v>
      </c>
      <c r="N27" s="102">
        <f t="shared" si="7"/>
        <v>599</v>
      </c>
      <c r="O27" s="3"/>
      <c r="P27" s="3"/>
      <c r="Q27" s="3"/>
      <c r="R27" s="3"/>
    </row>
    <row r="28" spans="1:18" x14ac:dyDescent="0.3">
      <c r="A28" s="1">
        <f t="shared" si="4"/>
        <v>43756</v>
      </c>
      <c r="B28" s="2" t="s">
        <v>31</v>
      </c>
      <c r="C28" s="12">
        <v>1</v>
      </c>
      <c r="D28" s="48" t="s">
        <v>32</v>
      </c>
      <c r="E28" s="13">
        <v>23</v>
      </c>
      <c r="F28" s="13">
        <v>0</v>
      </c>
      <c r="G28" s="13">
        <v>0</v>
      </c>
      <c r="H28" s="82">
        <f t="shared" ref="H28:H35" si="8">SUM(E28:G28)</f>
        <v>23</v>
      </c>
      <c r="I28" s="104">
        <f>H28+'17.10'!I28</f>
        <v>10844</v>
      </c>
      <c r="J28" s="49">
        <v>13</v>
      </c>
      <c r="K28" s="49">
        <v>3</v>
      </c>
      <c r="L28" s="49">
        <v>1</v>
      </c>
      <c r="M28" s="14">
        <f t="shared" ref="M28:M35" si="9">I28-N28-J28</f>
        <v>10729</v>
      </c>
      <c r="N28" s="85">
        <v>102</v>
      </c>
      <c r="O28" s="3"/>
      <c r="P28" s="3"/>
      <c r="Q28" s="3"/>
      <c r="R28" s="3"/>
    </row>
    <row r="29" spans="1:18" x14ac:dyDescent="0.3">
      <c r="A29" s="1">
        <f t="shared" si="4"/>
        <v>43756</v>
      </c>
      <c r="B29" s="2" t="s">
        <v>33</v>
      </c>
      <c r="C29" s="15">
        <v>2</v>
      </c>
      <c r="D29" s="50" t="s">
        <v>156</v>
      </c>
      <c r="E29" s="13">
        <v>14</v>
      </c>
      <c r="F29" s="13">
        <v>0</v>
      </c>
      <c r="G29" s="13">
        <v>0</v>
      </c>
      <c r="H29" s="83">
        <f t="shared" si="8"/>
        <v>14</v>
      </c>
      <c r="I29" s="105">
        <f>H29+'17.10'!I29</f>
        <v>7220</v>
      </c>
      <c r="J29" s="51">
        <v>5</v>
      </c>
      <c r="K29" s="51">
        <v>2</v>
      </c>
      <c r="L29" s="51">
        <v>0</v>
      </c>
      <c r="M29" s="17">
        <f t="shared" si="9"/>
        <v>7106</v>
      </c>
      <c r="N29" s="86">
        <v>109</v>
      </c>
      <c r="O29" s="3"/>
      <c r="P29" s="3"/>
      <c r="Q29" s="3"/>
      <c r="R29" s="3"/>
    </row>
    <row r="30" spans="1:18" x14ac:dyDescent="0.3">
      <c r="A30" s="1">
        <f t="shared" si="4"/>
        <v>43756</v>
      </c>
      <c r="B30" s="2" t="s">
        <v>35</v>
      </c>
      <c r="C30" s="15">
        <v>3</v>
      </c>
      <c r="D30" s="50" t="s">
        <v>36</v>
      </c>
      <c r="E30" s="13">
        <v>42</v>
      </c>
      <c r="F30" s="13">
        <v>0</v>
      </c>
      <c r="G30" s="13">
        <v>0</v>
      </c>
      <c r="H30" s="83">
        <f t="shared" si="8"/>
        <v>42</v>
      </c>
      <c r="I30" s="105">
        <f>H30+'17.10'!I30</f>
        <v>10512</v>
      </c>
      <c r="J30" s="51">
        <v>16</v>
      </c>
      <c r="K30" s="51">
        <v>7</v>
      </c>
      <c r="L30" s="51">
        <v>2</v>
      </c>
      <c r="M30" s="17">
        <f t="shared" si="9"/>
        <v>10280</v>
      </c>
      <c r="N30" s="86">
        <v>216</v>
      </c>
      <c r="O30" s="3"/>
      <c r="P30" s="3"/>
      <c r="Q30" s="3"/>
      <c r="R30" s="3"/>
    </row>
    <row r="31" spans="1:18" x14ac:dyDescent="0.3">
      <c r="A31" s="1">
        <f t="shared" si="4"/>
        <v>43756</v>
      </c>
      <c r="B31" s="2" t="s">
        <v>37</v>
      </c>
      <c r="C31" s="15">
        <v>4</v>
      </c>
      <c r="D31" s="50" t="s">
        <v>38</v>
      </c>
      <c r="E31" s="13">
        <v>4</v>
      </c>
      <c r="F31" s="13">
        <v>0</v>
      </c>
      <c r="G31" s="13">
        <v>0</v>
      </c>
      <c r="H31" s="83">
        <f t="shared" si="8"/>
        <v>4</v>
      </c>
      <c r="I31" s="105">
        <f>H31+'17.10'!I31</f>
        <v>2054</v>
      </c>
      <c r="J31" s="51">
        <v>4</v>
      </c>
      <c r="K31" s="51">
        <v>1</v>
      </c>
      <c r="L31" s="51">
        <v>1</v>
      </c>
      <c r="M31" s="17">
        <f t="shared" si="9"/>
        <v>2035</v>
      </c>
      <c r="N31" s="86">
        <v>15</v>
      </c>
      <c r="O31" s="3"/>
      <c r="P31" s="3"/>
      <c r="Q31" s="3"/>
      <c r="R31" s="3"/>
    </row>
    <row r="32" spans="1:18" x14ac:dyDescent="0.3">
      <c r="A32" s="1">
        <f t="shared" si="4"/>
        <v>43756</v>
      </c>
      <c r="B32" s="2" t="s">
        <v>39</v>
      </c>
      <c r="C32" s="15">
        <v>5</v>
      </c>
      <c r="D32" s="50" t="s">
        <v>40</v>
      </c>
      <c r="E32" s="13">
        <v>6</v>
      </c>
      <c r="F32" s="13">
        <v>0</v>
      </c>
      <c r="G32" s="13">
        <v>0</v>
      </c>
      <c r="H32" s="83">
        <f t="shared" si="8"/>
        <v>6</v>
      </c>
      <c r="I32" s="105">
        <f>H32+'17.10'!I32</f>
        <v>4552</v>
      </c>
      <c r="J32" s="51">
        <v>5</v>
      </c>
      <c r="K32" s="51">
        <v>0</v>
      </c>
      <c r="L32" s="51">
        <v>0</v>
      </c>
      <c r="M32" s="17">
        <f t="shared" si="9"/>
        <v>4498</v>
      </c>
      <c r="N32" s="86">
        <v>49</v>
      </c>
      <c r="O32" s="3"/>
      <c r="P32" s="3"/>
      <c r="Q32" s="3"/>
      <c r="R32" s="3"/>
    </row>
    <row r="33" spans="1:18" x14ac:dyDescent="0.3">
      <c r="A33" s="1">
        <f t="shared" si="4"/>
        <v>43756</v>
      </c>
      <c r="B33" s="2" t="s">
        <v>41</v>
      </c>
      <c r="C33" s="15">
        <v>6</v>
      </c>
      <c r="D33" s="50" t="s">
        <v>42</v>
      </c>
      <c r="E33" s="13">
        <v>26</v>
      </c>
      <c r="F33" s="13">
        <v>0</v>
      </c>
      <c r="G33" s="13">
        <v>0</v>
      </c>
      <c r="H33" s="83">
        <f t="shared" si="8"/>
        <v>26</v>
      </c>
      <c r="I33" s="105">
        <f>H33+'17.10'!I33</f>
        <v>6294</v>
      </c>
      <c r="J33" s="51">
        <v>8</v>
      </c>
      <c r="K33" s="51">
        <v>3</v>
      </c>
      <c r="L33" s="51">
        <v>0</v>
      </c>
      <c r="M33" s="17">
        <f t="shared" si="9"/>
        <v>6204</v>
      </c>
      <c r="N33" s="86">
        <v>82</v>
      </c>
      <c r="O33" s="3"/>
      <c r="P33" s="3"/>
      <c r="Q33" s="3"/>
      <c r="R33" s="3"/>
    </row>
    <row r="34" spans="1:18" x14ac:dyDescent="0.3">
      <c r="A34" s="1">
        <f t="shared" si="4"/>
        <v>43756</v>
      </c>
      <c r="B34" s="2" t="s">
        <v>43</v>
      </c>
      <c r="C34" s="15">
        <v>7</v>
      </c>
      <c r="D34" s="50" t="s">
        <v>44</v>
      </c>
      <c r="E34" s="13">
        <v>2</v>
      </c>
      <c r="F34" s="13">
        <v>0</v>
      </c>
      <c r="G34" s="13">
        <v>0</v>
      </c>
      <c r="H34" s="83">
        <f t="shared" si="8"/>
        <v>2</v>
      </c>
      <c r="I34" s="105">
        <f>H34+'17.10'!I34</f>
        <v>968</v>
      </c>
      <c r="J34" s="51">
        <v>1</v>
      </c>
      <c r="K34" s="51">
        <v>0</v>
      </c>
      <c r="L34" s="51">
        <v>0</v>
      </c>
      <c r="M34" s="17">
        <f t="shared" si="9"/>
        <v>964</v>
      </c>
      <c r="N34" s="86">
        <v>3</v>
      </c>
      <c r="O34" s="3"/>
      <c r="P34" s="3"/>
      <c r="Q34" s="3"/>
      <c r="R34" s="3"/>
    </row>
    <row r="35" spans="1:18" x14ac:dyDescent="0.3">
      <c r="A35" s="1">
        <f t="shared" si="4"/>
        <v>43756</v>
      </c>
      <c r="B35" s="2" t="s">
        <v>45</v>
      </c>
      <c r="C35" s="20">
        <v>8</v>
      </c>
      <c r="D35" s="54" t="s">
        <v>46</v>
      </c>
      <c r="E35" s="13">
        <v>4</v>
      </c>
      <c r="F35" s="13">
        <v>0</v>
      </c>
      <c r="G35" s="13">
        <v>0</v>
      </c>
      <c r="H35" s="84">
        <f t="shared" si="8"/>
        <v>4</v>
      </c>
      <c r="I35" s="106">
        <f>H35+'17.10'!I35</f>
        <v>2232</v>
      </c>
      <c r="J35" s="55">
        <v>4</v>
      </c>
      <c r="K35" s="55">
        <v>0</v>
      </c>
      <c r="L35" s="55">
        <v>0</v>
      </c>
      <c r="M35" s="19">
        <f t="shared" si="9"/>
        <v>2205</v>
      </c>
      <c r="N35" s="87">
        <v>23</v>
      </c>
      <c r="O35" s="3"/>
      <c r="P35" s="3"/>
      <c r="Q35" s="3"/>
      <c r="R35" s="3"/>
    </row>
    <row r="36" spans="1:18" x14ac:dyDescent="0.3">
      <c r="A36" s="1">
        <f t="shared" si="4"/>
        <v>43756</v>
      </c>
      <c r="B36" s="2">
        <v>1</v>
      </c>
      <c r="C36" s="103"/>
      <c r="D36" s="22" t="s">
        <v>47</v>
      </c>
      <c r="E36" s="23">
        <f>SUM(E26:E27)</f>
        <v>178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178</v>
      </c>
      <c r="I36" s="23">
        <f t="shared" si="10"/>
        <v>93177</v>
      </c>
      <c r="J36" s="23">
        <f t="shared" si="10"/>
        <v>246</v>
      </c>
      <c r="K36" s="23">
        <f t="shared" si="10"/>
        <v>158</v>
      </c>
      <c r="L36" s="23">
        <f t="shared" si="10"/>
        <v>98</v>
      </c>
      <c r="M36" s="23">
        <f t="shared" si="10"/>
        <v>91913</v>
      </c>
      <c r="N36" s="23">
        <f t="shared" si="10"/>
        <v>1018</v>
      </c>
      <c r="O36" s="3"/>
      <c r="P36" s="3"/>
      <c r="Q36" s="3"/>
      <c r="R36" s="3"/>
    </row>
    <row r="37" spans="1:18" ht="21.6" customHeight="1" x14ac:dyDescent="0.3">
      <c r="A37" s="1">
        <f t="shared" si="4"/>
        <v>43756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43756</v>
      </c>
      <c r="B38" s="64">
        <v>1</v>
      </c>
      <c r="C38" s="69"/>
      <c r="D38" s="306" t="s">
        <v>212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43756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43756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43756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43756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43756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86</v>
      </c>
      <c r="O43" s="3"/>
      <c r="P43" s="3"/>
      <c r="Q43" s="3"/>
      <c r="R43" s="3"/>
    </row>
    <row r="44" spans="1:18" ht="58.2" customHeight="1" x14ac:dyDescent="0.3">
      <c r="A44" s="1">
        <f t="shared" si="4"/>
        <v>43756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74" t="s">
        <v>142</v>
      </c>
      <c r="I44" s="65" t="str">
        <f>"me©‡gvU fwZ© 
= "&amp;I75</f>
        <v>me©‡gvU fwZ© 
= 19202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94</v>
      </c>
      <c r="L44" s="65" t="str">
        <f>"wbwðZ g„„Zz¨ 
= "&amp;L75</f>
        <v>wbwðZ g„„Zz¨ 
= 66</v>
      </c>
      <c r="M44" s="65" t="str">
        <f>"QvocÎ cÖvß †ivMx
 = "&amp;M75</f>
        <v>QvocÎ cÖvß †ivMx
 = 19011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43756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H45+'17.10'!I45</f>
        <v>1190</v>
      </c>
      <c r="J45" s="49">
        <v>3</v>
      </c>
      <c r="K45" s="49">
        <v>2</v>
      </c>
      <c r="L45" s="49">
        <v>1</v>
      </c>
      <c r="M45" s="14">
        <f t="shared" ref="M45:M74" si="12">I45-N45-J45</f>
        <v>1180</v>
      </c>
      <c r="N45" s="85">
        <v>7</v>
      </c>
      <c r="O45" s="3"/>
      <c r="P45" s="3"/>
      <c r="Q45" s="3"/>
      <c r="R45" s="3"/>
    </row>
    <row r="46" spans="1:18" ht="17.55" customHeight="1" x14ac:dyDescent="0.3">
      <c r="A46" s="1">
        <f t="shared" si="4"/>
        <v>43756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H46+'17.10'!I46</f>
        <v>1795</v>
      </c>
      <c r="J46" s="51">
        <v>11</v>
      </c>
      <c r="K46" s="51">
        <v>9</v>
      </c>
      <c r="L46" s="51">
        <v>7</v>
      </c>
      <c r="M46" s="17">
        <f t="shared" si="12"/>
        <v>1774</v>
      </c>
      <c r="N46" s="86">
        <v>10</v>
      </c>
      <c r="O46" s="3"/>
      <c r="P46" s="3"/>
      <c r="Q46" s="3"/>
      <c r="R46" s="3"/>
    </row>
    <row r="47" spans="1:18" ht="17.55" customHeight="1" x14ac:dyDescent="0.3">
      <c r="A47" s="1">
        <f t="shared" si="4"/>
        <v>43756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H47+'17.10'!I47</f>
        <v>641</v>
      </c>
      <c r="J47" s="51">
        <v>4</v>
      </c>
      <c r="K47" s="51">
        <v>3</v>
      </c>
      <c r="L47" s="51">
        <v>2</v>
      </c>
      <c r="M47" s="17">
        <f t="shared" si="12"/>
        <v>636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43756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H48+'17.10'!I48</f>
        <v>733</v>
      </c>
      <c r="J48" s="51">
        <v>8</v>
      </c>
      <c r="K48" s="51">
        <v>7</v>
      </c>
      <c r="L48" s="51">
        <v>4</v>
      </c>
      <c r="M48" s="17">
        <f t="shared" si="12"/>
        <v>722</v>
      </c>
      <c r="N48" s="86">
        <v>3</v>
      </c>
      <c r="O48" s="3"/>
      <c r="P48" s="3"/>
      <c r="Q48" s="3"/>
      <c r="R48" s="3"/>
    </row>
    <row r="49" spans="1:18" ht="17.55" customHeight="1" x14ac:dyDescent="0.3">
      <c r="A49" s="1">
        <f t="shared" si="4"/>
        <v>43756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H49+'17.10'!I49</f>
        <v>877</v>
      </c>
      <c r="J49" s="51">
        <v>12</v>
      </c>
      <c r="K49" s="51">
        <v>12</v>
      </c>
      <c r="L49" s="51">
        <v>12</v>
      </c>
      <c r="M49" s="17">
        <f t="shared" si="12"/>
        <v>861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43756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H50+'17.10'!I50</f>
        <v>94</v>
      </c>
      <c r="J50" s="51"/>
      <c r="K50" s="51"/>
      <c r="L50" s="51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43756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H51+'17.10'!I51</f>
        <v>267</v>
      </c>
      <c r="J51" s="51">
        <v>2</v>
      </c>
      <c r="K51" s="51">
        <v>2</v>
      </c>
      <c r="L51" s="51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43756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H52+'17.10'!I52</f>
        <v>354</v>
      </c>
      <c r="J52" s="51">
        <v>1</v>
      </c>
      <c r="K52" s="51">
        <v>1</v>
      </c>
      <c r="L52" s="51">
        <v>1</v>
      </c>
      <c r="M52" s="17">
        <f t="shared" si="12"/>
        <v>352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43756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H53+'17.10'!I53</f>
        <v>208</v>
      </c>
      <c r="J53" s="51">
        <v>1</v>
      </c>
      <c r="K53" s="51">
        <v>1</v>
      </c>
      <c r="L53" s="51">
        <v>0</v>
      </c>
      <c r="M53" s="17">
        <f t="shared" si="12"/>
        <v>206</v>
      </c>
      <c r="N53" s="86">
        <v>1</v>
      </c>
      <c r="O53" s="3"/>
      <c r="P53" s="3"/>
      <c r="Q53" s="3"/>
      <c r="R53" s="3"/>
    </row>
    <row r="54" spans="1:18" ht="17.55" customHeight="1" x14ac:dyDescent="0.3">
      <c r="A54" s="1">
        <f t="shared" si="4"/>
        <v>43756</v>
      </c>
      <c r="B54" s="2" t="s">
        <v>75</v>
      </c>
      <c r="C54" s="33">
        <v>10</v>
      </c>
      <c r="D54" s="50" t="s">
        <v>76</v>
      </c>
      <c r="E54" s="13">
        <v>3</v>
      </c>
      <c r="F54" s="13">
        <v>0</v>
      </c>
      <c r="G54" s="13">
        <v>0</v>
      </c>
      <c r="H54" s="83">
        <f t="shared" si="11"/>
        <v>3</v>
      </c>
      <c r="I54" s="105">
        <f>H54+'17.10'!I54</f>
        <v>1643</v>
      </c>
      <c r="J54" s="51">
        <v>2</v>
      </c>
      <c r="K54" s="51">
        <v>1</v>
      </c>
      <c r="L54" s="51">
        <v>1</v>
      </c>
      <c r="M54" s="17">
        <f t="shared" si="12"/>
        <v>1631</v>
      </c>
      <c r="N54" s="86">
        <v>10</v>
      </c>
      <c r="O54" s="3"/>
      <c r="P54" s="3"/>
      <c r="Q54" s="3"/>
      <c r="R54" s="3"/>
    </row>
    <row r="55" spans="1:18" ht="17.55" customHeight="1" x14ac:dyDescent="0.3">
      <c r="A55" s="1">
        <f t="shared" si="4"/>
        <v>43756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H55+'17.10'!I55</f>
        <v>221</v>
      </c>
      <c r="J55" s="51"/>
      <c r="K55" s="51"/>
      <c r="L55" s="51">
        <v>0</v>
      </c>
      <c r="M55" s="17">
        <f t="shared" si="12"/>
        <v>220</v>
      </c>
      <c r="N55" s="86">
        <v>1</v>
      </c>
      <c r="O55" s="3"/>
      <c r="P55" s="3"/>
      <c r="Q55" s="3"/>
      <c r="R55" s="3"/>
    </row>
    <row r="56" spans="1:18" ht="17.55" customHeight="1" x14ac:dyDescent="0.3">
      <c r="A56" s="1">
        <f t="shared" si="4"/>
        <v>43756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H56+'17.10'!I56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43756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H57+'17.10'!I57</f>
        <v>663</v>
      </c>
      <c r="J57" s="51">
        <v>4</v>
      </c>
      <c r="K57" s="51">
        <v>4</v>
      </c>
      <c r="L57" s="51">
        <v>1</v>
      </c>
      <c r="M57" s="17">
        <f t="shared" si="12"/>
        <v>656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43756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H58+'17.10'!I58</f>
        <v>1349</v>
      </c>
      <c r="J58" s="51">
        <v>6</v>
      </c>
      <c r="K58" s="51">
        <v>6</v>
      </c>
      <c r="L58" s="51">
        <v>4</v>
      </c>
      <c r="M58" s="17">
        <f t="shared" si="12"/>
        <v>1335</v>
      </c>
      <c r="N58" s="86">
        <v>8</v>
      </c>
      <c r="O58" s="3"/>
      <c r="P58" s="3"/>
      <c r="Q58" s="3"/>
      <c r="R58" s="3"/>
    </row>
    <row r="59" spans="1:18" ht="17.55" customHeight="1" x14ac:dyDescent="0.3">
      <c r="A59" s="1">
        <f t="shared" si="4"/>
        <v>43756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H59+'17.10'!I59</f>
        <v>746</v>
      </c>
      <c r="J59" s="51">
        <v>8</v>
      </c>
      <c r="K59" s="51">
        <v>8</v>
      </c>
      <c r="L59" s="51">
        <v>7</v>
      </c>
      <c r="M59" s="17">
        <f t="shared" si="12"/>
        <v>736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43756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H60+'17.10'!I60</f>
        <v>355</v>
      </c>
      <c r="J60" s="51"/>
      <c r="K60" s="51"/>
      <c r="L60" s="51">
        <v>0</v>
      </c>
      <c r="M60" s="17">
        <f t="shared" si="12"/>
        <v>354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43756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H61+'17.10'!I61</f>
        <v>472</v>
      </c>
      <c r="J61" s="51"/>
      <c r="K61" s="51"/>
      <c r="L61" s="51">
        <v>0</v>
      </c>
      <c r="M61" s="17">
        <f t="shared" si="12"/>
        <v>471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43756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H62+'17.10'!I62</f>
        <v>827</v>
      </c>
      <c r="J62" s="51"/>
      <c r="K62" s="51"/>
      <c r="L62" s="51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43756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H63+'17.10'!I63</f>
        <v>782</v>
      </c>
      <c r="J63" s="51">
        <v>6</v>
      </c>
      <c r="K63" s="51">
        <v>5</v>
      </c>
      <c r="L63" s="51">
        <v>5</v>
      </c>
      <c r="M63" s="17">
        <f t="shared" si="12"/>
        <v>770</v>
      </c>
      <c r="N63" s="86">
        <v>6</v>
      </c>
      <c r="O63" s="3"/>
      <c r="P63" s="3"/>
      <c r="Q63" s="3"/>
      <c r="R63" s="3"/>
    </row>
    <row r="64" spans="1:18" ht="17.55" customHeight="1" x14ac:dyDescent="0.3">
      <c r="A64" s="1">
        <f t="shared" si="4"/>
        <v>43756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H64+'17.10'!I64</f>
        <v>957</v>
      </c>
      <c r="J64" s="51"/>
      <c r="K64" s="51"/>
      <c r="L64" s="51">
        <v>0</v>
      </c>
      <c r="M64" s="17">
        <f t="shared" si="12"/>
        <v>957</v>
      </c>
      <c r="N64" s="86">
        <v>0</v>
      </c>
      <c r="O64" s="3"/>
      <c r="P64" s="3"/>
      <c r="Q64" s="3"/>
      <c r="R64" s="3"/>
    </row>
    <row r="65" spans="1:18" ht="17.55" customHeight="1" x14ac:dyDescent="0.3">
      <c r="A65" s="1">
        <f t="shared" si="4"/>
        <v>43756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H65+'17.10'!I65</f>
        <v>477</v>
      </c>
      <c r="J65" s="51">
        <v>4</v>
      </c>
      <c r="K65" s="51">
        <v>4</v>
      </c>
      <c r="L65" s="51">
        <v>4</v>
      </c>
      <c r="M65" s="17">
        <f t="shared" si="12"/>
        <v>472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43756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H66+'17.10'!I66</f>
        <v>306</v>
      </c>
      <c r="J66" s="51">
        <v>7</v>
      </c>
      <c r="K66" s="51">
        <v>7</v>
      </c>
      <c r="L66" s="51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43756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H67+'17.10'!I67</f>
        <v>702</v>
      </c>
      <c r="J67" s="51">
        <v>7</v>
      </c>
      <c r="K67" s="51">
        <v>6</v>
      </c>
      <c r="L67" s="51">
        <v>5</v>
      </c>
      <c r="M67" s="17">
        <f t="shared" si="12"/>
        <v>691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43756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H68+'17.10'!I68</f>
        <v>356</v>
      </c>
      <c r="J68" s="51">
        <v>2</v>
      </c>
      <c r="K68" s="51">
        <v>2</v>
      </c>
      <c r="L68" s="51">
        <v>0</v>
      </c>
      <c r="M68" s="17">
        <f t="shared" si="12"/>
        <v>354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43756</v>
      </c>
      <c r="B69" s="2" t="s">
        <v>105</v>
      </c>
      <c r="C69" s="33">
        <v>25</v>
      </c>
      <c r="D69" s="50" t="s">
        <v>106</v>
      </c>
      <c r="E69" s="13">
        <v>5</v>
      </c>
      <c r="F69" s="13">
        <v>0</v>
      </c>
      <c r="G69" s="13">
        <v>0</v>
      </c>
      <c r="H69" s="83">
        <f t="shared" si="11"/>
        <v>5</v>
      </c>
      <c r="I69" s="105">
        <f>H69+'17.10'!I69</f>
        <v>814</v>
      </c>
      <c r="J69" s="51">
        <v>2</v>
      </c>
      <c r="K69" s="51">
        <v>2</v>
      </c>
      <c r="L69" s="51">
        <v>1</v>
      </c>
      <c r="M69" s="17">
        <f t="shared" si="12"/>
        <v>799</v>
      </c>
      <c r="N69" s="86">
        <v>13</v>
      </c>
      <c r="O69" s="3"/>
      <c r="P69" s="3"/>
      <c r="Q69" s="3"/>
      <c r="R69" s="3"/>
    </row>
    <row r="70" spans="1:18" ht="17.55" customHeight="1" x14ac:dyDescent="0.3">
      <c r="A70" s="1">
        <f t="shared" si="4"/>
        <v>43756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H70+'17.10'!I70</f>
        <v>764</v>
      </c>
      <c r="J70" s="51">
        <v>2</v>
      </c>
      <c r="K70" s="51">
        <v>2</v>
      </c>
      <c r="L70" s="51">
        <v>0</v>
      </c>
      <c r="M70" s="17">
        <f t="shared" si="12"/>
        <v>757</v>
      </c>
      <c r="N70" s="86">
        <v>5</v>
      </c>
      <c r="O70" s="3"/>
      <c r="P70" s="3"/>
      <c r="Q70" s="3"/>
      <c r="R70" s="3"/>
    </row>
    <row r="71" spans="1:18" ht="17.55" customHeight="1" x14ac:dyDescent="0.3">
      <c r="A71" s="1">
        <f t="shared" si="4"/>
        <v>43756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H71+'17.10'!I71</f>
        <v>769</v>
      </c>
      <c r="J71" s="51"/>
      <c r="K71" s="51"/>
      <c r="L71" s="51">
        <v>0</v>
      </c>
      <c r="M71" s="17">
        <f t="shared" si="12"/>
        <v>767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43756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H72+'17.10'!I72</f>
        <v>296</v>
      </c>
      <c r="J72" s="51"/>
      <c r="K72" s="51"/>
      <c r="L72" s="51">
        <v>0</v>
      </c>
      <c r="M72" s="17">
        <f t="shared" si="12"/>
        <v>295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43756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H73+'17.10'!I73</f>
        <v>394</v>
      </c>
      <c r="J73" s="51">
        <v>3</v>
      </c>
      <c r="K73" s="51">
        <v>3</v>
      </c>
      <c r="L73" s="51">
        <v>3</v>
      </c>
      <c r="M73" s="17">
        <f t="shared" si="12"/>
        <v>390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43756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H74+'17.10'!I74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43756</v>
      </c>
      <c r="B75" s="2">
        <v>1</v>
      </c>
      <c r="C75" s="29"/>
      <c r="D75" s="22" t="s">
        <v>117</v>
      </c>
      <c r="E75" s="23">
        <f>SUM(E45:E74)</f>
        <v>15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15</v>
      </c>
      <c r="I75" s="23">
        <f t="shared" si="13"/>
        <v>19202</v>
      </c>
      <c r="J75" s="23">
        <f t="shared" si="13"/>
        <v>105</v>
      </c>
      <c r="K75" s="23">
        <f t="shared" si="13"/>
        <v>94</v>
      </c>
      <c r="L75" s="23">
        <f t="shared" si="13"/>
        <v>66</v>
      </c>
      <c r="M75" s="23">
        <f t="shared" si="13"/>
        <v>19011</v>
      </c>
      <c r="N75" s="23">
        <f t="shared" si="13"/>
        <v>86</v>
      </c>
      <c r="O75" s="3"/>
      <c r="P75" s="3"/>
      <c r="Q75" s="3"/>
      <c r="R75" s="3"/>
    </row>
    <row r="76" spans="1:18" ht="17.55" customHeight="1" x14ac:dyDescent="0.3">
      <c r="A76" s="1">
        <f t="shared" si="4"/>
        <v>43756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43756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43756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43756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43756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43756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43756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43756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43756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43756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43756</v>
      </c>
      <c r="B86" s="2">
        <v>1</v>
      </c>
      <c r="E86" s="30"/>
    </row>
    <row r="87" spans="1:14" x14ac:dyDescent="0.3">
      <c r="A87" s="1">
        <f t="shared" si="4"/>
        <v>43756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43756</v>
      </c>
      <c r="B88" s="2">
        <v>1</v>
      </c>
      <c r="E88" s="30"/>
    </row>
    <row r="89" spans="1:14" x14ac:dyDescent="0.3">
      <c r="A89" s="1">
        <f t="shared" ref="A89" si="14">$N$3</f>
        <v>43756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C1:N1"/>
    <mergeCell ref="C8:N8"/>
    <mergeCell ref="C9:C10"/>
    <mergeCell ref="D9:D10"/>
    <mergeCell ref="E9:H9"/>
    <mergeCell ref="I9:M9"/>
    <mergeCell ref="N9:N10"/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43755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43755</v>
      </c>
      <c r="B2" s="2">
        <v>1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41"/>
      <c r="N2" s="172"/>
    </row>
    <row r="3" spans="1:20" ht="17.399999999999999" x14ac:dyDescent="0.3">
      <c r="A3" s="1">
        <f t="shared" si="0"/>
        <v>43755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75" t="s">
        <v>3</v>
      </c>
      <c r="N3" s="5">
        <v>43755</v>
      </c>
      <c r="O3" s="3"/>
      <c r="P3" s="3"/>
      <c r="Q3" s="3"/>
      <c r="R3" s="3"/>
    </row>
    <row r="4" spans="1:20" ht="17.399999999999999" x14ac:dyDescent="0.3">
      <c r="A4" s="1">
        <f t="shared" si="0"/>
        <v>43755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43755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43755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43755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43755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43755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249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1101</v>
      </c>
      <c r="O9" s="3"/>
      <c r="P9" s="3"/>
      <c r="Q9" s="40" t="str">
        <f>"24 N›Uvq ?? msL¨v = "&amp;H36</f>
        <v>24 N›Uvq ?? msL¨v = 249</v>
      </c>
    </row>
    <row r="10" spans="1:20" ht="57.6" x14ac:dyDescent="0.3">
      <c r="A10" s="1">
        <f t="shared" si="0"/>
        <v>43755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71" t="s">
        <v>142</v>
      </c>
      <c r="I10" s="65" t="str">
        <f>"me©‡gvU fwZ©
= "&amp;I36</f>
        <v>me©‡gvU fwZ©
= 92999</v>
      </c>
      <c r="J10" s="65" t="str">
        <f>"ch©v‡jvPbvi Rb¨ †cÖwiZ g„„Zz¨ 
= "&amp;J36</f>
        <v>ch©v‡jvPbvi Rb¨ †cÖwiZ g„„Zz¨ 
= 246</v>
      </c>
      <c r="K10" s="65" t="str">
        <f>"ch©v‡jvPbv m¤úbœK…Z g„„Zz¨ 
= "&amp;K36</f>
        <v>ch©v‡jvPbv m¤úbœK…Z g„„Zz¨ 
= 158</v>
      </c>
      <c r="L10" s="65" t="str">
        <f>"wbwðZ g„„Zz¨ 
= "&amp;L36</f>
        <v>wbwðZ g„„Zz¨ 
= 98</v>
      </c>
      <c r="M10" s="65" t="str">
        <f>"QvocÎ cÖvß †ivMx
 = "&amp;M36</f>
        <v>QvocÎ cÖvß †ivMx
 = 91652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43755</v>
      </c>
      <c r="B11" s="2" t="s">
        <v>9</v>
      </c>
      <c r="C11" s="12">
        <v>1</v>
      </c>
      <c r="D11" s="57" t="s">
        <v>10</v>
      </c>
      <c r="E11" s="13">
        <v>17</v>
      </c>
      <c r="F11" s="13">
        <v>1</v>
      </c>
      <c r="G11" s="13">
        <v>0</v>
      </c>
      <c r="H11" s="82">
        <f>SUM(E11:G11)</f>
        <v>18</v>
      </c>
      <c r="I11" s="104">
        <f>H11+'16.10'!I11</f>
        <v>8002</v>
      </c>
      <c r="J11" s="49">
        <v>40</v>
      </c>
      <c r="K11" s="49">
        <v>23</v>
      </c>
      <c r="L11" s="49">
        <v>11</v>
      </c>
      <c r="M11" s="14">
        <f t="shared" ref="M11:M23" si="1">I11-N11-J11</f>
        <v>7867</v>
      </c>
      <c r="N11" s="176">
        <v>95</v>
      </c>
      <c r="O11" s="3"/>
      <c r="P11" s="3"/>
      <c r="Q11" s="3"/>
      <c r="R11" s="3"/>
    </row>
    <row r="12" spans="1:20" x14ac:dyDescent="0.3">
      <c r="A12" s="1">
        <f t="shared" si="0"/>
        <v>43755</v>
      </c>
      <c r="B12" s="2" t="s">
        <v>11</v>
      </c>
      <c r="C12" s="15">
        <v>2</v>
      </c>
      <c r="D12" s="59" t="s">
        <v>144</v>
      </c>
      <c r="E12" s="13">
        <v>5</v>
      </c>
      <c r="F12" s="13">
        <v>0</v>
      </c>
      <c r="G12" s="13">
        <v>0</v>
      </c>
      <c r="H12" s="83">
        <f t="shared" ref="H12:H23" si="2">SUM(E12:G12)</f>
        <v>5</v>
      </c>
      <c r="I12" s="105">
        <f>H12+'16.10'!I12</f>
        <v>4682</v>
      </c>
      <c r="J12" s="51">
        <v>2</v>
      </c>
      <c r="K12" s="51">
        <v>0</v>
      </c>
      <c r="L12" s="51">
        <v>0</v>
      </c>
      <c r="M12" s="17">
        <f t="shared" si="1"/>
        <v>4599</v>
      </c>
      <c r="N12" s="177">
        <v>81</v>
      </c>
      <c r="O12" s="3"/>
      <c r="P12" s="3"/>
      <c r="Q12" s="3"/>
      <c r="R12" s="3"/>
    </row>
    <row r="13" spans="1:20" x14ac:dyDescent="0.3">
      <c r="A13" s="1">
        <f t="shared" si="0"/>
        <v>43755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H13+'16.10'!I13</f>
        <v>1405</v>
      </c>
      <c r="J13" s="51">
        <v>15</v>
      </c>
      <c r="K13" s="51">
        <v>8</v>
      </c>
      <c r="L13" s="51">
        <v>8</v>
      </c>
      <c r="M13" s="17">
        <f t="shared" si="1"/>
        <v>1380</v>
      </c>
      <c r="N13" s="177">
        <v>10</v>
      </c>
      <c r="O13" s="3"/>
      <c r="Q13" s="3"/>
      <c r="R13" s="3"/>
    </row>
    <row r="14" spans="1:20" x14ac:dyDescent="0.3">
      <c r="A14" s="1">
        <f t="shared" si="0"/>
        <v>43755</v>
      </c>
      <c r="B14" s="2" t="s">
        <v>14</v>
      </c>
      <c r="C14" s="15">
        <v>4</v>
      </c>
      <c r="D14" s="59" t="s">
        <v>145</v>
      </c>
      <c r="E14" s="13">
        <v>13</v>
      </c>
      <c r="F14" s="13">
        <v>0</v>
      </c>
      <c r="G14" s="13">
        <v>0</v>
      </c>
      <c r="H14" s="83">
        <f t="shared" si="2"/>
        <v>13</v>
      </c>
      <c r="I14" s="105">
        <f>H14+'16.10'!I14</f>
        <v>3471</v>
      </c>
      <c r="J14" s="51">
        <v>7</v>
      </c>
      <c r="K14" s="51">
        <v>4</v>
      </c>
      <c r="L14" s="51">
        <v>1</v>
      </c>
      <c r="M14" s="17">
        <f t="shared" si="1"/>
        <v>3415</v>
      </c>
      <c r="N14" s="177">
        <v>49</v>
      </c>
      <c r="O14" s="3"/>
      <c r="P14" s="3"/>
      <c r="Q14" s="3"/>
      <c r="R14" s="3"/>
    </row>
    <row r="15" spans="1:20" ht="17.399999999999999" x14ac:dyDescent="0.3">
      <c r="A15" s="1">
        <f t="shared" si="0"/>
        <v>43755</v>
      </c>
      <c r="B15" s="2" t="s">
        <v>19</v>
      </c>
      <c r="C15" s="15">
        <v>5</v>
      </c>
      <c r="D15" s="59" t="s">
        <v>20</v>
      </c>
      <c r="E15" s="13">
        <v>8</v>
      </c>
      <c r="F15" s="13">
        <v>0</v>
      </c>
      <c r="G15" s="13">
        <v>0</v>
      </c>
      <c r="H15" s="83">
        <f t="shared" si="2"/>
        <v>8</v>
      </c>
      <c r="I15" s="105">
        <f>H15+'16.10'!I15</f>
        <v>1564</v>
      </c>
      <c r="J15" s="51">
        <v>3</v>
      </c>
      <c r="K15" s="51">
        <v>2</v>
      </c>
      <c r="L15" s="51">
        <v>2</v>
      </c>
      <c r="M15" s="17">
        <f t="shared" si="1"/>
        <v>1537</v>
      </c>
      <c r="N15" s="177">
        <v>24</v>
      </c>
      <c r="O15" s="3"/>
      <c r="P15" s="3"/>
      <c r="Q15" s="3"/>
      <c r="R15" s="3"/>
    </row>
    <row r="16" spans="1:20" ht="17.399999999999999" x14ac:dyDescent="0.3">
      <c r="A16" s="1">
        <f t="shared" si="0"/>
        <v>43755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H16+'16.10'!I16</f>
        <v>997</v>
      </c>
      <c r="J16" s="51"/>
      <c r="K16" s="51"/>
      <c r="L16" s="51">
        <v>0</v>
      </c>
      <c r="M16" s="17">
        <f t="shared" si="1"/>
        <v>990</v>
      </c>
      <c r="N16" s="177">
        <v>7</v>
      </c>
      <c r="O16" s="3"/>
      <c r="P16" s="3"/>
      <c r="Q16" s="3"/>
      <c r="R16" s="3"/>
    </row>
    <row r="17" spans="1:18" x14ac:dyDescent="0.3">
      <c r="A17" s="1">
        <f t="shared" si="0"/>
        <v>43755</v>
      </c>
      <c r="B17" s="2" t="s">
        <v>23</v>
      </c>
      <c r="C17" s="15">
        <v>7</v>
      </c>
      <c r="D17" s="61" t="s">
        <v>24</v>
      </c>
      <c r="E17" s="13">
        <v>5</v>
      </c>
      <c r="F17" s="13">
        <v>0</v>
      </c>
      <c r="G17" s="13">
        <v>0</v>
      </c>
      <c r="H17" s="83">
        <f t="shared" si="2"/>
        <v>5</v>
      </c>
      <c r="I17" s="105">
        <f>H17+'16.10'!I17</f>
        <v>3888</v>
      </c>
      <c r="J17" s="51">
        <v>15</v>
      </c>
      <c r="K17" s="51">
        <v>9</v>
      </c>
      <c r="L17" s="51">
        <v>4</v>
      </c>
      <c r="M17" s="17">
        <f t="shared" si="1"/>
        <v>3857</v>
      </c>
      <c r="N17" s="177">
        <v>16</v>
      </c>
      <c r="O17" s="3"/>
      <c r="P17" s="3"/>
      <c r="Q17" s="3"/>
      <c r="R17" s="3"/>
    </row>
    <row r="18" spans="1:18" ht="17.399999999999999" x14ac:dyDescent="0.3">
      <c r="A18" s="1">
        <f t="shared" si="0"/>
        <v>43755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H18+'16.10'!I18</f>
        <v>344</v>
      </c>
      <c r="J18" s="51"/>
      <c r="K18" s="51"/>
      <c r="L18" s="51">
        <v>0</v>
      </c>
      <c r="M18" s="17">
        <f t="shared" si="1"/>
        <v>342</v>
      </c>
      <c r="N18" s="177">
        <v>2</v>
      </c>
      <c r="O18" s="3"/>
      <c r="P18" s="3"/>
      <c r="Q18" s="3"/>
      <c r="R18" s="3"/>
    </row>
    <row r="19" spans="1:18" x14ac:dyDescent="0.3">
      <c r="A19" s="1">
        <f t="shared" si="0"/>
        <v>43755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H19+'16.10'!I19</f>
        <v>1666</v>
      </c>
      <c r="J19" s="51"/>
      <c r="K19" s="51">
        <v>0</v>
      </c>
      <c r="L19" s="51">
        <v>0</v>
      </c>
      <c r="M19" s="17">
        <f t="shared" si="1"/>
        <v>1648</v>
      </c>
      <c r="N19" s="177">
        <v>18</v>
      </c>
      <c r="O19" s="3"/>
      <c r="P19" s="3"/>
      <c r="Q19" s="3"/>
      <c r="R19" s="3"/>
    </row>
    <row r="20" spans="1:18" x14ac:dyDescent="0.3">
      <c r="A20" s="1">
        <f t="shared" si="0"/>
        <v>43755</v>
      </c>
      <c r="B20" s="2" t="s">
        <v>29</v>
      </c>
      <c r="C20" s="15">
        <v>10</v>
      </c>
      <c r="D20" s="59" t="s">
        <v>30</v>
      </c>
      <c r="E20" s="13">
        <v>2</v>
      </c>
      <c r="F20" s="13">
        <v>0</v>
      </c>
      <c r="G20" s="13">
        <v>0</v>
      </c>
      <c r="H20" s="83">
        <f t="shared" si="2"/>
        <v>2</v>
      </c>
      <c r="I20" s="105">
        <f>H20+'16.10'!I20</f>
        <v>2925</v>
      </c>
      <c r="J20" s="51">
        <v>3</v>
      </c>
      <c r="K20" s="51">
        <v>2</v>
      </c>
      <c r="L20" s="51">
        <v>2</v>
      </c>
      <c r="M20" s="17">
        <f t="shared" si="1"/>
        <v>2875</v>
      </c>
      <c r="N20" s="177">
        <v>47</v>
      </c>
      <c r="O20" s="3"/>
      <c r="P20" s="3"/>
      <c r="Q20" s="3"/>
      <c r="R20" s="3"/>
    </row>
    <row r="21" spans="1:18" ht="22.2" customHeight="1" x14ac:dyDescent="0.3">
      <c r="A21" s="1">
        <f t="shared" si="0"/>
        <v>43755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H21+'16.10'!I21</f>
        <v>238</v>
      </c>
      <c r="J21" s="51"/>
      <c r="K21" s="51"/>
      <c r="L21" s="51"/>
      <c r="M21" s="17">
        <f t="shared" si="1"/>
        <v>238</v>
      </c>
      <c r="N21" s="177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H22+'16.10'!I22</f>
        <v>75</v>
      </c>
      <c r="J22" s="51"/>
      <c r="K22" s="51"/>
      <c r="L22" s="51"/>
      <c r="M22" s="17">
        <f t="shared" si="1"/>
        <v>75</v>
      </c>
      <c r="N22" s="177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43755</v>
      </c>
      <c r="B23" s="2" t="s">
        <v>128</v>
      </c>
      <c r="C23" s="15">
        <v>13</v>
      </c>
      <c r="D23" s="59" t="s">
        <v>129</v>
      </c>
      <c r="E23" s="51"/>
      <c r="F23" s="51"/>
      <c r="G23" s="51"/>
      <c r="H23" s="83">
        <f t="shared" si="2"/>
        <v>0</v>
      </c>
      <c r="I23" s="105"/>
      <c r="J23" s="51"/>
      <c r="K23" s="51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56</v>
      </c>
      <c r="F24" s="92">
        <f t="shared" ref="F24:N24" si="3">SUM(F11:F23)</f>
        <v>1</v>
      </c>
      <c r="G24" s="92">
        <f t="shared" si="3"/>
        <v>0</v>
      </c>
      <c r="H24" s="93">
        <f t="shared" si="3"/>
        <v>57</v>
      </c>
      <c r="I24" s="94">
        <f t="shared" si="3"/>
        <v>29257</v>
      </c>
      <c r="J24" s="92">
        <f t="shared" si="3"/>
        <v>85</v>
      </c>
      <c r="K24" s="92">
        <f t="shared" si="3"/>
        <v>48</v>
      </c>
      <c r="L24" s="92">
        <f t="shared" si="3"/>
        <v>28</v>
      </c>
      <c r="M24" s="95">
        <f t="shared" si="3"/>
        <v>28823</v>
      </c>
      <c r="N24" s="96">
        <f t="shared" si="3"/>
        <v>349</v>
      </c>
      <c r="O24" s="3"/>
      <c r="P24" s="3"/>
      <c r="Q24" s="3"/>
      <c r="R24" s="3"/>
    </row>
    <row r="25" spans="1:18" x14ac:dyDescent="0.3">
      <c r="A25" s="1">
        <f t="shared" ref="A25:A88" si="4">$N$3</f>
        <v>43755</v>
      </c>
      <c r="B25" s="2">
        <v>1</v>
      </c>
      <c r="C25" s="78"/>
      <c r="D25" s="79" t="s">
        <v>119</v>
      </c>
      <c r="E25" s="97">
        <f>E75</f>
        <v>16</v>
      </c>
      <c r="F25" s="98">
        <f t="shared" ref="F25:N25" si="5">F75</f>
        <v>0</v>
      </c>
      <c r="G25" s="98">
        <f t="shared" si="5"/>
        <v>0</v>
      </c>
      <c r="H25" s="99">
        <f t="shared" si="5"/>
        <v>16</v>
      </c>
      <c r="I25" s="97">
        <f t="shared" si="5"/>
        <v>19187</v>
      </c>
      <c r="J25" s="98">
        <f t="shared" si="5"/>
        <v>105</v>
      </c>
      <c r="K25" s="98">
        <f t="shared" si="5"/>
        <v>94</v>
      </c>
      <c r="L25" s="100">
        <f t="shared" si="5"/>
        <v>66</v>
      </c>
      <c r="M25" s="101">
        <f t="shared" si="5"/>
        <v>18992</v>
      </c>
      <c r="N25" s="102">
        <f t="shared" si="5"/>
        <v>90</v>
      </c>
      <c r="O25" s="3"/>
      <c r="P25" s="3"/>
      <c r="Q25" s="3"/>
      <c r="R25" s="3"/>
    </row>
    <row r="26" spans="1:18" x14ac:dyDescent="0.3">
      <c r="A26" s="1">
        <f t="shared" si="4"/>
        <v>43755</v>
      </c>
      <c r="B26" s="2">
        <v>1</v>
      </c>
      <c r="C26" s="78"/>
      <c r="D26" s="79" t="s">
        <v>154</v>
      </c>
      <c r="E26" s="97">
        <f>E24+E25</f>
        <v>72</v>
      </c>
      <c r="F26" s="98">
        <f t="shared" ref="F26:N26" si="6">F24+F25</f>
        <v>1</v>
      </c>
      <c r="G26" s="98">
        <f t="shared" si="6"/>
        <v>0</v>
      </c>
      <c r="H26" s="99">
        <f t="shared" si="6"/>
        <v>73</v>
      </c>
      <c r="I26" s="97">
        <f t="shared" si="6"/>
        <v>48444</v>
      </c>
      <c r="J26" s="98">
        <f t="shared" si="6"/>
        <v>190</v>
      </c>
      <c r="K26" s="98">
        <f t="shared" si="6"/>
        <v>142</v>
      </c>
      <c r="L26" s="100">
        <f t="shared" si="6"/>
        <v>94</v>
      </c>
      <c r="M26" s="101">
        <f t="shared" si="6"/>
        <v>47815</v>
      </c>
      <c r="N26" s="102">
        <f t="shared" si="6"/>
        <v>439</v>
      </c>
      <c r="O26" s="3"/>
      <c r="P26" s="67"/>
      <c r="Q26" s="3"/>
      <c r="R26" s="3"/>
    </row>
    <row r="27" spans="1:18" x14ac:dyDescent="0.3">
      <c r="A27" s="1">
        <f t="shared" si="4"/>
        <v>43755</v>
      </c>
      <c r="B27" s="2">
        <v>1</v>
      </c>
      <c r="C27" s="80"/>
      <c r="D27" s="81" t="s">
        <v>120</v>
      </c>
      <c r="E27" s="97">
        <f>SUM(E28:E35)</f>
        <v>176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176</v>
      </c>
      <c r="I27" s="97">
        <f t="shared" si="7"/>
        <v>44555</v>
      </c>
      <c r="J27" s="98">
        <f t="shared" si="7"/>
        <v>56</v>
      </c>
      <c r="K27" s="98">
        <f t="shared" si="7"/>
        <v>16</v>
      </c>
      <c r="L27" s="100">
        <f t="shared" si="7"/>
        <v>4</v>
      </c>
      <c r="M27" s="101">
        <f t="shared" si="7"/>
        <v>43837</v>
      </c>
      <c r="N27" s="102">
        <f t="shared" si="7"/>
        <v>662</v>
      </c>
      <c r="O27" s="3"/>
      <c r="P27" s="3"/>
      <c r="Q27" s="3"/>
      <c r="R27" s="3"/>
    </row>
    <row r="28" spans="1:18" x14ac:dyDescent="0.3">
      <c r="A28" s="1">
        <f t="shared" si="4"/>
        <v>43755</v>
      </c>
      <c r="B28" s="2" t="s">
        <v>31</v>
      </c>
      <c r="C28" s="12">
        <v>1</v>
      </c>
      <c r="D28" s="48" t="s">
        <v>32</v>
      </c>
      <c r="E28" s="13">
        <v>33</v>
      </c>
      <c r="F28" s="13">
        <v>0</v>
      </c>
      <c r="G28" s="13">
        <v>0</v>
      </c>
      <c r="H28" s="82">
        <f t="shared" ref="H28:H35" si="8">SUM(E28:G28)</f>
        <v>33</v>
      </c>
      <c r="I28" s="104">
        <f>H28+'16.10'!I28</f>
        <v>10821</v>
      </c>
      <c r="J28" s="49">
        <v>13</v>
      </c>
      <c r="K28" s="49">
        <v>3</v>
      </c>
      <c r="L28" s="49">
        <v>1</v>
      </c>
      <c r="M28" s="14">
        <f t="shared" ref="M28:M35" si="9">I28-N28-J28</f>
        <v>10688</v>
      </c>
      <c r="N28" s="176">
        <v>120</v>
      </c>
      <c r="O28" s="3"/>
      <c r="P28" s="3"/>
      <c r="Q28" s="3"/>
      <c r="R28" s="3"/>
    </row>
    <row r="29" spans="1:18" x14ac:dyDescent="0.3">
      <c r="A29" s="1">
        <f t="shared" si="4"/>
        <v>43755</v>
      </c>
      <c r="B29" s="2" t="s">
        <v>33</v>
      </c>
      <c r="C29" s="15">
        <v>2</v>
      </c>
      <c r="D29" s="50" t="s">
        <v>156</v>
      </c>
      <c r="E29" s="13">
        <v>28</v>
      </c>
      <c r="F29" s="13">
        <v>0</v>
      </c>
      <c r="G29" s="13">
        <v>0</v>
      </c>
      <c r="H29" s="83">
        <f t="shared" si="8"/>
        <v>28</v>
      </c>
      <c r="I29" s="105">
        <f>H29+'16.10'!I29</f>
        <v>7206</v>
      </c>
      <c r="J29" s="51">
        <v>5</v>
      </c>
      <c r="K29" s="51">
        <v>2</v>
      </c>
      <c r="L29" s="51">
        <v>0</v>
      </c>
      <c r="M29" s="17">
        <f t="shared" si="9"/>
        <v>7080</v>
      </c>
      <c r="N29" s="177">
        <v>121</v>
      </c>
      <c r="O29" s="3"/>
      <c r="P29" s="3"/>
      <c r="Q29" s="3"/>
      <c r="R29" s="3"/>
    </row>
    <row r="30" spans="1:18" x14ac:dyDescent="0.3">
      <c r="A30" s="1">
        <f t="shared" si="4"/>
        <v>43755</v>
      </c>
      <c r="B30" s="2" t="s">
        <v>35</v>
      </c>
      <c r="C30" s="15">
        <v>3</v>
      </c>
      <c r="D30" s="50" t="s">
        <v>36</v>
      </c>
      <c r="E30" s="13">
        <v>47</v>
      </c>
      <c r="F30" s="13">
        <v>0</v>
      </c>
      <c r="G30" s="13">
        <v>0</v>
      </c>
      <c r="H30" s="83">
        <f t="shared" si="8"/>
        <v>47</v>
      </c>
      <c r="I30" s="105">
        <f>H30+'16.10'!I30</f>
        <v>10470</v>
      </c>
      <c r="J30" s="51">
        <v>16</v>
      </c>
      <c r="K30" s="51">
        <v>7</v>
      </c>
      <c r="L30" s="51">
        <v>2</v>
      </c>
      <c r="M30" s="17">
        <f t="shared" si="9"/>
        <v>10218</v>
      </c>
      <c r="N30" s="177">
        <v>236</v>
      </c>
      <c r="O30" s="3"/>
      <c r="P30" s="3"/>
      <c r="Q30" s="3"/>
      <c r="R30" s="3"/>
    </row>
    <row r="31" spans="1:18" x14ac:dyDescent="0.3">
      <c r="A31" s="1">
        <f t="shared" si="4"/>
        <v>43755</v>
      </c>
      <c r="B31" s="2" t="s">
        <v>37</v>
      </c>
      <c r="C31" s="15">
        <v>4</v>
      </c>
      <c r="D31" s="50" t="s">
        <v>38</v>
      </c>
      <c r="E31" s="13">
        <v>6</v>
      </c>
      <c r="F31" s="13">
        <v>0</v>
      </c>
      <c r="G31" s="13">
        <v>0</v>
      </c>
      <c r="H31" s="83">
        <f t="shared" si="8"/>
        <v>6</v>
      </c>
      <c r="I31" s="105">
        <f>H31+'16.10'!I31</f>
        <v>2050</v>
      </c>
      <c r="J31" s="51">
        <v>4</v>
      </c>
      <c r="K31" s="51">
        <v>1</v>
      </c>
      <c r="L31" s="51">
        <v>1</v>
      </c>
      <c r="M31" s="17">
        <f t="shared" si="9"/>
        <v>2030</v>
      </c>
      <c r="N31" s="177">
        <v>16</v>
      </c>
      <c r="O31" s="3"/>
      <c r="P31" s="3"/>
      <c r="Q31" s="3"/>
      <c r="R31" s="3"/>
    </row>
    <row r="32" spans="1:18" x14ac:dyDescent="0.3">
      <c r="A32" s="1">
        <f t="shared" si="4"/>
        <v>43755</v>
      </c>
      <c r="B32" s="2" t="s">
        <v>39</v>
      </c>
      <c r="C32" s="15">
        <v>5</v>
      </c>
      <c r="D32" s="50" t="s">
        <v>40</v>
      </c>
      <c r="E32" s="13">
        <v>13</v>
      </c>
      <c r="F32" s="13">
        <v>0</v>
      </c>
      <c r="G32" s="13">
        <v>0</v>
      </c>
      <c r="H32" s="83">
        <f t="shared" si="8"/>
        <v>13</v>
      </c>
      <c r="I32" s="105">
        <f>H32+'16.10'!I32</f>
        <v>4546</v>
      </c>
      <c r="J32" s="51">
        <v>5</v>
      </c>
      <c r="K32" s="51">
        <v>0</v>
      </c>
      <c r="L32" s="51">
        <v>0</v>
      </c>
      <c r="M32" s="17">
        <f t="shared" si="9"/>
        <v>4477</v>
      </c>
      <c r="N32" s="177">
        <v>64</v>
      </c>
      <c r="O32" s="3"/>
      <c r="P32" s="3"/>
      <c r="Q32" s="3"/>
      <c r="R32" s="3"/>
    </row>
    <row r="33" spans="1:18" x14ac:dyDescent="0.3">
      <c r="A33" s="1">
        <f t="shared" si="4"/>
        <v>43755</v>
      </c>
      <c r="B33" s="2" t="s">
        <v>41</v>
      </c>
      <c r="C33" s="15">
        <v>6</v>
      </c>
      <c r="D33" s="50" t="s">
        <v>42</v>
      </c>
      <c r="E33" s="13">
        <v>44</v>
      </c>
      <c r="F33" s="13">
        <v>0</v>
      </c>
      <c r="G33" s="13">
        <v>0</v>
      </c>
      <c r="H33" s="83">
        <f t="shared" si="8"/>
        <v>44</v>
      </c>
      <c r="I33" s="105">
        <f>H33+'16.10'!I33</f>
        <v>6268</v>
      </c>
      <c r="J33" s="51">
        <v>8</v>
      </c>
      <c r="K33" s="51">
        <v>3</v>
      </c>
      <c r="L33" s="51">
        <v>0</v>
      </c>
      <c r="M33" s="17">
        <f t="shared" si="9"/>
        <v>6176</v>
      </c>
      <c r="N33" s="177">
        <v>84</v>
      </c>
      <c r="O33" s="3"/>
      <c r="P33" s="3"/>
      <c r="Q33" s="3"/>
      <c r="R33" s="3"/>
    </row>
    <row r="34" spans="1:18" x14ac:dyDescent="0.3">
      <c r="A34" s="1">
        <f t="shared" si="4"/>
        <v>43755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H34+'16.10'!I34</f>
        <v>966</v>
      </c>
      <c r="J34" s="51">
        <v>1</v>
      </c>
      <c r="K34" s="51">
        <v>0</v>
      </c>
      <c r="L34" s="51">
        <v>0</v>
      </c>
      <c r="M34" s="17">
        <f t="shared" si="9"/>
        <v>963</v>
      </c>
      <c r="N34" s="177">
        <v>2</v>
      </c>
      <c r="O34" s="3"/>
      <c r="P34" s="3"/>
      <c r="Q34" s="3"/>
      <c r="R34" s="3"/>
    </row>
    <row r="35" spans="1:18" x14ac:dyDescent="0.3">
      <c r="A35" s="1">
        <f t="shared" si="4"/>
        <v>43755</v>
      </c>
      <c r="B35" s="2" t="s">
        <v>45</v>
      </c>
      <c r="C35" s="20">
        <v>8</v>
      </c>
      <c r="D35" s="54" t="s">
        <v>46</v>
      </c>
      <c r="E35" s="13">
        <v>5</v>
      </c>
      <c r="F35" s="13">
        <v>0</v>
      </c>
      <c r="G35" s="13">
        <v>0</v>
      </c>
      <c r="H35" s="84">
        <f t="shared" si="8"/>
        <v>5</v>
      </c>
      <c r="I35" s="106">
        <f>H35+'16.10'!I35</f>
        <v>2228</v>
      </c>
      <c r="J35" s="55">
        <v>4</v>
      </c>
      <c r="K35" s="55">
        <v>0</v>
      </c>
      <c r="L35" s="55">
        <v>0</v>
      </c>
      <c r="M35" s="19">
        <f t="shared" si="9"/>
        <v>2205</v>
      </c>
      <c r="N35" s="178">
        <v>19</v>
      </c>
      <c r="O35" s="3"/>
      <c r="P35" s="3"/>
      <c r="Q35" s="3"/>
      <c r="R35" s="3"/>
    </row>
    <row r="36" spans="1:18" x14ac:dyDescent="0.3">
      <c r="A36" s="1">
        <f t="shared" si="4"/>
        <v>43755</v>
      </c>
      <c r="B36" s="2">
        <v>1</v>
      </c>
      <c r="C36" s="103"/>
      <c r="D36" s="22" t="s">
        <v>47</v>
      </c>
      <c r="E36" s="23">
        <f>SUM(E26:E27)</f>
        <v>248</v>
      </c>
      <c r="F36" s="23">
        <f t="shared" ref="F36:N36" si="10">SUM(F26:F27)</f>
        <v>1</v>
      </c>
      <c r="G36" s="23">
        <f t="shared" si="10"/>
        <v>0</v>
      </c>
      <c r="H36" s="23">
        <f t="shared" si="10"/>
        <v>249</v>
      </c>
      <c r="I36" s="23">
        <f t="shared" si="10"/>
        <v>92999</v>
      </c>
      <c r="J36" s="23">
        <f t="shared" si="10"/>
        <v>246</v>
      </c>
      <c r="K36" s="23">
        <f t="shared" si="10"/>
        <v>158</v>
      </c>
      <c r="L36" s="23">
        <f t="shared" si="10"/>
        <v>98</v>
      </c>
      <c r="M36" s="23">
        <f t="shared" si="10"/>
        <v>91652</v>
      </c>
      <c r="N36" s="23">
        <f t="shared" si="10"/>
        <v>1101</v>
      </c>
      <c r="O36" s="3"/>
      <c r="P36" s="3"/>
      <c r="Q36" s="3"/>
      <c r="R36" s="3"/>
    </row>
    <row r="37" spans="1:18" ht="21.6" customHeight="1" x14ac:dyDescent="0.3">
      <c r="A37" s="1">
        <f t="shared" si="4"/>
        <v>43755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43755</v>
      </c>
      <c r="B38" s="64">
        <v>1</v>
      </c>
      <c r="C38" s="69"/>
      <c r="D38" s="306" t="s">
        <v>210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43755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43755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43755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43755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43755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16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90</v>
      </c>
      <c r="O43" s="3"/>
      <c r="P43" s="3"/>
      <c r="Q43" s="3"/>
      <c r="R43" s="3"/>
    </row>
    <row r="44" spans="1:18" ht="58.2" customHeight="1" x14ac:dyDescent="0.3">
      <c r="A44" s="1">
        <f t="shared" si="4"/>
        <v>43755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71" t="s">
        <v>142</v>
      </c>
      <c r="I44" s="65" t="str">
        <f>"me©‡gvU fwZ© 
= "&amp;I75</f>
        <v>me©‡gvU fwZ© 
= 19187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94</v>
      </c>
      <c r="L44" s="65" t="str">
        <f>"wbwðZ g„„Zz¨ 
= "&amp;L75</f>
        <v>wbwðZ g„„Zz¨ 
= 66</v>
      </c>
      <c r="M44" s="65" t="str">
        <f>"QvocÎ cÖvß †ivMx
 = "&amp;M75</f>
        <v>QvocÎ cÖvß †ivMx
 = 18992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43755</v>
      </c>
      <c r="B45" s="2" t="s">
        <v>61</v>
      </c>
      <c r="C45" s="28">
        <v>1</v>
      </c>
      <c r="D45" s="48" t="s">
        <v>62</v>
      </c>
      <c r="E45" s="13">
        <v>3</v>
      </c>
      <c r="F45" s="13">
        <v>0</v>
      </c>
      <c r="G45" s="13">
        <v>0</v>
      </c>
      <c r="H45" s="82">
        <f t="shared" ref="H45:H74" si="11">SUM(E45:G45)</f>
        <v>3</v>
      </c>
      <c r="I45" s="104">
        <f>H45+'16.10'!I45</f>
        <v>1190</v>
      </c>
      <c r="J45" s="49">
        <v>3</v>
      </c>
      <c r="K45" s="49">
        <v>2</v>
      </c>
      <c r="L45" s="49">
        <v>1</v>
      </c>
      <c r="M45" s="14">
        <f t="shared" ref="M45:M74" si="12">I45-N45-J45</f>
        <v>1178</v>
      </c>
      <c r="N45" s="176">
        <v>9</v>
      </c>
      <c r="O45" s="3"/>
      <c r="P45" s="3"/>
      <c r="Q45" s="3"/>
      <c r="R45" s="3"/>
    </row>
    <row r="46" spans="1:18" ht="17.55" customHeight="1" x14ac:dyDescent="0.3">
      <c r="A46" s="1">
        <f t="shared" si="4"/>
        <v>43755</v>
      </c>
      <c r="B46" s="2" t="s">
        <v>15</v>
      </c>
      <c r="C46" s="33">
        <v>2</v>
      </c>
      <c r="D46" s="50" t="s">
        <v>16</v>
      </c>
      <c r="E46" s="13">
        <v>4</v>
      </c>
      <c r="F46" s="13">
        <v>0</v>
      </c>
      <c r="G46" s="13">
        <v>0</v>
      </c>
      <c r="H46" s="83">
        <f t="shared" si="11"/>
        <v>4</v>
      </c>
      <c r="I46" s="105">
        <f>H46+'16.10'!I46</f>
        <v>1795</v>
      </c>
      <c r="J46" s="51">
        <v>11</v>
      </c>
      <c r="K46" s="51">
        <v>9</v>
      </c>
      <c r="L46" s="51">
        <v>7</v>
      </c>
      <c r="M46" s="17">
        <f t="shared" si="12"/>
        <v>1771</v>
      </c>
      <c r="N46" s="177">
        <v>13</v>
      </c>
      <c r="O46" s="3"/>
      <c r="P46" s="3"/>
      <c r="Q46" s="3"/>
      <c r="R46" s="3"/>
    </row>
    <row r="47" spans="1:18" ht="17.55" customHeight="1" x14ac:dyDescent="0.3">
      <c r="A47" s="1">
        <f t="shared" si="4"/>
        <v>43755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H47+'16.10'!I47</f>
        <v>641</v>
      </c>
      <c r="J47" s="51">
        <v>4</v>
      </c>
      <c r="K47" s="51">
        <v>3</v>
      </c>
      <c r="L47" s="51">
        <v>2</v>
      </c>
      <c r="M47" s="17">
        <f t="shared" si="12"/>
        <v>636</v>
      </c>
      <c r="N47" s="177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43755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H48+'16.10'!I48</f>
        <v>733</v>
      </c>
      <c r="J48" s="51">
        <v>8</v>
      </c>
      <c r="K48" s="51">
        <v>7</v>
      </c>
      <c r="L48" s="51">
        <v>4</v>
      </c>
      <c r="M48" s="17">
        <f t="shared" si="12"/>
        <v>719</v>
      </c>
      <c r="N48" s="177">
        <v>6</v>
      </c>
      <c r="O48" s="3"/>
      <c r="P48" s="3"/>
      <c r="Q48" s="3"/>
      <c r="R48" s="3"/>
    </row>
    <row r="49" spans="1:18" ht="17.55" customHeight="1" x14ac:dyDescent="0.3">
      <c r="A49" s="1">
        <f t="shared" si="4"/>
        <v>43755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H49+'16.10'!I49</f>
        <v>876</v>
      </c>
      <c r="J49" s="51">
        <v>12</v>
      </c>
      <c r="K49" s="51">
        <v>12</v>
      </c>
      <c r="L49" s="51">
        <v>12</v>
      </c>
      <c r="M49" s="17">
        <f t="shared" si="12"/>
        <v>860</v>
      </c>
      <c r="N49" s="177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43755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H50+'16.10'!I50</f>
        <v>94</v>
      </c>
      <c r="J50" s="51"/>
      <c r="K50" s="51"/>
      <c r="L50" s="51">
        <v>0</v>
      </c>
      <c r="M50" s="17">
        <f t="shared" si="12"/>
        <v>94</v>
      </c>
      <c r="N50" s="177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43755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H51+'16.10'!I51</f>
        <v>267</v>
      </c>
      <c r="J51" s="51">
        <v>2</v>
      </c>
      <c r="K51" s="51">
        <v>2</v>
      </c>
      <c r="L51" s="51">
        <v>1</v>
      </c>
      <c r="M51" s="17">
        <f t="shared" si="12"/>
        <v>265</v>
      </c>
      <c r="N51" s="177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43755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H52+'16.10'!I52</f>
        <v>353</v>
      </c>
      <c r="J52" s="51">
        <v>1</v>
      </c>
      <c r="K52" s="51">
        <v>1</v>
      </c>
      <c r="L52" s="51">
        <v>1</v>
      </c>
      <c r="M52" s="17">
        <f t="shared" si="12"/>
        <v>352</v>
      </c>
      <c r="N52" s="177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43755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H53+'16.10'!I53</f>
        <v>208</v>
      </c>
      <c r="J53" s="51">
        <v>1</v>
      </c>
      <c r="K53" s="51">
        <v>1</v>
      </c>
      <c r="L53" s="51">
        <v>0</v>
      </c>
      <c r="M53" s="17">
        <f t="shared" si="12"/>
        <v>207</v>
      </c>
      <c r="N53" s="177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43755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H54+'16.10'!I54</f>
        <v>1640</v>
      </c>
      <c r="J54" s="51">
        <v>2</v>
      </c>
      <c r="K54" s="51">
        <v>1</v>
      </c>
      <c r="L54" s="51">
        <v>1</v>
      </c>
      <c r="M54" s="17">
        <f t="shared" si="12"/>
        <v>1631</v>
      </c>
      <c r="N54" s="177">
        <v>7</v>
      </c>
      <c r="O54" s="3"/>
      <c r="P54" s="3"/>
      <c r="Q54" s="3"/>
      <c r="R54" s="3"/>
    </row>
    <row r="55" spans="1:18" ht="17.55" customHeight="1" x14ac:dyDescent="0.3">
      <c r="A55" s="1">
        <f t="shared" si="4"/>
        <v>43755</v>
      </c>
      <c r="B55" s="2" t="s">
        <v>77</v>
      </c>
      <c r="C55" s="33">
        <v>11</v>
      </c>
      <c r="D55" s="52" t="s">
        <v>78</v>
      </c>
      <c r="E55" s="13">
        <v>1</v>
      </c>
      <c r="F55" s="13">
        <v>0</v>
      </c>
      <c r="G55" s="13">
        <v>0</v>
      </c>
      <c r="H55" s="83">
        <f t="shared" si="11"/>
        <v>1</v>
      </c>
      <c r="I55" s="105">
        <f>H55+'16.10'!I55</f>
        <v>221</v>
      </c>
      <c r="J55" s="51"/>
      <c r="K55" s="51"/>
      <c r="L55" s="51">
        <v>0</v>
      </c>
      <c r="M55" s="17">
        <f t="shared" si="12"/>
        <v>220</v>
      </c>
      <c r="N55" s="177">
        <v>1</v>
      </c>
      <c r="O55" s="3"/>
      <c r="P55" s="3"/>
      <c r="Q55" s="3"/>
      <c r="R55" s="3"/>
    </row>
    <row r="56" spans="1:18" ht="17.55" customHeight="1" x14ac:dyDescent="0.3">
      <c r="A56" s="1">
        <f t="shared" si="4"/>
        <v>43755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H56+'16.10'!I56</f>
        <v>141</v>
      </c>
      <c r="J56" s="51">
        <v>1</v>
      </c>
      <c r="K56" s="51">
        <v>1</v>
      </c>
      <c r="L56" s="51">
        <v>1</v>
      </c>
      <c r="M56" s="17">
        <f t="shared" si="12"/>
        <v>140</v>
      </c>
      <c r="N56" s="177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43755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H57+'16.10'!I57</f>
        <v>662</v>
      </c>
      <c r="J57" s="51">
        <v>4</v>
      </c>
      <c r="K57" s="51">
        <v>4</v>
      </c>
      <c r="L57" s="51">
        <v>1</v>
      </c>
      <c r="M57" s="17">
        <f t="shared" si="12"/>
        <v>654</v>
      </c>
      <c r="N57" s="177">
        <v>4</v>
      </c>
      <c r="O57" s="3"/>
      <c r="P57" s="3"/>
      <c r="Q57" s="3"/>
      <c r="R57" s="3"/>
    </row>
    <row r="58" spans="1:18" ht="17.55" customHeight="1" x14ac:dyDescent="0.3">
      <c r="A58" s="1">
        <f t="shared" si="4"/>
        <v>43755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H58+'16.10'!I58</f>
        <v>1348</v>
      </c>
      <c r="J58" s="51">
        <v>6</v>
      </c>
      <c r="K58" s="51">
        <v>6</v>
      </c>
      <c r="L58" s="51">
        <v>4</v>
      </c>
      <c r="M58" s="17">
        <f t="shared" si="12"/>
        <v>1333</v>
      </c>
      <c r="N58" s="177">
        <v>9</v>
      </c>
      <c r="O58" s="3"/>
      <c r="P58" s="3"/>
      <c r="Q58" s="3"/>
      <c r="R58" s="3"/>
    </row>
    <row r="59" spans="1:18" ht="17.55" customHeight="1" x14ac:dyDescent="0.3">
      <c r="A59" s="1">
        <f t="shared" si="4"/>
        <v>43755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H59+'16.10'!I59</f>
        <v>746</v>
      </c>
      <c r="J59" s="51">
        <v>8</v>
      </c>
      <c r="K59" s="51">
        <v>8</v>
      </c>
      <c r="L59" s="51">
        <v>7</v>
      </c>
      <c r="M59" s="17">
        <f t="shared" si="12"/>
        <v>735</v>
      </c>
      <c r="N59" s="177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43755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H60+'16.10'!I60</f>
        <v>355</v>
      </c>
      <c r="J60" s="51"/>
      <c r="K60" s="51"/>
      <c r="L60" s="51">
        <v>0</v>
      </c>
      <c r="M60" s="17">
        <f t="shared" si="12"/>
        <v>354</v>
      </c>
      <c r="N60" s="177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43755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H61+'16.10'!I61</f>
        <v>472</v>
      </c>
      <c r="J61" s="51"/>
      <c r="K61" s="51"/>
      <c r="L61" s="51">
        <v>0</v>
      </c>
      <c r="M61" s="17">
        <f t="shared" si="12"/>
        <v>471</v>
      </c>
      <c r="N61" s="177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43755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H62+'16.10'!I62</f>
        <v>827</v>
      </c>
      <c r="J62" s="51"/>
      <c r="K62" s="51"/>
      <c r="L62" s="51">
        <v>0</v>
      </c>
      <c r="M62" s="17">
        <f t="shared" si="12"/>
        <v>827</v>
      </c>
      <c r="N62" s="177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43755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H63+'16.10'!I63</f>
        <v>781</v>
      </c>
      <c r="J63" s="51">
        <v>6</v>
      </c>
      <c r="K63" s="51">
        <v>5</v>
      </c>
      <c r="L63" s="51">
        <v>5</v>
      </c>
      <c r="M63" s="17">
        <f t="shared" si="12"/>
        <v>770</v>
      </c>
      <c r="N63" s="177">
        <v>5</v>
      </c>
      <c r="O63" s="3"/>
      <c r="P63" s="3"/>
      <c r="Q63" s="3"/>
      <c r="R63" s="3"/>
    </row>
    <row r="64" spans="1:18" ht="17.55" customHeight="1" x14ac:dyDescent="0.3">
      <c r="A64" s="1">
        <f t="shared" si="4"/>
        <v>43755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H64+'16.10'!I64</f>
        <v>957</v>
      </c>
      <c r="J64" s="51"/>
      <c r="K64" s="51"/>
      <c r="L64" s="51">
        <v>0</v>
      </c>
      <c r="M64" s="17">
        <f t="shared" si="12"/>
        <v>957</v>
      </c>
      <c r="N64" s="177">
        <v>0</v>
      </c>
      <c r="O64" s="3"/>
      <c r="P64" s="3"/>
      <c r="Q64" s="3"/>
      <c r="R64" s="3"/>
    </row>
    <row r="65" spans="1:18" ht="17.55" customHeight="1" x14ac:dyDescent="0.3">
      <c r="A65" s="1">
        <f t="shared" si="4"/>
        <v>43755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H65+'16.10'!I65</f>
        <v>477</v>
      </c>
      <c r="J65" s="51">
        <v>4</v>
      </c>
      <c r="K65" s="51">
        <v>4</v>
      </c>
      <c r="L65" s="51">
        <v>4</v>
      </c>
      <c r="M65" s="17">
        <f t="shared" si="12"/>
        <v>471</v>
      </c>
      <c r="N65" s="177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43755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H66+'16.10'!I66</f>
        <v>306</v>
      </c>
      <c r="J66" s="51">
        <v>7</v>
      </c>
      <c r="K66" s="51">
        <v>7</v>
      </c>
      <c r="L66" s="51">
        <v>3</v>
      </c>
      <c r="M66" s="17">
        <f t="shared" si="12"/>
        <v>299</v>
      </c>
      <c r="N66" s="177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43755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H67+'16.10'!I67</f>
        <v>702</v>
      </c>
      <c r="J67" s="51">
        <v>7</v>
      </c>
      <c r="K67" s="51">
        <v>6</v>
      </c>
      <c r="L67" s="51">
        <v>5</v>
      </c>
      <c r="M67" s="17">
        <f t="shared" si="12"/>
        <v>691</v>
      </c>
      <c r="N67" s="177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43755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H68+'16.10'!I68</f>
        <v>356</v>
      </c>
      <c r="J68" s="51">
        <v>2</v>
      </c>
      <c r="K68" s="51">
        <v>2</v>
      </c>
      <c r="L68" s="51">
        <v>0</v>
      </c>
      <c r="M68" s="17">
        <f t="shared" si="12"/>
        <v>354</v>
      </c>
      <c r="N68" s="177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43755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H69+'16.10'!I69</f>
        <v>809</v>
      </c>
      <c r="J69" s="51">
        <v>2</v>
      </c>
      <c r="K69" s="51">
        <v>2</v>
      </c>
      <c r="L69" s="51">
        <v>1</v>
      </c>
      <c r="M69" s="17">
        <f t="shared" si="12"/>
        <v>797</v>
      </c>
      <c r="N69" s="177">
        <v>10</v>
      </c>
      <c r="O69" s="3"/>
      <c r="P69" s="3"/>
      <c r="Q69" s="3"/>
      <c r="R69" s="3"/>
    </row>
    <row r="70" spans="1:18" ht="17.55" customHeight="1" x14ac:dyDescent="0.3">
      <c r="A70" s="1">
        <f t="shared" si="4"/>
        <v>43755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H70+'16.10'!I70</f>
        <v>763</v>
      </c>
      <c r="J70" s="51">
        <v>2</v>
      </c>
      <c r="K70" s="51">
        <v>2</v>
      </c>
      <c r="L70" s="51">
        <v>0</v>
      </c>
      <c r="M70" s="17">
        <f t="shared" si="12"/>
        <v>756</v>
      </c>
      <c r="N70" s="177">
        <v>5</v>
      </c>
      <c r="O70" s="3"/>
      <c r="P70" s="3"/>
      <c r="Q70" s="3"/>
      <c r="R70" s="3"/>
    </row>
    <row r="71" spans="1:18" ht="17.55" customHeight="1" x14ac:dyDescent="0.3">
      <c r="A71" s="1">
        <f t="shared" si="4"/>
        <v>43755</v>
      </c>
      <c r="B71" s="2" t="s">
        <v>109</v>
      </c>
      <c r="C71" s="33">
        <v>27</v>
      </c>
      <c r="D71" s="50" t="s">
        <v>110</v>
      </c>
      <c r="E71" s="13">
        <v>2</v>
      </c>
      <c r="F71" s="13">
        <v>0</v>
      </c>
      <c r="G71" s="13">
        <v>0</v>
      </c>
      <c r="H71" s="83">
        <f t="shared" si="11"/>
        <v>2</v>
      </c>
      <c r="I71" s="105">
        <f>H71+'16.10'!I71</f>
        <v>769</v>
      </c>
      <c r="J71" s="51"/>
      <c r="K71" s="51"/>
      <c r="L71" s="51">
        <v>0</v>
      </c>
      <c r="M71" s="17">
        <f t="shared" si="12"/>
        <v>767</v>
      </c>
      <c r="N71" s="177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43755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H72+'16.10'!I72</f>
        <v>295</v>
      </c>
      <c r="J72" s="51"/>
      <c r="K72" s="51"/>
      <c r="L72" s="51">
        <v>0</v>
      </c>
      <c r="M72" s="17">
        <f t="shared" si="12"/>
        <v>293</v>
      </c>
      <c r="N72" s="177">
        <v>2</v>
      </c>
      <c r="O72" s="3"/>
      <c r="P72" s="3"/>
      <c r="Q72" s="3"/>
      <c r="R72" s="3"/>
    </row>
    <row r="73" spans="1:18" ht="17.55" customHeight="1" x14ac:dyDescent="0.3">
      <c r="A73" s="1">
        <f t="shared" si="4"/>
        <v>43755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H73+'16.10'!I73</f>
        <v>394</v>
      </c>
      <c r="J73" s="51">
        <v>3</v>
      </c>
      <c r="K73" s="51">
        <v>3</v>
      </c>
      <c r="L73" s="51">
        <v>3</v>
      </c>
      <c r="M73" s="17">
        <f t="shared" si="12"/>
        <v>390</v>
      </c>
      <c r="N73" s="177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43755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H74+'16.10'!I74</f>
        <v>9</v>
      </c>
      <c r="J74" s="55">
        <v>9</v>
      </c>
      <c r="K74" s="55">
        <v>6</v>
      </c>
      <c r="L74" s="55">
        <v>3</v>
      </c>
      <c r="M74" s="19">
        <f t="shared" si="12"/>
        <v>0</v>
      </c>
      <c r="N74" s="178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43755</v>
      </c>
      <c r="B75" s="2">
        <v>1</v>
      </c>
      <c r="C75" s="29"/>
      <c r="D75" s="22" t="s">
        <v>117</v>
      </c>
      <c r="E75" s="23">
        <f>SUM(E45:E74)</f>
        <v>16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16</v>
      </c>
      <c r="I75" s="23">
        <f t="shared" si="13"/>
        <v>19187</v>
      </c>
      <c r="J75" s="23">
        <f t="shared" si="13"/>
        <v>105</v>
      </c>
      <c r="K75" s="23">
        <f t="shared" si="13"/>
        <v>94</v>
      </c>
      <c r="L75" s="23">
        <f t="shared" si="13"/>
        <v>66</v>
      </c>
      <c r="M75" s="23">
        <f t="shared" si="13"/>
        <v>18992</v>
      </c>
      <c r="N75" s="23">
        <f t="shared" si="13"/>
        <v>90</v>
      </c>
      <c r="O75" s="3"/>
      <c r="P75" s="3"/>
      <c r="Q75" s="3"/>
      <c r="R75" s="3"/>
    </row>
    <row r="76" spans="1:18" ht="17.55" customHeight="1" x14ac:dyDescent="0.3">
      <c r="A76" s="1">
        <f t="shared" si="4"/>
        <v>43755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43755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43755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43755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43755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43755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43755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43755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43755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43755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43755</v>
      </c>
      <c r="B86" s="2">
        <v>1</v>
      </c>
      <c r="E86" s="30"/>
    </row>
    <row r="87" spans="1:14" x14ac:dyDescent="0.3">
      <c r="A87" s="1">
        <f t="shared" si="4"/>
        <v>43755</v>
      </c>
      <c r="B87" s="2">
        <v>1</v>
      </c>
      <c r="C87" s="304" t="s">
        <v>211</v>
      </c>
      <c r="D87" s="304"/>
      <c r="E87" s="304"/>
      <c r="F87" s="304"/>
      <c r="G87" s="304"/>
      <c r="H87" s="304"/>
    </row>
    <row r="88" spans="1:14" x14ac:dyDescent="0.3">
      <c r="A88" s="1">
        <f t="shared" si="4"/>
        <v>43755</v>
      </c>
      <c r="B88" s="2">
        <v>1</v>
      </c>
      <c r="E88" s="30"/>
    </row>
    <row r="89" spans="1:14" x14ac:dyDescent="0.3">
      <c r="A89" s="1">
        <f t="shared" ref="A89" si="14">$N$3</f>
        <v>43755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8">
    <mergeCell ref="K79:M85"/>
    <mergeCell ref="C87:H87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G24" sqref="G24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43754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43754</v>
      </c>
      <c r="B2" s="2">
        <v>1</v>
      </c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41"/>
      <c r="N2" s="170"/>
    </row>
    <row r="3" spans="1:20" ht="17.399999999999999" x14ac:dyDescent="0.3">
      <c r="A3" s="1">
        <f t="shared" si="0"/>
        <v>43754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43754</v>
      </c>
      <c r="O3" s="3"/>
      <c r="P3" s="3"/>
      <c r="Q3" s="3"/>
      <c r="R3" s="3"/>
    </row>
    <row r="4" spans="1:20" ht="17.399999999999999" x14ac:dyDescent="0.3">
      <c r="A4" s="1">
        <f t="shared" si="0"/>
        <v>43754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43754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43754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43754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43754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43754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283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1173</v>
      </c>
      <c r="O9" s="3"/>
      <c r="P9" s="3"/>
      <c r="Q9" s="40" t="str">
        <f>"24 N›Uvq ?? msL¨v = "&amp;H36</f>
        <v>24 N›Uvq ?? msL¨v = 283</v>
      </c>
    </row>
    <row r="10" spans="1:20" ht="57.6" x14ac:dyDescent="0.3">
      <c r="A10" s="1">
        <f t="shared" si="0"/>
        <v>43754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69" t="s">
        <v>142</v>
      </c>
      <c r="I10" s="65" t="str">
        <f>"me©‡gvU fwZ©
= "&amp;I36</f>
        <v>me©‡gvU fwZ©
= 92750</v>
      </c>
      <c r="J10" s="65" t="str">
        <f>"ch©v‡jvPbvi Rb¨ †cÖwiZ g„„Zz¨ 
= "&amp;J36</f>
        <v>ch©v‡jvPbvi Rb¨ †cÖwiZ g„„Zz¨ 
= 246</v>
      </c>
      <c r="K10" s="65" t="str">
        <f>"ch©v‡jvPbv m¤úbœK…Z g„„Zz¨ 
= "&amp;K36</f>
        <v>ch©v‡jvPbv m¤úbœK…Z g„„Zz¨ 
= 158</v>
      </c>
      <c r="L10" s="65" t="str">
        <f>"wbwðZ g„„Zz¨ 
= "&amp;L36</f>
        <v>wbwðZ g„„Zz¨ 
= 98</v>
      </c>
      <c r="M10" s="65" t="str">
        <f>"QvocÎ cÖvß †ivMx
 = "&amp;M36</f>
        <v>QvocÎ cÖvß †ivMx
 = 91331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43754</v>
      </c>
      <c r="B11" s="2" t="s">
        <v>9</v>
      </c>
      <c r="C11" s="12">
        <v>1</v>
      </c>
      <c r="D11" s="57" t="s">
        <v>10</v>
      </c>
      <c r="E11" s="13">
        <v>29</v>
      </c>
      <c r="F11" s="13">
        <v>0</v>
      </c>
      <c r="G11" s="13">
        <v>0</v>
      </c>
      <c r="H11" s="82">
        <f>SUM(E11:G11)</f>
        <v>29</v>
      </c>
      <c r="I11" s="104">
        <f>H11+'15.10'!I11</f>
        <v>7984</v>
      </c>
      <c r="J11" s="13">
        <v>40</v>
      </c>
      <c r="K11" s="13">
        <v>23</v>
      </c>
      <c r="L11" s="13">
        <v>11</v>
      </c>
      <c r="M11" s="14">
        <f t="shared" ref="M11:M23" si="1">I11-N11-J11</f>
        <v>7850</v>
      </c>
      <c r="N11" s="85">
        <v>94</v>
      </c>
      <c r="O11" s="3"/>
      <c r="P11" s="3"/>
      <c r="Q11" s="3"/>
      <c r="R11" s="3"/>
    </row>
    <row r="12" spans="1:20" x14ac:dyDescent="0.3">
      <c r="A12" s="1">
        <f t="shared" si="0"/>
        <v>43754</v>
      </c>
      <c r="B12" s="2" t="s">
        <v>11</v>
      </c>
      <c r="C12" s="15">
        <v>2</v>
      </c>
      <c r="D12" s="59" t="s">
        <v>144</v>
      </c>
      <c r="E12" s="13">
        <v>13</v>
      </c>
      <c r="F12" s="13">
        <v>0</v>
      </c>
      <c r="G12" s="13">
        <v>0</v>
      </c>
      <c r="H12" s="83">
        <f t="shared" ref="H12:H23" si="2">SUM(E12:G12)</f>
        <v>13</v>
      </c>
      <c r="I12" s="105">
        <f>H12+'15.10'!I12</f>
        <v>4677</v>
      </c>
      <c r="J12" s="16">
        <v>2</v>
      </c>
      <c r="K12" s="16">
        <v>0</v>
      </c>
      <c r="L12" s="16">
        <v>0</v>
      </c>
      <c r="M12" s="17">
        <f t="shared" si="1"/>
        <v>4588</v>
      </c>
      <c r="N12" s="86">
        <v>87</v>
      </c>
      <c r="O12" s="3"/>
      <c r="P12" s="3"/>
      <c r="Q12" s="3"/>
      <c r="R12" s="3"/>
    </row>
    <row r="13" spans="1:20" x14ac:dyDescent="0.3">
      <c r="A13" s="1">
        <f t="shared" si="0"/>
        <v>43754</v>
      </c>
      <c r="B13" s="2" t="s">
        <v>12</v>
      </c>
      <c r="C13" s="15">
        <v>3</v>
      </c>
      <c r="D13" s="59" t="s">
        <v>13</v>
      </c>
      <c r="E13" s="13">
        <v>3</v>
      </c>
      <c r="F13" s="13">
        <v>0</v>
      </c>
      <c r="G13" s="13">
        <v>0</v>
      </c>
      <c r="H13" s="83">
        <f t="shared" si="2"/>
        <v>3</v>
      </c>
      <c r="I13" s="105">
        <f>H13+'15.10'!I13</f>
        <v>1404</v>
      </c>
      <c r="J13" s="16">
        <v>15</v>
      </c>
      <c r="K13" s="16">
        <v>8</v>
      </c>
      <c r="L13" s="16">
        <v>8</v>
      </c>
      <c r="M13" s="17">
        <f t="shared" si="1"/>
        <v>1378</v>
      </c>
      <c r="N13" s="86">
        <v>11</v>
      </c>
      <c r="O13" s="3"/>
      <c r="Q13" s="3"/>
      <c r="R13" s="3"/>
    </row>
    <row r="14" spans="1:20" x14ac:dyDescent="0.3">
      <c r="A14" s="1">
        <f t="shared" si="0"/>
        <v>43754</v>
      </c>
      <c r="B14" s="2" t="s">
        <v>14</v>
      </c>
      <c r="C14" s="15">
        <v>4</v>
      </c>
      <c r="D14" s="59" t="s">
        <v>145</v>
      </c>
      <c r="E14" s="13">
        <v>9</v>
      </c>
      <c r="F14" s="13">
        <v>0</v>
      </c>
      <c r="G14" s="13">
        <v>0</v>
      </c>
      <c r="H14" s="83">
        <f t="shared" si="2"/>
        <v>9</v>
      </c>
      <c r="I14" s="105">
        <f>H14+'15.10'!I14</f>
        <v>3458</v>
      </c>
      <c r="J14" s="16">
        <v>7</v>
      </c>
      <c r="K14" s="16">
        <v>4</v>
      </c>
      <c r="L14" s="16">
        <v>1</v>
      </c>
      <c r="M14" s="17">
        <f t="shared" si="1"/>
        <v>3410</v>
      </c>
      <c r="N14" s="86">
        <v>41</v>
      </c>
      <c r="O14" s="3"/>
      <c r="P14" s="3"/>
      <c r="Q14" s="3"/>
      <c r="R14" s="3"/>
    </row>
    <row r="15" spans="1:20" ht="17.399999999999999" x14ac:dyDescent="0.3">
      <c r="A15" s="1">
        <f t="shared" si="0"/>
        <v>43754</v>
      </c>
      <c r="B15" s="2" t="s">
        <v>19</v>
      </c>
      <c r="C15" s="15">
        <v>5</v>
      </c>
      <c r="D15" s="59" t="s">
        <v>20</v>
      </c>
      <c r="E15" s="13">
        <v>7</v>
      </c>
      <c r="F15" s="13">
        <v>0</v>
      </c>
      <c r="G15" s="13">
        <v>0</v>
      </c>
      <c r="H15" s="83">
        <f t="shared" si="2"/>
        <v>7</v>
      </c>
      <c r="I15" s="105">
        <f>H15+'15.10'!I15</f>
        <v>1556</v>
      </c>
      <c r="J15" s="16">
        <v>3</v>
      </c>
      <c r="K15" s="16">
        <v>2</v>
      </c>
      <c r="L15" s="16">
        <v>2</v>
      </c>
      <c r="M15" s="17">
        <f t="shared" si="1"/>
        <v>1529</v>
      </c>
      <c r="N15" s="86">
        <v>24</v>
      </c>
      <c r="O15" s="3"/>
      <c r="P15" s="3"/>
      <c r="Q15" s="3"/>
      <c r="R15" s="3"/>
    </row>
    <row r="16" spans="1:20" ht="17.399999999999999" x14ac:dyDescent="0.3">
      <c r="A16" s="1">
        <f t="shared" si="0"/>
        <v>43754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H16+'15.10'!I16</f>
        <v>995</v>
      </c>
      <c r="J16" s="16"/>
      <c r="K16" s="16"/>
      <c r="L16" s="16">
        <v>0</v>
      </c>
      <c r="M16" s="17">
        <f t="shared" si="1"/>
        <v>989</v>
      </c>
      <c r="N16" s="86">
        <v>6</v>
      </c>
      <c r="O16" s="3"/>
      <c r="P16" s="3"/>
      <c r="Q16" s="3"/>
      <c r="R16" s="3"/>
    </row>
    <row r="17" spans="1:18" x14ac:dyDescent="0.3">
      <c r="A17" s="1">
        <f t="shared" si="0"/>
        <v>43754</v>
      </c>
      <c r="B17" s="2" t="s">
        <v>23</v>
      </c>
      <c r="C17" s="15">
        <v>7</v>
      </c>
      <c r="D17" s="61" t="s">
        <v>24</v>
      </c>
      <c r="E17" s="13">
        <v>6</v>
      </c>
      <c r="F17" s="13">
        <v>0</v>
      </c>
      <c r="G17" s="13">
        <v>0</v>
      </c>
      <c r="H17" s="83">
        <f t="shared" si="2"/>
        <v>6</v>
      </c>
      <c r="I17" s="105">
        <f>H17+'15.10'!I17</f>
        <v>3883</v>
      </c>
      <c r="J17" s="16">
        <v>15</v>
      </c>
      <c r="K17" s="16">
        <v>9</v>
      </c>
      <c r="L17" s="16">
        <v>4</v>
      </c>
      <c r="M17" s="17">
        <f t="shared" si="1"/>
        <v>3842</v>
      </c>
      <c r="N17" s="86">
        <v>26</v>
      </c>
      <c r="O17" s="3"/>
      <c r="P17" s="3"/>
      <c r="Q17" s="3"/>
      <c r="R17" s="3"/>
    </row>
    <row r="18" spans="1:18" ht="17.399999999999999" x14ac:dyDescent="0.3">
      <c r="A18" s="1">
        <f t="shared" si="0"/>
        <v>43754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H18+'15.10'!I18</f>
        <v>343</v>
      </c>
      <c r="J18" s="16"/>
      <c r="K18" s="16"/>
      <c r="L18" s="16">
        <v>0</v>
      </c>
      <c r="M18" s="17">
        <f t="shared" si="1"/>
        <v>342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43754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H19+'15.10'!I19</f>
        <v>1664</v>
      </c>
      <c r="J19" s="16"/>
      <c r="K19" s="16">
        <v>0</v>
      </c>
      <c r="L19" s="16">
        <v>0</v>
      </c>
      <c r="M19" s="17">
        <f t="shared" si="1"/>
        <v>1646</v>
      </c>
      <c r="N19" s="86">
        <v>18</v>
      </c>
      <c r="O19" s="3"/>
      <c r="P19" s="3"/>
      <c r="Q19" s="3"/>
      <c r="R19" s="3"/>
    </row>
    <row r="20" spans="1:18" x14ac:dyDescent="0.3">
      <c r="A20" s="1">
        <f t="shared" si="0"/>
        <v>43754</v>
      </c>
      <c r="B20" s="2" t="s">
        <v>29</v>
      </c>
      <c r="C20" s="15">
        <v>10</v>
      </c>
      <c r="D20" s="59" t="s">
        <v>30</v>
      </c>
      <c r="E20" s="13">
        <v>7</v>
      </c>
      <c r="F20" s="13">
        <v>0</v>
      </c>
      <c r="G20" s="13">
        <v>0</v>
      </c>
      <c r="H20" s="83">
        <f t="shared" si="2"/>
        <v>7</v>
      </c>
      <c r="I20" s="105">
        <f>H20+'15.10'!I20</f>
        <v>2923</v>
      </c>
      <c r="J20" s="16">
        <v>3</v>
      </c>
      <c r="K20" s="16">
        <v>2</v>
      </c>
      <c r="L20" s="16">
        <v>2</v>
      </c>
      <c r="M20" s="17">
        <f t="shared" si="1"/>
        <v>2868</v>
      </c>
      <c r="N20" s="86">
        <v>52</v>
      </c>
      <c r="O20" s="3"/>
      <c r="P20" s="3"/>
      <c r="Q20" s="3"/>
      <c r="R20" s="3"/>
    </row>
    <row r="21" spans="1:18" ht="22.2" customHeight="1" x14ac:dyDescent="0.3">
      <c r="A21" s="1">
        <f t="shared" si="0"/>
        <v>43754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H21+'15.10'!I21</f>
        <v>238</v>
      </c>
      <c r="J21" s="16"/>
      <c r="K21" s="16"/>
      <c r="L21" s="16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H22+'15.10'!I22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43754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76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76</v>
      </c>
      <c r="I24" s="94">
        <f t="shared" si="3"/>
        <v>29200</v>
      </c>
      <c r="J24" s="92">
        <f t="shared" si="3"/>
        <v>85</v>
      </c>
      <c r="K24" s="92">
        <f t="shared" si="3"/>
        <v>48</v>
      </c>
      <c r="L24" s="92">
        <f t="shared" si="3"/>
        <v>28</v>
      </c>
      <c r="M24" s="95">
        <f t="shared" si="3"/>
        <v>28755</v>
      </c>
      <c r="N24" s="96">
        <f t="shared" si="3"/>
        <v>360</v>
      </c>
      <c r="O24" s="3"/>
      <c r="P24" s="3"/>
      <c r="Q24" s="3"/>
      <c r="R24" s="3"/>
    </row>
    <row r="25" spans="1:18" x14ac:dyDescent="0.3">
      <c r="A25" s="1">
        <f t="shared" ref="A25:A88" si="4">$N$3</f>
        <v>43754</v>
      </c>
      <c r="B25" s="2">
        <v>1</v>
      </c>
      <c r="C25" s="78"/>
      <c r="D25" s="79" t="s">
        <v>119</v>
      </c>
      <c r="E25" s="97">
        <f>E75</f>
        <v>19</v>
      </c>
      <c r="F25" s="98">
        <f t="shared" ref="F25:N25" si="5">F75</f>
        <v>0</v>
      </c>
      <c r="G25" s="98">
        <f t="shared" si="5"/>
        <v>0</v>
      </c>
      <c r="H25" s="99">
        <f t="shared" si="5"/>
        <v>19</v>
      </c>
      <c r="I25" s="97">
        <f t="shared" si="5"/>
        <v>19171</v>
      </c>
      <c r="J25" s="98">
        <f t="shared" si="5"/>
        <v>105</v>
      </c>
      <c r="K25" s="98">
        <f t="shared" si="5"/>
        <v>94</v>
      </c>
      <c r="L25" s="100">
        <f t="shared" si="5"/>
        <v>66</v>
      </c>
      <c r="M25" s="101">
        <f t="shared" si="5"/>
        <v>18979</v>
      </c>
      <c r="N25" s="102">
        <f t="shared" si="5"/>
        <v>87</v>
      </c>
      <c r="O25" s="3"/>
      <c r="P25" s="3"/>
      <c r="Q25" s="3"/>
      <c r="R25" s="3"/>
    </row>
    <row r="26" spans="1:18" x14ac:dyDescent="0.3">
      <c r="A26" s="1">
        <f t="shared" si="4"/>
        <v>43754</v>
      </c>
      <c r="B26" s="2">
        <v>1</v>
      </c>
      <c r="C26" s="78"/>
      <c r="D26" s="79" t="s">
        <v>154</v>
      </c>
      <c r="E26" s="97">
        <f>E24+E25</f>
        <v>95</v>
      </c>
      <c r="F26" s="98">
        <f t="shared" ref="F26:N26" si="6">F24+F25</f>
        <v>0</v>
      </c>
      <c r="G26" s="98">
        <f t="shared" si="6"/>
        <v>0</v>
      </c>
      <c r="H26" s="99">
        <f t="shared" si="6"/>
        <v>95</v>
      </c>
      <c r="I26" s="97">
        <f t="shared" si="6"/>
        <v>48371</v>
      </c>
      <c r="J26" s="98">
        <f t="shared" si="6"/>
        <v>190</v>
      </c>
      <c r="K26" s="98">
        <f t="shared" si="6"/>
        <v>142</v>
      </c>
      <c r="L26" s="100">
        <f t="shared" si="6"/>
        <v>94</v>
      </c>
      <c r="M26" s="101">
        <f t="shared" si="6"/>
        <v>47734</v>
      </c>
      <c r="N26" s="102">
        <f t="shared" si="6"/>
        <v>447</v>
      </c>
      <c r="O26" s="3"/>
      <c r="P26" s="67"/>
      <c r="Q26" s="3"/>
      <c r="R26" s="3"/>
    </row>
    <row r="27" spans="1:18" x14ac:dyDescent="0.3">
      <c r="A27" s="1">
        <f t="shared" si="4"/>
        <v>43754</v>
      </c>
      <c r="B27" s="2">
        <v>1</v>
      </c>
      <c r="C27" s="80"/>
      <c r="D27" s="81" t="s">
        <v>120</v>
      </c>
      <c r="E27" s="97">
        <f>SUM(E28:E35)</f>
        <v>188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188</v>
      </c>
      <c r="I27" s="97">
        <f t="shared" si="7"/>
        <v>44379</v>
      </c>
      <c r="J27" s="98">
        <f t="shared" si="7"/>
        <v>56</v>
      </c>
      <c r="K27" s="98">
        <f t="shared" si="7"/>
        <v>16</v>
      </c>
      <c r="L27" s="100">
        <f t="shared" si="7"/>
        <v>4</v>
      </c>
      <c r="M27" s="101">
        <f t="shared" si="7"/>
        <v>43597</v>
      </c>
      <c r="N27" s="102">
        <f t="shared" si="7"/>
        <v>726</v>
      </c>
      <c r="O27" s="3"/>
      <c r="P27" s="3"/>
      <c r="Q27" s="3"/>
      <c r="R27" s="3"/>
    </row>
    <row r="28" spans="1:18" x14ac:dyDescent="0.3">
      <c r="A28" s="1">
        <f t="shared" si="4"/>
        <v>43754</v>
      </c>
      <c r="B28" s="2" t="s">
        <v>31</v>
      </c>
      <c r="C28" s="12">
        <v>1</v>
      </c>
      <c r="D28" s="48" t="s">
        <v>32</v>
      </c>
      <c r="E28" s="13">
        <v>38</v>
      </c>
      <c r="F28" s="13">
        <v>0</v>
      </c>
      <c r="G28" s="13">
        <v>0</v>
      </c>
      <c r="H28" s="82">
        <f t="shared" ref="H28:H35" si="8">SUM(E28:G28)</f>
        <v>38</v>
      </c>
      <c r="I28" s="104">
        <f>H28+'15.10'!I28</f>
        <v>10788</v>
      </c>
      <c r="J28" s="13">
        <v>13</v>
      </c>
      <c r="K28" s="13">
        <v>3</v>
      </c>
      <c r="L28" s="13">
        <v>1</v>
      </c>
      <c r="M28" s="14">
        <f t="shared" ref="M28:M35" si="9">I28-N28-J28</f>
        <v>10639</v>
      </c>
      <c r="N28" s="85">
        <v>136</v>
      </c>
      <c r="O28" s="3"/>
      <c r="P28" s="3"/>
      <c r="Q28" s="3"/>
      <c r="R28" s="3"/>
    </row>
    <row r="29" spans="1:18" x14ac:dyDescent="0.3">
      <c r="A29" s="1">
        <f t="shared" si="4"/>
        <v>43754</v>
      </c>
      <c r="B29" s="2" t="s">
        <v>33</v>
      </c>
      <c r="C29" s="15">
        <v>2</v>
      </c>
      <c r="D29" s="50" t="s">
        <v>156</v>
      </c>
      <c r="E29" s="13">
        <v>39</v>
      </c>
      <c r="F29" s="13">
        <v>0</v>
      </c>
      <c r="G29" s="13">
        <v>0</v>
      </c>
      <c r="H29" s="83">
        <f t="shared" si="8"/>
        <v>39</v>
      </c>
      <c r="I29" s="105">
        <f>H29+'15.10'!I29</f>
        <v>7178</v>
      </c>
      <c r="J29" s="16">
        <v>5</v>
      </c>
      <c r="K29" s="16">
        <v>2</v>
      </c>
      <c r="L29" s="16">
        <v>0</v>
      </c>
      <c r="M29" s="17">
        <f t="shared" si="9"/>
        <v>7044</v>
      </c>
      <c r="N29" s="86">
        <v>129</v>
      </c>
      <c r="O29" s="3"/>
      <c r="P29" s="3"/>
      <c r="Q29" s="3"/>
      <c r="R29" s="3"/>
    </row>
    <row r="30" spans="1:18" x14ac:dyDescent="0.3">
      <c r="A30" s="1">
        <f t="shared" si="4"/>
        <v>43754</v>
      </c>
      <c r="B30" s="2" t="s">
        <v>35</v>
      </c>
      <c r="C30" s="15">
        <v>3</v>
      </c>
      <c r="D30" s="50" t="s">
        <v>36</v>
      </c>
      <c r="E30" s="13">
        <v>45</v>
      </c>
      <c r="F30" s="13">
        <v>0</v>
      </c>
      <c r="G30" s="13">
        <v>0</v>
      </c>
      <c r="H30" s="83">
        <f t="shared" si="8"/>
        <v>45</v>
      </c>
      <c r="I30" s="105">
        <f>H30+'15.10'!I30</f>
        <v>10423</v>
      </c>
      <c r="J30" s="16">
        <v>16</v>
      </c>
      <c r="K30" s="16">
        <v>7</v>
      </c>
      <c r="L30" s="16">
        <v>2</v>
      </c>
      <c r="M30" s="17">
        <f t="shared" si="9"/>
        <v>10146</v>
      </c>
      <c r="N30" s="86">
        <v>261</v>
      </c>
      <c r="O30" s="3"/>
      <c r="P30" s="3"/>
      <c r="Q30" s="3"/>
      <c r="R30" s="3"/>
    </row>
    <row r="31" spans="1:18" x14ac:dyDescent="0.3">
      <c r="A31" s="1">
        <f t="shared" si="4"/>
        <v>43754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H31+'15.10'!I31</f>
        <v>2044</v>
      </c>
      <c r="J31" s="16">
        <v>4</v>
      </c>
      <c r="K31" s="16">
        <v>1</v>
      </c>
      <c r="L31" s="16">
        <v>1</v>
      </c>
      <c r="M31" s="17">
        <f t="shared" si="9"/>
        <v>2024</v>
      </c>
      <c r="N31" s="86">
        <v>16</v>
      </c>
      <c r="O31" s="3"/>
      <c r="P31" s="3"/>
      <c r="Q31" s="3"/>
      <c r="R31" s="3"/>
    </row>
    <row r="32" spans="1:18" x14ac:dyDescent="0.3">
      <c r="A32" s="1">
        <f t="shared" si="4"/>
        <v>43754</v>
      </c>
      <c r="B32" s="2" t="s">
        <v>39</v>
      </c>
      <c r="C32" s="15">
        <v>5</v>
      </c>
      <c r="D32" s="50" t="s">
        <v>40</v>
      </c>
      <c r="E32" s="13">
        <v>25</v>
      </c>
      <c r="F32" s="13">
        <v>0</v>
      </c>
      <c r="G32" s="13">
        <v>0</v>
      </c>
      <c r="H32" s="83">
        <f t="shared" si="8"/>
        <v>25</v>
      </c>
      <c r="I32" s="105">
        <f>H32+'15.10'!I32</f>
        <v>4533</v>
      </c>
      <c r="J32" s="16">
        <v>5</v>
      </c>
      <c r="K32" s="16">
        <v>0</v>
      </c>
      <c r="L32" s="16">
        <v>0</v>
      </c>
      <c r="M32" s="17">
        <f t="shared" si="9"/>
        <v>4462</v>
      </c>
      <c r="N32" s="86">
        <v>66</v>
      </c>
      <c r="O32" s="3"/>
      <c r="P32" s="3"/>
      <c r="Q32" s="3"/>
      <c r="R32" s="3"/>
    </row>
    <row r="33" spans="1:18" x14ac:dyDescent="0.3">
      <c r="A33" s="1">
        <f t="shared" si="4"/>
        <v>43754</v>
      </c>
      <c r="B33" s="2" t="s">
        <v>41</v>
      </c>
      <c r="C33" s="15">
        <v>6</v>
      </c>
      <c r="D33" s="50" t="s">
        <v>42</v>
      </c>
      <c r="E33" s="13">
        <v>32</v>
      </c>
      <c r="F33" s="13">
        <v>0</v>
      </c>
      <c r="G33" s="13">
        <v>0</v>
      </c>
      <c r="H33" s="83">
        <f t="shared" si="8"/>
        <v>32</v>
      </c>
      <c r="I33" s="105">
        <f>H33+'15.10'!I33</f>
        <v>6224</v>
      </c>
      <c r="J33" s="16">
        <v>8</v>
      </c>
      <c r="K33" s="16">
        <v>3</v>
      </c>
      <c r="L33" s="16">
        <v>0</v>
      </c>
      <c r="M33" s="17">
        <f t="shared" si="9"/>
        <v>6122</v>
      </c>
      <c r="N33" s="86">
        <v>94</v>
      </c>
      <c r="O33" s="3"/>
      <c r="P33" s="3"/>
      <c r="Q33" s="3"/>
      <c r="R33" s="3"/>
    </row>
    <row r="34" spans="1:18" x14ac:dyDescent="0.3">
      <c r="A34" s="1">
        <f t="shared" si="4"/>
        <v>43754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H34+'15.10'!I34</f>
        <v>966</v>
      </c>
      <c r="J34" s="16">
        <v>1</v>
      </c>
      <c r="K34" s="16">
        <v>0</v>
      </c>
      <c r="L34" s="16">
        <v>0</v>
      </c>
      <c r="M34" s="17">
        <f t="shared" si="9"/>
        <v>961</v>
      </c>
      <c r="N34" s="86">
        <v>4</v>
      </c>
      <c r="O34" s="3"/>
      <c r="P34" s="3"/>
      <c r="Q34" s="3"/>
      <c r="R34" s="3"/>
    </row>
    <row r="35" spans="1:18" x14ac:dyDescent="0.3">
      <c r="A35" s="1">
        <f t="shared" si="4"/>
        <v>43754</v>
      </c>
      <c r="B35" s="2" t="s">
        <v>45</v>
      </c>
      <c r="C35" s="20">
        <v>8</v>
      </c>
      <c r="D35" s="54" t="s">
        <v>46</v>
      </c>
      <c r="E35" s="13">
        <v>6</v>
      </c>
      <c r="F35" s="13">
        <v>0</v>
      </c>
      <c r="G35" s="13">
        <v>0</v>
      </c>
      <c r="H35" s="84">
        <f t="shared" si="8"/>
        <v>6</v>
      </c>
      <c r="I35" s="106">
        <f>H35+'15.10'!I35</f>
        <v>2223</v>
      </c>
      <c r="J35" s="18">
        <v>4</v>
      </c>
      <c r="K35" s="18">
        <v>0</v>
      </c>
      <c r="L35" s="18">
        <v>0</v>
      </c>
      <c r="M35" s="19">
        <f t="shared" si="9"/>
        <v>2199</v>
      </c>
      <c r="N35" s="87">
        <v>20</v>
      </c>
      <c r="O35" s="3"/>
      <c r="P35" s="3"/>
      <c r="Q35" s="3"/>
      <c r="R35" s="3"/>
    </row>
    <row r="36" spans="1:18" x14ac:dyDescent="0.3">
      <c r="A36" s="1">
        <f t="shared" si="4"/>
        <v>43754</v>
      </c>
      <c r="B36" s="2">
        <v>1</v>
      </c>
      <c r="C36" s="103"/>
      <c r="D36" s="22" t="s">
        <v>47</v>
      </c>
      <c r="E36" s="23">
        <f>SUM(E26:E27)</f>
        <v>283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283</v>
      </c>
      <c r="I36" s="23">
        <f t="shared" si="10"/>
        <v>92750</v>
      </c>
      <c r="J36" s="23">
        <f t="shared" si="10"/>
        <v>246</v>
      </c>
      <c r="K36" s="23">
        <f t="shared" si="10"/>
        <v>158</v>
      </c>
      <c r="L36" s="23">
        <f t="shared" si="10"/>
        <v>98</v>
      </c>
      <c r="M36" s="23">
        <f t="shared" si="10"/>
        <v>91331</v>
      </c>
      <c r="N36" s="23">
        <f t="shared" si="10"/>
        <v>1173</v>
      </c>
      <c r="O36" s="3"/>
      <c r="P36" s="3"/>
      <c r="Q36" s="3"/>
      <c r="R36" s="3"/>
    </row>
    <row r="37" spans="1:18" ht="21.6" customHeight="1" x14ac:dyDescent="0.3">
      <c r="A37" s="1">
        <f t="shared" si="4"/>
        <v>43754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43754</v>
      </c>
      <c r="B38" s="64">
        <v>1</v>
      </c>
      <c r="C38" s="69"/>
      <c r="D38" s="306" t="s">
        <v>209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43754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43754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43754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43754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43754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19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87</v>
      </c>
      <c r="O43" s="3"/>
      <c r="P43" s="3"/>
      <c r="Q43" s="3"/>
      <c r="R43" s="3"/>
    </row>
    <row r="44" spans="1:18" ht="58.2" customHeight="1" x14ac:dyDescent="0.3">
      <c r="A44" s="1">
        <f t="shared" si="4"/>
        <v>43754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69" t="s">
        <v>142</v>
      </c>
      <c r="I44" s="65" t="str">
        <f>"me©‡gvU fwZ© 
= "&amp;I75</f>
        <v>me©‡gvU fwZ© 
= 19171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94</v>
      </c>
      <c r="L44" s="65" t="str">
        <f>"wbwðZ g„„Zz¨ 
= "&amp;L75</f>
        <v>wbwðZ g„„Zz¨ 
= 66</v>
      </c>
      <c r="M44" s="65" t="str">
        <f>"QvocÎ cÖvß †ivMx
 = "&amp;M75</f>
        <v>QvocÎ cÖvß †ivMx
 = 18979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43754</v>
      </c>
      <c r="B45" s="2" t="s">
        <v>61</v>
      </c>
      <c r="C45" s="28">
        <v>1</v>
      </c>
      <c r="D45" s="48" t="s">
        <v>62</v>
      </c>
      <c r="E45" s="13">
        <v>5</v>
      </c>
      <c r="F45" s="13">
        <v>0</v>
      </c>
      <c r="G45" s="13">
        <v>0</v>
      </c>
      <c r="H45" s="82">
        <f t="shared" ref="H45:H74" si="11">SUM(E45:G45)</f>
        <v>5</v>
      </c>
      <c r="I45" s="104">
        <f>H45+'15.10'!I45</f>
        <v>1187</v>
      </c>
      <c r="J45" s="13">
        <v>3</v>
      </c>
      <c r="K45" s="13">
        <v>2</v>
      </c>
      <c r="L45" s="13">
        <v>1</v>
      </c>
      <c r="M45" s="14">
        <f t="shared" ref="M45:M74" si="12">I45-N45-J45</f>
        <v>1178</v>
      </c>
      <c r="N45" s="85">
        <v>6</v>
      </c>
      <c r="O45" s="3"/>
      <c r="P45" s="3"/>
      <c r="Q45" s="3"/>
      <c r="R45" s="3"/>
    </row>
    <row r="46" spans="1:18" ht="17.55" customHeight="1" x14ac:dyDescent="0.3">
      <c r="A46" s="1">
        <f t="shared" si="4"/>
        <v>43754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H46+'15.10'!I46</f>
        <v>1791</v>
      </c>
      <c r="J46" s="16">
        <v>11</v>
      </c>
      <c r="K46" s="16">
        <v>9</v>
      </c>
      <c r="L46" s="16">
        <v>7</v>
      </c>
      <c r="M46" s="17">
        <f t="shared" si="12"/>
        <v>1767</v>
      </c>
      <c r="N46" s="86">
        <v>13</v>
      </c>
      <c r="O46" s="3"/>
      <c r="P46" s="3"/>
      <c r="Q46" s="3"/>
      <c r="R46" s="3"/>
    </row>
    <row r="47" spans="1:18" ht="17.55" customHeight="1" x14ac:dyDescent="0.3">
      <c r="A47" s="1">
        <f t="shared" si="4"/>
        <v>43754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H47+'15.10'!I47</f>
        <v>641</v>
      </c>
      <c r="J47" s="16">
        <v>4</v>
      </c>
      <c r="K47" s="16">
        <v>3</v>
      </c>
      <c r="L47" s="16">
        <v>2</v>
      </c>
      <c r="M47" s="17">
        <f t="shared" si="12"/>
        <v>635</v>
      </c>
      <c r="N47" s="86">
        <v>2</v>
      </c>
      <c r="O47" s="3"/>
      <c r="P47" s="3"/>
      <c r="Q47" s="3"/>
      <c r="R47" s="3"/>
    </row>
    <row r="48" spans="1:18" ht="17.55" customHeight="1" x14ac:dyDescent="0.3">
      <c r="A48" s="1">
        <f t="shared" si="4"/>
        <v>43754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H48+'15.10'!I48</f>
        <v>733</v>
      </c>
      <c r="J48" s="16">
        <v>8</v>
      </c>
      <c r="K48" s="16">
        <v>7</v>
      </c>
      <c r="L48" s="16">
        <v>4</v>
      </c>
      <c r="M48" s="17">
        <f t="shared" si="12"/>
        <v>719</v>
      </c>
      <c r="N48" s="86">
        <v>6</v>
      </c>
      <c r="O48" s="3"/>
      <c r="P48" s="3"/>
      <c r="Q48" s="3"/>
      <c r="R48" s="3"/>
    </row>
    <row r="49" spans="1:18" ht="17.55" customHeight="1" x14ac:dyDescent="0.3">
      <c r="A49" s="1">
        <f t="shared" si="4"/>
        <v>43754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H49+'15.10'!I49</f>
        <v>875</v>
      </c>
      <c r="J49" s="16">
        <v>12</v>
      </c>
      <c r="K49" s="16">
        <v>12</v>
      </c>
      <c r="L49" s="16">
        <v>12</v>
      </c>
      <c r="M49" s="17">
        <f t="shared" si="12"/>
        <v>859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43754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H50+'15.10'!I50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43754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H51+'15.10'!I51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43754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H52+'15.10'!I52</f>
        <v>353</v>
      </c>
      <c r="J52" s="16">
        <v>1</v>
      </c>
      <c r="K52" s="16">
        <v>1</v>
      </c>
      <c r="L52" s="16">
        <v>1</v>
      </c>
      <c r="M52" s="17">
        <f t="shared" si="12"/>
        <v>352</v>
      </c>
      <c r="N52" s="86">
        <v>0</v>
      </c>
      <c r="O52" s="3"/>
      <c r="P52" s="3"/>
      <c r="Q52" s="3"/>
      <c r="R52" s="3"/>
    </row>
    <row r="53" spans="1:18" ht="17.55" customHeight="1" x14ac:dyDescent="0.3">
      <c r="A53" s="1">
        <f t="shared" si="4"/>
        <v>43754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H53+'15.10'!I53</f>
        <v>208</v>
      </c>
      <c r="J53" s="16">
        <v>1</v>
      </c>
      <c r="K53" s="16">
        <v>1</v>
      </c>
      <c r="L53" s="16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43754</v>
      </c>
      <c r="B54" s="2" t="s">
        <v>75</v>
      </c>
      <c r="C54" s="33">
        <v>10</v>
      </c>
      <c r="D54" s="50" t="s">
        <v>76</v>
      </c>
      <c r="E54" s="13">
        <v>3</v>
      </c>
      <c r="F54" s="13">
        <v>0</v>
      </c>
      <c r="G54" s="13">
        <v>0</v>
      </c>
      <c r="H54" s="83">
        <f t="shared" si="11"/>
        <v>3</v>
      </c>
      <c r="I54" s="105">
        <f>H54+'15.10'!I54</f>
        <v>1638</v>
      </c>
      <c r="J54" s="16">
        <v>2</v>
      </c>
      <c r="K54" s="16">
        <v>1</v>
      </c>
      <c r="L54" s="16">
        <v>1</v>
      </c>
      <c r="M54" s="17">
        <f t="shared" si="12"/>
        <v>1630</v>
      </c>
      <c r="N54" s="86">
        <v>6</v>
      </c>
      <c r="O54" s="3"/>
      <c r="P54" s="3"/>
      <c r="Q54" s="3"/>
      <c r="R54" s="3"/>
    </row>
    <row r="55" spans="1:18" ht="17.55" customHeight="1" x14ac:dyDescent="0.3">
      <c r="A55" s="1">
        <f t="shared" si="4"/>
        <v>43754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H55+'15.10'!I55</f>
        <v>220</v>
      </c>
      <c r="J55" s="16"/>
      <c r="K55" s="16"/>
      <c r="L55" s="16">
        <v>0</v>
      </c>
      <c r="M55" s="17">
        <f t="shared" si="12"/>
        <v>220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43754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H56+'15.10'!I56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43754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H57+'15.10'!I57</f>
        <v>661</v>
      </c>
      <c r="J57" s="16">
        <v>4</v>
      </c>
      <c r="K57" s="16">
        <v>4</v>
      </c>
      <c r="L57" s="16">
        <v>1</v>
      </c>
      <c r="M57" s="17">
        <f t="shared" si="12"/>
        <v>654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43754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H58+'15.10'!I58</f>
        <v>1347</v>
      </c>
      <c r="J58" s="16">
        <v>6</v>
      </c>
      <c r="K58" s="16">
        <v>6</v>
      </c>
      <c r="L58" s="16">
        <v>4</v>
      </c>
      <c r="M58" s="17">
        <f t="shared" si="12"/>
        <v>1330</v>
      </c>
      <c r="N58" s="86">
        <v>11</v>
      </c>
      <c r="O58" s="3"/>
      <c r="P58" s="3"/>
      <c r="Q58" s="3"/>
      <c r="R58" s="3"/>
    </row>
    <row r="59" spans="1:18" ht="17.55" customHeight="1" x14ac:dyDescent="0.3">
      <c r="A59" s="1">
        <f t="shared" si="4"/>
        <v>43754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H59+'15.10'!I59</f>
        <v>746</v>
      </c>
      <c r="J59" s="16">
        <v>8</v>
      </c>
      <c r="K59" s="16">
        <v>8</v>
      </c>
      <c r="L59" s="16">
        <v>7</v>
      </c>
      <c r="M59" s="17">
        <f t="shared" si="12"/>
        <v>735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43754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H60+'15.10'!I60</f>
        <v>355</v>
      </c>
      <c r="J60" s="16"/>
      <c r="K60" s="16"/>
      <c r="L60" s="16">
        <v>0</v>
      </c>
      <c r="M60" s="17">
        <f t="shared" si="12"/>
        <v>354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43754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H61+'15.10'!I61</f>
        <v>472</v>
      </c>
      <c r="J61" s="16"/>
      <c r="K61" s="16"/>
      <c r="L61" s="16">
        <v>0</v>
      </c>
      <c r="M61" s="17">
        <f t="shared" si="12"/>
        <v>471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43754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H62+'15.10'!I62</f>
        <v>827</v>
      </c>
      <c r="J62" s="16"/>
      <c r="K62" s="16"/>
      <c r="L62" s="16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43754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H63+'15.10'!I63</f>
        <v>781</v>
      </c>
      <c r="J63" s="16">
        <v>6</v>
      </c>
      <c r="K63" s="16">
        <v>5</v>
      </c>
      <c r="L63" s="16">
        <v>5</v>
      </c>
      <c r="M63" s="17">
        <f t="shared" si="12"/>
        <v>770</v>
      </c>
      <c r="N63" s="86">
        <v>5</v>
      </c>
      <c r="O63" s="3"/>
      <c r="P63" s="3"/>
      <c r="Q63" s="3"/>
      <c r="R63" s="3"/>
    </row>
    <row r="64" spans="1:18" ht="17.55" customHeight="1" x14ac:dyDescent="0.3">
      <c r="A64" s="1">
        <f t="shared" si="4"/>
        <v>43754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H64+'15.10'!I64</f>
        <v>957</v>
      </c>
      <c r="J64" s="16"/>
      <c r="K64" s="16"/>
      <c r="L64" s="16">
        <v>0</v>
      </c>
      <c r="M64" s="17">
        <f t="shared" si="12"/>
        <v>955</v>
      </c>
      <c r="N64" s="86">
        <v>2</v>
      </c>
      <c r="O64" s="3"/>
      <c r="P64" s="3"/>
      <c r="Q64" s="3"/>
      <c r="R64" s="3"/>
    </row>
    <row r="65" spans="1:18" ht="17.55" customHeight="1" x14ac:dyDescent="0.3">
      <c r="A65" s="1">
        <f t="shared" si="4"/>
        <v>43754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H65+'15.10'!I65</f>
        <v>477</v>
      </c>
      <c r="J65" s="16">
        <v>4</v>
      </c>
      <c r="K65" s="16">
        <v>4</v>
      </c>
      <c r="L65" s="16">
        <v>4</v>
      </c>
      <c r="M65" s="17">
        <f t="shared" si="12"/>
        <v>471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43754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H66+'15.10'!I66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43754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H67+'15.10'!I67</f>
        <v>702</v>
      </c>
      <c r="J67" s="16">
        <v>7</v>
      </c>
      <c r="K67" s="16">
        <v>6</v>
      </c>
      <c r="L67" s="16">
        <v>5</v>
      </c>
      <c r="M67" s="17">
        <f t="shared" si="12"/>
        <v>691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43754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H68+'15.10'!I68</f>
        <v>356</v>
      </c>
      <c r="J68" s="16">
        <v>2</v>
      </c>
      <c r="K68" s="16">
        <v>2</v>
      </c>
      <c r="L68" s="16">
        <v>0</v>
      </c>
      <c r="M68" s="17">
        <f t="shared" si="12"/>
        <v>354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43754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H69+'15.10'!I69</f>
        <v>809</v>
      </c>
      <c r="J69" s="16">
        <v>2</v>
      </c>
      <c r="K69" s="16">
        <v>2</v>
      </c>
      <c r="L69" s="16">
        <v>1</v>
      </c>
      <c r="M69" s="17">
        <f t="shared" si="12"/>
        <v>797</v>
      </c>
      <c r="N69" s="86">
        <v>10</v>
      </c>
      <c r="O69" s="3"/>
      <c r="P69" s="3"/>
      <c r="Q69" s="3"/>
      <c r="R69" s="3"/>
    </row>
    <row r="70" spans="1:18" ht="17.55" customHeight="1" x14ac:dyDescent="0.3">
      <c r="A70" s="1">
        <f t="shared" si="4"/>
        <v>43754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H70+'15.10'!I70</f>
        <v>763</v>
      </c>
      <c r="J70" s="16">
        <v>2</v>
      </c>
      <c r="K70" s="16">
        <v>2</v>
      </c>
      <c r="L70" s="16">
        <v>0</v>
      </c>
      <c r="M70" s="17">
        <f t="shared" si="12"/>
        <v>755</v>
      </c>
      <c r="N70" s="86">
        <v>6</v>
      </c>
      <c r="O70" s="3"/>
      <c r="P70" s="3"/>
      <c r="Q70" s="3"/>
      <c r="R70" s="3"/>
    </row>
    <row r="71" spans="1:18" ht="17.55" customHeight="1" x14ac:dyDescent="0.3">
      <c r="A71" s="1">
        <f t="shared" si="4"/>
        <v>43754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H71+'15.10'!I71</f>
        <v>767</v>
      </c>
      <c r="J71" s="16"/>
      <c r="K71" s="16"/>
      <c r="L71" s="16">
        <v>0</v>
      </c>
      <c r="M71" s="17">
        <f t="shared" si="12"/>
        <v>767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43754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H72+'15.10'!I72</f>
        <v>295</v>
      </c>
      <c r="J72" s="16"/>
      <c r="K72" s="16"/>
      <c r="L72" s="16">
        <v>0</v>
      </c>
      <c r="M72" s="17">
        <f t="shared" si="12"/>
        <v>293</v>
      </c>
      <c r="N72" s="86">
        <v>2</v>
      </c>
      <c r="O72" s="3"/>
      <c r="P72" s="3"/>
      <c r="Q72" s="3"/>
      <c r="R72" s="3"/>
    </row>
    <row r="73" spans="1:18" ht="17.55" customHeight="1" x14ac:dyDescent="0.3">
      <c r="A73" s="1">
        <f t="shared" si="4"/>
        <v>43754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H73+'15.10'!I73</f>
        <v>393</v>
      </c>
      <c r="J73" s="16">
        <v>3</v>
      </c>
      <c r="K73" s="16">
        <v>3</v>
      </c>
      <c r="L73" s="16">
        <v>3</v>
      </c>
      <c r="M73" s="17">
        <f t="shared" si="12"/>
        <v>390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43754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H74+'15.10'!I74</f>
        <v>9</v>
      </c>
      <c r="J74" s="18">
        <v>9</v>
      </c>
      <c r="K74" s="18">
        <v>6</v>
      </c>
      <c r="L74" s="18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43754</v>
      </c>
      <c r="B75" s="2">
        <v>1</v>
      </c>
      <c r="C75" s="29"/>
      <c r="D75" s="22" t="s">
        <v>117</v>
      </c>
      <c r="E75" s="23">
        <f>SUM(E45:E74)</f>
        <v>19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19</v>
      </c>
      <c r="I75" s="23">
        <f t="shared" si="13"/>
        <v>19171</v>
      </c>
      <c r="J75" s="23">
        <f t="shared" si="13"/>
        <v>105</v>
      </c>
      <c r="K75" s="23">
        <f t="shared" si="13"/>
        <v>94</v>
      </c>
      <c r="L75" s="23">
        <f t="shared" si="13"/>
        <v>66</v>
      </c>
      <c r="M75" s="23">
        <f t="shared" si="13"/>
        <v>18979</v>
      </c>
      <c r="N75" s="23">
        <f t="shared" si="13"/>
        <v>87</v>
      </c>
      <c r="O75" s="3"/>
      <c r="P75" s="3"/>
      <c r="Q75" s="3"/>
      <c r="R75" s="3"/>
    </row>
    <row r="76" spans="1:18" ht="17.55" customHeight="1" x14ac:dyDescent="0.3">
      <c r="A76" s="1">
        <f t="shared" si="4"/>
        <v>43754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43754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43754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43754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43754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43754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43754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43754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43754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43754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43754</v>
      </c>
      <c r="B86" s="2">
        <v>1</v>
      </c>
      <c r="E86" s="30"/>
    </row>
    <row r="87" spans="1:14" x14ac:dyDescent="0.3">
      <c r="A87" s="1">
        <f t="shared" si="4"/>
        <v>43754</v>
      </c>
      <c r="B87" s="2">
        <v>1</v>
      </c>
      <c r="E87" s="30"/>
    </row>
    <row r="88" spans="1:14" x14ac:dyDescent="0.3">
      <c r="A88" s="1">
        <f t="shared" si="4"/>
        <v>43754</v>
      </c>
      <c r="B88" s="2">
        <v>1</v>
      </c>
      <c r="E88" s="30"/>
    </row>
    <row r="89" spans="1:14" x14ac:dyDescent="0.3">
      <c r="A89" s="1">
        <f t="shared" ref="A89" si="14">$N$3</f>
        <v>43754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43753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43753</v>
      </c>
      <c r="B2" s="2">
        <v>1</v>
      </c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41"/>
      <c r="N2" s="170"/>
    </row>
    <row r="3" spans="1:20" ht="17.399999999999999" x14ac:dyDescent="0.3">
      <c r="A3" s="1">
        <f t="shared" si="0"/>
        <v>43753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43753</v>
      </c>
      <c r="O3" s="3"/>
      <c r="P3" s="3"/>
      <c r="Q3" s="3"/>
      <c r="R3" s="3"/>
    </row>
    <row r="4" spans="1:20" ht="17.399999999999999" x14ac:dyDescent="0.3">
      <c r="A4" s="1">
        <f t="shared" si="0"/>
        <v>43753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43753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43753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43753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43753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43753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301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1194</v>
      </c>
      <c r="O9" s="3"/>
      <c r="P9" s="3"/>
      <c r="Q9" s="40" t="str">
        <f>"24 N›Uvq ?? msL¨v = "&amp;H36</f>
        <v>24 N›Uvq ?? msL¨v = 301</v>
      </c>
    </row>
    <row r="10" spans="1:20" ht="57.6" x14ac:dyDescent="0.3">
      <c r="A10" s="1">
        <f t="shared" si="0"/>
        <v>43753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69" t="s">
        <v>142</v>
      </c>
      <c r="I10" s="65" t="str">
        <f>"me©‡gvU fwZ©
= "&amp;I36</f>
        <v>me©‡gvU fwZ©
= 92467</v>
      </c>
      <c r="J10" s="65" t="str">
        <f>"ch©v‡jvPbvi Rb¨ †cÖwiZ g„„Zz¨ 
= "&amp;J36</f>
        <v>ch©v‡jvPbvi Rb¨ †cÖwiZ g„„Zz¨ 
= 246</v>
      </c>
      <c r="K10" s="65" t="str">
        <f>"ch©v‡jvPbv m¤úbœK…Z g„„Zz¨ 
= "&amp;K36</f>
        <v>ch©v‡jvPbv m¤úbœK…Z g„„Zz¨ 
= 158</v>
      </c>
      <c r="L10" s="65" t="str">
        <f>"wbwðZ g„„Zz¨ 
= "&amp;L36</f>
        <v>wbwðZ g„„Zz¨ 
= 98</v>
      </c>
      <c r="M10" s="65" t="str">
        <f>"QvocÎ cÖvß †ivMx
 = "&amp;M36</f>
        <v>QvocÎ cÖvß †ivMx
 = 91027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43753</v>
      </c>
      <c r="B11" s="2" t="s">
        <v>9</v>
      </c>
      <c r="C11" s="12">
        <v>1</v>
      </c>
      <c r="D11" s="57" t="s">
        <v>10</v>
      </c>
      <c r="E11" s="13">
        <v>12</v>
      </c>
      <c r="F11" s="13">
        <v>0</v>
      </c>
      <c r="G11" s="13">
        <v>0</v>
      </c>
      <c r="H11" s="82">
        <f>SUM(E11:G11)</f>
        <v>12</v>
      </c>
      <c r="I11" s="104">
        <f>H11+'14.10'!I11</f>
        <v>7955</v>
      </c>
      <c r="J11" s="13">
        <v>40</v>
      </c>
      <c r="K11" s="13">
        <v>23</v>
      </c>
      <c r="L11" s="13">
        <v>11</v>
      </c>
      <c r="M11" s="14">
        <f t="shared" ref="M11:M23" si="1">I11-N11-J11</f>
        <v>7822</v>
      </c>
      <c r="N11" s="85">
        <v>93</v>
      </c>
      <c r="O11" s="3"/>
      <c r="P11" s="3"/>
      <c r="Q11" s="3"/>
      <c r="R11" s="3"/>
    </row>
    <row r="12" spans="1:20" x14ac:dyDescent="0.3">
      <c r="A12" s="1">
        <f t="shared" si="0"/>
        <v>43753</v>
      </c>
      <c r="B12" s="2" t="s">
        <v>11</v>
      </c>
      <c r="C12" s="15">
        <v>2</v>
      </c>
      <c r="D12" s="59" t="s">
        <v>144</v>
      </c>
      <c r="E12" s="13">
        <v>17</v>
      </c>
      <c r="F12" s="13">
        <v>0</v>
      </c>
      <c r="G12" s="13">
        <v>0</v>
      </c>
      <c r="H12" s="83">
        <f t="shared" ref="H12:H23" si="2">SUM(E12:G12)</f>
        <v>17</v>
      </c>
      <c r="I12" s="105">
        <f>H12+'14.10'!I12</f>
        <v>4664</v>
      </c>
      <c r="J12" s="16">
        <v>2</v>
      </c>
      <c r="K12" s="16">
        <v>0</v>
      </c>
      <c r="L12" s="16">
        <v>0</v>
      </c>
      <c r="M12" s="17">
        <f t="shared" si="1"/>
        <v>4567</v>
      </c>
      <c r="N12" s="86">
        <v>95</v>
      </c>
      <c r="O12" s="3"/>
      <c r="P12" s="3"/>
      <c r="Q12" s="3"/>
      <c r="R12" s="3"/>
    </row>
    <row r="13" spans="1:20" x14ac:dyDescent="0.3">
      <c r="A13" s="1">
        <f t="shared" si="0"/>
        <v>43753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H13+'14.10'!I13</f>
        <v>1401</v>
      </c>
      <c r="J13" s="16">
        <v>15</v>
      </c>
      <c r="K13" s="16">
        <v>8</v>
      </c>
      <c r="L13" s="16">
        <v>8</v>
      </c>
      <c r="M13" s="17">
        <f t="shared" si="1"/>
        <v>1378</v>
      </c>
      <c r="N13" s="86">
        <v>8</v>
      </c>
      <c r="O13" s="3"/>
      <c r="Q13" s="3"/>
      <c r="R13" s="3"/>
    </row>
    <row r="14" spans="1:20" x14ac:dyDescent="0.3">
      <c r="A14" s="1">
        <f t="shared" si="0"/>
        <v>43753</v>
      </c>
      <c r="B14" s="2" t="s">
        <v>14</v>
      </c>
      <c r="C14" s="15">
        <v>4</v>
      </c>
      <c r="D14" s="59" t="s">
        <v>145</v>
      </c>
      <c r="E14" s="13">
        <v>8</v>
      </c>
      <c r="F14" s="13">
        <v>0</v>
      </c>
      <c r="G14" s="13">
        <v>0</v>
      </c>
      <c r="H14" s="83">
        <f t="shared" si="2"/>
        <v>8</v>
      </c>
      <c r="I14" s="105">
        <f>H14+'14.10'!I14</f>
        <v>3449</v>
      </c>
      <c r="J14" s="16">
        <v>7</v>
      </c>
      <c r="K14" s="16">
        <v>4</v>
      </c>
      <c r="L14" s="16">
        <v>1</v>
      </c>
      <c r="M14" s="17">
        <f t="shared" si="1"/>
        <v>3405</v>
      </c>
      <c r="N14" s="86">
        <v>37</v>
      </c>
      <c r="O14" s="3"/>
      <c r="P14" s="3"/>
      <c r="Q14" s="3"/>
      <c r="R14" s="3"/>
    </row>
    <row r="15" spans="1:20" ht="17.399999999999999" x14ac:dyDescent="0.3">
      <c r="A15" s="1">
        <f t="shared" si="0"/>
        <v>43753</v>
      </c>
      <c r="B15" s="2" t="s">
        <v>19</v>
      </c>
      <c r="C15" s="15">
        <v>5</v>
      </c>
      <c r="D15" s="59" t="s">
        <v>20</v>
      </c>
      <c r="E15" s="13">
        <v>9</v>
      </c>
      <c r="F15" s="13">
        <v>0</v>
      </c>
      <c r="G15" s="13">
        <v>0</v>
      </c>
      <c r="H15" s="83">
        <f t="shared" si="2"/>
        <v>9</v>
      </c>
      <c r="I15" s="105">
        <f>H15+'14.10'!I15</f>
        <v>1549</v>
      </c>
      <c r="J15" s="16">
        <v>3</v>
      </c>
      <c r="K15" s="16">
        <v>2</v>
      </c>
      <c r="L15" s="16">
        <v>2</v>
      </c>
      <c r="M15" s="17">
        <f t="shared" si="1"/>
        <v>1525</v>
      </c>
      <c r="N15" s="86">
        <v>21</v>
      </c>
      <c r="O15" s="3"/>
      <c r="P15" s="3"/>
      <c r="Q15" s="3"/>
      <c r="R15" s="3"/>
    </row>
    <row r="16" spans="1:20" ht="17.399999999999999" x14ac:dyDescent="0.3">
      <c r="A16" s="1">
        <f t="shared" si="0"/>
        <v>43753</v>
      </c>
      <c r="B16" s="2" t="s">
        <v>21</v>
      </c>
      <c r="C16" s="15">
        <v>6</v>
      </c>
      <c r="D16" s="61" t="s">
        <v>22</v>
      </c>
      <c r="E16" s="13">
        <v>3</v>
      </c>
      <c r="F16" s="13">
        <v>0</v>
      </c>
      <c r="G16" s="13">
        <v>0</v>
      </c>
      <c r="H16" s="83">
        <f t="shared" si="2"/>
        <v>3</v>
      </c>
      <c r="I16" s="105">
        <f>H16+'14.10'!I16</f>
        <v>993</v>
      </c>
      <c r="J16" s="16"/>
      <c r="K16" s="16"/>
      <c r="L16" s="16">
        <v>0</v>
      </c>
      <c r="M16" s="17">
        <f t="shared" si="1"/>
        <v>988</v>
      </c>
      <c r="N16" s="86">
        <v>5</v>
      </c>
      <c r="O16" s="3"/>
      <c r="P16" s="3"/>
      <c r="Q16" s="3"/>
      <c r="R16" s="3"/>
    </row>
    <row r="17" spans="1:18" x14ac:dyDescent="0.3">
      <c r="A17" s="1">
        <f t="shared" si="0"/>
        <v>43753</v>
      </c>
      <c r="B17" s="2" t="s">
        <v>23</v>
      </c>
      <c r="C17" s="15">
        <v>7</v>
      </c>
      <c r="D17" s="61" t="s">
        <v>24</v>
      </c>
      <c r="E17" s="13">
        <v>5</v>
      </c>
      <c r="F17" s="13">
        <v>0</v>
      </c>
      <c r="G17" s="13">
        <v>0</v>
      </c>
      <c r="H17" s="83">
        <f t="shared" si="2"/>
        <v>5</v>
      </c>
      <c r="I17" s="105">
        <f>H17+'14.10'!I17</f>
        <v>3877</v>
      </c>
      <c r="J17" s="16">
        <v>15</v>
      </c>
      <c r="K17" s="16">
        <v>9</v>
      </c>
      <c r="L17" s="16">
        <v>4</v>
      </c>
      <c r="M17" s="17">
        <f t="shared" si="1"/>
        <v>3827</v>
      </c>
      <c r="N17" s="86">
        <v>35</v>
      </c>
      <c r="O17" s="3"/>
      <c r="P17" s="3"/>
      <c r="Q17" s="3"/>
      <c r="R17" s="3"/>
    </row>
    <row r="18" spans="1:18" ht="17.399999999999999" x14ac:dyDescent="0.3">
      <c r="A18" s="1">
        <f t="shared" si="0"/>
        <v>43753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H18+'14.10'!I18</f>
        <v>343</v>
      </c>
      <c r="J18" s="16"/>
      <c r="K18" s="16"/>
      <c r="L18" s="16">
        <v>0</v>
      </c>
      <c r="M18" s="17">
        <f t="shared" si="1"/>
        <v>342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43753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H19+'14.10'!I19</f>
        <v>1664</v>
      </c>
      <c r="J19" s="16"/>
      <c r="K19" s="16">
        <v>0</v>
      </c>
      <c r="L19" s="16">
        <v>0</v>
      </c>
      <c r="M19" s="17">
        <f t="shared" si="1"/>
        <v>1641</v>
      </c>
      <c r="N19" s="86">
        <v>23</v>
      </c>
      <c r="O19" s="3"/>
      <c r="P19" s="3"/>
      <c r="Q19" s="3"/>
      <c r="R19" s="3"/>
    </row>
    <row r="20" spans="1:18" x14ac:dyDescent="0.3">
      <c r="A20" s="1">
        <f t="shared" si="0"/>
        <v>43753</v>
      </c>
      <c r="B20" s="2" t="s">
        <v>29</v>
      </c>
      <c r="C20" s="15">
        <v>10</v>
      </c>
      <c r="D20" s="59" t="s">
        <v>30</v>
      </c>
      <c r="E20" s="13">
        <v>10</v>
      </c>
      <c r="F20" s="13">
        <v>0</v>
      </c>
      <c r="G20" s="13">
        <v>0</v>
      </c>
      <c r="H20" s="83">
        <f t="shared" si="2"/>
        <v>10</v>
      </c>
      <c r="I20" s="105">
        <f>H20+'14.10'!I20</f>
        <v>2916</v>
      </c>
      <c r="J20" s="16">
        <v>3</v>
      </c>
      <c r="K20" s="16">
        <v>2</v>
      </c>
      <c r="L20" s="16">
        <v>2</v>
      </c>
      <c r="M20" s="17">
        <f t="shared" si="1"/>
        <v>2859</v>
      </c>
      <c r="N20" s="86">
        <v>54</v>
      </c>
      <c r="O20" s="3"/>
      <c r="P20" s="3"/>
      <c r="Q20" s="3"/>
      <c r="R20" s="3"/>
    </row>
    <row r="21" spans="1:18" ht="22.2" customHeight="1" x14ac:dyDescent="0.3">
      <c r="A21" s="1">
        <f t="shared" si="0"/>
        <v>43753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H21+'14.10'!I21</f>
        <v>238</v>
      </c>
      <c r="J21" s="16"/>
      <c r="K21" s="16"/>
      <c r="L21" s="16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H22+'14.10'!I22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43753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67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67</v>
      </c>
      <c r="I24" s="94">
        <f t="shared" si="3"/>
        <v>29124</v>
      </c>
      <c r="J24" s="92">
        <f t="shared" si="3"/>
        <v>85</v>
      </c>
      <c r="K24" s="92">
        <f t="shared" si="3"/>
        <v>48</v>
      </c>
      <c r="L24" s="92">
        <f t="shared" si="3"/>
        <v>28</v>
      </c>
      <c r="M24" s="95">
        <f t="shared" si="3"/>
        <v>28667</v>
      </c>
      <c r="N24" s="96">
        <f t="shared" si="3"/>
        <v>372</v>
      </c>
      <c r="O24" s="3"/>
      <c r="P24" s="3"/>
      <c r="Q24" s="3"/>
      <c r="R24" s="3"/>
    </row>
    <row r="25" spans="1:18" x14ac:dyDescent="0.3">
      <c r="A25" s="1">
        <f t="shared" ref="A25:A88" si="4">$N$3</f>
        <v>43753</v>
      </c>
      <c r="B25" s="2">
        <v>1</v>
      </c>
      <c r="C25" s="78"/>
      <c r="D25" s="79" t="s">
        <v>119</v>
      </c>
      <c r="E25" s="97">
        <f>E75</f>
        <v>25</v>
      </c>
      <c r="F25" s="98">
        <f t="shared" ref="F25:N25" si="5">F75</f>
        <v>0</v>
      </c>
      <c r="G25" s="98">
        <f t="shared" si="5"/>
        <v>0</v>
      </c>
      <c r="H25" s="99">
        <f t="shared" si="5"/>
        <v>25</v>
      </c>
      <c r="I25" s="97">
        <f t="shared" si="5"/>
        <v>19152</v>
      </c>
      <c r="J25" s="98">
        <f t="shared" si="5"/>
        <v>105</v>
      </c>
      <c r="K25" s="98">
        <f t="shared" si="5"/>
        <v>94</v>
      </c>
      <c r="L25" s="100">
        <f t="shared" si="5"/>
        <v>66</v>
      </c>
      <c r="M25" s="101">
        <f t="shared" si="5"/>
        <v>18962</v>
      </c>
      <c r="N25" s="102">
        <f t="shared" si="5"/>
        <v>85</v>
      </c>
      <c r="O25" s="3"/>
      <c r="P25" s="3"/>
      <c r="Q25" s="3"/>
      <c r="R25" s="3"/>
    </row>
    <row r="26" spans="1:18" x14ac:dyDescent="0.3">
      <c r="A26" s="1">
        <f t="shared" si="4"/>
        <v>43753</v>
      </c>
      <c r="B26" s="2">
        <v>1</v>
      </c>
      <c r="C26" s="78"/>
      <c r="D26" s="79" t="s">
        <v>154</v>
      </c>
      <c r="E26" s="97">
        <f>E24+E25</f>
        <v>92</v>
      </c>
      <c r="F26" s="98">
        <f t="shared" ref="F26:N26" si="6">F24+F25</f>
        <v>0</v>
      </c>
      <c r="G26" s="98">
        <f t="shared" si="6"/>
        <v>0</v>
      </c>
      <c r="H26" s="99">
        <f t="shared" si="6"/>
        <v>92</v>
      </c>
      <c r="I26" s="97">
        <f t="shared" si="6"/>
        <v>48276</v>
      </c>
      <c r="J26" s="98">
        <f t="shared" si="6"/>
        <v>190</v>
      </c>
      <c r="K26" s="98">
        <f t="shared" si="6"/>
        <v>142</v>
      </c>
      <c r="L26" s="100">
        <f t="shared" si="6"/>
        <v>94</v>
      </c>
      <c r="M26" s="101">
        <f t="shared" si="6"/>
        <v>47629</v>
      </c>
      <c r="N26" s="102">
        <f t="shared" si="6"/>
        <v>457</v>
      </c>
      <c r="O26" s="3"/>
      <c r="P26" s="67"/>
      <c r="Q26" s="3"/>
      <c r="R26" s="3"/>
    </row>
    <row r="27" spans="1:18" x14ac:dyDescent="0.3">
      <c r="A27" s="1">
        <f t="shared" si="4"/>
        <v>43753</v>
      </c>
      <c r="B27" s="2">
        <v>1</v>
      </c>
      <c r="C27" s="80"/>
      <c r="D27" s="81" t="s">
        <v>120</v>
      </c>
      <c r="E27" s="97">
        <f>SUM(E28:E35)</f>
        <v>209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209</v>
      </c>
      <c r="I27" s="97">
        <f t="shared" si="7"/>
        <v>44191</v>
      </c>
      <c r="J27" s="98">
        <f t="shared" si="7"/>
        <v>56</v>
      </c>
      <c r="K27" s="98">
        <f t="shared" si="7"/>
        <v>16</v>
      </c>
      <c r="L27" s="100">
        <f t="shared" si="7"/>
        <v>4</v>
      </c>
      <c r="M27" s="101">
        <f t="shared" si="7"/>
        <v>43398</v>
      </c>
      <c r="N27" s="102">
        <f t="shared" si="7"/>
        <v>737</v>
      </c>
      <c r="O27" s="3"/>
      <c r="P27" s="3"/>
      <c r="Q27" s="3"/>
      <c r="R27" s="3"/>
    </row>
    <row r="28" spans="1:18" x14ac:dyDescent="0.3">
      <c r="A28" s="1">
        <f t="shared" si="4"/>
        <v>43753</v>
      </c>
      <c r="B28" s="2" t="s">
        <v>31</v>
      </c>
      <c r="C28" s="12">
        <v>1</v>
      </c>
      <c r="D28" s="48" t="s">
        <v>32</v>
      </c>
      <c r="E28" s="13">
        <v>55</v>
      </c>
      <c r="F28" s="13">
        <v>0</v>
      </c>
      <c r="G28" s="13">
        <v>0</v>
      </c>
      <c r="H28" s="82">
        <f t="shared" ref="H28:H35" si="8">SUM(E28:G28)</f>
        <v>55</v>
      </c>
      <c r="I28" s="104">
        <f>H28+'14.10'!I28</f>
        <v>10750</v>
      </c>
      <c r="J28" s="13">
        <v>13</v>
      </c>
      <c r="K28" s="13">
        <v>3</v>
      </c>
      <c r="L28" s="13">
        <v>1</v>
      </c>
      <c r="M28" s="14">
        <f t="shared" ref="M28:M35" si="9">I28-N28-J28</f>
        <v>10608</v>
      </c>
      <c r="N28" s="85">
        <v>129</v>
      </c>
      <c r="O28" s="3"/>
      <c r="P28" s="3"/>
      <c r="Q28" s="3"/>
      <c r="R28" s="3"/>
    </row>
    <row r="29" spans="1:18" x14ac:dyDescent="0.3">
      <c r="A29" s="1">
        <f t="shared" si="4"/>
        <v>43753</v>
      </c>
      <c r="B29" s="2" t="s">
        <v>33</v>
      </c>
      <c r="C29" s="15">
        <v>2</v>
      </c>
      <c r="D29" s="50" t="s">
        <v>156</v>
      </c>
      <c r="E29" s="13">
        <v>29</v>
      </c>
      <c r="F29" s="13">
        <v>0</v>
      </c>
      <c r="G29" s="13">
        <v>0</v>
      </c>
      <c r="H29" s="83">
        <f t="shared" si="8"/>
        <v>29</v>
      </c>
      <c r="I29" s="105">
        <f>H29+'14.10'!I29</f>
        <v>7139</v>
      </c>
      <c r="J29" s="16">
        <v>5</v>
      </c>
      <c r="K29" s="16">
        <v>2</v>
      </c>
      <c r="L29" s="16">
        <v>0</v>
      </c>
      <c r="M29" s="17">
        <f t="shared" si="9"/>
        <v>7011</v>
      </c>
      <c r="N29" s="86">
        <v>123</v>
      </c>
      <c r="O29" s="3"/>
      <c r="P29" s="3"/>
      <c r="Q29" s="3"/>
      <c r="R29" s="3"/>
    </row>
    <row r="30" spans="1:18" x14ac:dyDescent="0.3">
      <c r="A30" s="1">
        <f t="shared" si="4"/>
        <v>43753</v>
      </c>
      <c r="B30" s="2" t="s">
        <v>35</v>
      </c>
      <c r="C30" s="15">
        <v>3</v>
      </c>
      <c r="D30" s="50" t="s">
        <v>36</v>
      </c>
      <c r="E30" s="13">
        <v>68</v>
      </c>
      <c r="F30" s="13">
        <v>0</v>
      </c>
      <c r="G30" s="13">
        <v>0</v>
      </c>
      <c r="H30" s="83">
        <f t="shared" si="8"/>
        <v>68</v>
      </c>
      <c r="I30" s="105">
        <f>H30+'14.10'!I30</f>
        <v>10378</v>
      </c>
      <c r="J30" s="16">
        <v>16</v>
      </c>
      <c r="K30" s="16">
        <v>7</v>
      </c>
      <c r="L30" s="16">
        <v>2</v>
      </c>
      <c r="M30" s="17">
        <f t="shared" si="9"/>
        <v>10068</v>
      </c>
      <c r="N30" s="86">
        <v>294</v>
      </c>
      <c r="O30" s="3"/>
      <c r="P30" s="3"/>
      <c r="Q30" s="3"/>
      <c r="R30" s="3"/>
    </row>
    <row r="31" spans="1:18" x14ac:dyDescent="0.3">
      <c r="A31" s="1">
        <f t="shared" si="4"/>
        <v>43753</v>
      </c>
      <c r="B31" s="2" t="s">
        <v>37</v>
      </c>
      <c r="C31" s="15">
        <v>4</v>
      </c>
      <c r="D31" s="50" t="s">
        <v>38</v>
      </c>
      <c r="E31" s="13">
        <v>7</v>
      </c>
      <c r="F31" s="13">
        <v>0</v>
      </c>
      <c r="G31" s="13">
        <v>0</v>
      </c>
      <c r="H31" s="83">
        <f t="shared" si="8"/>
        <v>7</v>
      </c>
      <c r="I31" s="105">
        <f>H31+'14.10'!I31</f>
        <v>2042</v>
      </c>
      <c r="J31" s="16">
        <v>4</v>
      </c>
      <c r="K31" s="16">
        <v>1</v>
      </c>
      <c r="L31" s="16">
        <v>1</v>
      </c>
      <c r="M31" s="17">
        <f t="shared" si="9"/>
        <v>2019</v>
      </c>
      <c r="N31" s="86">
        <v>19</v>
      </c>
      <c r="O31" s="3"/>
      <c r="P31" s="3"/>
      <c r="Q31" s="3"/>
      <c r="R31" s="3"/>
    </row>
    <row r="32" spans="1:18" x14ac:dyDescent="0.3">
      <c r="A32" s="1">
        <f t="shared" si="4"/>
        <v>43753</v>
      </c>
      <c r="B32" s="2" t="s">
        <v>39</v>
      </c>
      <c r="C32" s="15">
        <v>5</v>
      </c>
      <c r="D32" s="50" t="s">
        <v>40</v>
      </c>
      <c r="E32" s="13">
        <v>12</v>
      </c>
      <c r="F32" s="13">
        <v>0</v>
      </c>
      <c r="G32" s="13">
        <v>0</v>
      </c>
      <c r="H32" s="83">
        <f t="shared" si="8"/>
        <v>12</v>
      </c>
      <c r="I32" s="105">
        <f>H32+'14.10'!I32</f>
        <v>4508</v>
      </c>
      <c r="J32" s="16">
        <v>5</v>
      </c>
      <c r="K32" s="16">
        <v>0</v>
      </c>
      <c r="L32" s="16">
        <v>0</v>
      </c>
      <c r="M32" s="17">
        <f t="shared" si="9"/>
        <v>4438</v>
      </c>
      <c r="N32" s="86">
        <v>65</v>
      </c>
      <c r="O32" s="3"/>
      <c r="P32" s="3"/>
      <c r="Q32" s="3"/>
      <c r="R32" s="3"/>
    </row>
    <row r="33" spans="1:18" x14ac:dyDescent="0.3">
      <c r="A33" s="1">
        <f t="shared" si="4"/>
        <v>43753</v>
      </c>
      <c r="B33" s="2" t="s">
        <v>41</v>
      </c>
      <c r="C33" s="15">
        <v>6</v>
      </c>
      <c r="D33" s="50" t="s">
        <v>42</v>
      </c>
      <c r="E33" s="13">
        <v>31</v>
      </c>
      <c r="F33" s="13">
        <v>0</v>
      </c>
      <c r="G33" s="13">
        <v>0</v>
      </c>
      <c r="H33" s="83">
        <f t="shared" si="8"/>
        <v>31</v>
      </c>
      <c r="I33" s="105">
        <f>H33+'14.10'!I33</f>
        <v>6192</v>
      </c>
      <c r="J33" s="16">
        <v>8</v>
      </c>
      <c r="K33" s="16">
        <v>3</v>
      </c>
      <c r="L33" s="16">
        <v>0</v>
      </c>
      <c r="M33" s="17">
        <f t="shared" si="9"/>
        <v>6104</v>
      </c>
      <c r="N33" s="86">
        <v>80</v>
      </c>
      <c r="O33" s="3"/>
      <c r="P33" s="3"/>
      <c r="Q33" s="3"/>
      <c r="R33" s="3"/>
    </row>
    <row r="34" spans="1:18" x14ac:dyDescent="0.3">
      <c r="A34" s="1">
        <f t="shared" si="4"/>
        <v>43753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H34+'14.10'!I34</f>
        <v>965</v>
      </c>
      <c r="J34" s="16">
        <v>1</v>
      </c>
      <c r="K34" s="16">
        <v>0</v>
      </c>
      <c r="L34" s="16">
        <v>0</v>
      </c>
      <c r="M34" s="17">
        <f t="shared" si="9"/>
        <v>957</v>
      </c>
      <c r="N34" s="86">
        <v>7</v>
      </c>
      <c r="O34" s="3"/>
      <c r="P34" s="3"/>
      <c r="Q34" s="3"/>
      <c r="R34" s="3"/>
    </row>
    <row r="35" spans="1:18" x14ac:dyDescent="0.3">
      <c r="A35" s="1">
        <f t="shared" si="4"/>
        <v>43753</v>
      </c>
      <c r="B35" s="2" t="s">
        <v>45</v>
      </c>
      <c r="C35" s="20">
        <v>8</v>
      </c>
      <c r="D35" s="54" t="s">
        <v>46</v>
      </c>
      <c r="E35" s="13">
        <v>6</v>
      </c>
      <c r="F35" s="13">
        <v>0</v>
      </c>
      <c r="G35" s="13">
        <v>0</v>
      </c>
      <c r="H35" s="84">
        <f t="shared" si="8"/>
        <v>6</v>
      </c>
      <c r="I35" s="106">
        <f>H35+'14.10'!I35</f>
        <v>2217</v>
      </c>
      <c r="J35" s="18">
        <v>4</v>
      </c>
      <c r="K35" s="18">
        <v>0</v>
      </c>
      <c r="L35" s="18">
        <v>0</v>
      </c>
      <c r="M35" s="19">
        <f t="shared" si="9"/>
        <v>2193</v>
      </c>
      <c r="N35" s="87">
        <v>20</v>
      </c>
      <c r="O35" s="3"/>
      <c r="P35" s="3"/>
      <c r="Q35" s="3"/>
      <c r="R35" s="3"/>
    </row>
    <row r="36" spans="1:18" x14ac:dyDescent="0.3">
      <c r="A36" s="1">
        <f t="shared" si="4"/>
        <v>43753</v>
      </c>
      <c r="B36" s="2">
        <v>1</v>
      </c>
      <c r="C36" s="103"/>
      <c r="D36" s="22" t="s">
        <v>47</v>
      </c>
      <c r="E36" s="23">
        <f>SUM(E26:E27)</f>
        <v>301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301</v>
      </c>
      <c r="I36" s="23">
        <f t="shared" si="10"/>
        <v>92467</v>
      </c>
      <c r="J36" s="23">
        <f t="shared" si="10"/>
        <v>246</v>
      </c>
      <c r="K36" s="23">
        <f t="shared" si="10"/>
        <v>158</v>
      </c>
      <c r="L36" s="23">
        <f t="shared" si="10"/>
        <v>98</v>
      </c>
      <c r="M36" s="23">
        <f t="shared" si="10"/>
        <v>91027</v>
      </c>
      <c r="N36" s="23">
        <f t="shared" si="10"/>
        <v>1194</v>
      </c>
      <c r="O36" s="3"/>
      <c r="P36" s="3"/>
      <c r="Q36" s="3"/>
      <c r="R36" s="3"/>
    </row>
    <row r="37" spans="1:18" ht="21.6" customHeight="1" x14ac:dyDescent="0.3">
      <c r="A37" s="1">
        <f t="shared" si="4"/>
        <v>43753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43753</v>
      </c>
      <c r="B38" s="64">
        <v>1</v>
      </c>
      <c r="C38" s="69"/>
      <c r="D38" s="306" t="s">
        <v>208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43753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43753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43753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43753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43753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85</v>
      </c>
      <c r="O43" s="3"/>
      <c r="P43" s="3"/>
      <c r="Q43" s="3"/>
      <c r="R43" s="3"/>
    </row>
    <row r="44" spans="1:18" ht="58.2" customHeight="1" x14ac:dyDescent="0.3">
      <c r="A44" s="1">
        <f t="shared" si="4"/>
        <v>43753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69" t="s">
        <v>142</v>
      </c>
      <c r="I44" s="65" t="str">
        <f>"me©‡gvU fwZ© 
= "&amp;I75</f>
        <v>me©‡gvU fwZ© 
= 19152</v>
      </c>
      <c r="J44" s="65" t="str">
        <f>"ch©v‡jvPbvi Rb¨ †cÖwiZ g„„Zz¨ 
= "&amp;J75</f>
        <v>ch©v‡jvPbvi Rb¨ †cÖwiZ g„„Zz¨ 
= 105</v>
      </c>
      <c r="K44" s="65" t="str">
        <f>"ch©v‡jvPbv m¤úbœK…Z g„„Zz¨ 
= "&amp;K75</f>
        <v>ch©v‡jvPbv m¤úbœK…Z g„„Zz¨ 
= 94</v>
      </c>
      <c r="L44" s="65" t="str">
        <f>"wbwðZ g„„Zz¨ 
= "&amp;L75</f>
        <v>wbwðZ g„„Zz¨ 
= 66</v>
      </c>
      <c r="M44" s="65" t="str">
        <f>"QvocÎ cÖvß †ivMx
 = "&amp;M75</f>
        <v>QvocÎ cÖvß †ivMx
 = 18962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43753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H45+'14.10'!I45</f>
        <v>1182</v>
      </c>
      <c r="J45" s="13">
        <v>3</v>
      </c>
      <c r="K45" s="13">
        <v>2</v>
      </c>
      <c r="L45" s="13">
        <v>1</v>
      </c>
      <c r="M45" s="14">
        <f t="shared" ref="M45:M74" si="12">I45-N45-J45</f>
        <v>1177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43753</v>
      </c>
      <c r="B46" s="2" t="s">
        <v>15</v>
      </c>
      <c r="C46" s="33">
        <v>2</v>
      </c>
      <c r="D46" s="50" t="s">
        <v>16</v>
      </c>
      <c r="E46" s="13">
        <v>5</v>
      </c>
      <c r="F46" s="13">
        <v>0</v>
      </c>
      <c r="G46" s="13">
        <v>0</v>
      </c>
      <c r="H46" s="83">
        <f t="shared" si="11"/>
        <v>5</v>
      </c>
      <c r="I46" s="105">
        <f>H46+'14.10'!I46</f>
        <v>1790</v>
      </c>
      <c r="J46" s="16">
        <v>11</v>
      </c>
      <c r="K46" s="16">
        <v>9</v>
      </c>
      <c r="L46" s="16">
        <v>7</v>
      </c>
      <c r="M46" s="17">
        <f t="shared" si="12"/>
        <v>1765</v>
      </c>
      <c r="N46" s="86">
        <v>14</v>
      </c>
      <c r="O46" s="3"/>
      <c r="P46" s="3"/>
      <c r="Q46" s="3"/>
      <c r="R46" s="3"/>
    </row>
    <row r="47" spans="1:18" ht="17.55" customHeight="1" x14ac:dyDescent="0.3">
      <c r="A47" s="1">
        <f t="shared" si="4"/>
        <v>43753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H47+'14.10'!I47</f>
        <v>641</v>
      </c>
      <c r="J47" s="16">
        <v>4</v>
      </c>
      <c r="K47" s="16">
        <v>3</v>
      </c>
      <c r="L47" s="16">
        <v>2</v>
      </c>
      <c r="M47" s="17">
        <f t="shared" si="12"/>
        <v>635</v>
      </c>
      <c r="N47" s="86">
        <v>2</v>
      </c>
      <c r="O47" s="3"/>
      <c r="P47" s="3"/>
      <c r="Q47" s="3"/>
      <c r="R47" s="3"/>
    </row>
    <row r="48" spans="1:18" ht="17.55" customHeight="1" x14ac:dyDescent="0.3">
      <c r="A48" s="1">
        <f t="shared" si="4"/>
        <v>43753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H48+'14.10'!I48</f>
        <v>731</v>
      </c>
      <c r="J48" s="16">
        <v>8</v>
      </c>
      <c r="K48" s="16">
        <v>7</v>
      </c>
      <c r="L48" s="16">
        <v>4</v>
      </c>
      <c r="M48" s="17">
        <f t="shared" si="12"/>
        <v>717</v>
      </c>
      <c r="N48" s="86">
        <v>6</v>
      </c>
      <c r="O48" s="3"/>
      <c r="P48" s="3"/>
      <c r="Q48" s="3"/>
      <c r="R48" s="3"/>
    </row>
    <row r="49" spans="1:18" ht="17.55" customHeight="1" x14ac:dyDescent="0.3">
      <c r="A49" s="1">
        <f t="shared" si="4"/>
        <v>43753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H49+'14.10'!I49</f>
        <v>875</v>
      </c>
      <c r="J49" s="16">
        <v>12</v>
      </c>
      <c r="K49" s="16">
        <v>12</v>
      </c>
      <c r="L49" s="16">
        <v>12</v>
      </c>
      <c r="M49" s="17">
        <f t="shared" si="12"/>
        <v>858</v>
      </c>
      <c r="N49" s="86">
        <v>5</v>
      </c>
      <c r="O49" s="3"/>
      <c r="P49" s="3"/>
      <c r="Q49" s="3"/>
      <c r="R49" s="3"/>
    </row>
    <row r="50" spans="1:18" ht="17.55" customHeight="1" x14ac:dyDescent="0.3">
      <c r="A50" s="1">
        <f t="shared" si="4"/>
        <v>43753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H50+'14.10'!I50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43753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H51+'14.10'!I51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43753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H52+'14.10'!I52</f>
        <v>353</v>
      </c>
      <c r="J52" s="16">
        <v>1</v>
      </c>
      <c r="K52" s="16">
        <v>1</v>
      </c>
      <c r="L52" s="16">
        <v>1</v>
      </c>
      <c r="M52" s="17">
        <f t="shared" si="12"/>
        <v>351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43753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H53+'14.10'!I53</f>
        <v>208</v>
      </c>
      <c r="J53" s="16">
        <v>1</v>
      </c>
      <c r="K53" s="16">
        <v>1</v>
      </c>
      <c r="L53" s="16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43753</v>
      </c>
      <c r="B54" s="2" t="s">
        <v>75</v>
      </c>
      <c r="C54" s="33">
        <v>10</v>
      </c>
      <c r="D54" s="50" t="s">
        <v>76</v>
      </c>
      <c r="E54" s="13">
        <v>3</v>
      </c>
      <c r="F54" s="13">
        <v>0</v>
      </c>
      <c r="G54" s="13">
        <v>0</v>
      </c>
      <c r="H54" s="83">
        <f t="shared" si="11"/>
        <v>3</v>
      </c>
      <c r="I54" s="105">
        <f>H54+'14.10'!I54</f>
        <v>1635</v>
      </c>
      <c r="J54" s="16">
        <v>2</v>
      </c>
      <c r="K54" s="16">
        <v>1</v>
      </c>
      <c r="L54" s="16">
        <v>1</v>
      </c>
      <c r="M54" s="17">
        <f t="shared" si="12"/>
        <v>1624</v>
      </c>
      <c r="N54" s="86">
        <v>9</v>
      </c>
      <c r="O54" s="3"/>
      <c r="P54" s="3"/>
      <c r="Q54" s="3"/>
      <c r="R54" s="3"/>
    </row>
    <row r="55" spans="1:18" ht="17.55" customHeight="1" x14ac:dyDescent="0.3">
      <c r="A55" s="1">
        <f t="shared" si="4"/>
        <v>43753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H55+'14.10'!I55</f>
        <v>220</v>
      </c>
      <c r="J55" s="16"/>
      <c r="K55" s="16"/>
      <c r="L55" s="16">
        <v>0</v>
      </c>
      <c r="M55" s="17">
        <f t="shared" si="12"/>
        <v>220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43753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H56+'14.10'!I56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43753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H57+'14.10'!I57</f>
        <v>661</v>
      </c>
      <c r="J57" s="16">
        <v>4</v>
      </c>
      <c r="K57" s="16">
        <v>4</v>
      </c>
      <c r="L57" s="16">
        <v>1</v>
      </c>
      <c r="M57" s="17">
        <f t="shared" si="12"/>
        <v>656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43753</v>
      </c>
      <c r="B58" s="2" t="s">
        <v>83</v>
      </c>
      <c r="C58" s="33">
        <v>14</v>
      </c>
      <c r="D58" s="50" t="s">
        <v>84</v>
      </c>
      <c r="E58" s="13">
        <v>6</v>
      </c>
      <c r="F58" s="13">
        <v>0</v>
      </c>
      <c r="G58" s="13">
        <v>0</v>
      </c>
      <c r="H58" s="83">
        <f t="shared" si="11"/>
        <v>6</v>
      </c>
      <c r="I58" s="105">
        <f>H58+'14.10'!I58</f>
        <v>1346</v>
      </c>
      <c r="J58" s="16">
        <v>6</v>
      </c>
      <c r="K58" s="16">
        <v>6</v>
      </c>
      <c r="L58" s="16">
        <v>4</v>
      </c>
      <c r="M58" s="17">
        <f t="shared" si="12"/>
        <v>1330</v>
      </c>
      <c r="N58" s="86">
        <v>10</v>
      </c>
      <c r="O58" s="3"/>
      <c r="P58" s="3"/>
      <c r="Q58" s="3"/>
      <c r="R58" s="3"/>
    </row>
    <row r="59" spans="1:18" ht="17.55" customHeight="1" x14ac:dyDescent="0.3">
      <c r="A59" s="1">
        <f t="shared" si="4"/>
        <v>43753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H59+'14.10'!I59</f>
        <v>746</v>
      </c>
      <c r="J59" s="16">
        <v>8</v>
      </c>
      <c r="K59" s="16">
        <v>8</v>
      </c>
      <c r="L59" s="16">
        <v>7</v>
      </c>
      <c r="M59" s="17">
        <f t="shared" si="12"/>
        <v>735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43753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H60+'14.10'!I60</f>
        <v>354</v>
      </c>
      <c r="J60" s="16"/>
      <c r="K60" s="16"/>
      <c r="L60" s="16">
        <v>0</v>
      </c>
      <c r="M60" s="17">
        <f t="shared" si="12"/>
        <v>353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43753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H61+'14.10'!I61</f>
        <v>471</v>
      </c>
      <c r="J61" s="16"/>
      <c r="K61" s="16"/>
      <c r="L61" s="16">
        <v>0</v>
      </c>
      <c r="M61" s="17">
        <f t="shared" si="12"/>
        <v>471</v>
      </c>
      <c r="N61" s="86">
        <v>0</v>
      </c>
      <c r="O61" s="3"/>
      <c r="P61" s="3"/>
      <c r="Q61" s="3"/>
      <c r="R61" s="3"/>
    </row>
    <row r="62" spans="1:18" ht="17.55" customHeight="1" x14ac:dyDescent="0.3">
      <c r="A62" s="1">
        <f t="shared" si="4"/>
        <v>43753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H62+'14.10'!I62</f>
        <v>827</v>
      </c>
      <c r="J62" s="16"/>
      <c r="K62" s="16"/>
      <c r="L62" s="16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43753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H63+'14.10'!I63</f>
        <v>779</v>
      </c>
      <c r="J63" s="16">
        <v>6</v>
      </c>
      <c r="K63" s="16">
        <v>5</v>
      </c>
      <c r="L63" s="16">
        <v>5</v>
      </c>
      <c r="M63" s="17">
        <f t="shared" si="12"/>
        <v>769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43753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H64+'14.10'!I64</f>
        <v>956</v>
      </c>
      <c r="J64" s="16"/>
      <c r="K64" s="16"/>
      <c r="L64" s="16">
        <v>0</v>
      </c>
      <c r="M64" s="17">
        <f t="shared" si="12"/>
        <v>955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43753</v>
      </c>
      <c r="B65" s="2" t="s">
        <v>97</v>
      </c>
      <c r="C65" s="33">
        <v>21</v>
      </c>
      <c r="D65" s="50" t="s">
        <v>98</v>
      </c>
      <c r="E65" s="13">
        <v>2</v>
      </c>
      <c r="F65" s="13">
        <v>0</v>
      </c>
      <c r="G65" s="13">
        <v>0</v>
      </c>
      <c r="H65" s="83">
        <f t="shared" si="11"/>
        <v>2</v>
      </c>
      <c r="I65" s="105">
        <f>H65+'14.10'!I65</f>
        <v>477</v>
      </c>
      <c r="J65" s="16">
        <v>4</v>
      </c>
      <c r="K65" s="16">
        <v>4</v>
      </c>
      <c r="L65" s="16">
        <v>4</v>
      </c>
      <c r="M65" s="17">
        <f t="shared" si="12"/>
        <v>471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43753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H66+'14.10'!I66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43753</v>
      </c>
      <c r="B67" s="2" t="s">
        <v>101</v>
      </c>
      <c r="C67" s="33">
        <v>23</v>
      </c>
      <c r="D67" s="50" t="s">
        <v>102</v>
      </c>
      <c r="E67" s="13">
        <v>2</v>
      </c>
      <c r="F67" s="13">
        <v>0</v>
      </c>
      <c r="G67" s="13">
        <v>0</v>
      </c>
      <c r="H67" s="83">
        <f t="shared" si="11"/>
        <v>2</v>
      </c>
      <c r="I67" s="105">
        <f>H67+'14.10'!I67</f>
        <v>702</v>
      </c>
      <c r="J67" s="16">
        <v>7</v>
      </c>
      <c r="K67" s="16">
        <v>6</v>
      </c>
      <c r="L67" s="16">
        <v>5</v>
      </c>
      <c r="M67" s="17">
        <f t="shared" si="12"/>
        <v>691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43753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H68+'14.10'!I68</f>
        <v>356</v>
      </c>
      <c r="J68" s="16">
        <v>2</v>
      </c>
      <c r="K68" s="16">
        <v>2</v>
      </c>
      <c r="L68" s="16">
        <v>0</v>
      </c>
      <c r="M68" s="17">
        <f t="shared" si="12"/>
        <v>354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43753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H69+'14.10'!I69</f>
        <v>809</v>
      </c>
      <c r="J69" s="16">
        <v>2</v>
      </c>
      <c r="K69" s="16">
        <v>2</v>
      </c>
      <c r="L69" s="16">
        <v>1</v>
      </c>
      <c r="M69" s="17">
        <f t="shared" si="12"/>
        <v>796</v>
      </c>
      <c r="N69" s="86">
        <v>11</v>
      </c>
      <c r="O69" s="3"/>
      <c r="P69" s="3"/>
      <c r="Q69" s="3"/>
      <c r="R69" s="3"/>
    </row>
    <row r="70" spans="1:18" ht="17.55" customHeight="1" x14ac:dyDescent="0.3">
      <c r="A70" s="1">
        <f t="shared" si="4"/>
        <v>43753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H70+'14.10'!I70</f>
        <v>761</v>
      </c>
      <c r="J70" s="16">
        <v>2</v>
      </c>
      <c r="K70" s="16">
        <v>2</v>
      </c>
      <c r="L70" s="16">
        <v>0</v>
      </c>
      <c r="M70" s="17">
        <f t="shared" si="12"/>
        <v>753</v>
      </c>
      <c r="N70" s="86">
        <v>6</v>
      </c>
      <c r="O70" s="3"/>
      <c r="P70" s="3"/>
      <c r="Q70" s="3"/>
      <c r="R70" s="3"/>
    </row>
    <row r="71" spans="1:18" ht="17.55" customHeight="1" x14ac:dyDescent="0.3">
      <c r="A71" s="1">
        <f t="shared" si="4"/>
        <v>43753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H71+'14.10'!I71</f>
        <v>767</v>
      </c>
      <c r="J71" s="16"/>
      <c r="K71" s="16"/>
      <c r="L71" s="16">
        <v>0</v>
      </c>
      <c r="M71" s="17">
        <f t="shared" si="12"/>
        <v>767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43753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H72+'14.10'!I72</f>
        <v>295</v>
      </c>
      <c r="J72" s="16"/>
      <c r="K72" s="16"/>
      <c r="L72" s="16">
        <v>0</v>
      </c>
      <c r="M72" s="17">
        <f t="shared" si="12"/>
        <v>293</v>
      </c>
      <c r="N72" s="86">
        <v>2</v>
      </c>
      <c r="O72" s="3"/>
      <c r="P72" s="3"/>
      <c r="Q72" s="3"/>
      <c r="R72" s="3"/>
    </row>
    <row r="73" spans="1:18" ht="17.55" customHeight="1" x14ac:dyDescent="0.3">
      <c r="A73" s="1">
        <f t="shared" si="4"/>
        <v>43753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H73+'14.10'!I73</f>
        <v>393</v>
      </c>
      <c r="J73" s="16">
        <v>3</v>
      </c>
      <c r="K73" s="16">
        <v>3</v>
      </c>
      <c r="L73" s="16">
        <v>3</v>
      </c>
      <c r="M73" s="17">
        <f t="shared" si="12"/>
        <v>389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43753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H74+'14.10'!I74</f>
        <v>9</v>
      </c>
      <c r="J74" s="18">
        <v>9</v>
      </c>
      <c r="K74" s="18">
        <v>6</v>
      </c>
      <c r="L74" s="18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43753</v>
      </c>
      <c r="B75" s="2">
        <v>1</v>
      </c>
      <c r="C75" s="29"/>
      <c r="D75" s="22" t="s">
        <v>117</v>
      </c>
      <c r="E75" s="23">
        <f>SUM(E45:E74)</f>
        <v>25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25</v>
      </c>
      <c r="I75" s="23">
        <f t="shared" si="13"/>
        <v>19152</v>
      </c>
      <c r="J75" s="23">
        <f t="shared" si="13"/>
        <v>105</v>
      </c>
      <c r="K75" s="23">
        <f t="shared" si="13"/>
        <v>94</v>
      </c>
      <c r="L75" s="23">
        <f t="shared" si="13"/>
        <v>66</v>
      </c>
      <c r="M75" s="23">
        <f t="shared" si="13"/>
        <v>18962</v>
      </c>
      <c r="N75" s="23">
        <f t="shared" si="13"/>
        <v>85</v>
      </c>
      <c r="O75" s="3"/>
      <c r="P75" s="3"/>
      <c r="Q75" s="3"/>
      <c r="R75" s="3"/>
    </row>
    <row r="76" spans="1:18" ht="17.55" customHeight="1" x14ac:dyDescent="0.3">
      <c r="A76" s="1">
        <f t="shared" si="4"/>
        <v>43753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43753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43753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43753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43753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43753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43753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43753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43753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43753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43753</v>
      </c>
      <c r="B86" s="2">
        <v>1</v>
      </c>
      <c r="E86" s="30"/>
    </row>
    <row r="87" spans="1:14" x14ac:dyDescent="0.3">
      <c r="A87" s="1">
        <f t="shared" si="4"/>
        <v>43753</v>
      </c>
      <c r="B87" s="2">
        <v>1</v>
      </c>
      <c r="E87" s="30"/>
    </row>
    <row r="88" spans="1:14" x14ac:dyDescent="0.3">
      <c r="A88" s="1">
        <f t="shared" si="4"/>
        <v>43753</v>
      </c>
      <c r="B88" s="2">
        <v>1</v>
      </c>
      <c r="E88" s="30"/>
    </row>
    <row r="89" spans="1:14" x14ac:dyDescent="0.3">
      <c r="A89" s="1">
        <f t="shared" ref="A89" si="14">$N$3</f>
        <v>43753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43752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43752</v>
      </c>
      <c r="B2" s="2">
        <v>1</v>
      </c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41"/>
      <c r="N2" s="168"/>
    </row>
    <row r="3" spans="1:20" ht="17.399999999999999" x14ac:dyDescent="0.3">
      <c r="A3" s="1">
        <f t="shared" si="0"/>
        <v>43752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43752</v>
      </c>
      <c r="O3" s="3"/>
      <c r="P3" s="3"/>
      <c r="Q3" s="3"/>
      <c r="R3" s="3"/>
    </row>
    <row r="4" spans="1:20" ht="17.399999999999999" x14ac:dyDescent="0.3">
      <c r="A4" s="1">
        <f t="shared" si="0"/>
        <v>43752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43752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43752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43752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43752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43752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300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1154</v>
      </c>
      <c r="O9" s="3"/>
      <c r="P9" s="3"/>
      <c r="Q9" s="40" t="str">
        <f>"24 N›Uvq ?? msL¨v = "&amp;H36</f>
        <v>24 N›Uvq ?? msL¨v = 300</v>
      </c>
    </row>
    <row r="10" spans="1:20" ht="57.6" x14ac:dyDescent="0.3">
      <c r="A10" s="1">
        <f t="shared" si="0"/>
        <v>43752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67" t="s">
        <v>142</v>
      </c>
      <c r="I10" s="65" t="str">
        <f>"me©‡gvU fwZ©
= "&amp;I36</f>
        <v>me©‡gvU fwZ©
= 92166</v>
      </c>
      <c r="J10" s="65" t="str">
        <f>"ch©v‡jvPbvi Rb¨ †cÖwiZ g„„Zz¨ 
= "&amp;J36</f>
        <v>ch©v‡jvPbvi Rb¨ †cÖwiZ g„„Zz¨ 
= 242</v>
      </c>
      <c r="K10" s="65" t="str">
        <f>"ch©v‡jvPbv m¤úbœK…Z g„„Zz¨ 
= "&amp;K36</f>
        <v>ch©v‡jvPbv m¤úbœK…Z g„„Zz¨ 
= 151</v>
      </c>
      <c r="L10" s="65" t="str">
        <f>"wbwðZ g„„Zz¨ 
= "&amp;L36</f>
        <v>wbwðZ g„„Zz¨ 
= 93</v>
      </c>
      <c r="M10" s="65" t="str">
        <f>"QvocÎ cÖvß †ivMx
 = "&amp;M36</f>
        <v>QvocÎ cÖvß †ivMx
 = 90770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43752</v>
      </c>
      <c r="B11" s="2" t="s">
        <v>9</v>
      </c>
      <c r="C11" s="12">
        <v>1</v>
      </c>
      <c r="D11" s="57" t="s">
        <v>10</v>
      </c>
      <c r="E11" s="13">
        <v>22</v>
      </c>
      <c r="F11" s="13">
        <v>0</v>
      </c>
      <c r="G11" s="13">
        <v>0</v>
      </c>
      <c r="H11" s="82">
        <f>SUM(E11:G11)</f>
        <v>22</v>
      </c>
      <c r="I11" s="104">
        <f>H11+'13.10'!I11</f>
        <v>7943</v>
      </c>
      <c r="J11" s="13">
        <v>40</v>
      </c>
      <c r="K11" s="13">
        <v>22</v>
      </c>
      <c r="L11" s="13">
        <v>11</v>
      </c>
      <c r="M11" s="14">
        <f t="shared" ref="M11:M23" si="1">I11-N11-J11</f>
        <v>7809</v>
      </c>
      <c r="N11" s="85">
        <v>94</v>
      </c>
      <c r="O11" s="3"/>
      <c r="P11" s="3"/>
      <c r="Q11" s="3"/>
      <c r="R11" s="3"/>
    </row>
    <row r="12" spans="1:20" x14ac:dyDescent="0.3">
      <c r="A12" s="1">
        <f t="shared" si="0"/>
        <v>43752</v>
      </c>
      <c r="B12" s="2" t="s">
        <v>11</v>
      </c>
      <c r="C12" s="15">
        <v>2</v>
      </c>
      <c r="D12" s="59" t="s">
        <v>144</v>
      </c>
      <c r="E12" s="13">
        <v>22</v>
      </c>
      <c r="F12" s="13">
        <v>0</v>
      </c>
      <c r="G12" s="13">
        <v>0</v>
      </c>
      <c r="H12" s="83">
        <f t="shared" ref="H12:H23" si="2">SUM(E12:G12)</f>
        <v>22</v>
      </c>
      <c r="I12" s="105">
        <f>H12+'13.10'!I12</f>
        <v>4647</v>
      </c>
      <c r="J12" s="16">
        <v>2</v>
      </c>
      <c r="K12" s="16">
        <v>0</v>
      </c>
      <c r="L12" s="16">
        <v>0</v>
      </c>
      <c r="M12" s="17">
        <f t="shared" si="1"/>
        <v>4558</v>
      </c>
      <c r="N12" s="86">
        <v>87</v>
      </c>
      <c r="O12" s="3"/>
      <c r="P12" s="3"/>
      <c r="Q12" s="3"/>
      <c r="R12" s="3"/>
    </row>
    <row r="13" spans="1:20" x14ac:dyDescent="0.3">
      <c r="A13" s="1">
        <f t="shared" si="0"/>
        <v>43752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H13+'13.10'!I13</f>
        <v>1400</v>
      </c>
      <c r="J13" s="16">
        <v>15</v>
      </c>
      <c r="K13" s="16">
        <v>5</v>
      </c>
      <c r="L13" s="16">
        <v>5</v>
      </c>
      <c r="M13" s="17">
        <f t="shared" si="1"/>
        <v>1378</v>
      </c>
      <c r="N13" s="86">
        <v>7</v>
      </c>
      <c r="O13" s="3"/>
      <c r="Q13" s="3"/>
      <c r="R13" s="3"/>
    </row>
    <row r="14" spans="1:20" x14ac:dyDescent="0.3">
      <c r="A14" s="1">
        <f t="shared" si="0"/>
        <v>43752</v>
      </c>
      <c r="B14" s="2" t="s">
        <v>14</v>
      </c>
      <c r="C14" s="15">
        <v>4</v>
      </c>
      <c r="D14" s="59" t="s">
        <v>145</v>
      </c>
      <c r="E14" s="13">
        <v>5</v>
      </c>
      <c r="F14" s="13">
        <v>0</v>
      </c>
      <c r="G14" s="13">
        <v>0</v>
      </c>
      <c r="H14" s="83">
        <f t="shared" si="2"/>
        <v>5</v>
      </c>
      <c r="I14" s="105">
        <f>H14+'13.10'!I14</f>
        <v>3441</v>
      </c>
      <c r="J14" s="16">
        <v>7</v>
      </c>
      <c r="K14" s="16">
        <v>4</v>
      </c>
      <c r="L14" s="16">
        <v>1</v>
      </c>
      <c r="M14" s="17">
        <f t="shared" si="1"/>
        <v>3398</v>
      </c>
      <c r="N14" s="86">
        <v>36</v>
      </c>
      <c r="O14" s="3"/>
      <c r="P14" s="3"/>
      <c r="Q14" s="3"/>
      <c r="R14" s="3"/>
    </row>
    <row r="15" spans="1:20" ht="17.399999999999999" x14ac:dyDescent="0.3">
      <c r="A15" s="1">
        <f t="shared" si="0"/>
        <v>43752</v>
      </c>
      <c r="B15" s="2" t="s">
        <v>19</v>
      </c>
      <c r="C15" s="15">
        <v>5</v>
      </c>
      <c r="D15" s="59" t="s">
        <v>20</v>
      </c>
      <c r="E15" s="13">
        <v>4</v>
      </c>
      <c r="F15" s="13">
        <v>0</v>
      </c>
      <c r="G15" s="13">
        <v>0</v>
      </c>
      <c r="H15" s="83">
        <f t="shared" si="2"/>
        <v>4</v>
      </c>
      <c r="I15" s="105">
        <f>H15+'13.10'!I15</f>
        <v>1540</v>
      </c>
      <c r="J15" s="16">
        <v>3</v>
      </c>
      <c r="K15" s="16">
        <v>2</v>
      </c>
      <c r="L15" s="16">
        <v>2</v>
      </c>
      <c r="M15" s="17">
        <f t="shared" si="1"/>
        <v>1520</v>
      </c>
      <c r="N15" s="86">
        <v>17</v>
      </c>
      <c r="O15" s="3"/>
      <c r="P15" s="3"/>
      <c r="Q15" s="3"/>
      <c r="R15" s="3"/>
    </row>
    <row r="16" spans="1:20" ht="17.399999999999999" x14ac:dyDescent="0.3">
      <c r="A16" s="1">
        <f t="shared" si="0"/>
        <v>43752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H16+'13.10'!I16</f>
        <v>990</v>
      </c>
      <c r="J16" s="16"/>
      <c r="K16" s="16"/>
      <c r="L16" s="16">
        <v>0</v>
      </c>
      <c r="M16" s="17">
        <f t="shared" si="1"/>
        <v>987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43752</v>
      </c>
      <c r="B17" s="2" t="s">
        <v>23</v>
      </c>
      <c r="C17" s="15">
        <v>7</v>
      </c>
      <c r="D17" s="61" t="s">
        <v>24</v>
      </c>
      <c r="E17" s="13">
        <v>8</v>
      </c>
      <c r="F17" s="13">
        <v>0</v>
      </c>
      <c r="G17" s="13">
        <v>0</v>
      </c>
      <c r="H17" s="83">
        <f t="shared" si="2"/>
        <v>8</v>
      </c>
      <c r="I17" s="105">
        <f>H17+'13.10'!I17</f>
        <v>3872</v>
      </c>
      <c r="J17" s="16">
        <v>15</v>
      </c>
      <c r="K17" s="16">
        <v>9</v>
      </c>
      <c r="L17" s="16">
        <v>4</v>
      </c>
      <c r="M17" s="17">
        <f t="shared" si="1"/>
        <v>3826</v>
      </c>
      <c r="N17" s="86">
        <v>31</v>
      </c>
      <c r="O17" s="3"/>
      <c r="P17" s="3"/>
      <c r="Q17" s="3"/>
      <c r="R17" s="3"/>
    </row>
    <row r="18" spans="1:18" ht="17.399999999999999" x14ac:dyDescent="0.3">
      <c r="A18" s="1">
        <f t="shared" si="0"/>
        <v>43752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H18+'13.10'!I18</f>
        <v>343</v>
      </c>
      <c r="J18" s="16"/>
      <c r="K18" s="16"/>
      <c r="L18" s="16">
        <v>0</v>
      </c>
      <c r="M18" s="17">
        <f t="shared" si="1"/>
        <v>342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43752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H19+'13.10'!I19</f>
        <v>1662</v>
      </c>
      <c r="J19" s="16"/>
      <c r="K19" s="16">
        <v>0</v>
      </c>
      <c r="L19" s="16">
        <v>0</v>
      </c>
      <c r="M19" s="17">
        <f t="shared" si="1"/>
        <v>1641</v>
      </c>
      <c r="N19" s="86">
        <v>21</v>
      </c>
      <c r="O19" s="3"/>
      <c r="P19" s="3"/>
      <c r="Q19" s="3"/>
      <c r="R19" s="3"/>
    </row>
    <row r="20" spans="1:18" x14ac:dyDescent="0.3">
      <c r="A20" s="1">
        <f t="shared" si="0"/>
        <v>43752</v>
      </c>
      <c r="B20" s="2" t="s">
        <v>29</v>
      </c>
      <c r="C20" s="15">
        <v>10</v>
      </c>
      <c r="D20" s="59" t="s">
        <v>30</v>
      </c>
      <c r="E20" s="13">
        <v>9</v>
      </c>
      <c r="F20" s="13">
        <v>0</v>
      </c>
      <c r="G20" s="13">
        <v>0</v>
      </c>
      <c r="H20" s="83">
        <f t="shared" si="2"/>
        <v>9</v>
      </c>
      <c r="I20" s="105">
        <f>H20+'13.10'!I20</f>
        <v>2906</v>
      </c>
      <c r="J20" s="16">
        <v>3</v>
      </c>
      <c r="K20" s="16">
        <v>2</v>
      </c>
      <c r="L20" s="16">
        <v>2</v>
      </c>
      <c r="M20" s="17">
        <f t="shared" si="1"/>
        <v>2846</v>
      </c>
      <c r="N20" s="86">
        <v>57</v>
      </c>
      <c r="O20" s="3"/>
      <c r="P20" s="3"/>
      <c r="Q20" s="3"/>
      <c r="R20" s="3"/>
    </row>
    <row r="21" spans="1:18" ht="22.2" customHeight="1" x14ac:dyDescent="0.3">
      <c r="A21" s="1">
        <f t="shared" si="0"/>
        <v>43752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H21+'13.10'!I21</f>
        <v>238</v>
      </c>
      <c r="J21" s="16"/>
      <c r="K21" s="16"/>
      <c r="L21" s="16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H22+'13.10'!I22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43752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72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72</v>
      </c>
      <c r="I24" s="94">
        <f t="shared" si="3"/>
        <v>29057</v>
      </c>
      <c r="J24" s="92">
        <f t="shared" si="3"/>
        <v>85</v>
      </c>
      <c r="K24" s="92">
        <f t="shared" si="3"/>
        <v>44</v>
      </c>
      <c r="L24" s="92">
        <f t="shared" si="3"/>
        <v>25</v>
      </c>
      <c r="M24" s="95">
        <f t="shared" si="3"/>
        <v>28618</v>
      </c>
      <c r="N24" s="96">
        <f t="shared" si="3"/>
        <v>354</v>
      </c>
      <c r="O24" s="3"/>
      <c r="P24" s="3"/>
      <c r="Q24" s="3"/>
      <c r="R24" s="3"/>
    </row>
    <row r="25" spans="1:18" x14ac:dyDescent="0.3">
      <c r="A25" s="1">
        <f t="shared" ref="A25:A88" si="4">$N$3</f>
        <v>43752</v>
      </c>
      <c r="B25" s="2">
        <v>1</v>
      </c>
      <c r="C25" s="78"/>
      <c r="D25" s="79" t="s">
        <v>119</v>
      </c>
      <c r="E25" s="97">
        <f>E75</f>
        <v>14</v>
      </c>
      <c r="F25" s="98">
        <f t="shared" ref="F25:N25" si="5">F75</f>
        <v>0</v>
      </c>
      <c r="G25" s="98">
        <f t="shared" si="5"/>
        <v>0</v>
      </c>
      <c r="H25" s="99">
        <f t="shared" si="5"/>
        <v>14</v>
      </c>
      <c r="I25" s="97">
        <f t="shared" si="5"/>
        <v>19127</v>
      </c>
      <c r="J25" s="98">
        <f t="shared" si="5"/>
        <v>104</v>
      </c>
      <c r="K25" s="98">
        <f t="shared" si="5"/>
        <v>91</v>
      </c>
      <c r="L25" s="100">
        <f t="shared" si="5"/>
        <v>64</v>
      </c>
      <c r="M25" s="101">
        <f t="shared" si="5"/>
        <v>18949</v>
      </c>
      <c r="N25" s="102">
        <f t="shared" si="5"/>
        <v>74</v>
      </c>
      <c r="O25" s="3"/>
      <c r="P25" s="3"/>
      <c r="Q25" s="3"/>
      <c r="R25" s="3"/>
    </row>
    <row r="26" spans="1:18" x14ac:dyDescent="0.3">
      <c r="A26" s="1">
        <f t="shared" si="4"/>
        <v>43752</v>
      </c>
      <c r="B26" s="2">
        <v>1</v>
      </c>
      <c r="C26" s="78"/>
      <c r="D26" s="79" t="s">
        <v>154</v>
      </c>
      <c r="E26" s="97">
        <f>E24+E25</f>
        <v>86</v>
      </c>
      <c r="F26" s="98">
        <f t="shared" ref="F26:N26" si="6">F24+F25</f>
        <v>0</v>
      </c>
      <c r="G26" s="98">
        <f t="shared" si="6"/>
        <v>0</v>
      </c>
      <c r="H26" s="99">
        <f t="shared" si="6"/>
        <v>86</v>
      </c>
      <c r="I26" s="97">
        <f t="shared" si="6"/>
        <v>48184</v>
      </c>
      <c r="J26" s="98">
        <f t="shared" si="6"/>
        <v>189</v>
      </c>
      <c r="K26" s="98">
        <f t="shared" si="6"/>
        <v>135</v>
      </c>
      <c r="L26" s="100">
        <f t="shared" si="6"/>
        <v>89</v>
      </c>
      <c r="M26" s="101">
        <f t="shared" si="6"/>
        <v>47567</v>
      </c>
      <c r="N26" s="102">
        <f t="shared" si="6"/>
        <v>428</v>
      </c>
      <c r="O26" s="3"/>
      <c r="P26" s="67"/>
      <c r="Q26" s="3"/>
      <c r="R26" s="3"/>
    </row>
    <row r="27" spans="1:18" x14ac:dyDescent="0.3">
      <c r="A27" s="1">
        <f t="shared" si="4"/>
        <v>43752</v>
      </c>
      <c r="B27" s="2">
        <v>1</v>
      </c>
      <c r="C27" s="80"/>
      <c r="D27" s="81" t="s">
        <v>120</v>
      </c>
      <c r="E27" s="97">
        <f>SUM(E28:E35)</f>
        <v>214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214</v>
      </c>
      <c r="I27" s="97">
        <f t="shared" si="7"/>
        <v>43982</v>
      </c>
      <c r="J27" s="98">
        <f t="shared" si="7"/>
        <v>53</v>
      </c>
      <c r="K27" s="98">
        <f t="shared" si="7"/>
        <v>16</v>
      </c>
      <c r="L27" s="100">
        <f t="shared" si="7"/>
        <v>4</v>
      </c>
      <c r="M27" s="101">
        <f t="shared" si="7"/>
        <v>43203</v>
      </c>
      <c r="N27" s="102">
        <f t="shared" si="7"/>
        <v>726</v>
      </c>
      <c r="O27" s="3"/>
      <c r="P27" s="3"/>
      <c r="Q27" s="3"/>
      <c r="R27" s="3"/>
    </row>
    <row r="28" spans="1:18" x14ac:dyDescent="0.3">
      <c r="A28" s="1">
        <f t="shared" si="4"/>
        <v>43752</v>
      </c>
      <c r="B28" s="2" t="s">
        <v>31</v>
      </c>
      <c r="C28" s="12">
        <v>1</v>
      </c>
      <c r="D28" s="48" t="s">
        <v>32</v>
      </c>
      <c r="E28" s="13">
        <v>37</v>
      </c>
      <c r="F28" s="13">
        <v>0</v>
      </c>
      <c r="G28" s="13">
        <v>0</v>
      </c>
      <c r="H28" s="82">
        <f t="shared" ref="H28:H35" si="8">SUM(E28:G28)</f>
        <v>37</v>
      </c>
      <c r="I28" s="104">
        <f>H28+'13.10'!I28</f>
        <v>10695</v>
      </c>
      <c r="J28" s="13">
        <v>11</v>
      </c>
      <c r="K28" s="13">
        <v>3</v>
      </c>
      <c r="L28" s="13">
        <v>1</v>
      </c>
      <c r="M28" s="14">
        <f t="shared" ref="M28:M35" si="9">I28-N28-J28</f>
        <v>10561</v>
      </c>
      <c r="N28" s="85">
        <v>123</v>
      </c>
      <c r="O28" s="3"/>
      <c r="P28" s="3"/>
      <c r="Q28" s="3"/>
      <c r="R28" s="3"/>
    </row>
    <row r="29" spans="1:18" x14ac:dyDescent="0.3">
      <c r="A29" s="1">
        <f t="shared" si="4"/>
        <v>43752</v>
      </c>
      <c r="B29" s="2" t="s">
        <v>33</v>
      </c>
      <c r="C29" s="15">
        <v>2</v>
      </c>
      <c r="D29" s="50" t="s">
        <v>156</v>
      </c>
      <c r="E29" s="13">
        <v>41</v>
      </c>
      <c r="F29" s="13">
        <v>0</v>
      </c>
      <c r="G29" s="13">
        <v>0</v>
      </c>
      <c r="H29" s="83">
        <f t="shared" si="8"/>
        <v>41</v>
      </c>
      <c r="I29" s="105">
        <f>H29+'13.10'!I29</f>
        <v>7110</v>
      </c>
      <c r="J29" s="16">
        <v>5</v>
      </c>
      <c r="K29" s="16">
        <v>2</v>
      </c>
      <c r="L29" s="16">
        <v>0</v>
      </c>
      <c r="M29" s="17">
        <f t="shared" si="9"/>
        <v>6992</v>
      </c>
      <c r="N29" s="86">
        <v>113</v>
      </c>
      <c r="O29" s="3"/>
      <c r="P29" s="3"/>
      <c r="Q29" s="3"/>
      <c r="R29" s="3"/>
    </row>
    <row r="30" spans="1:18" x14ac:dyDescent="0.3">
      <c r="A30" s="1">
        <f t="shared" si="4"/>
        <v>43752</v>
      </c>
      <c r="B30" s="2" t="s">
        <v>35</v>
      </c>
      <c r="C30" s="15">
        <v>3</v>
      </c>
      <c r="D30" s="50" t="s">
        <v>36</v>
      </c>
      <c r="E30" s="13">
        <v>77</v>
      </c>
      <c r="F30" s="13">
        <v>0</v>
      </c>
      <c r="G30" s="13">
        <v>0</v>
      </c>
      <c r="H30" s="83">
        <f t="shared" si="8"/>
        <v>77</v>
      </c>
      <c r="I30" s="105">
        <f>H30+'13.10'!I30</f>
        <v>10310</v>
      </c>
      <c r="J30" s="16">
        <v>15</v>
      </c>
      <c r="K30" s="16">
        <v>7</v>
      </c>
      <c r="L30" s="16">
        <v>2</v>
      </c>
      <c r="M30" s="17">
        <f t="shared" si="9"/>
        <v>9998</v>
      </c>
      <c r="N30" s="86">
        <v>297</v>
      </c>
      <c r="O30" s="3"/>
      <c r="P30" s="3"/>
      <c r="Q30" s="3"/>
      <c r="R30" s="3"/>
    </row>
    <row r="31" spans="1:18" x14ac:dyDescent="0.3">
      <c r="A31" s="1">
        <f t="shared" si="4"/>
        <v>43752</v>
      </c>
      <c r="B31" s="2" t="s">
        <v>37</v>
      </c>
      <c r="C31" s="15">
        <v>4</v>
      </c>
      <c r="D31" s="50" t="s">
        <v>38</v>
      </c>
      <c r="E31" s="13">
        <v>3</v>
      </c>
      <c r="F31" s="13">
        <v>0</v>
      </c>
      <c r="G31" s="13">
        <v>0</v>
      </c>
      <c r="H31" s="83">
        <f t="shared" si="8"/>
        <v>3</v>
      </c>
      <c r="I31" s="105">
        <f>H31+'13.10'!I31</f>
        <v>2035</v>
      </c>
      <c r="J31" s="16">
        <v>4</v>
      </c>
      <c r="K31" s="16">
        <v>1</v>
      </c>
      <c r="L31" s="16">
        <v>1</v>
      </c>
      <c r="M31" s="17">
        <f t="shared" si="9"/>
        <v>2017</v>
      </c>
      <c r="N31" s="86">
        <v>14</v>
      </c>
      <c r="O31" s="3"/>
      <c r="P31" s="3"/>
      <c r="Q31" s="3"/>
      <c r="R31" s="3"/>
    </row>
    <row r="32" spans="1:18" x14ac:dyDescent="0.3">
      <c r="A32" s="1">
        <f t="shared" si="4"/>
        <v>43752</v>
      </c>
      <c r="B32" s="2" t="s">
        <v>39</v>
      </c>
      <c r="C32" s="15">
        <v>5</v>
      </c>
      <c r="D32" s="50" t="s">
        <v>40</v>
      </c>
      <c r="E32" s="13">
        <v>23</v>
      </c>
      <c r="F32" s="13">
        <v>0</v>
      </c>
      <c r="G32" s="13">
        <v>0</v>
      </c>
      <c r="H32" s="83">
        <f t="shared" si="8"/>
        <v>23</v>
      </c>
      <c r="I32" s="105">
        <f>H32+'13.10'!I32</f>
        <v>4496</v>
      </c>
      <c r="J32" s="16">
        <v>5</v>
      </c>
      <c r="K32" s="16">
        <v>0</v>
      </c>
      <c r="L32" s="16">
        <v>0</v>
      </c>
      <c r="M32" s="17">
        <f t="shared" si="9"/>
        <v>4417</v>
      </c>
      <c r="N32" s="86">
        <v>74</v>
      </c>
      <c r="O32" s="3"/>
      <c r="P32" s="3"/>
      <c r="Q32" s="3"/>
      <c r="R32" s="3"/>
    </row>
    <row r="33" spans="1:18" x14ac:dyDescent="0.3">
      <c r="A33" s="1">
        <f t="shared" si="4"/>
        <v>43752</v>
      </c>
      <c r="B33" s="2" t="s">
        <v>41</v>
      </c>
      <c r="C33" s="15">
        <v>6</v>
      </c>
      <c r="D33" s="50" t="s">
        <v>42</v>
      </c>
      <c r="E33" s="13">
        <v>28</v>
      </c>
      <c r="F33" s="13">
        <v>0</v>
      </c>
      <c r="G33" s="13">
        <v>0</v>
      </c>
      <c r="H33" s="83">
        <f t="shared" si="8"/>
        <v>28</v>
      </c>
      <c r="I33" s="105">
        <f>H33+'13.10'!I33</f>
        <v>6161</v>
      </c>
      <c r="J33" s="16">
        <v>8</v>
      </c>
      <c r="K33" s="16">
        <v>3</v>
      </c>
      <c r="L33" s="16">
        <v>0</v>
      </c>
      <c r="M33" s="17">
        <f t="shared" si="9"/>
        <v>6076</v>
      </c>
      <c r="N33" s="86">
        <v>77</v>
      </c>
      <c r="O33" s="3"/>
      <c r="P33" s="3"/>
      <c r="Q33" s="3"/>
      <c r="R33" s="3"/>
    </row>
    <row r="34" spans="1:18" x14ac:dyDescent="0.3">
      <c r="A34" s="1">
        <f t="shared" si="4"/>
        <v>43752</v>
      </c>
      <c r="B34" s="2" t="s">
        <v>43</v>
      </c>
      <c r="C34" s="15">
        <v>7</v>
      </c>
      <c r="D34" s="50" t="s">
        <v>44</v>
      </c>
      <c r="E34" s="13">
        <v>3</v>
      </c>
      <c r="F34" s="13">
        <v>0</v>
      </c>
      <c r="G34" s="13">
        <v>0</v>
      </c>
      <c r="H34" s="83">
        <f t="shared" si="8"/>
        <v>3</v>
      </c>
      <c r="I34" s="105">
        <f>H34+'13.10'!I34</f>
        <v>964</v>
      </c>
      <c r="J34" s="16">
        <v>1</v>
      </c>
      <c r="K34" s="16">
        <v>0</v>
      </c>
      <c r="L34" s="16">
        <v>0</v>
      </c>
      <c r="M34" s="17">
        <f t="shared" si="9"/>
        <v>955</v>
      </c>
      <c r="N34" s="86">
        <v>8</v>
      </c>
      <c r="O34" s="3"/>
      <c r="P34" s="3"/>
      <c r="Q34" s="3"/>
      <c r="R34" s="3"/>
    </row>
    <row r="35" spans="1:18" x14ac:dyDescent="0.3">
      <c r="A35" s="1">
        <f t="shared" si="4"/>
        <v>43752</v>
      </c>
      <c r="B35" s="2" t="s">
        <v>45</v>
      </c>
      <c r="C35" s="20">
        <v>8</v>
      </c>
      <c r="D35" s="54" t="s">
        <v>46</v>
      </c>
      <c r="E35" s="13">
        <v>2</v>
      </c>
      <c r="F35" s="13">
        <v>0</v>
      </c>
      <c r="G35" s="13">
        <v>0</v>
      </c>
      <c r="H35" s="84">
        <f t="shared" si="8"/>
        <v>2</v>
      </c>
      <c r="I35" s="106">
        <f>H35+'13.10'!I35</f>
        <v>2211</v>
      </c>
      <c r="J35" s="18">
        <v>4</v>
      </c>
      <c r="K35" s="18">
        <v>0</v>
      </c>
      <c r="L35" s="18">
        <v>0</v>
      </c>
      <c r="M35" s="19">
        <f t="shared" si="9"/>
        <v>2187</v>
      </c>
      <c r="N35" s="87">
        <v>20</v>
      </c>
      <c r="O35" s="3"/>
      <c r="P35" s="3"/>
      <c r="Q35" s="3"/>
      <c r="R35" s="3"/>
    </row>
    <row r="36" spans="1:18" x14ac:dyDescent="0.3">
      <c r="A36" s="1">
        <f t="shared" si="4"/>
        <v>43752</v>
      </c>
      <c r="B36" s="2">
        <v>1</v>
      </c>
      <c r="C36" s="103"/>
      <c r="D36" s="22" t="s">
        <v>47</v>
      </c>
      <c r="E36" s="23">
        <f>SUM(E26:E27)</f>
        <v>300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300</v>
      </c>
      <c r="I36" s="23">
        <f t="shared" si="10"/>
        <v>92166</v>
      </c>
      <c r="J36" s="23">
        <f t="shared" si="10"/>
        <v>242</v>
      </c>
      <c r="K36" s="23">
        <f t="shared" si="10"/>
        <v>151</v>
      </c>
      <c r="L36" s="23">
        <f t="shared" si="10"/>
        <v>93</v>
      </c>
      <c r="M36" s="23">
        <f t="shared" si="10"/>
        <v>90770</v>
      </c>
      <c r="N36" s="23">
        <f t="shared" si="10"/>
        <v>1154</v>
      </c>
      <c r="O36" s="3"/>
      <c r="P36" s="3"/>
      <c r="Q36" s="3"/>
      <c r="R36" s="3"/>
    </row>
    <row r="37" spans="1:18" ht="21.6" customHeight="1" x14ac:dyDescent="0.3">
      <c r="A37" s="1">
        <f t="shared" si="4"/>
        <v>43752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43752</v>
      </c>
      <c r="B38" s="64">
        <v>1</v>
      </c>
      <c r="C38" s="69"/>
      <c r="D38" s="306" t="s">
        <v>207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43752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43752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43752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43752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43752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14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74</v>
      </c>
      <c r="O43" s="3"/>
      <c r="P43" s="3"/>
      <c r="Q43" s="3"/>
      <c r="R43" s="3"/>
    </row>
    <row r="44" spans="1:18" ht="58.2" customHeight="1" x14ac:dyDescent="0.3">
      <c r="A44" s="1">
        <f t="shared" si="4"/>
        <v>43752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67" t="s">
        <v>142</v>
      </c>
      <c r="I44" s="65" t="str">
        <f>"me©‡gvU fwZ© 
= "&amp;I75</f>
        <v>me©‡gvU fwZ© 
= 19127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91</v>
      </c>
      <c r="L44" s="65" t="str">
        <f>"wbwðZ g„„Zz¨ 
= "&amp;L75</f>
        <v>wbwðZ g„„Zz¨ 
= 64</v>
      </c>
      <c r="M44" s="65" t="str">
        <f>"QvocÎ cÖvß †ivMx
 = "&amp;M75</f>
        <v>QvocÎ cÖvß †ivMx
 = 18949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43752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H45+'13.10'!I45</f>
        <v>1181</v>
      </c>
      <c r="J45" s="13">
        <v>3</v>
      </c>
      <c r="K45" s="13">
        <v>2</v>
      </c>
      <c r="L45" s="13">
        <v>1</v>
      </c>
      <c r="M45" s="14">
        <f t="shared" ref="M45:M74" si="12">I45-N45-J45</f>
        <v>1177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43752</v>
      </c>
      <c r="B46" s="2" t="s">
        <v>15</v>
      </c>
      <c r="C46" s="33">
        <v>2</v>
      </c>
      <c r="D46" s="50" t="s">
        <v>16</v>
      </c>
      <c r="E46" s="13">
        <v>2</v>
      </c>
      <c r="F46" s="13">
        <v>0</v>
      </c>
      <c r="G46" s="13">
        <v>0</v>
      </c>
      <c r="H46" s="83">
        <f t="shared" si="11"/>
        <v>2</v>
      </c>
      <c r="I46" s="105">
        <f>H46+'13.10'!I46</f>
        <v>1785</v>
      </c>
      <c r="J46" s="16">
        <v>11</v>
      </c>
      <c r="K46" s="16">
        <v>9</v>
      </c>
      <c r="L46" s="16">
        <v>7</v>
      </c>
      <c r="M46" s="17">
        <f t="shared" si="12"/>
        <v>1765</v>
      </c>
      <c r="N46" s="86">
        <v>9</v>
      </c>
      <c r="O46" s="3"/>
      <c r="P46" s="3"/>
      <c r="Q46" s="3"/>
      <c r="R46" s="3"/>
    </row>
    <row r="47" spans="1:18" ht="17.55" customHeight="1" x14ac:dyDescent="0.3">
      <c r="A47" s="1">
        <f t="shared" si="4"/>
        <v>43752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H47+'13.10'!I47</f>
        <v>641</v>
      </c>
      <c r="J47" s="16">
        <v>4</v>
      </c>
      <c r="K47" s="16">
        <v>3</v>
      </c>
      <c r="L47" s="16">
        <v>2</v>
      </c>
      <c r="M47" s="17">
        <f t="shared" si="12"/>
        <v>633</v>
      </c>
      <c r="N47" s="86">
        <v>4</v>
      </c>
      <c r="O47" s="3"/>
      <c r="P47" s="3"/>
      <c r="Q47" s="3"/>
      <c r="R47" s="3"/>
    </row>
    <row r="48" spans="1:18" ht="17.55" customHeight="1" x14ac:dyDescent="0.3">
      <c r="A48" s="1">
        <f t="shared" si="4"/>
        <v>43752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H48+'13.10'!I48</f>
        <v>730</v>
      </c>
      <c r="J48" s="16">
        <v>8</v>
      </c>
      <c r="K48" s="16">
        <v>5</v>
      </c>
      <c r="L48" s="16">
        <v>3</v>
      </c>
      <c r="M48" s="17">
        <f t="shared" si="12"/>
        <v>716</v>
      </c>
      <c r="N48" s="86">
        <v>6</v>
      </c>
      <c r="O48" s="3"/>
      <c r="P48" s="3"/>
      <c r="Q48" s="3"/>
      <c r="R48" s="3"/>
    </row>
    <row r="49" spans="1:18" ht="17.55" customHeight="1" x14ac:dyDescent="0.3">
      <c r="A49" s="1">
        <f t="shared" si="4"/>
        <v>43752</v>
      </c>
      <c r="B49" s="2" t="s">
        <v>65</v>
      </c>
      <c r="C49" s="33">
        <v>5</v>
      </c>
      <c r="D49" s="50" t="s">
        <v>66</v>
      </c>
      <c r="E49" s="13">
        <v>2</v>
      </c>
      <c r="F49" s="13">
        <v>0</v>
      </c>
      <c r="G49" s="13">
        <v>0</v>
      </c>
      <c r="H49" s="83">
        <f t="shared" si="11"/>
        <v>2</v>
      </c>
      <c r="I49" s="105">
        <f>H49+'13.10'!I49</f>
        <v>874</v>
      </c>
      <c r="J49" s="16">
        <v>12</v>
      </c>
      <c r="K49" s="16">
        <v>12</v>
      </c>
      <c r="L49" s="16">
        <v>12</v>
      </c>
      <c r="M49" s="17">
        <f t="shared" si="12"/>
        <v>857</v>
      </c>
      <c r="N49" s="86">
        <v>5</v>
      </c>
      <c r="O49" s="3"/>
      <c r="P49" s="3"/>
      <c r="Q49" s="3"/>
      <c r="R49" s="3"/>
    </row>
    <row r="50" spans="1:18" ht="17.55" customHeight="1" x14ac:dyDescent="0.3">
      <c r="A50" s="1">
        <f t="shared" si="4"/>
        <v>43752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H50+'13.10'!I50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43752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H51+'13.10'!I51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43752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H52+'13.10'!I52</f>
        <v>353</v>
      </c>
      <c r="J52" s="16">
        <v>1</v>
      </c>
      <c r="K52" s="16">
        <v>1</v>
      </c>
      <c r="L52" s="16">
        <v>1</v>
      </c>
      <c r="M52" s="17">
        <f t="shared" si="12"/>
        <v>350</v>
      </c>
      <c r="N52" s="86">
        <v>2</v>
      </c>
      <c r="O52" s="3"/>
      <c r="P52" s="3"/>
      <c r="Q52" s="3"/>
      <c r="R52" s="3"/>
    </row>
    <row r="53" spans="1:18" ht="17.55" customHeight="1" x14ac:dyDescent="0.3">
      <c r="A53" s="1">
        <f t="shared" si="4"/>
        <v>43752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H53+'13.10'!I53</f>
        <v>208</v>
      </c>
      <c r="J53" s="16">
        <v>1</v>
      </c>
      <c r="K53" s="16">
        <v>1</v>
      </c>
      <c r="L53" s="16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43752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H54+'13.10'!I54</f>
        <v>1632</v>
      </c>
      <c r="J54" s="16">
        <v>1</v>
      </c>
      <c r="K54" s="16">
        <v>1</v>
      </c>
      <c r="L54" s="16">
        <v>1</v>
      </c>
      <c r="M54" s="17">
        <f t="shared" si="12"/>
        <v>1625</v>
      </c>
      <c r="N54" s="86">
        <v>6</v>
      </c>
      <c r="O54" s="3"/>
      <c r="P54" s="3"/>
      <c r="Q54" s="3"/>
      <c r="R54" s="3"/>
    </row>
    <row r="55" spans="1:18" ht="17.55" customHeight="1" x14ac:dyDescent="0.3">
      <c r="A55" s="1">
        <f t="shared" si="4"/>
        <v>43752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H55+'13.10'!I55</f>
        <v>220</v>
      </c>
      <c r="J55" s="16"/>
      <c r="K55" s="16"/>
      <c r="L55" s="16">
        <v>0</v>
      </c>
      <c r="M55" s="17">
        <f t="shared" si="12"/>
        <v>220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43752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H56+'13.10'!I56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43752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H57+'13.10'!I57</f>
        <v>660</v>
      </c>
      <c r="J57" s="16">
        <v>4</v>
      </c>
      <c r="K57" s="16">
        <v>4</v>
      </c>
      <c r="L57" s="16">
        <v>1</v>
      </c>
      <c r="M57" s="17">
        <f t="shared" si="12"/>
        <v>654</v>
      </c>
      <c r="N57" s="86">
        <v>2</v>
      </c>
      <c r="O57" s="3"/>
      <c r="P57" s="3"/>
      <c r="Q57" s="3"/>
      <c r="R57" s="3"/>
    </row>
    <row r="58" spans="1:18" ht="17.55" customHeight="1" x14ac:dyDescent="0.3">
      <c r="A58" s="1">
        <f t="shared" si="4"/>
        <v>43752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H58+'13.10'!I58</f>
        <v>1340</v>
      </c>
      <c r="J58" s="16">
        <v>6</v>
      </c>
      <c r="K58" s="16">
        <v>6</v>
      </c>
      <c r="L58" s="16">
        <v>4</v>
      </c>
      <c r="M58" s="17">
        <f t="shared" si="12"/>
        <v>1329</v>
      </c>
      <c r="N58" s="86">
        <v>5</v>
      </c>
      <c r="O58" s="3"/>
      <c r="P58" s="3"/>
      <c r="Q58" s="3"/>
      <c r="R58" s="3"/>
    </row>
    <row r="59" spans="1:18" ht="17.55" customHeight="1" x14ac:dyDescent="0.3">
      <c r="A59" s="1">
        <f t="shared" si="4"/>
        <v>43752</v>
      </c>
      <c r="B59" s="2" t="s">
        <v>85</v>
      </c>
      <c r="C59" s="33">
        <v>15</v>
      </c>
      <c r="D59" s="50" t="s">
        <v>86</v>
      </c>
      <c r="E59" s="13">
        <v>2</v>
      </c>
      <c r="F59" s="13">
        <v>0</v>
      </c>
      <c r="G59" s="13">
        <v>0</v>
      </c>
      <c r="H59" s="83">
        <f t="shared" si="11"/>
        <v>2</v>
      </c>
      <c r="I59" s="105">
        <f>H59+'13.10'!I59</f>
        <v>746</v>
      </c>
      <c r="J59" s="16">
        <v>8</v>
      </c>
      <c r="K59" s="16">
        <v>8</v>
      </c>
      <c r="L59" s="16">
        <v>7</v>
      </c>
      <c r="M59" s="17">
        <f t="shared" si="12"/>
        <v>734</v>
      </c>
      <c r="N59" s="86">
        <v>4</v>
      </c>
      <c r="O59" s="3"/>
      <c r="P59" s="3"/>
      <c r="Q59" s="3"/>
      <c r="R59" s="3"/>
    </row>
    <row r="60" spans="1:18" ht="17.55" customHeight="1" x14ac:dyDescent="0.3">
      <c r="A60" s="1">
        <f t="shared" si="4"/>
        <v>43752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H60+'13.10'!I60</f>
        <v>354</v>
      </c>
      <c r="J60" s="16"/>
      <c r="K60" s="16"/>
      <c r="L60" s="16">
        <v>0</v>
      </c>
      <c r="M60" s="17">
        <f t="shared" si="12"/>
        <v>353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43752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H61+'13.10'!I61</f>
        <v>471</v>
      </c>
      <c r="J61" s="16"/>
      <c r="K61" s="16"/>
      <c r="L61" s="16">
        <v>0</v>
      </c>
      <c r="M61" s="17">
        <f t="shared" si="12"/>
        <v>470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43752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H62+'13.10'!I62</f>
        <v>827</v>
      </c>
      <c r="J62" s="16"/>
      <c r="K62" s="16"/>
      <c r="L62" s="16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43752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H63+'13.10'!I63</f>
        <v>778</v>
      </c>
      <c r="J63" s="16">
        <v>6</v>
      </c>
      <c r="K63" s="16">
        <v>5</v>
      </c>
      <c r="L63" s="16">
        <v>5</v>
      </c>
      <c r="M63" s="17">
        <f t="shared" si="12"/>
        <v>769</v>
      </c>
      <c r="N63" s="86">
        <v>3</v>
      </c>
      <c r="O63" s="3"/>
      <c r="P63" s="3"/>
      <c r="Q63" s="3"/>
      <c r="R63" s="3"/>
    </row>
    <row r="64" spans="1:18" ht="17.55" customHeight="1" x14ac:dyDescent="0.3">
      <c r="A64" s="1">
        <f t="shared" si="4"/>
        <v>43752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H64+'13.10'!I64</f>
        <v>956</v>
      </c>
      <c r="J64" s="16"/>
      <c r="K64" s="16"/>
      <c r="L64" s="16">
        <v>0</v>
      </c>
      <c r="M64" s="17">
        <f t="shared" si="12"/>
        <v>955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43752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H65+'13.10'!I65</f>
        <v>475</v>
      </c>
      <c r="J65" s="16">
        <v>4</v>
      </c>
      <c r="K65" s="16">
        <v>4</v>
      </c>
      <c r="L65" s="16">
        <v>4</v>
      </c>
      <c r="M65" s="17">
        <f t="shared" si="12"/>
        <v>471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43752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H66+'13.10'!I66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43752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H67+'13.10'!I67</f>
        <v>700</v>
      </c>
      <c r="J67" s="16">
        <v>7</v>
      </c>
      <c r="K67" s="16">
        <v>5</v>
      </c>
      <c r="L67" s="16">
        <v>4</v>
      </c>
      <c r="M67" s="17">
        <f t="shared" si="12"/>
        <v>690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43752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H68+'13.10'!I68</f>
        <v>356</v>
      </c>
      <c r="J68" s="16">
        <v>2</v>
      </c>
      <c r="K68" s="16">
        <v>2</v>
      </c>
      <c r="L68" s="16">
        <v>0</v>
      </c>
      <c r="M68" s="17">
        <f t="shared" si="12"/>
        <v>354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43752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H69+'13.10'!I69</f>
        <v>808</v>
      </c>
      <c r="J69" s="16">
        <v>2</v>
      </c>
      <c r="K69" s="16">
        <v>2</v>
      </c>
      <c r="L69" s="16">
        <v>1</v>
      </c>
      <c r="M69" s="17">
        <f t="shared" si="12"/>
        <v>795</v>
      </c>
      <c r="N69" s="86">
        <v>11</v>
      </c>
      <c r="O69" s="3"/>
      <c r="P69" s="3"/>
      <c r="Q69" s="3"/>
      <c r="R69" s="3"/>
    </row>
    <row r="70" spans="1:18" ht="17.55" customHeight="1" x14ac:dyDescent="0.3">
      <c r="A70" s="1">
        <f t="shared" si="4"/>
        <v>43752</v>
      </c>
      <c r="B70" s="2" t="s">
        <v>107</v>
      </c>
      <c r="C70" s="33">
        <v>26</v>
      </c>
      <c r="D70" s="50" t="s">
        <v>108</v>
      </c>
      <c r="E70" s="13">
        <v>3</v>
      </c>
      <c r="F70" s="13">
        <v>0</v>
      </c>
      <c r="G70" s="13">
        <v>0</v>
      </c>
      <c r="H70" s="83">
        <f t="shared" si="11"/>
        <v>3</v>
      </c>
      <c r="I70" s="105">
        <f>H70+'13.10'!I70</f>
        <v>760</v>
      </c>
      <c r="J70" s="16">
        <v>2</v>
      </c>
      <c r="K70" s="16">
        <v>2</v>
      </c>
      <c r="L70" s="16">
        <v>0</v>
      </c>
      <c r="M70" s="17">
        <f t="shared" si="12"/>
        <v>751</v>
      </c>
      <c r="N70" s="86">
        <v>7</v>
      </c>
      <c r="O70" s="3"/>
      <c r="P70" s="3"/>
      <c r="Q70" s="3"/>
      <c r="R70" s="3"/>
    </row>
    <row r="71" spans="1:18" ht="17.55" customHeight="1" x14ac:dyDescent="0.3">
      <c r="A71" s="1">
        <f t="shared" si="4"/>
        <v>43752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H71+'13.10'!I71</f>
        <v>767</v>
      </c>
      <c r="J71" s="16"/>
      <c r="K71" s="16"/>
      <c r="L71" s="16">
        <v>0</v>
      </c>
      <c r="M71" s="17">
        <f t="shared" si="12"/>
        <v>767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43752</v>
      </c>
      <c r="B72" s="2" t="s">
        <v>111</v>
      </c>
      <c r="C72" s="33">
        <v>28</v>
      </c>
      <c r="D72" s="50" t="s">
        <v>112</v>
      </c>
      <c r="E72" s="13">
        <v>2</v>
      </c>
      <c r="F72" s="13">
        <v>0</v>
      </c>
      <c r="G72" s="13">
        <v>0</v>
      </c>
      <c r="H72" s="83">
        <f t="shared" si="11"/>
        <v>2</v>
      </c>
      <c r="I72" s="105">
        <f>H72+'13.10'!I72</f>
        <v>295</v>
      </c>
      <c r="J72" s="16"/>
      <c r="K72" s="16"/>
      <c r="L72" s="16">
        <v>0</v>
      </c>
      <c r="M72" s="17">
        <f t="shared" si="12"/>
        <v>293</v>
      </c>
      <c r="N72" s="86">
        <v>2</v>
      </c>
      <c r="O72" s="3"/>
      <c r="P72" s="3"/>
      <c r="Q72" s="3"/>
      <c r="R72" s="3"/>
    </row>
    <row r="73" spans="1:18" ht="17.55" customHeight="1" x14ac:dyDescent="0.3">
      <c r="A73" s="1">
        <f t="shared" si="4"/>
        <v>43752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H73+'13.10'!I73</f>
        <v>393</v>
      </c>
      <c r="J73" s="16">
        <v>3</v>
      </c>
      <c r="K73" s="16">
        <v>3</v>
      </c>
      <c r="L73" s="16">
        <v>3</v>
      </c>
      <c r="M73" s="17">
        <f t="shared" si="12"/>
        <v>389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43752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H74+'13.10'!I74</f>
        <v>9</v>
      </c>
      <c r="J74" s="18">
        <v>9</v>
      </c>
      <c r="K74" s="18">
        <v>6</v>
      </c>
      <c r="L74" s="18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43752</v>
      </c>
      <c r="B75" s="2">
        <v>1</v>
      </c>
      <c r="C75" s="29"/>
      <c r="D75" s="22" t="s">
        <v>117</v>
      </c>
      <c r="E75" s="23">
        <f>SUM(E45:E74)</f>
        <v>14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14</v>
      </c>
      <c r="I75" s="23">
        <f t="shared" si="13"/>
        <v>19127</v>
      </c>
      <c r="J75" s="23">
        <f t="shared" si="13"/>
        <v>104</v>
      </c>
      <c r="K75" s="23">
        <f t="shared" si="13"/>
        <v>91</v>
      </c>
      <c r="L75" s="23">
        <f t="shared" si="13"/>
        <v>64</v>
      </c>
      <c r="M75" s="23">
        <f t="shared" si="13"/>
        <v>18949</v>
      </c>
      <c r="N75" s="23">
        <f t="shared" si="13"/>
        <v>74</v>
      </c>
      <c r="O75" s="3"/>
      <c r="P75" s="3"/>
      <c r="Q75" s="3"/>
      <c r="R75" s="3"/>
    </row>
    <row r="76" spans="1:18" ht="17.55" customHeight="1" x14ac:dyDescent="0.3">
      <c r="A76" s="1">
        <f t="shared" si="4"/>
        <v>43752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43752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43752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43752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43752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43752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43752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43752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43752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43752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43752</v>
      </c>
      <c r="B86" s="2">
        <v>1</v>
      </c>
      <c r="E86" s="30"/>
    </row>
    <row r="87" spans="1:14" x14ac:dyDescent="0.3">
      <c r="A87" s="1">
        <f t="shared" si="4"/>
        <v>43752</v>
      </c>
      <c r="B87" s="2">
        <v>1</v>
      </c>
      <c r="E87" s="30"/>
    </row>
    <row r="88" spans="1:14" x14ac:dyDescent="0.3">
      <c r="A88" s="1">
        <f t="shared" si="4"/>
        <v>43752</v>
      </c>
      <c r="B88" s="2">
        <v>1</v>
      </c>
      <c r="E88" s="30"/>
    </row>
    <row r="89" spans="1:14" x14ac:dyDescent="0.3">
      <c r="A89" s="1">
        <f t="shared" ref="A89" si="14">$N$3</f>
        <v>43752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43751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43751</v>
      </c>
      <c r="B2" s="2">
        <v>1</v>
      </c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41"/>
      <c r="N2" s="165"/>
    </row>
    <row r="3" spans="1:20" ht="17.399999999999999" x14ac:dyDescent="0.3">
      <c r="A3" s="1">
        <f t="shared" si="0"/>
        <v>43751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43751</v>
      </c>
      <c r="O3" s="3"/>
      <c r="P3" s="3"/>
      <c r="Q3" s="3"/>
      <c r="R3" s="3"/>
    </row>
    <row r="4" spans="1:20" ht="17.399999999999999" x14ac:dyDescent="0.3">
      <c r="A4" s="1">
        <f t="shared" si="0"/>
        <v>43751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43751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43751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43751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43751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43751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287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1132</v>
      </c>
      <c r="O9" s="3"/>
      <c r="P9" s="3"/>
      <c r="Q9" s="40" t="str">
        <f>"24 N›Uvq ?? msL¨v = "&amp;H36</f>
        <v>24 N›Uvq ?? msL¨v = 287</v>
      </c>
    </row>
    <row r="10" spans="1:20" ht="57.6" x14ac:dyDescent="0.3">
      <c r="A10" s="1">
        <f t="shared" si="0"/>
        <v>43751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66" t="s">
        <v>142</v>
      </c>
      <c r="I10" s="65" t="str">
        <f>"me©‡gvU fwZ©
= "&amp;I36</f>
        <v>me©‡gvU fwZ©
= 91866</v>
      </c>
      <c r="J10" s="65" t="str">
        <f>"ch©v‡jvPbvi Rb¨ †cÖwiZ g„„Zz¨ 
= "&amp;J36</f>
        <v>ch©v‡jvPbvi Rb¨ †cÖwiZ g„„Zz¨ 
= 242</v>
      </c>
      <c r="K10" s="65" t="str">
        <f>"ch©v‡jvPbv m¤úbœK…Z g„„Zz¨ 
= "&amp;K36</f>
        <v>ch©v‡jvPbv m¤úbœK…Z g„„Zz¨ 
= 151</v>
      </c>
      <c r="L10" s="65" t="str">
        <f>"wbwðZ g„„Zz¨ 
= "&amp;L36</f>
        <v>wbwðZ g„„Zz¨ 
= 93</v>
      </c>
      <c r="M10" s="65" t="str">
        <f>"QvocÎ cÖvß †ivMx
 = "&amp;M36</f>
        <v>QvocÎ cÖvß †ivMx
 = 90492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43751</v>
      </c>
      <c r="B11" s="2" t="s">
        <v>9</v>
      </c>
      <c r="C11" s="12">
        <v>1</v>
      </c>
      <c r="D11" s="57" t="s">
        <v>10</v>
      </c>
      <c r="E11" s="13">
        <v>19</v>
      </c>
      <c r="F11" s="13">
        <v>0</v>
      </c>
      <c r="G11" s="13">
        <v>0</v>
      </c>
      <c r="H11" s="82">
        <f>SUM(E11:G11)</f>
        <v>19</v>
      </c>
      <c r="I11" s="104">
        <f>H11+'12.10'!I11</f>
        <v>7921</v>
      </c>
      <c r="J11" s="13">
        <v>40</v>
      </c>
      <c r="K11" s="13">
        <v>22</v>
      </c>
      <c r="L11" s="13">
        <v>11</v>
      </c>
      <c r="M11" s="14">
        <f t="shared" ref="M11:M23" si="1">I11-N11-J11</f>
        <v>7796</v>
      </c>
      <c r="N11" s="85">
        <v>85</v>
      </c>
      <c r="O11" s="3"/>
      <c r="P11" s="3"/>
      <c r="Q11" s="3"/>
      <c r="R11" s="3"/>
    </row>
    <row r="12" spans="1:20" x14ac:dyDescent="0.3">
      <c r="A12" s="1">
        <f t="shared" si="0"/>
        <v>43751</v>
      </c>
      <c r="B12" s="2" t="s">
        <v>11</v>
      </c>
      <c r="C12" s="15">
        <v>2</v>
      </c>
      <c r="D12" s="59" t="s">
        <v>144</v>
      </c>
      <c r="E12" s="13">
        <v>29</v>
      </c>
      <c r="F12" s="13">
        <v>0</v>
      </c>
      <c r="G12" s="13">
        <v>0</v>
      </c>
      <c r="H12" s="83">
        <f t="shared" ref="H12:H23" si="2">SUM(E12:G12)</f>
        <v>29</v>
      </c>
      <c r="I12" s="105">
        <f>H12+'12.10'!I12</f>
        <v>4625</v>
      </c>
      <c r="J12" s="16">
        <v>2</v>
      </c>
      <c r="K12" s="16">
        <v>0</v>
      </c>
      <c r="L12" s="16">
        <v>0</v>
      </c>
      <c r="M12" s="17">
        <f t="shared" si="1"/>
        <v>4540</v>
      </c>
      <c r="N12" s="86">
        <v>83</v>
      </c>
      <c r="O12" s="3"/>
      <c r="P12" s="3"/>
      <c r="Q12" s="3"/>
      <c r="R12" s="3"/>
    </row>
    <row r="13" spans="1:20" x14ac:dyDescent="0.3">
      <c r="A13" s="1">
        <f t="shared" si="0"/>
        <v>43751</v>
      </c>
      <c r="B13" s="2" t="s">
        <v>12</v>
      </c>
      <c r="C13" s="15">
        <v>3</v>
      </c>
      <c r="D13" s="59" t="s">
        <v>13</v>
      </c>
      <c r="E13" s="13">
        <v>3</v>
      </c>
      <c r="F13" s="13">
        <v>0</v>
      </c>
      <c r="G13" s="13">
        <v>0</v>
      </c>
      <c r="H13" s="83">
        <f t="shared" si="2"/>
        <v>3</v>
      </c>
      <c r="I13" s="105">
        <f>H13+'12.10'!I13</f>
        <v>1399</v>
      </c>
      <c r="J13" s="16">
        <v>15</v>
      </c>
      <c r="K13" s="16">
        <v>5</v>
      </c>
      <c r="L13" s="16">
        <v>5</v>
      </c>
      <c r="M13" s="17">
        <f t="shared" si="1"/>
        <v>1378</v>
      </c>
      <c r="N13" s="86">
        <v>6</v>
      </c>
      <c r="O13" s="3"/>
      <c r="Q13" s="3"/>
      <c r="R13" s="3"/>
    </row>
    <row r="14" spans="1:20" x14ac:dyDescent="0.3">
      <c r="A14" s="1">
        <f t="shared" si="0"/>
        <v>43751</v>
      </c>
      <c r="B14" s="2" t="s">
        <v>14</v>
      </c>
      <c r="C14" s="15">
        <v>4</v>
      </c>
      <c r="D14" s="59" t="s">
        <v>145</v>
      </c>
      <c r="E14" s="13">
        <v>6</v>
      </c>
      <c r="F14" s="13">
        <v>0</v>
      </c>
      <c r="G14" s="13">
        <v>0</v>
      </c>
      <c r="H14" s="83">
        <f t="shared" si="2"/>
        <v>6</v>
      </c>
      <c r="I14" s="105">
        <f>H14+'12.10'!I14</f>
        <v>3436</v>
      </c>
      <c r="J14" s="16">
        <v>7</v>
      </c>
      <c r="K14" s="16">
        <v>4</v>
      </c>
      <c r="L14" s="16">
        <v>1</v>
      </c>
      <c r="M14" s="17">
        <f t="shared" si="1"/>
        <v>3392</v>
      </c>
      <c r="N14" s="86">
        <v>37</v>
      </c>
      <c r="O14" s="3"/>
      <c r="P14" s="3"/>
      <c r="Q14" s="3"/>
      <c r="R14" s="3"/>
    </row>
    <row r="15" spans="1:20" ht="17.399999999999999" x14ac:dyDescent="0.3">
      <c r="A15" s="1">
        <f t="shared" si="0"/>
        <v>43751</v>
      </c>
      <c r="B15" s="2" t="s">
        <v>19</v>
      </c>
      <c r="C15" s="15">
        <v>5</v>
      </c>
      <c r="D15" s="59" t="s">
        <v>20</v>
      </c>
      <c r="E15" s="13">
        <v>2</v>
      </c>
      <c r="F15" s="13">
        <v>0</v>
      </c>
      <c r="G15" s="13">
        <v>0</v>
      </c>
      <c r="H15" s="83">
        <f t="shared" si="2"/>
        <v>2</v>
      </c>
      <c r="I15" s="105">
        <f>H15+'12.10'!I15</f>
        <v>1536</v>
      </c>
      <c r="J15" s="16">
        <v>3</v>
      </c>
      <c r="K15" s="16">
        <v>2</v>
      </c>
      <c r="L15" s="16">
        <v>2</v>
      </c>
      <c r="M15" s="17">
        <f t="shared" si="1"/>
        <v>1517</v>
      </c>
      <c r="N15" s="86">
        <v>16</v>
      </c>
      <c r="O15" s="3"/>
      <c r="P15" s="3"/>
      <c r="Q15" s="3"/>
      <c r="R15" s="3"/>
    </row>
    <row r="16" spans="1:20" ht="17.399999999999999" x14ac:dyDescent="0.3">
      <c r="A16" s="1">
        <f t="shared" si="0"/>
        <v>43751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H16+'12.10'!I16</f>
        <v>989</v>
      </c>
      <c r="J16" s="16"/>
      <c r="K16" s="16"/>
      <c r="L16" s="16">
        <v>0</v>
      </c>
      <c r="M16" s="17">
        <f t="shared" si="1"/>
        <v>986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43751</v>
      </c>
      <c r="B17" s="2" t="s">
        <v>23</v>
      </c>
      <c r="C17" s="15">
        <v>7</v>
      </c>
      <c r="D17" s="61" t="s">
        <v>24</v>
      </c>
      <c r="E17" s="13">
        <v>14</v>
      </c>
      <c r="F17" s="13">
        <v>0</v>
      </c>
      <c r="G17" s="13">
        <v>0</v>
      </c>
      <c r="H17" s="83">
        <f t="shared" si="2"/>
        <v>14</v>
      </c>
      <c r="I17" s="105">
        <f>H17+'12.10'!I17</f>
        <v>3864</v>
      </c>
      <c r="J17" s="16">
        <v>15</v>
      </c>
      <c r="K17" s="16">
        <v>9</v>
      </c>
      <c r="L17" s="16">
        <v>4</v>
      </c>
      <c r="M17" s="17">
        <f t="shared" si="1"/>
        <v>3817</v>
      </c>
      <c r="N17" s="86">
        <v>32</v>
      </c>
      <c r="O17" s="3"/>
      <c r="P17" s="3"/>
      <c r="Q17" s="3"/>
      <c r="R17" s="3"/>
    </row>
    <row r="18" spans="1:18" ht="17.399999999999999" x14ac:dyDescent="0.3">
      <c r="A18" s="1">
        <f t="shared" si="0"/>
        <v>43751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H18+'12.10'!I18</f>
        <v>343</v>
      </c>
      <c r="J18" s="16"/>
      <c r="K18" s="16"/>
      <c r="L18" s="16">
        <v>0</v>
      </c>
      <c r="M18" s="17">
        <f t="shared" si="1"/>
        <v>343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43751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H19+'12.10'!I19</f>
        <v>1662</v>
      </c>
      <c r="J19" s="16"/>
      <c r="K19" s="16">
        <v>0</v>
      </c>
      <c r="L19" s="16">
        <v>0</v>
      </c>
      <c r="M19" s="17">
        <f t="shared" si="1"/>
        <v>1640</v>
      </c>
      <c r="N19" s="86">
        <v>22</v>
      </c>
      <c r="O19" s="3"/>
      <c r="P19" s="3"/>
      <c r="Q19" s="3"/>
      <c r="R19" s="3"/>
    </row>
    <row r="20" spans="1:18" x14ac:dyDescent="0.3">
      <c r="A20" s="1">
        <f t="shared" si="0"/>
        <v>43751</v>
      </c>
      <c r="B20" s="2" t="s">
        <v>29</v>
      </c>
      <c r="C20" s="15">
        <v>10</v>
      </c>
      <c r="D20" s="59" t="s">
        <v>30</v>
      </c>
      <c r="E20" s="13">
        <v>10</v>
      </c>
      <c r="F20" s="13">
        <v>0</v>
      </c>
      <c r="G20" s="13">
        <v>0</v>
      </c>
      <c r="H20" s="83">
        <f t="shared" si="2"/>
        <v>10</v>
      </c>
      <c r="I20" s="105">
        <f>H20+'12.10'!I20</f>
        <v>2897</v>
      </c>
      <c r="J20" s="16">
        <v>3</v>
      </c>
      <c r="K20" s="16">
        <v>2</v>
      </c>
      <c r="L20" s="16">
        <v>2</v>
      </c>
      <c r="M20" s="17">
        <f t="shared" si="1"/>
        <v>2840</v>
      </c>
      <c r="N20" s="86">
        <v>54</v>
      </c>
      <c r="O20" s="3"/>
      <c r="P20" s="3"/>
      <c r="Q20" s="3"/>
      <c r="R20" s="3"/>
    </row>
    <row r="21" spans="1:18" ht="22.2" customHeight="1" x14ac:dyDescent="0.3">
      <c r="A21" s="1">
        <f t="shared" si="0"/>
        <v>43751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H21+'12.10'!I21</f>
        <v>238</v>
      </c>
      <c r="J21" s="16"/>
      <c r="K21" s="16"/>
      <c r="L21" s="16"/>
      <c r="M21" s="17">
        <f t="shared" si="1"/>
        <v>238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H22+'12.10'!I22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43751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85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85</v>
      </c>
      <c r="I24" s="94">
        <f t="shared" si="3"/>
        <v>28985</v>
      </c>
      <c r="J24" s="92">
        <f t="shared" si="3"/>
        <v>85</v>
      </c>
      <c r="K24" s="92">
        <f t="shared" si="3"/>
        <v>44</v>
      </c>
      <c r="L24" s="92">
        <f t="shared" si="3"/>
        <v>25</v>
      </c>
      <c r="M24" s="95">
        <f t="shared" si="3"/>
        <v>28562</v>
      </c>
      <c r="N24" s="96">
        <f t="shared" si="3"/>
        <v>338</v>
      </c>
      <c r="O24" s="3"/>
      <c r="P24" s="3"/>
      <c r="Q24" s="3"/>
      <c r="R24" s="3"/>
    </row>
    <row r="25" spans="1:18" x14ac:dyDescent="0.3">
      <c r="A25" s="1">
        <f t="shared" ref="A25:A88" si="4">$N$3</f>
        <v>43751</v>
      </c>
      <c r="B25" s="2">
        <v>1</v>
      </c>
      <c r="C25" s="78"/>
      <c r="D25" s="79" t="s">
        <v>119</v>
      </c>
      <c r="E25" s="97">
        <f>E75</f>
        <v>15</v>
      </c>
      <c r="F25" s="98">
        <f t="shared" ref="F25:N25" si="5">F75</f>
        <v>0</v>
      </c>
      <c r="G25" s="98">
        <f t="shared" si="5"/>
        <v>0</v>
      </c>
      <c r="H25" s="99">
        <f t="shared" si="5"/>
        <v>15</v>
      </c>
      <c r="I25" s="97">
        <f t="shared" si="5"/>
        <v>19113</v>
      </c>
      <c r="J25" s="98">
        <f t="shared" si="5"/>
        <v>104</v>
      </c>
      <c r="K25" s="98">
        <f t="shared" si="5"/>
        <v>91</v>
      </c>
      <c r="L25" s="100">
        <f t="shared" si="5"/>
        <v>64</v>
      </c>
      <c r="M25" s="101">
        <f t="shared" si="5"/>
        <v>18930</v>
      </c>
      <c r="N25" s="102">
        <f t="shared" si="5"/>
        <v>79</v>
      </c>
      <c r="O25" s="3"/>
      <c r="P25" s="3"/>
      <c r="Q25" s="3"/>
      <c r="R25" s="3"/>
    </row>
    <row r="26" spans="1:18" x14ac:dyDescent="0.3">
      <c r="A26" s="1">
        <f t="shared" si="4"/>
        <v>43751</v>
      </c>
      <c r="B26" s="2">
        <v>1</v>
      </c>
      <c r="C26" s="78"/>
      <c r="D26" s="79" t="s">
        <v>154</v>
      </c>
      <c r="E26" s="97">
        <f>E24+E25</f>
        <v>100</v>
      </c>
      <c r="F26" s="98">
        <f t="shared" ref="F26:N26" si="6">F24+F25</f>
        <v>0</v>
      </c>
      <c r="G26" s="98">
        <f t="shared" si="6"/>
        <v>0</v>
      </c>
      <c r="H26" s="99">
        <f t="shared" si="6"/>
        <v>100</v>
      </c>
      <c r="I26" s="97">
        <f t="shared" si="6"/>
        <v>48098</v>
      </c>
      <c r="J26" s="98">
        <f t="shared" si="6"/>
        <v>189</v>
      </c>
      <c r="K26" s="98">
        <f t="shared" si="6"/>
        <v>135</v>
      </c>
      <c r="L26" s="100">
        <f t="shared" si="6"/>
        <v>89</v>
      </c>
      <c r="M26" s="101">
        <f t="shared" si="6"/>
        <v>47492</v>
      </c>
      <c r="N26" s="102">
        <f t="shared" si="6"/>
        <v>417</v>
      </c>
      <c r="O26" s="3"/>
      <c r="P26" s="67"/>
      <c r="Q26" s="3"/>
      <c r="R26" s="3"/>
    </row>
    <row r="27" spans="1:18" x14ac:dyDescent="0.3">
      <c r="A27" s="1">
        <f t="shared" si="4"/>
        <v>43751</v>
      </c>
      <c r="B27" s="2">
        <v>1</v>
      </c>
      <c r="C27" s="80"/>
      <c r="D27" s="81" t="s">
        <v>120</v>
      </c>
      <c r="E27" s="97">
        <f>SUM(E28:E35)</f>
        <v>187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187</v>
      </c>
      <c r="I27" s="97">
        <f t="shared" si="7"/>
        <v>43768</v>
      </c>
      <c r="J27" s="98">
        <f t="shared" si="7"/>
        <v>53</v>
      </c>
      <c r="K27" s="98">
        <f t="shared" si="7"/>
        <v>16</v>
      </c>
      <c r="L27" s="100">
        <f t="shared" si="7"/>
        <v>4</v>
      </c>
      <c r="M27" s="101">
        <f t="shared" si="7"/>
        <v>43000</v>
      </c>
      <c r="N27" s="102">
        <f t="shared" si="7"/>
        <v>715</v>
      </c>
      <c r="O27" s="3"/>
      <c r="P27" s="3"/>
      <c r="Q27" s="3"/>
      <c r="R27" s="3"/>
    </row>
    <row r="28" spans="1:18" x14ac:dyDescent="0.3">
      <c r="A28" s="1">
        <f t="shared" si="4"/>
        <v>43751</v>
      </c>
      <c r="B28" s="2" t="s">
        <v>31</v>
      </c>
      <c r="C28" s="12">
        <v>1</v>
      </c>
      <c r="D28" s="48" t="s">
        <v>32</v>
      </c>
      <c r="E28" s="13">
        <v>36</v>
      </c>
      <c r="F28" s="13">
        <v>0</v>
      </c>
      <c r="G28" s="13">
        <v>0</v>
      </c>
      <c r="H28" s="82">
        <f t="shared" ref="H28:H35" si="8">SUM(E28:G28)</f>
        <v>36</v>
      </c>
      <c r="I28" s="104">
        <f>H28+'12.10'!I28</f>
        <v>10658</v>
      </c>
      <c r="J28" s="13">
        <v>11</v>
      </c>
      <c r="K28" s="13">
        <v>3</v>
      </c>
      <c r="L28" s="13">
        <v>1</v>
      </c>
      <c r="M28" s="14">
        <f t="shared" ref="M28:M35" si="9">I28-N28-J28</f>
        <v>10521</v>
      </c>
      <c r="N28" s="85">
        <v>126</v>
      </c>
      <c r="O28" s="3"/>
      <c r="P28" s="3"/>
      <c r="Q28" s="3"/>
      <c r="R28" s="3"/>
    </row>
    <row r="29" spans="1:18" x14ac:dyDescent="0.3">
      <c r="A29" s="1">
        <f t="shared" si="4"/>
        <v>43751</v>
      </c>
      <c r="B29" s="2" t="s">
        <v>33</v>
      </c>
      <c r="C29" s="15">
        <v>2</v>
      </c>
      <c r="D29" s="50" t="s">
        <v>156</v>
      </c>
      <c r="E29" s="13">
        <v>27</v>
      </c>
      <c r="F29" s="13">
        <v>0</v>
      </c>
      <c r="G29" s="13">
        <v>0</v>
      </c>
      <c r="H29" s="83">
        <f t="shared" si="8"/>
        <v>27</v>
      </c>
      <c r="I29" s="105">
        <f>H29+'12.10'!I29</f>
        <v>7069</v>
      </c>
      <c r="J29" s="16">
        <v>5</v>
      </c>
      <c r="K29" s="16">
        <v>2</v>
      </c>
      <c r="L29" s="16">
        <v>0</v>
      </c>
      <c r="M29" s="17">
        <f t="shared" si="9"/>
        <v>6962</v>
      </c>
      <c r="N29" s="86">
        <v>102</v>
      </c>
      <c r="O29" s="3"/>
      <c r="P29" s="3"/>
      <c r="Q29" s="3"/>
      <c r="R29" s="3"/>
    </row>
    <row r="30" spans="1:18" x14ac:dyDescent="0.3">
      <c r="A30" s="1">
        <f t="shared" si="4"/>
        <v>43751</v>
      </c>
      <c r="B30" s="2" t="s">
        <v>35</v>
      </c>
      <c r="C30" s="15">
        <v>3</v>
      </c>
      <c r="D30" s="50" t="s">
        <v>36</v>
      </c>
      <c r="E30" s="13">
        <v>69</v>
      </c>
      <c r="F30" s="13">
        <v>0</v>
      </c>
      <c r="G30" s="13">
        <v>0</v>
      </c>
      <c r="H30" s="83">
        <f t="shared" si="8"/>
        <v>69</v>
      </c>
      <c r="I30" s="105">
        <f>H30+'12.10'!I30</f>
        <v>10233</v>
      </c>
      <c r="J30" s="16">
        <v>15</v>
      </c>
      <c r="K30" s="16">
        <v>7</v>
      </c>
      <c r="L30" s="16">
        <v>2</v>
      </c>
      <c r="M30" s="17">
        <f t="shared" si="9"/>
        <v>9927</v>
      </c>
      <c r="N30" s="86">
        <v>291</v>
      </c>
      <c r="O30" s="3"/>
      <c r="P30" s="3"/>
      <c r="Q30" s="3"/>
      <c r="R30" s="3"/>
    </row>
    <row r="31" spans="1:18" x14ac:dyDescent="0.3">
      <c r="A31" s="1">
        <f t="shared" si="4"/>
        <v>43751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H31+'12.10'!I31</f>
        <v>2032</v>
      </c>
      <c r="J31" s="16">
        <v>4</v>
      </c>
      <c r="K31" s="16">
        <v>1</v>
      </c>
      <c r="L31" s="16">
        <v>1</v>
      </c>
      <c r="M31" s="17">
        <f t="shared" si="9"/>
        <v>2015</v>
      </c>
      <c r="N31" s="86">
        <v>13</v>
      </c>
      <c r="O31" s="3"/>
      <c r="P31" s="3"/>
      <c r="Q31" s="3"/>
      <c r="R31" s="3"/>
    </row>
    <row r="32" spans="1:18" x14ac:dyDescent="0.3">
      <c r="A32" s="1">
        <f t="shared" si="4"/>
        <v>43751</v>
      </c>
      <c r="B32" s="2" t="s">
        <v>39</v>
      </c>
      <c r="C32" s="15">
        <v>5</v>
      </c>
      <c r="D32" s="50" t="s">
        <v>40</v>
      </c>
      <c r="E32" s="13">
        <v>16</v>
      </c>
      <c r="F32" s="13">
        <v>0</v>
      </c>
      <c r="G32" s="13">
        <v>0</v>
      </c>
      <c r="H32" s="83">
        <f t="shared" si="8"/>
        <v>16</v>
      </c>
      <c r="I32" s="105">
        <f>H32+'12.10'!I32</f>
        <v>4473</v>
      </c>
      <c r="J32" s="16">
        <v>5</v>
      </c>
      <c r="K32" s="16">
        <v>0</v>
      </c>
      <c r="L32" s="16">
        <v>0</v>
      </c>
      <c r="M32" s="17">
        <f t="shared" si="9"/>
        <v>4399</v>
      </c>
      <c r="N32" s="86">
        <v>69</v>
      </c>
      <c r="O32" s="3"/>
      <c r="P32" s="3"/>
      <c r="Q32" s="3"/>
      <c r="R32" s="3"/>
    </row>
    <row r="33" spans="1:18" x14ac:dyDescent="0.3">
      <c r="A33" s="1">
        <f t="shared" si="4"/>
        <v>43751</v>
      </c>
      <c r="B33" s="2" t="s">
        <v>41</v>
      </c>
      <c r="C33" s="15">
        <v>6</v>
      </c>
      <c r="D33" s="50" t="s">
        <v>42</v>
      </c>
      <c r="E33" s="13">
        <v>30</v>
      </c>
      <c r="F33" s="13">
        <v>0</v>
      </c>
      <c r="G33" s="13">
        <v>0</v>
      </c>
      <c r="H33" s="83">
        <f t="shared" si="8"/>
        <v>30</v>
      </c>
      <c r="I33" s="105">
        <f>H33+'12.10'!I33</f>
        <v>6133</v>
      </c>
      <c r="J33" s="16">
        <v>8</v>
      </c>
      <c r="K33" s="16">
        <v>3</v>
      </c>
      <c r="L33" s="16">
        <v>0</v>
      </c>
      <c r="M33" s="17">
        <f t="shared" si="9"/>
        <v>6037</v>
      </c>
      <c r="N33" s="86">
        <v>88</v>
      </c>
      <c r="O33" s="3"/>
      <c r="P33" s="3"/>
      <c r="Q33" s="3"/>
      <c r="R33" s="3"/>
    </row>
    <row r="34" spans="1:18" x14ac:dyDescent="0.3">
      <c r="A34" s="1">
        <f t="shared" si="4"/>
        <v>43751</v>
      </c>
      <c r="B34" s="2" t="s">
        <v>43</v>
      </c>
      <c r="C34" s="15">
        <v>7</v>
      </c>
      <c r="D34" s="50" t="s">
        <v>44</v>
      </c>
      <c r="E34" s="13">
        <v>3</v>
      </c>
      <c r="F34" s="13">
        <v>0</v>
      </c>
      <c r="G34" s="13">
        <v>0</v>
      </c>
      <c r="H34" s="83">
        <f t="shared" si="8"/>
        <v>3</v>
      </c>
      <c r="I34" s="105">
        <f>H34+'12.10'!I34</f>
        <v>961</v>
      </c>
      <c r="J34" s="16">
        <v>1</v>
      </c>
      <c r="K34" s="16">
        <v>0</v>
      </c>
      <c r="L34" s="16">
        <v>0</v>
      </c>
      <c r="M34" s="17">
        <f t="shared" si="9"/>
        <v>954</v>
      </c>
      <c r="N34" s="86">
        <v>6</v>
      </c>
      <c r="O34" s="3"/>
      <c r="P34" s="3"/>
      <c r="Q34" s="3"/>
      <c r="R34" s="3"/>
    </row>
    <row r="35" spans="1:18" x14ac:dyDescent="0.3">
      <c r="A35" s="1">
        <f t="shared" si="4"/>
        <v>43751</v>
      </c>
      <c r="B35" s="2" t="s">
        <v>45</v>
      </c>
      <c r="C35" s="20">
        <v>8</v>
      </c>
      <c r="D35" s="54" t="s">
        <v>46</v>
      </c>
      <c r="E35" s="13">
        <v>4</v>
      </c>
      <c r="F35" s="13">
        <v>0</v>
      </c>
      <c r="G35" s="13">
        <v>0</v>
      </c>
      <c r="H35" s="84">
        <f t="shared" si="8"/>
        <v>4</v>
      </c>
      <c r="I35" s="106">
        <f>H35+'12.10'!I35</f>
        <v>2209</v>
      </c>
      <c r="J35" s="18">
        <v>4</v>
      </c>
      <c r="K35" s="18">
        <v>0</v>
      </c>
      <c r="L35" s="18">
        <v>0</v>
      </c>
      <c r="M35" s="19">
        <f t="shared" si="9"/>
        <v>2185</v>
      </c>
      <c r="N35" s="87">
        <v>20</v>
      </c>
      <c r="O35" s="3"/>
      <c r="P35" s="3"/>
      <c r="Q35" s="3"/>
      <c r="R35" s="3"/>
    </row>
    <row r="36" spans="1:18" x14ac:dyDescent="0.3">
      <c r="A36" s="1">
        <f t="shared" si="4"/>
        <v>43751</v>
      </c>
      <c r="B36" s="2">
        <v>1</v>
      </c>
      <c r="C36" s="103"/>
      <c r="D36" s="22" t="s">
        <v>47</v>
      </c>
      <c r="E36" s="23">
        <f>SUM(E26:E27)</f>
        <v>287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287</v>
      </c>
      <c r="I36" s="23">
        <f t="shared" si="10"/>
        <v>91866</v>
      </c>
      <c r="J36" s="23">
        <f t="shared" si="10"/>
        <v>242</v>
      </c>
      <c r="K36" s="23">
        <f t="shared" si="10"/>
        <v>151</v>
      </c>
      <c r="L36" s="23">
        <f t="shared" si="10"/>
        <v>93</v>
      </c>
      <c r="M36" s="23">
        <f t="shared" si="10"/>
        <v>90492</v>
      </c>
      <c r="N36" s="23">
        <f t="shared" si="10"/>
        <v>1132</v>
      </c>
      <c r="O36" s="3"/>
      <c r="P36" s="3"/>
      <c r="Q36" s="3"/>
      <c r="R36" s="3"/>
    </row>
    <row r="37" spans="1:18" ht="21.6" customHeight="1" x14ac:dyDescent="0.3">
      <c r="A37" s="1">
        <f t="shared" si="4"/>
        <v>43751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43751</v>
      </c>
      <c r="B38" s="64">
        <v>1</v>
      </c>
      <c r="C38" s="69"/>
      <c r="D38" s="306" t="s">
        <v>206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43751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43751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43751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43751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43751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79</v>
      </c>
      <c r="O43" s="3"/>
      <c r="P43" s="3"/>
      <c r="Q43" s="3"/>
      <c r="R43" s="3"/>
    </row>
    <row r="44" spans="1:18" ht="58.2" customHeight="1" x14ac:dyDescent="0.3">
      <c r="A44" s="1">
        <f t="shared" si="4"/>
        <v>43751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66" t="s">
        <v>142</v>
      </c>
      <c r="I44" s="65" t="str">
        <f>"me©‡gvU fwZ© 
= "&amp;I75</f>
        <v>me©‡gvU fwZ© 
= 19113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91</v>
      </c>
      <c r="L44" s="65" t="str">
        <f>"wbwðZ g„„Zz¨ 
= "&amp;L75</f>
        <v>wbwðZ g„„Zz¨ 
= 64</v>
      </c>
      <c r="M44" s="65" t="str">
        <f>"QvocÎ cÖvß †ivMx
 = "&amp;M75</f>
        <v>QvocÎ cÖvß †ivMx
 = 18930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43751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H45+'12.10'!I45</f>
        <v>1181</v>
      </c>
      <c r="J45" s="13">
        <v>3</v>
      </c>
      <c r="K45" s="13">
        <v>2</v>
      </c>
      <c r="L45" s="13">
        <v>1</v>
      </c>
      <c r="M45" s="14">
        <f t="shared" ref="M45:M74" si="12">I45-N45-J45</f>
        <v>1175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43751</v>
      </c>
      <c r="B46" s="2" t="s">
        <v>15</v>
      </c>
      <c r="C46" s="33">
        <v>2</v>
      </c>
      <c r="D46" s="50" t="s">
        <v>16</v>
      </c>
      <c r="E46" s="13">
        <v>4</v>
      </c>
      <c r="F46" s="13">
        <v>0</v>
      </c>
      <c r="G46" s="13">
        <v>0</v>
      </c>
      <c r="H46" s="83">
        <f t="shared" si="11"/>
        <v>4</v>
      </c>
      <c r="I46" s="105">
        <f>H46+'12.10'!I46</f>
        <v>1783</v>
      </c>
      <c r="J46" s="16">
        <v>11</v>
      </c>
      <c r="K46" s="16">
        <v>9</v>
      </c>
      <c r="L46" s="16">
        <v>7</v>
      </c>
      <c r="M46" s="17">
        <f t="shared" si="12"/>
        <v>1760</v>
      </c>
      <c r="N46" s="86">
        <v>12</v>
      </c>
      <c r="O46" s="3"/>
      <c r="P46" s="3"/>
      <c r="Q46" s="3"/>
      <c r="R46" s="3"/>
    </row>
    <row r="47" spans="1:18" ht="17.55" customHeight="1" x14ac:dyDescent="0.3">
      <c r="A47" s="1">
        <f t="shared" si="4"/>
        <v>43751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H47+'12.10'!I47</f>
        <v>640</v>
      </c>
      <c r="J47" s="16">
        <v>4</v>
      </c>
      <c r="K47" s="16">
        <v>3</v>
      </c>
      <c r="L47" s="16">
        <v>2</v>
      </c>
      <c r="M47" s="17">
        <f t="shared" si="12"/>
        <v>633</v>
      </c>
      <c r="N47" s="86">
        <v>3</v>
      </c>
      <c r="O47" s="3"/>
      <c r="P47" s="3"/>
      <c r="Q47" s="3"/>
      <c r="R47" s="3"/>
    </row>
    <row r="48" spans="1:18" ht="17.55" customHeight="1" x14ac:dyDescent="0.3">
      <c r="A48" s="1">
        <f t="shared" si="4"/>
        <v>43751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H48+'12.10'!I48</f>
        <v>730</v>
      </c>
      <c r="J48" s="16">
        <v>8</v>
      </c>
      <c r="K48" s="16">
        <v>5</v>
      </c>
      <c r="L48" s="16">
        <v>3</v>
      </c>
      <c r="M48" s="17">
        <f t="shared" si="12"/>
        <v>716</v>
      </c>
      <c r="N48" s="86">
        <v>6</v>
      </c>
      <c r="O48" s="3"/>
      <c r="P48" s="3"/>
      <c r="Q48" s="3"/>
      <c r="R48" s="3"/>
    </row>
    <row r="49" spans="1:18" ht="17.55" customHeight="1" x14ac:dyDescent="0.3">
      <c r="A49" s="1">
        <f t="shared" si="4"/>
        <v>43751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H49+'12.10'!I49</f>
        <v>872</v>
      </c>
      <c r="J49" s="16">
        <v>12</v>
      </c>
      <c r="K49" s="16">
        <v>12</v>
      </c>
      <c r="L49" s="16">
        <v>12</v>
      </c>
      <c r="M49" s="17">
        <f t="shared" si="12"/>
        <v>854</v>
      </c>
      <c r="N49" s="86">
        <v>6</v>
      </c>
      <c r="O49" s="3"/>
      <c r="P49" s="3"/>
      <c r="Q49" s="3"/>
      <c r="R49" s="3"/>
    </row>
    <row r="50" spans="1:18" ht="17.55" customHeight="1" x14ac:dyDescent="0.3">
      <c r="A50" s="1">
        <f t="shared" si="4"/>
        <v>43751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H50+'12.10'!I50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43751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H51+'12.10'!I51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43751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H52+'12.10'!I52</f>
        <v>353</v>
      </c>
      <c r="J52" s="16">
        <v>1</v>
      </c>
      <c r="K52" s="16">
        <v>1</v>
      </c>
      <c r="L52" s="16">
        <v>1</v>
      </c>
      <c r="M52" s="17">
        <f t="shared" si="12"/>
        <v>348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43751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H53+'12.10'!I53</f>
        <v>208</v>
      </c>
      <c r="J53" s="16">
        <v>1</v>
      </c>
      <c r="K53" s="16">
        <v>1</v>
      </c>
      <c r="L53" s="16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43751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H54+'12.10'!I54</f>
        <v>1631</v>
      </c>
      <c r="J54" s="16">
        <v>1</v>
      </c>
      <c r="K54" s="16">
        <v>1</v>
      </c>
      <c r="L54" s="16">
        <v>1</v>
      </c>
      <c r="M54" s="17">
        <f t="shared" si="12"/>
        <v>1624</v>
      </c>
      <c r="N54" s="86">
        <v>6</v>
      </c>
      <c r="O54" s="3"/>
      <c r="P54" s="3"/>
      <c r="Q54" s="3"/>
      <c r="R54" s="3"/>
    </row>
    <row r="55" spans="1:18" ht="17.55" customHeight="1" x14ac:dyDescent="0.3">
      <c r="A55" s="1">
        <f t="shared" si="4"/>
        <v>43751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H55+'12.10'!I55</f>
        <v>220</v>
      </c>
      <c r="J55" s="16"/>
      <c r="K55" s="16"/>
      <c r="L55" s="16">
        <v>0</v>
      </c>
      <c r="M55" s="17">
        <f t="shared" si="12"/>
        <v>220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43751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H56+'12.10'!I56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43751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H57+'12.10'!I57</f>
        <v>660</v>
      </c>
      <c r="J57" s="16">
        <v>4</v>
      </c>
      <c r="K57" s="16">
        <v>4</v>
      </c>
      <c r="L57" s="16">
        <v>1</v>
      </c>
      <c r="M57" s="17">
        <f t="shared" si="12"/>
        <v>654</v>
      </c>
      <c r="N57" s="86">
        <v>2</v>
      </c>
      <c r="O57" s="3"/>
      <c r="P57" s="3"/>
      <c r="Q57" s="3"/>
      <c r="R57" s="3"/>
    </row>
    <row r="58" spans="1:18" ht="17.55" customHeight="1" x14ac:dyDescent="0.3">
      <c r="A58" s="1">
        <f t="shared" si="4"/>
        <v>43751</v>
      </c>
      <c r="B58" s="2" t="s">
        <v>83</v>
      </c>
      <c r="C58" s="33">
        <v>14</v>
      </c>
      <c r="D58" s="50" t="s">
        <v>84</v>
      </c>
      <c r="E58" s="13">
        <v>4</v>
      </c>
      <c r="F58" s="13">
        <v>0</v>
      </c>
      <c r="G58" s="13">
        <v>0</v>
      </c>
      <c r="H58" s="83">
        <f t="shared" si="11"/>
        <v>4</v>
      </c>
      <c r="I58" s="105">
        <f>H58+'12.10'!I58</f>
        <v>1340</v>
      </c>
      <c r="J58" s="16">
        <v>6</v>
      </c>
      <c r="K58" s="16">
        <v>6</v>
      </c>
      <c r="L58" s="16">
        <v>4</v>
      </c>
      <c r="M58" s="17">
        <f t="shared" si="12"/>
        <v>1326</v>
      </c>
      <c r="N58" s="86">
        <v>8</v>
      </c>
      <c r="O58" s="3"/>
      <c r="P58" s="3"/>
      <c r="Q58" s="3"/>
      <c r="R58" s="3"/>
    </row>
    <row r="59" spans="1:18" ht="17.55" customHeight="1" x14ac:dyDescent="0.3">
      <c r="A59" s="1">
        <f t="shared" si="4"/>
        <v>43751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H59+'12.10'!I59</f>
        <v>744</v>
      </c>
      <c r="J59" s="16">
        <v>8</v>
      </c>
      <c r="K59" s="16">
        <v>8</v>
      </c>
      <c r="L59" s="16">
        <v>7</v>
      </c>
      <c r="M59" s="17">
        <f t="shared" si="12"/>
        <v>734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43751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H60+'12.10'!I60</f>
        <v>354</v>
      </c>
      <c r="J60" s="16"/>
      <c r="K60" s="16"/>
      <c r="L60" s="16">
        <v>0</v>
      </c>
      <c r="M60" s="17">
        <f t="shared" si="12"/>
        <v>353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43751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H61+'12.10'!I61</f>
        <v>471</v>
      </c>
      <c r="J61" s="16"/>
      <c r="K61" s="16"/>
      <c r="L61" s="16">
        <v>0</v>
      </c>
      <c r="M61" s="17">
        <f t="shared" si="12"/>
        <v>470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43751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H62+'12.10'!I62</f>
        <v>827</v>
      </c>
      <c r="J62" s="16"/>
      <c r="K62" s="16"/>
      <c r="L62" s="16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43751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H63+'12.10'!I63</f>
        <v>778</v>
      </c>
      <c r="J63" s="16">
        <v>6</v>
      </c>
      <c r="K63" s="16">
        <v>5</v>
      </c>
      <c r="L63" s="16">
        <v>5</v>
      </c>
      <c r="M63" s="17">
        <f t="shared" si="12"/>
        <v>768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43751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H64+'12.10'!I64</f>
        <v>956</v>
      </c>
      <c r="J64" s="16"/>
      <c r="K64" s="16"/>
      <c r="L64" s="16">
        <v>0</v>
      </c>
      <c r="M64" s="17">
        <f t="shared" si="12"/>
        <v>955</v>
      </c>
      <c r="N64" s="86">
        <v>1</v>
      </c>
      <c r="O64" s="3"/>
      <c r="P64" s="3"/>
      <c r="Q64" s="3"/>
      <c r="R64" s="3"/>
    </row>
    <row r="65" spans="1:18" ht="17.55" customHeight="1" x14ac:dyDescent="0.3">
      <c r="A65" s="1">
        <f t="shared" si="4"/>
        <v>43751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H65+'12.10'!I65</f>
        <v>475</v>
      </c>
      <c r="J65" s="16">
        <v>4</v>
      </c>
      <c r="K65" s="16">
        <v>4</v>
      </c>
      <c r="L65" s="16">
        <v>4</v>
      </c>
      <c r="M65" s="17">
        <f t="shared" si="12"/>
        <v>471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43751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H66+'12.10'!I66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43751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H67+'12.10'!I67</f>
        <v>700</v>
      </c>
      <c r="J67" s="16">
        <v>7</v>
      </c>
      <c r="K67" s="16">
        <v>5</v>
      </c>
      <c r="L67" s="16">
        <v>4</v>
      </c>
      <c r="M67" s="17">
        <f t="shared" si="12"/>
        <v>691</v>
      </c>
      <c r="N67" s="86">
        <v>2</v>
      </c>
      <c r="O67" s="3"/>
      <c r="P67" s="3"/>
      <c r="Q67" s="3"/>
      <c r="R67" s="3"/>
    </row>
    <row r="68" spans="1:18" ht="17.55" customHeight="1" x14ac:dyDescent="0.3">
      <c r="A68" s="1">
        <f t="shared" si="4"/>
        <v>43751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H68+'12.10'!I68</f>
        <v>356</v>
      </c>
      <c r="J68" s="16">
        <v>2</v>
      </c>
      <c r="K68" s="16">
        <v>2</v>
      </c>
      <c r="L68" s="16">
        <v>0</v>
      </c>
      <c r="M68" s="17">
        <f t="shared" si="12"/>
        <v>354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43751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H69+'12.10'!I69</f>
        <v>807</v>
      </c>
      <c r="J69" s="16">
        <v>2</v>
      </c>
      <c r="K69" s="16">
        <v>2</v>
      </c>
      <c r="L69" s="16">
        <v>1</v>
      </c>
      <c r="M69" s="17">
        <f t="shared" si="12"/>
        <v>796</v>
      </c>
      <c r="N69" s="86">
        <v>9</v>
      </c>
      <c r="O69" s="3"/>
      <c r="P69" s="3"/>
      <c r="Q69" s="3"/>
      <c r="R69" s="3"/>
    </row>
    <row r="70" spans="1:18" ht="17.55" customHeight="1" x14ac:dyDescent="0.3">
      <c r="A70" s="1">
        <f t="shared" si="4"/>
        <v>43751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H70+'12.10'!I70</f>
        <v>757</v>
      </c>
      <c r="J70" s="16">
        <v>2</v>
      </c>
      <c r="K70" s="16">
        <v>2</v>
      </c>
      <c r="L70" s="16">
        <v>0</v>
      </c>
      <c r="M70" s="17">
        <f t="shared" si="12"/>
        <v>750</v>
      </c>
      <c r="N70" s="86">
        <v>5</v>
      </c>
      <c r="O70" s="3"/>
      <c r="P70" s="3"/>
      <c r="Q70" s="3"/>
      <c r="R70" s="3"/>
    </row>
    <row r="71" spans="1:18" ht="17.55" customHeight="1" x14ac:dyDescent="0.3">
      <c r="A71" s="1">
        <f t="shared" si="4"/>
        <v>43751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H71+'12.10'!I71</f>
        <v>767</v>
      </c>
      <c r="J71" s="16"/>
      <c r="K71" s="16"/>
      <c r="L71" s="16">
        <v>0</v>
      </c>
      <c r="M71" s="17">
        <f t="shared" si="12"/>
        <v>767</v>
      </c>
      <c r="N71" s="86">
        <v>0</v>
      </c>
      <c r="O71" s="3"/>
      <c r="P71" s="3"/>
      <c r="Q71" s="3"/>
      <c r="R71" s="3"/>
    </row>
    <row r="72" spans="1:18" ht="17.55" customHeight="1" x14ac:dyDescent="0.3">
      <c r="A72" s="1">
        <f t="shared" si="4"/>
        <v>43751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H72+'12.10'!I72</f>
        <v>293</v>
      </c>
      <c r="J72" s="16"/>
      <c r="K72" s="16"/>
      <c r="L72" s="16">
        <v>0</v>
      </c>
      <c r="M72" s="17">
        <f t="shared" si="12"/>
        <v>291</v>
      </c>
      <c r="N72" s="86">
        <v>2</v>
      </c>
      <c r="O72" s="3"/>
      <c r="P72" s="3"/>
      <c r="Q72" s="3"/>
      <c r="R72" s="3"/>
    </row>
    <row r="73" spans="1:18" ht="17.55" customHeight="1" x14ac:dyDescent="0.3">
      <c r="A73" s="1">
        <f t="shared" si="4"/>
        <v>43751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H73+'12.10'!I73</f>
        <v>393</v>
      </c>
      <c r="J73" s="16">
        <v>3</v>
      </c>
      <c r="K73" s="16">
        <v>3</v>
      </c>
      <c r="L73" s="16">
        <v>3</v>
      </c>
      <c r="M73" s="17">
        <f t="shared" si="12"/>
        <v>388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43751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H74+'12.10'!I74</f>
        <v>9</v>
      </c>
      <c r="J74" s="18">
        <v>9</v>
      </c>
      <c r="K74" s="18">
        <v>6</v>
      </c>
      <c r="L74" s="18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43751</v>
      </c>
      <c r="B75" s="2">
        <v>1</v>
      </c>
      <c r="C75" s="29"/>
      <c r="D75" s="22" t="s">
        <v>117</v>
      </c>
      <c r="E75" s="23">
        <f>SUM(E45:E74)</f>
        <v>15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15</v>
      </c>
      <c r="I75" s="23">
        <f t="shared" si="13"/>
        <v>19113</v>
      </c>
      <c r="J75" s="23">
        <f t="shared" si="13"/>
        <v>104</v>
      </c>
      <c r="K75" s="23">
        <f t="shared" si="13"/>
        <v>91</v>
      </c>
      <c r="L75" s="23">
        <f t="shared" si="13"/>
        <v>64</v>
      </c>
      <c r="M75" s="23">
        <f t="shared" si="13"/>
        <v>18930</v>
      </c>
      <c r="N75" s="23">
        <f t="shared" si="13"/>
        <v>79</v>
      </c>
      <c r="O75" s="3"/>
      <c r="P75" s="3"/>
      <c r="Q75" s="3"/>
      <c r="R75" s="3"/>
    </row>
    <row r="76" spans="1:18" ht="17.55" customHeight="1" x14ac:dyDescent="0.3">
      <c r="A76" s="1">
        <f t="shared" si="4"/>
        <v>43751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43751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43751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43751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43751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43751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43751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43751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43751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43751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43751</v>
      </c>
      <c r="B86" s="2">
        <v>1</v>
      </c>
      <c r="E86" s="30"/>
    </row>
    <row r="87" spans="1:14" x14ac:dyDescent="0.3">
      <c r="A87" s="1">
        <f t="shared" si="4"/>
        <v>43751</v>
      </c>
      <c r="B87" s="2">
        <v>1</v>
      </c>
      <c r="E87" s="30"/>
    </row>
    <row r="88" spans="1:14" x14ac:dyDescent="0.3">
      <c r="A88" s="1">
        <f t="shared" si="4"/>
        <v>43751</v>
      </c>
      <c r="B88" s="2">
        <v>1</v>
      </c>
      <c r="E88" s="30"/>
    </row>
    <row r="89" spans="1:14" x14ac:dyDescent="0.3">
      <c r="A89" s="1">
        <f t="shared" ref="A89" si="14">$N$3</f>
        <v>43751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D21" sqref="D21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43750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43750</v>
      </c>
      <c r="B2" s="2">
        <v>1</v>
      </c>
      <c r="C2" s="164"/>
      <c r="D2" s="164"/>
      <c r="E2" s="164"/>
      <c r="F2" s="164"/>
      <c r="G2" s="164"/>
      <c r="H2" s="164"/>
      <c r="I2" s="164"/>
      <c r="J2" s="164"/>
      <c r="K2" s="164"/>
      <c r="L2" s="164"/>
      <c r="M2" s="41"/>
      <c r="N2" s="164"/>
    </row>
    <row r="3" spans="1:20" ht="17.399999999999999" x14ac:dyDescent="0.3">
      <c r="A3" s="1">
        <f t="shared" si="0"/>
        <v>43750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43750</v>
      </c>
      <c r="O3" s="3"/>
      <c r="P3" s="3"/>
      <c r="Q3" s="3"/>
      <c r="R3" s="3"/>
    </row>
    <row r="4" spans="1:20" ht="17.399999999999999" x14ac:dyDescent="0.3">
      <c r="A4" s="1">
        <f t="shared" si="0"/>
        <v>43750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43750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43750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43750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43750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43750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226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1233</v>
      </c>
      <c r="O9" s="3"/>
      <c r="P9" s="3"/>
      <c r="Q9" s="40" t="str">
        <f>"24 N›Uvq ?? msL¨v = "&amp;H36</f>
        <v>24 N›Uvq ?? msL¨v = 226</v>
      </c>
    </row>
    <row r="10" spans="1:20" ht="57.6" x14ac:dyDescent="0.3">
      <c r="A10" s="1">
        <f t="shared" si="0"/>
        <v>43750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63" t="s">
        <v>142</v>
      </c>
      <c r="I10" s="65" t="str">
        <f>"me©‡gvU fwZ©
= "&amp;I36</f>
        <v>me©‡gvU fwZ©
= 91579</v>
      </c>
      <c r="J10" s="65" t="str">
        <f>"ch©v‡jvPbvi Rb¨ †cÖwiZ g„„Zz¨ 
= "&amp;J36</f>
        <v>ch©v‡jvPbvi Rb¨ †cÖwiZ g„„Zz¨ 
= 242</v>
      </c>
      <c r="K10" s="65" t="str">
        <f>"ch©v‡jvPbv m¤úbœK…Z g„„Zz¨ 
= "&amp;K36</f>
        <v>ch©v‡jvPbv m¤úbœK…Z g„„Zz¨ 
= 151</v>
      </c>
      <c r="L10" s="65" t="str">
        <f>"wbwðZ g„„Zz¨ 
= "&amp;L36</f>
        <v>wbwðZ g„„Zz¨ 
= 93</v>
      </c>
      <c r="M10" s="65" t="str">
        <f>"QvocÎ cÖvß †ivMx
 = "&amp;M36</f>
        <v>QvocÎ cÖvß †ivMx
 = 90104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43750</v>
      </c>
      <c r="B11" s="2" t="s">
        <v>9</v>
      </c>
      <c r="C11" s="12">
        <v>1</v>
      </c>
      <c r="D11" s="57" t="s">
        <v>10</v>
      </c>
      <c r="E11" s="13">
        <v>21</v>
      </c>
      <c r="F11" s="13">
        <v>0</v>
      </c>
      <c r="G11" s="13">
        <v>0</v>
      </c>
      <c r="H11" s="82">
        <f>SUM(E11:G11)</f>
        <v>21</v>
      </c>
      <c r="I11" s="104">
        <f>H11+'11.10'!I11</f>
        <v>7902</v>
      </c>
      <c r="J11" s="13">
        <v>40</v>
      </c>
      <c r="K11" s="13">
        <v>22</v>
      </c>
      <c r="L11" s="13">
        <v>11</v>
      </c>
      <c r="M11" s="14">
        <f t="shared" ref="M11:M23" si="1">I11-N11-J11</f>
        <v>7763</v>
      </c>
      <c r="N11" s="85">
        <v>99</v>
      </c>
      <c r="O11" s="3"/>
      <c r="P11" s="3"/>
      <c r="Q11" s="3"/>
      <c r="R11" s="3"/>
    </row>
    <row r="12" spans="1:20" x14ac:dyDescent="0.3">
      <c r="A12" s="1">
        <f t="shared" si="0"/>
        <v>43750</v>
      </c>
      <c r="B12" s="2" t="s">
        <v>11</v>
      </c>
      <c r="C12" s="15">
        <v>2</v>
      </c>
      <c r="D12" s="59" t="s">
        <v>144</v>
      </c>
      <c r="E12" s="13">
        <v>13</v>
      </c>
      <c r="F12" s="13">
        <v>0</v>
      </c>
      <c r="G12" s="13">
        <v>0</v>
      </c>
      <c r="H12" s="83">
        <f t="shared" ref="H12:H23" si="2">SUM(E12:G12)</f>
        <v>13</v>
      </c>
      <c r="I12" s="105">
        <f>H12+'11.10'!I12</f>
        <v>4596</v>
      </c>
      <c r="J12" s="16">
        <v>2</v>
      </c>
      <c r="K12" s="16">
        <v>0</v>
      </c>
      <c r="L12" s="16">
        <v>0</v>
      </c>
      <c r="M12" s="17">
        <f t="shared" si="1"/>
        <v>4526</v>
      </c>
      <c r="N12" s="86">
        <v>68</v>
      </c>
      <c r="O12" s="3"/>
      <c r="P12" s="3"/>
      <c r="Q12" s="3"/>
      <c r="R12" s="3"/>
    </row>
    <row r="13" spans="1:20" x14ac:dyDescent="0.3">
      <c r="A13" s="1">
        <f t="shared" si="0"/>
        <v>43750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H13+'11.10'!I13</f>
        <v>1396</v>
      </c>
      <c r="J13" s="16">
        <v>15</v>
      </c>
      <c r="K13" s="16">
        <v>5</v>
      </c>
      <c r="L13" s="16">
        <v>5</v>
      </c>
      <c r="M13" s="17">
        <f t="shared" si="1"/>
        <v>1371</v>
      </c>
      <c r="N13" s="86">
        <v>10</v>
      </c>
      <c r="O13" s="3"/>
      <c r="Q13" s="3"/>
      <c r="R13" s="3"/>
    </row>
    <row r="14" spans="1:20" x14ac:dyDescent="0.3">
      <c r="A14" s="1">
        <f t="shared" si="0"/>
        <v>43750</v>
      </c>
      <c r="B14" s="2" t="s">
        <v>14</v>
      </c>
      <c r="C14" s="15">
        <v>4</v>
      </c>
      <c r="D14" s="59" t="s">
        <v>145</v>
      </c>
      <c r="E14" s="13">
        <v>2</v>
      </c>
      <c r="F14" s="13">
        <v>0</v>
      </c>
      <c r="G14" s="13">
        <v>0</v>
      </c>
      <c r="H14" s="83">
        <f t="shared" si="2"/>
        <v>2</v>
      </c>
      <c r="I14" s="105">
        <f>H14+'11.10'!I14</f>
        <v>3430</v>
      </c>
      <c r="J14" s="16">
        <v>7</v>
      </c>
      <c r="K14" s="16">
        <v>4</v>
      </c>
      <c r="L14" s="16">
        <v>1</v>
      </c>
      <c r="M14" s="17">
        <f t="shared" si="1"/>
        <v>3381</v>
      </c>
      <c r="N14" s="86">
        <v>42</v>
      </c>
      <c r="O14" s="3"/>
      <c r="P14" s="3"/>
      <c r="Q14" s="3"/>
      <c r="R14" s="3"/>
    </row>
    <row r="15" spans="1:20" ht="17.399999999999999" x14ac:dyDescent="0.3">
      <c r="A15" s="1">
        <f t="shared" si="0"/>
        <v>43750</v>
      </c>
      <c r="B15" s="2" t="s">
        <v>19</v>
      </c>
      <c r="C15" s="15">
        <v>5</v>
      </c>
      <c r="D15" s="59" t="s">
        <v>20</v>
      </c>
      <c r="E15" s="13">
        <v>5</v>
      </c>
      <c r="F15" s="13">
        <v>0</v>
      </c>
      <c r="G15" s="13">
        <v>0</v>
      </c>
      <c r="H15" s="83">
        <f t="shared" si="2"/>
        <v>5</v>
      </c>
      <c r="I15" s="105">
        <f>H15+'11.10'!I15</f>
        <v>1534</v>
      </c>
      <c r="J15" s="16">
        <v>3</v>
      </c>
      <c r="K15" s="16">
        <v>2</v>
      </c>
      <c r="L15" s="16">
        <v>2</v>
      </c>
      <c r="M15" s="17">
        <f t="shared" si="1"/>
        <v>1509</v>
      </c>
      <c r="N15" s="86">
        <v>22</v>
      </c>
      <c r="O15" s="3"/>
      <c r="P15" s="3"/>
      <c r="Q15" s="3"/>
      <c r="R15" s="3"/>
    </row>
    <row r="16" spans="1:20" ht="17.399999999999999" x14ac:dyDescent="0.3">
      <c r="A16" s="1">
        <f t="shared" si="0"/>
        <v>43750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H16+'11.10'!I16</f>
        <v>987</v>
      </c>
      <c r="J16" s="16"/>
      <c r="K16" s="16"/>
      <c r="L16" s="16">
        <v>0</v>
      </c>
      <c r="M16" s="17">
        <f t="shared" si="1"/>
        <v>985</v>
      </c>
      <c r="N16" s="86">
        <v>2</v>
      </c>
      <c r="O16" s="3"/>
      <c r="P16" s="3"/>
      <c r="Q16" s="3"/>
      <c r="R16" s="3"/>
    </row>
    <row r="17" spans="1:18" x14ac:dyDescent="0.3">
      <c r="A17" s="1">
        <f t="shared" si="0"/>
        <v>43750</v>
      </c>
      <c r="B17" s="2" t="s">
        <v>23</v>
      </c>
      <c r="C17" s="15">
        <v>7</v>
      </c>
      <c r="D17" s="61" t="s">
        <v>24</v>
      </c>
      <c r="E17" s="13">
        <v>4</v>
      </c>
      <c r="F17" s="13">
        <v>0</v>
      </c>
      <c r="G17" s="13">
        <v>0</v>
      </c>
      <c r="H17" s="83">
        <f t="shared" si="2"/>
        <v>4</v>
      </c>
      <c r="I17" s="105">
        <f>H17+'11.10'!I17</f>
        <v>3850</v>
      </c>
      <c r="J17" s="16">
        <v>15</v>
      </c>
      <c r="K17" s="16">
        <v>9</v>
      </c>
      <c r="L17" s="16">
        <v>4</v>
      </c>
      <c r="M17" s="17">
        <f t="shared" si="1"/>
        <v>3805</v>
      </c>
      <c r="N17" s="86">
        <v>30</v>
      </c>
      <c r="O17" s="3"/>
      <c r="P17" s="3"/>
      <c r="Q17" s="3"/>
      <c r="R17" s="3"/>
    </row>
    <row r="18" spans="1:18" ht="17.399999999999999" x14ac:dyDescent="0.3">
      <c r="A18" s="1">
        <f t="shared" si="0"/>
        <v>43750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H18+'11.10'!I18</f>
        <v>343</v>
      </c>
      <c r="J18" s="16"/>
      <c r="K18" s="16"/>
      <c r="L18" s="16">
        <v>0</v>
      </c>
      <c r="M18" s="17">
        <f t="shared" si="1"/>
        <v>341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43750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H19+'11.10'!I19</f>
        <v>1662</v>
      </c>
      <c r="J19" s="16"/>
      <c r="K19" s="16">
        <v>0</v>
      </c>
      <c r="L19" s="16">
        <v>0</v>
      </c>
      <c r="M19" s="17">
        <f t="shared" si="1"/>
        <v>1639</v>
      </c>
      <c r="N19" s="86">
        <v>23</v>
      </c>
      <c r="O19" s="3"/>
      <c r="P19" s="3"/>
      <c r="Q19" s="3"/>
      <c r="R19" s="3"/>
    </row>
    <row r="20" spans="1:18" x14ac:dyDescent="0.3">
      <c r="A20" s="1">
        <f t="shared" si="0"/>
        <v>43750</v>
      </c>
      <c r="B20" s="2" t="s">
        <v>29</v>
      </c>
      <c r="C20" s="15">
        <v>10</v>
      </c>
      <c r="D20" s="59" t="s">
        <v>30</v>
      </c>
      <c r="E20" s="13">
        <v>4</v>
      </c>
      <c r="F20" s="13">
        <v>0</v>
      </c>
      <c r="G20" s="13">
        <v>0</v>
      </c>
      <c r="H20" s="83">
        <f t="shared" si="2"/>
        <v>4</v>
      </c>
      <c r="I20" s="105">
        <f>H20+'11.10'!I20</f>
        <v>2887</v>
      </c>
      <c r="J20" s="16">
        <v>3</v>
      </c>
      <c r="K20" s="16">
        <v>2</v>
      </c>
      <c r="L20" s="16">
        <v>2</v>
      </c>
      <c r="M20" s="17">
        <f t="shared" si="1"/>
        <v>2831</v>
      </c>
      <c r="N20" s="86">
        <v>53</v>
      </c>
      <c r="O20" s="3"/>
      <c r="P20" s="3"/>
      <c r="Q20" s="3"/>
      <c r="R20" s="3"/>
    </row>
    <row r="21" spans="1:18" ht="22.2" customHeight="1" x14ac:dyDescent="0.3">
      <c r="A21" s="1">
        <f t="shared" si="0"/>
        <v>43750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H21+'11.10'!I21</f>
        <v>238</v>
      </c>
      <c r="J21" s="16"/>
      <c r="K21" s="16"/>
      <c r="L21" s="16"/>
      <c r="M21" s="17">
        <f t="shared" si="1"/>
        <v>237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H22+'11.10'!I22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43750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52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52</v>
      </c>
      <c r="I24" s="94">
        <f t="shared" si="3"/>
        <v>28900</v>
      </c>
      <c r="J24" s="92">
        <f t="shared" si="3"/>
        <v>85</v>
      </c>
      <c r="K24" s="92">
        <f t="shared" si="3"/>
        <v>44</v>
      </c>
      <c r="L24" s="92">
        <f t="shared" si="3"/>
        <v>25</v>
      </c>
      <c r="M24" s="95">
        <f t="shared" si="3"/>
        <v>28463</v>
      </c>
      <c r="N24" s="96">
        <f t="shared" si="3"/>
        <v>352</v>
      </c>
      <c r="O24" s="3"/>
      <c r="P24" s="3"/>
      <c r="Q24" s="3"/>
      <c r="R24" s="3"/>
    </row>
    <row r="25" spans="1:18" x14ac:dyDescent="0.3">
      <c r="A25" s="1">
        <f t="shared" ref="A25:A88" si="4">$N$3</f>
        <v>43750</v>
      </c>
      <c r="B25" s="2">
        <v>1</v>
      </c>
      <c r="C25" s="78"/>
      <c r="D25" s="79" t="s">
        <v>119</v>
      </c>
      <c r="E25" s="97">
        <f>E75</f>
        <v>19</v>
      </c>
      <c r="F25" s="98">
        <f t="shared" ref="F25:N25" si="5">F75</f>
        <v>1</v>
      </c>
      <c r="G25" s="98">
        <f t="shared" si="5"/>
        <v>0</v>
      </c>
      <c r="H25" s="99">
        <f t="shared" si="5"/>
        <v>20</v>
      </c>
      <c r="I25" s="97">
        <f t="shared" si="5"/>
        <v>19098</v>
      </c>
      <c r="J25" s="98">
        <f t="shared" si="5"/>
        <v>104</v>
      </c>
      <c r="K25" s="98">
        <f t="shared" si="5"/>
        <v>91</v>
      </c>
      <c r="L25" s="100">
        <f t="shared" si="5"/>
        <v>64</v>
      </c>
      <c r="M25" s="101">
        <f t="shared" si="5"/>
        <v>18914</v>
      </c>
      <c r="N25" s="102">
        <f t="shared" si="5"/>
        <v>80</v>
      </c>
      <c r="O25" s="3"/>
      <c r="P25" s="3"/>
      <c r="Q25" s="3"/>
      <c r="R25" s="3"/>
    </row>
    <row r="26" spans="1:18" x14ac:dyDescent="0.3">
      <c r="A26" s="1">
        <f t="shared" si="4"/>
        <v>43750</v>
      </c>
      <c r="B26" s="2">
        <v>1</v>
      </c>
      <c r="C26" s="78"/>
      <c r="D26" s="79" t="s">
        <v>154</v>
      </c>
      <c r="E26" s="97">
        <f>E24+E25</f>
        <v>71</v>
      </c>
      <c r="F26" s="98">
        <f t="shared" ref="F26:N26" si="6">F24+F25</f>
        <v>1</v>
      </c>
      <c r="G26" s="98">
        <f t="shared" si="6"/>
        <v>0</v>
      </c>
      <c r="H26" s="99">
        <f t="shared" si="6"/>
        <v>72</v>
      </c>
      <c r="I26" s="97">
        <f t="shared" si="6"/>
        <v>47998</v>
      </c>
      <c r="J26" s="98">
        <f t="shared" si="6"/>
        <v>189</v>
      </c>
      <c r="K26" s="98">
        <f t="shared" si="6"/>
        <v>135</v>
      </c>
      <c r="L26" s="100">
        <f t="shared" si="6"/>
        <v>89</v>
      </c>
      <c r="M26" s="101">
        <f t="shared" si="6"/>
        <v>47377</v>
      </c>
      <c r="N26" s="102">
        <f t="shared" si="6"/>
        <v>432</v>
      </c>
      <c r="O26" s="3"/>
      <c r="P26" s="67"/>
      <c r="Q26" s="3"/>
      <c r="R26" s="3"/>
    </row>
    <row r="27" spans="1:18" x14ac:dyDescent="0.3">
      <c r="A27" s="1">
        <f t="shared" si="4"/>
        <v>43750</v>
      </c>
      <c r="B27" s="2">
        <v>1</v>
      </c>
      <c r="C27" s="80"/>
      <c r="D27" s="81" t="s">
        <v>120</v>
      </c>
      <c r="E27" s="97">
        <f>SUM(E28:E35)</f>
        <v>154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154</v>
      </c>
      <c r="I27" s="97">
        <f t="shared" si="7"/>
        <v>43581</v>
      </c>
      <c r="J27" s="98">
        <f t="shared" si="7"/>
        <v>53</v>
      </c>
      <c r="K27" s="98">
        <f t="shared" si="7"/>
        <v>16</v>
      </c>
      <c r="L27" s="100">
        <f t="shared" si="7"/>
        <v>4</v>
      </c>
      <c r="M27" s="101">
        <f t="shared" si="7"/>
        <v>42727</v>
      </c>
      <c r="N27" s="102">
        <f t="shared" si="7"/>
        <v>801</v>
      </c>
      <c r="O27" s="3"/>
      <c r="P27" s="3"/>
      <c r="Q27" s="3"/>
      <c r="R27" s="3"/>
    </row>
    <row r="28" spans="1:18" x14ac:dyDescent="0.3">
      <c r="A28" s="1">
        <f t="shared" si="4"/>
        <v>43750</v>
      </c>
      <c r="B28" s="2" t="s">
        <v>31</v>
      </c>
      <c r="C28" s="12">
        <v>1</v>
      </c>
      <c r="D28" s="48" t="s">
        <v>32</v>
      </c>
      <c r="E28" s="13">
        <v>31</v>
      </c>
      <c r="F28" s="13">
        <v>0</v>
      </c>
      <c r="G28" s="13">
        <v>0</v>
      </c>
      <c r="H28" s="82">
        <f t="shared" ref="H28:H35" si="8">SUM(E28:G28)</f>
        <v>31</v>
      </c>
      <c r="I28" s="104">
        <f>H28+'11.10'!I28</f>
        <v>10622</v>
      </c>
      <c r="J28" s="13">
        <v>11</v>
      </c>
      <c r="K28" s="13">
        <v>3</v>
      </c>
      <c r="L28" s="13">
        <v>1</v>
      </c>
      <c r="M28" s="14">
        <f t="shared" ref="M28:M35" si="9">I28-N28-J28</f>
        <v>10475</v>
      </c>
      <c r="N28" s="85">
        <v>136</v>
      </c>
      <c r="O28" s="3"/>
      <c r="P28" s="3"/>
      <c r="Q28" s="3"/>
      <c r="R28" s="3"/>
    </row>
    <row r="29" spans="1:18" x14ac:dyDescent="0.3">
      <c r="A29" s="1">
        <f t="shared" si="4"/>
        <v>43750</v>
      </c>
      <c r="B29" s="2" t="s">
        <v>33</v>
      </c>
      <c r="C29" s="15">
        <v>2</v>
      </c>
      <c r="D29" s="50" t="s">
        <v>156</v>
      </c>
      <c r="E29" s="13">
        <v>30</v>
      </c>
      <c r="F29" s="13">
        <v>0</v>
      </c>
      <c r="G29" s="13">
        <v>0</v>
      </c>
      <c r="H29" s="83">
        <f t="shared" si="8"/>
        <v>30</v>
      </c>
      <c r="I29" s="105">
        <f>H29+'11.10'!I29</f>
        <v>7042</v>
      </c>
      <c r="J29" s="16">
        <v>5</v>
      </c>
      <c r="K29" s="16">
        <v>2</v>
      </c>
      <c r="L29" s="16">
        <v>0</v>
      </c>
      <c r="M29" s="17">
        <f t="shared" si="9"/>
        <v>6932</v>
      </c>
      <c r="N29" s="86">
        <v>105</v>
      </c>
      <c r="O29" s="3"/>
      <c r="P29" s="3"/>
      <c r="Q29" s="3"/>
      <c r="R29" s="3"/>
    </row>
    <row r="30" spans="1:18" x14ac:dyDescent="0.3">
      <c r="A30" s="1">
        <f t="shared" si="4"/>
        <v>43750</v>
      </c>
      <c r="B30" s="2" t="s">
        <v>35</v>
      </c>
      <c r="C30" s="15">
        <v>3</v>
      </c>
      <c r="D30" s="50" t="s">
        <v>36</v>
      </c>
      <c r="E30" s="13">
        <v>45</v>
      </c>
      <c r="F30" s="13">
        <v>0</v>
      </c>
      <c r="G30" s="13">
        <v>0</v>
      </c>
      <c r="H30" s="83">
        <f t="shared" si="8"/>
        <v>45</v>
      </c>
      <c r="I30" s="105">
        <f>H30+'11.10'!I30</f>
        <v>10164</v>
      </c>
      <c r="J30" s="16">
        <v>15</v>
      </c>
      <c r="K30" s="16">
        <v>7</v>
      </c>
      <c r="L30" s="16">
        <v>2</v>
      </c>
      <c r="M30" s="17">
        <f t="shared" si="9"/>
        <v>9803</v>
      </c>
      <c r="N30" s="86">
        <v>346</v>
      </c>
      <c r="O30" s="3"/>
      <c r="P30" s="3"/>
      <c r="Q30" s="3"/>
      <c r="R30" s="3"/>
    </row>
    <row r="31" spans="1:18" x14ac:dyDescent="0.3">
      <c r="A31" s="1">
        <f t="shared" si="4"/>
        <v>43750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H31+'11.10'!I31</f>
        <v>2030</v>
      </c>
      <c r="J31" s="16">
        <v>4</v>
      </c>
      <c r="K31" s="16">
        <v>1</v>
      </c>
      <c r="L31" s="16">
        <v>1</v>
      </c>
      <c r="M31" s="17">
        <f t="shared" si="9"/>
        <v>2012</v>
      </c>
      <c r="N31" s="86">
        <v>14</v>
      </c>
      <c r="O31" s="3"/>
      <c r="P31" s="3"/>
      <c r="Q31" s="3"/>
      <c r="R31" s="3"/>
    </row>
    <row r="32" spans="1:18" x14ac:dyDescent="0.3">
      <c r="A32" s="1">
        <f t="shared" si="4"/>
        <v>43750</v>
      </c>
      <c r="B32" s="2" t="s">
        <v>39</v>
      </c>
      <c r="C32" s="15">
        <v>5</v>
      </c>
      <c r="D32" s="50" t="s">
        <v>40</v>
      </c>
      <c r="E32" s="13">
        <v>15</v>
      </c>
      <c r="F32" s="13">
        <v>0</v>
      </c>
      <c r="G32" s="13">
        <v>0</v>
      </c>
      <c r="H32" s="83">
        <f t="shared" si="8"/>
        <v>15</v>
      </c>
      <c r="I32" s="105">
        <f>H32+'11.10'!I32</f>
        <v>4457</v>
      </c>
      <c r="J32" s="16">
        <v>5</v>
      </c>
      <c r="K32" s="16">
        <v>0</v>
      </c>
      <c r="L32" s="16">
        <v>0</v>
      </c>
      <c r="M32" s="17">
        <f t="shared" si="9"/>
        <v>4380</v>
      </c>
      <c r="N32" s="86">
        <v>72</v>
      </c>
      <c r="O32" s="3"/>
      <c r="P32" s="3"/>
      <c r="Q32" s="3"/>
      <c r="R32" s="3"/>
    </row>
    <row r="33" spans="1:18" x14ac:dyDescent="0.3">
      <c r="A33" s="1">
        <f t="shared" si="4"/>
        <v>43750</v>
      </c>
      <c r="B33" s="2" t="s">
        <v>41</v>
      </c>
      <c r="C33" s="15">
        <v>6</v>
      </c>
      <c r="D33" s="50" t="s">
        <v>42</v>
      </c>
      <c r="E33" s="13">
        <v>25</v>
      </c>
      <c r="F33" s="13">
        <v>0</v>
      </c>
      <c r="G33" s="13">
        <v>0</v>
      </c>
      <c r="H33" s="83">
        <f t="shared" si="8"/>
        <v>25</v>
      </c>
      <c r="I33" s="105">
        <f>H33+'11.10'!I33</f>
        <v>6103</v>
      </c>
      <c r="J33" s="16">
        <v>8</v>
      </c>
      <c r="K33" s="16">
        <v>3</v>
      </c>
      <c r="L33" s="16">
        <v>0</v>
      </c>
      <c r="M33" s="17">
        <f t="shared" si="9"/>
        <v>5996</v>
      </c>
      <c r="N33" s="86">
        <v>99</v>
      </c>
      <c r="O33" s="3"/>
      <c r="P33" s="3"/>
      <c r="Q33" s="3"/>
      <c r="R33" s="3"/>
    </row>
    <row r="34" spans="1:18" x14ac:dyDescent="0.3">
      <c r="A34" s="1">
        <f t="shared" si="4"/>
        <v>43750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H34+'11.10'!I34</f>
        <v>958</v>
      </c>
      <c r="J34" s="16">
        <v>1</v>
      </c>
      <c r="K34" s="16">
        <v>0</v>
      </c>
      <c r="L34" s="16">
        <v>0</v>
      </c>
      <c r="M34" s="17">
        <f t="shared" si="9"/>
        <v>952</v>
      </c>
      <c r="N34" s="86">
        <v>5</v>
      </c>
      <c r="O34" s="3"/>
      <c r="P34" s="3"/>
      <c r="Q34" s="3"/>
      <c r="R34" s="3"/>
    </row>
    <row r="35" spans="1:18" x14ac:dyDescent="0.3">
      <c r="A35" s="1">
        <f t="shared" si="4"/>
        <v>43750</v>
      </c>
      <c r="B35" s="2" t="s">
        <v>45</v>
      </c>
      <c r="C35" s="20">
        <v>8</v>
      </c>
      <c r="D35" s="54" t="s">
        <v>46</v>
      </c>
      <c r="E35" s="13">
        <v>5</v>
      </c>
      <c r="F35" s="13">
        <v>0</v>
      </c>
      <c r="G35" s="13">
        <v>0</v>
      </c>
      <c r="H35" s="84">
        <f t="shared" si="8"/>
        <v>5</v>
      </c>
      <c r="I35" s="106">
        <f>H35+'11.10'!I35</f>
        <v>2205</v>
      </c>
      <c r="J35" s="18">
        <v>4</v>
      </c>
      <c r="K35" s="18">
        <v>0</v>
      </c>
      <c r="L35" s="18">
        <v>0</v>
      </c>
      <c r="M35" s="19">
        <f t="shared" si="9"/>
        <v>2177</v>
      </c>
      <c r="N35" s="87">
        <v>24</v>
      </c>
      <c r="O35" s="3"/>
      <c r="P35" s="3"/>
      <c r="Q35" s="3"/>
      <c r="R35" s="3"/>
    </row>
    <row r="36" spans="1:18" x14ac:dyDescent="0.3">
      <c r="A36" s="1">
        <f t="shared" si="4"/>
        <v>43750</v>
      </c>
      <c r="B36" s="2">
        <v>1</v>
      </c>
      <c r="C36" s="103"/>
      <c r="D36" s="22" t="s">
        <v>47</v>
      </c>
      <c r="E36" s="23">
        <f>SUM(E26:E27)</f>
        <v>225</v>
      </c>
      <c r="F36" s="23">
        <f t="shared" ref="F36:N36" si="10">SUM(F26:F27)</f>
        <v>1</v>
      </c>
      <c r="G36" s="23">
        <f t="shared" si="10"/>
        <v>0</v>
      </c>
      <c r="H36" s="23">
        <f t="shared" si="10"/>
        <v>226</v>
      </c>
      <c r="I36" s="23">
        <f t="shared" si="10"/>
        <v>91579</v>
      </c>
      <c r="J36" s="23">
        <f t="shared" si="10"/>
        <v>242</v>
      </c>
      <c r="K36" s="23">
        <f t="shared" si="10"/>
        <v>151</v>
      </c>
      <c r="L36" s="23">
        <f t="shared" si="10"/>
        <v>93</v>
      </c>
      <c r="M36" s="23">
        <f t="shared" si="10"/>
        <v>90104</v>
      </c>
      <c r="N36" s="23">
        <f t="shared" si="10"/>
        <v>1233</v>
      </c>
      <c r="O36" s="3"/>
      <c r="P36" s="3"/>
      <c r="Q36" s="3"/>
      <c r="R36" s="3"/>
    </row>
    <row r="37" spans="1:18" ht="21.6" customHeight="1" x14ac:dyDescent="0.3">
      <c r="A37" s="1">
        <f t="shared" si="4"/>
        <v>43750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43750</v>
      </c>
      <c r="B38" s="64">
        <v>1</v>
      </c>
      <c r="C38" s="69"/>
      <c r="D38" s="306" t="s">
        <v>205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43750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43750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43750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43750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43750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20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80</v>
      </c>
      <c r="O43" s="3"/>
      <c r="P43" s="3"/>
      <c r="Q43" s="3"/>
      <c r="R43" s="3"/>
    </row>
    <row r="44" spans="1:18" ht="58.2" customHeight="1" x14ac:dyDescent="0.3">
      <c r="A44" s="1">
        <f t="shared" si="4"/>
        <v>43750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63" t="s">
        <v>142</v>
      </c>
      <c r="I44" s="65" t="str">
        <f>"me©‡gvU fwZ© 
= "&amp;I75</f>
        <v>me©‡gvU fwZ© 
= 19098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91</v>
      </c>
      <c r="L44" s="65" t="str">
        <f>"wbwðZ g„„Zz¨ 
= "&amp;L75</f>
        <v>wbwðZ g„„Zz¨ 
= 64</v>
      </c>
      <c r="M44" s="65" t="str">
        <f>"QvocÎ cÖvß †ivMx
 = "&amp;M75</f>
        <v>QvocÎ cÖvß †ivMx
 = 18914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43750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H45+'11.10'!I45</f>
        <v>1180</v>
      </c>
      <c r="J45" s="13">
        <v>3</v>
      </c>
      <c r="K45" s="13">
        <v>2</v>
      </c>
      <c r="L45" s="13">
        <v>1</v>
      </c>
      <c r="M45" s="14">
        <f t="shared" ref="M45:M74" si="12">I45-N45-J45</f>
        <v>1174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43750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H46+'11.10'!I46</f>
        <v>1779</v>
      </c>
      <c r="J46" s="16">
        <v>11</v>
      </c>
      <c r="K46" s="16">
        <v>9</v>
      </c>
      <c r="L46" s="16">
        <v>7</v>
      </c>
      <c r="M46" s="17">
        <f t="shared" si="12"/>
        <v>1756</v>
      </c>
      <c r="N46" s="86">
        <v>12</v>
      </c>
      <c r="O46" s="3"/>
      <c r="P46" s="3"/>
      <c r="Q46" s="3"/>
      <c r="R46" s="3"/>
    </row>
    <row r="47" spans="1:18" ht="17.55" customHeight="1" x14ac:dyDescent="0.3">
      <c r="A47" s="1">
        <f t="shared" si="4"/>
        <v>43750</v>
      </c>
      <c r="B47" s="2" t="s">
        <v>17</v>
      </c>
      <c r="C47" s="33">
        <v>3</v>
      </c>
      <c r="D47" s="50" t="s">
        <v>18</v>
      </c>
      <c r="E47" s="13">
        <v>4</v>
      </c>
      <c r="F47" s="13">
        <v>0</v>
      </c>
      <c r="G47" s="13">
        <v>0</v>
      </c>
      <c r="H47" s="83">
        <f t="shared" si="11"/>
        <v>4</v>
      </c>
      <c r="I47" s="105">
        <f>H47+'11.10'!I47</f>
        <v>640</v>
      </c>
      <c r="J47" s="16">
        <v>4</v>
      </c>
      <c r="K47" s="16">
        <v>3</v>
      </c>
      <c r="L47" s="16">
        <v>2</v>
      </c>
      <c r="M47" s="17">
        <f t="shared" si="12"/>
        <v>632</v>
      </c>
      <c r="N47" s="86">
        <v>4</v>
      </c>
      <c r="O47" s="3"/>
      <c r="P47" s="3"/>
      <c r="Q47" s="3"/>
      <c r="R47" s="3"/>
    </row>
    <row r="48" spans="1:18" ht="17.55" customHeight="1" x14ac:dyDescent="0.3">
      <c r="A48" s="1">
        <f t="shared" si="4"/>
        <v>43750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H48+'11.10'!I48</f>
        <v>728</v>
      </c>
      <c r="J48" s="16">
        <v>8</v>
      </c>
      <c r="K48" s="16">
        <v>5</v>
      </c>
      <c r="L48" s="16">
        <v>3</v>
      </c>
      <c r="M48" s="17">
        <f t="shared" si="12"/>
        <v>715</v>
      </c>
      <c r="N48" s="86">
        <v>5</v>
      </c>
      <c r="O48" s="3"/>
      <c r="P48" s="3"/>
      <c r="Q48" s="3"/>
      <c r="R48" s="3"/>
    </row>
    <row r="49" spans="1:18" ht="17.55" customHeight="1" x14ac:dyDescent="0.3">
      <c r="A49" s="1">
        <f t="shared" si="4"/>
        <v>43750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H49+'11.10'!I49</f>
        <v>872</v>
      </c>
      <c r="J49" s="16">
        <v>12</v>
      </c>
      <c r="K49" s="16">
        <v>12</v>
      </c>
      <c r="L49" s="16">
        <v>12</v>
      </c>
      <c r="M49" s="17">
        <f t="shared" si="12"/>
        <v>854</v>
      </c>
      <c r="N49" s="86">
        <v>6</v>
      </c>
      <c r="O49" s="3"/>
      <c r="P49" s="3"/>
      <c r="Q49" s="3"/>
      <c r="R49" s="3"/>
    </row>
    <row r="50" spans="1:18" ht="17.55" customHeight="1" x14ac:dyDescent="0.3">
      <c r="A50" s="1">
        <f t="shared" si="4"/>
        <v>43750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H50+'11.10'!I50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43750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H51+'11.10'!I51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43750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H52+'11.10'!I52</f>
        <v>353</v>
      </c>
      <c r="J52" s="16">
        <v>1</v>
      </c>
      <c r="K52" s="16">
        <v>1</v>
      </c>
      <c r="L52" s="16">
        <v>1</v>
      </c>
      <c r="M52" s="17">
        <f t="shared" si="12"/>
        <v>347</v>
      </c>
      <c r="N52" s="86">
        <v>5</v>
      </c>
      <c r="O52" s="3"/>
      <c r="P52" s="3"/>
      <c r="Q52" s="3"/>
      <c r="R52" s="3"/>
    </row>
    <row r="53" spans="1:18" ht="17.55" customHeight="1" x14ac:dyDescent="0.3">
      <c r="A53" s="1">
        <f t="shared" si="4"/>
        <v>43750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H53+'11.10'!I53</f>
        <v>208</v>
      </c>
      <c r="J53" s="16">
        <v>1</v>
      </c>
      <c r="K53" s="16">
        <v>1</v>
      </c>
      <c r="L53" s="16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43750</v>
      </c>
      <c r="B54" s="2" t="s">
        <v>75</v>
      </c>
      <c r="C54" s="33">
        <v>10</v>
      </c>
      <c r="D54" s="50" t="s">
        <v>76</v>
      </c>
      <c r="E54" s="13">
        <v>0</v>
      </c>
      <c r="F54" s="13">
        <v>1</v>
      </c>
      <c r="G54" s="13">
        <v>0</v>
      </c>
      <c r="H54" s="83">
        <f t="shared" si="11"/>
        <v>1</v>
      </c>
      <c r="I54" s="105">
        <f>H54+'11.10'!I54</f>
        <v>1631</v>
      </c>
      <c r="J54" s="16">
        <v>1</v>
      </c>
      <c r="K54" s="16">
        <v>1</v>
      </c>
      <c r="L54" s="16">
        <v>1</v>
      </c>
      <c r="M54" s="17">
        <f t="shared" si="12"/>
        <v>1622</v>
      </c>
      <c r="N54" s="86">
        <v>8</v>
      </c>
      <c r="O54" s="3"/>
      <c r="P54" s="3"/>
      <c r="Q54" s="3"/>
      <c r="R54" s="3"/>
    </row>
    <row r="55" spans="1:18" ht="17.55" customHeight="1" x14ac:dyDescent="0.3">
      <c r="A55" s="1">
        <f t="shared" si="4"/>
        <v>43750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H55+'11.10'!I55</f>
        <v>220</v>
      </c>
      <c r="J55" s="16"/>
      <c r="K55" s="16"/>
      <c r="L55" s="16">
        <v>0</v>
      </c>
      <c r="M55" s="17">
        <f t="shared" si="12"/>
        <v>220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43750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H56+'11.10'!I56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43750</v>
      </c>
      <c r="B57" s="2" t="s">
        <v>81</v>
      </c>
      <c r="C57" s="33">
        <v>13</v>
      </c>
      <c r="D57" s="50" t="s">
        <v>82</v>
      </c>
      <c r="E57" s="13">
        <v>2</v>
      </c>
      <c r="F57" s="13">
        <v>0</v>
      </c>
      <c r="G57" s="13">
        <v>0</v>
      </c>
      <c r="H57" s="83">
        <f t="shared" si="11"/>
        <v>2</v>
      </c>
      <c r="I57" s="105">
        <f>H57+'11.10'!I57</f>
        <v>660</v>
      </c>
      <c r="J57" s="16">
        <v>4</v>
      </c>
      <c r="K57" s="16">
        <v>4</v>
      </c>
      <c r="L57" s="16">
        <v>1</v>
      </c>
      <c r="M57" s="17">
        <f t="shared" si="12"/>
        <v>653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43750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H58+'11.10'!I58</f>
        <v>1336</v>
      </c>
      <c r="J58" s="16">
        <v>6</v>
      </c>
      <c r="K58" s="16">
        <v>6</v>
      </c>
      <c r="L58" s="16">
        <v>4</v>
      </c>
      <c r="M58" s="17">
        <f t="shared" si="12"/>
        <v>1326</v>
      </c>
      <c r="N58" s="86">
        <v>4</v>
      </c>
      <c r="O58" s="3"/>
      <c r="P58" s="3"/>
      <c r="Q58" s="3"/>
      <c r="R58" s="3"/>
    </row>
    <row r="59" spans="1:18" ht="17.55" customHeight="1" x14ac:dyDescent="0.3">
      <c r="A59" s="1">
        <f t="shared" si="4"/>
        <v>43750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H59+'11.10'!I59</f>
        <v>743</v>
      </c>
      <c r="J59" s="16">
        <v>8</v>
      </c>
      <c r="K59" s="16">
        <v>8</v>
      </c>
      <c r="L59" s="16">
        <v>7</v>
      </c>
      <c r="M59" s="17">
        <f t="shared" si="12"/>
        <v>734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43750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H60+'11.10'!I60</f>
        <v>354</v>
      </c>
      <c r="J60" s="16"/>
      <c r="K60" s="16"/>
      <c r="L60" s="16">
        <v>0</v>
      </c>
      <c r="M60" s="17">
        <f t="shared" si="12"/>
        <v>353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43750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H61+'11.10'!I61</f>
        <v>471</v>
      </c>
      <c r="J61" s="16"/>
      <c r="K61" s="16"/>
      <c r="L61" s="16">
        <v>0</v>
      </c>
      <c r="M61" s="17">
        <f t="shared" si="12"/>
        <v>470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43750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H62+'11.10'!I62</f>
        <v>827</v>
      </c>
      <c r="J62" s="16"/>
      <c r="K62" s="16"/>
      <c r="L62" s="16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43750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H63+'11.10'!I63</f>
        <v>778</v>
      </c>
      <c r="J63" s="16">
        <v>6</v>
      </c>
      <c r="K63" s="16">
        <v>5</v>
      </c>
      <c r="L63" s="16">
        <v>5</v>
      </c>
      <c r="M63" s="17">
        <f t="shared" si="12"/>
        <v>770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43750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H64+'11.10'!I64</f>
        <v>956</v>
      </c>
      <c r="J64" s="16"/>
      <c r="K64" s="16"/>
      <c r="L64" s="16">
        <v>0</v>
      </c>
      <c r="M64" s="17">
        <f t="shared" si="12"/>
        <v>953</v>
      </c>
      <c r="N64" s="86">
        <v>3</v>
      </c>
      <c r="O64" s="3"/>
      <c r="P64" s="3"/>
      <c r="Q64" s="3"/>
      <c r="R64" s="3"/>
    </row>
    <row r="65" spans="1:18" ht="17.55" customHeight="1" x14ac:dyDescent="0.3">
      <c r="A65" s="1">
        <f t="shared" si="4"/>
        <v>43750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H65+'11.10'!I65</f>
        <v>475</v>
      </c>
      <c r="J65" s="16">
        <v>4</v>
      </c>
      <c r="K65" s="16">
        <v>4</v>
      </c>
      <c r="L65" s="16">
        <v>4</v>
      </c>
      <c r="M65" s="17">
        <f t="shared" si="12"/>
        <v>471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43750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H66+'11.10'!I66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43750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H67+'11.10'!I67</f>
        <v>699</v>
      </c>
      <c r="J67" s="16">
        <v>7</v>
      </c>
      <c r="K67" s="16">
        <v>5</v>
      </c>
      <c r="L67" s="16">
        <v>4</v>
      </c>
      <c r="M67" s="17">
        <f t="shared" si="12"/>
        <v>691</v>
      </c>
      <c r="N67" s="86">
        <v>1</v>
      </c>
      <c r="O67" s="3"/>
      <c r="P67" s="3"/>
      <c r="Q67" s="3"/>
      <c r="R67" s="3"/>
    </row>
    <row r="68" spans="1:18" ht="17.55" customHeight="1" x14ac:dyDescent="0.3">
      <c r="A68" s="1">
        <f t="shared" si="4"/>
        <v>43750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H68+'11.10'!I68</f>
        <v>356</v>
      </c>
      <c r="J68" s="16">
        <v>2</v>
      </c>
      <c r="K68" s="16">
        <v>2</v>
      </c>
      <c r="L68" s="16">
        <v>0</v>
      </c>
      <c r="M68" s="17">
        <f t="shared" si="12"/>
        <v>354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43750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H69+'11.10'!I69</f>
        <v>807</v>
      </c>
      <c r="J69" s="16">
        <v>2</v>
      </c>
      <c r="K69" s="16">
        <v>2</v>
      </c>
      <c r="L69" s="16">
        <v>1</v>
      </c>
      <c r="M69" s="17">
        <f t="shared" si="12"/>
        <v>794</v>
      </c>
      <c r="N69" s="86">
        <v>11</v>
      </c>
      <c r="O69" s="3"/>
      <c r="P69" s="3"/>
      <c r="Q69" s="3"/>
      <c r="R69" s="3"/>
    </row>
    <row r="70" spans="1:18" ht="17.55" customHeight="1" x14ac:dyDescent="0.3">
      <c r="A70" s="1">
        <f t="shared" si="4"/>
        <v>43750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H70+'11.10'!I70</f>
        <v>756</v>
      </c>
      <c r="J70" s="16">
        <v>2</v>
      </c>
      <c r="K70" s="16">
        <v>2</v>
      </c>
      <c r="L70" s="16">
        <v>0</v>
      </c>
      <c r="M70" s="17">
        <f t="shared" si="12"/>
        <v>749</v>
      </c>
      <c r="N70" s="86">
        <v>5</v>
      </c>
      <c r="O70" s="3"/>
      <c r="P70" s="3"/>
      <c r="Q70" s="3"/>
      <c r="R70" s="3"/>
    </row>
    <row r="71" spans="1:18" ht="17.55" customHeight="1" x14ac:dyDescent="0.3">
      <c r="A71" s="1">
        <f t="shared" si="4"/>
        <v>43750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H71+'11.10'!I71</f>
        <v>767</v>
      </c>
      <c r="J71" s="16"/>
      <c r="K71" s="16"/>
      <c r="L71" s="16">
        <v>0</v>
      </c>
      <c r="M71" s="17">
        <f t="shared" si="12"/>
        <v>766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43750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H72+'11.10'!I72</f>
        <v>293</v>
      </c>
      <c r="J72" s="16"/>
      <c r="K72" s="16"/>
      <c r="L72" s="16">
        <v>0</v>
      </c>
      <c r="M72" s="17">
        <f t="shared" si="12"/>
        <v>290</v>
      </c>
      <c r="N72" s="86">
        <v>3</v>
      </c>
      <c r="O72" s="3"/>
      <c r="P72" s="3"/>
      <c r="Q72" s="3"/>
      <c r="R72" s="3"/>
    </row>
    <row r="73" spans="1:18" ht="17.55" customHeight="1" x14ac:dyDescent="0.3">
      <c r="A73" s="1">
        <f t="shared" si="4"/>
        <v>43750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H73+'11.10'!I73</f>
        <v>392</v>
      </c>
      <c r="J73" s="16">
        <v>3</v>
      </c>
      <c r="K73" s="16">
        <v>3</v>
      </c>
      <c r="L73" s="16">
        <v>3</v>
      </c>
      <c r="M73" s="17">
        <f t="shared" si="12"/>
        <v>388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43750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H74+'11.10'!I74</f>
        <v>9</v>
      </c>
      <c r="J74" s="18">
        <v>9</v>
      </c>
      <c r="K74" s="18">
        <v>6</v>
      </c>
      <c r="L74" s="18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43750</v>
      </c>
      <c r="B75" s="2">
        <v>1</v>
      </c>
      <c r="C75" s="29"/>
      <c r="D75" s="22" t="s">
        <v>117</v>
      </c>
      <c r="E75" s="23">
        <f>SUM(E45:E74)</f>
        <v>19</v>
      </c>
      <c r="F75" s="23">
        <f t="shared" ref="F75:N75" si="13">SUM(F45:F74)</f>
        <v>1</v>
      </c>
      <c r="G75" s="23">
        <f t="shared" si="13"/>
        <v>0</v>
      </c>
      <c r="H75" s="23">
        <f t="shared" si="13"/>
        <v>20</v>
      </c>
      <c r="I75" s="23">
        <f t="shared" si="13"/>
        <v>19098</v>
      </c>
      <c r="J75" s="23">
        <f t="shared" si="13"/>
        <v>104</v>
      </c>
      <c r="K75" s="23">
        <f t="shared" si="13"/>
        <v>91</v>
      </c>
      <c r="L75" s="23">
        <f t="shared" si="13"/>
        <v>64</v>
      </c>
      <c r="M75" s="23">
        <f t="shared" si="13"/>
        <v>18914</v>
      </c>
      <c r="N75" s="23">
        <f t="shared" si="13"/>
        <v>80</v>
      </c>
      <c r="O75" s="3"/>
      <c r="P75" s="3"/>
      <c r="Q75" s="3"/>
      <c r="R75" s="3"/>
    </row>
    <row r="76" spans="1:18" ht="17.55" customHeight="1" x14ac:dyDescent="0.3">
      <c r="A76" s="1">
        <f t="shared" si="4"/>
        <v>43750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43750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43750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43750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43750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43750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43750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43750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43750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43750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43750</v>
      </c>
      <c r="B86" s="2">
        <v>1</v>
      </c>
      <c r="E86" s="30"/>
    </row>
    <row r="87" spans="1:14" x14ac:dyDescent="0.3">
      <c r="A87" s="1">
        <f t="shared" si="4"/>
        <v>43750</v>
      </c>
      <c r="B87" s="2">
        <v>1</v>
      </c>
      <c r="E87" s="30"/>
    </row>
    <row r="88" spans="1:14" x14ac:dyDescent="0.3">
      <c r="A88" s="1">
        <f t="shared" si="4"/>
        <v>43750</v>
      </c>
      <c r="B88" s="2">
        <v>1</v>
      </c>
      <c r="E88" s="30"/>
    </row>
    <row r="89" spans="1:14" x14ac:dyDescent="0.3">
      <c r="A89" s="1">
        <f t="shared" ref="A89" si="14">$N$3</f>
        <v>43750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43749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43749</v>
      </c>
      <c r="B2" s="2">
        <v>1</v>
      </c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41"/>
      <c r="N2" s="162"/>
    </row>
    <row r="3" spans="1:20" ht="17.399999999999999" x14ac:dyDescent="0.3">
      <c r="A3" s="1">
        <f t="shared" si="0"/>
        <v>43749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43749</v>
      </c>
      <c r="O3" s="3"/>
      <c r="P3" s="3"/>
      <c r="Q3" s="3"/>
      <c r="R3" s="3"/>
    </row>
    <row r="4" spans="1:20" ht="17.399999999999999" x14ac:dyDescent="0.3">
      <c r="A4" s="1">
        <f t="shared" si="0"/>
        <v>43749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43749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43749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43749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43749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43749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238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1218</v>
      </c>
      <c r="O9" s="3"/>
      <c r="P9" s="3"/>
      <c r="Q9" s="40" t="str">
        <f>"24 N›Uvq ?? msL¨v = "&amp;H36</f>
        <v>24 N›Uvq ?? msL¨v = 238</v>
      </c>
    </row>
    <row r="10" spans="1:20" ht="57.6" x14ac:dyDescent="0.3">
      <c r="A10" s="1">
        <f t="shared" si="0"/>
        <v>43749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61" t="s">
        <v>142</v>
      </c>
      <c r="I10" s="65" t="str">
        <f>"me©‡gvU fwZ©
= "&amp;I36</f>
        <v>me©‡gvU fwZ©
= 91353</v>
      </c>
      <c r="J10" s="65" t="str">
        <f>"ch©v‡jvPbvi Rb¨ †cÖwiZ g„„Zz¨ 
= "&amp;J36</f>
        <v>ch©v‡jvPbvi Rb¨ †cÖwiZ g„„Zz¨ 
= 242</v>
      </c>
      <c r="K10" s="65" t="str">
        <f>"ch©v‡jvPbv m¤úbœK…Z g„„Zz¨ 
= "&amp;K36</f>
        <v>ch©v‡jvPbv m¤úbœK…Z g„„Zz¨ 
= 151</v>
      </c>
      <c r="L10" s="65" t="str">
        <f>"wbwðZ g„„Zz¨ 
= "&amp;L36</f>
        <v>wbwðZ g„„Zz¨ 
= 93</v>
      </c>
      <c r="M10" s="65" t="str">
        <f>"QvocÎ cÖvß †ivMx
 = "&amp;M36</f>
        <v>QvocÎ cÖvß †ivMx
 = 89893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43749</v>
      </c>
      <c r="B11" s="2" t="s">
        <v>9</v>
      </c>
      <c r="C11" s="12">
        <v>1</v>
      </c>
      <c r="D11" s="57" t="s">
        <v>10</v>
      </c>
      <c r="E11" s="13">
        <v>19</v>
      </c>
      <c r="F11" s="13">
        <v>0</v>
      </c>
      <c r="G11" s="13">
        <v>0</v>
      </c>
      <c r="H11" s="82">
        <f>SUM(E11:G11)</f>
        <v>19</v>
      </c>
      <c r="I11" s="104">
        <f>H11+'10.10'!I11</f>
        <v>7881</v>
      </c>
      <c r="J11" s="13">
        <v>40</v>
      </c>
      <c r="K11" s="13">
        <v>22</v>
      </c>
      <c r="L11" s="13">
        <v>11</v>
      </c>
      <c r="M11" s="14">
        <f t="shared" ref="M11:M23" si="1">I11-N11-J11</f>
        <v>7736</v>
      </c>
      <c r="N11" s="85">
        <v>105</v>
      </c>
      <c r="O11" s="3"/>
      <c r="P11" s="3"/>
      <c r="Q11" s="3"/>
      <c r="R11" s="3"/>
    </row>
    <row r="12" spans="1:20" x14ac:dyDescent="0.3">
      <c r="A12" s="1">
        <f t="shared" si="0"/>
        <v>43749</v>
      </c>
      <c r="B12" s="2" t="s">
        <v>11</v>
      </c>
      <c r="C12" s="15">
        <v>2</v>
      </c>
      <c r="D12" s="59" t="s">
        <v>144</v>
      </c>
      <c r="E12" s="13">
        <v>9</v>
      </c>
      <c r="F12" s="13">
        <v>0</v>
      </c>
      <c r="G12" s="13">
        <v>0</v>
      </c>
      <c r="H12" s="83">
        <f t="shared" ref="H12:H23" si="2">SUM(E12:G12)</f>
        <v>9</v>
      </c>
      <c r="I12" s="105">
        <f>H12+'10.10'!I12</f>
        <v>4583</v>
      </c>
      <c r="J12" s="16">
        <v>2</v>
      </c>
      <c r="K12" s="16">
        <v>0</v>
      </c>
      <c r="L12" s="16">
        <v>0</v>
      </c>
      <c r="M12" s="17">
        <f t="shared" si="1"/>
        <v>4522</v>
      </c>
      <c r="N12" s="86">
        <v>59</v>
      </c>
      <c r="O12" s="3"/>
      <c r="P12" s="3"/>
      <c r="Q12" s="3"/>
      <c r="R12" s="3"/>
    </row>
    <row r="13" spans="1:20" x14ac:dyDescent="0.3">
      <c r="A13" s="1">
        <f t="shared" si="0"/>
        <v>43749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H13+'10.10'!I13</f>
        <v>1394</v>
      </c>
      <c r="J13" s="16">
        <v>15</v>
      </c>
      <c r="K13" s="16">
        <v>5</v>
      </c>
      <c r="L13" s="16">
        <v>5</v>
      </c>
      <c r="M13" s="17">
        <f t="shared" si="1"/>
        <v>1370</v>
      </c>
      <c r="N13" s="86">
        <v>9</v>
      </c>
      <c r="O13" s="3"/>
      <c r="Q13" s="3"/>
      <c r="R13" s="3"/>
    </row>
    <row r="14" spans="1:20" x14ac:dyDescent="0.3">
      <c r="A14" s="1">
        <f t="shared" si="0"/>
        <v>43749</v>
      </c>
      <c r="B14" s="2" t="s">
        <v>14</v>
      </c>
      <c r="C14" s="15">
        <v>4</v>
      </c>
      <c r="D14" s="59" t="s">
        <v>145</v>
      </c>
      <c r="E14" s="13">
        <v>4</v>
      </c>
      <c r="F14" s="13">
        <v>0</v>
      </c>
      <c r="G14" s="13">
        <v>0</v>
      </c>
      <c r="H14" s="83">
        <f t="shared" si="2"/>
        <v>4</v>
      </c>
      <c r="I14" s="105">
        <f>H14+'10.10'!I14</f>
        <v>3428</v>
      </c>
      <c r="J14" s="16">
        <v>7</v>
      </c>
      <c r="K14" s="16">
        <v>4</v>
      </c>
      <c r="L14" s="16">
        <v>1</v>
      </c>
      <c r="M14" s="17">
        <f t="shared" si="1"/>
        <v>3381</v>
      </c>
      <c r="N14" s="86">
        <v>40</v>
      </c>
      <c r="O14" s="3"/>
      <c r="P14" s="3"/>
      <c r="Q14" s="3"/>
      <c r="R14" s="3"/>
    </row>
    <row r="15" spans="1:20" ht="17.399999999999999" x14ac:dyDescent="0.3">
      <c r="A15" s="1">
        <f t="shared" si="0"/>
        <v>43749</v>
      </c>
      <c r="B15" s="2" t="s">
        <v>19</v>
      </c>
      <c r="C15" s="15">
        <v>5</v>
      </c>
      <c r="D15" s="59" t="s">
        <v>20</v>
      </c>
      <c r="E15" s="13">
        <v>4</v>
      </c>
      <c r="F15" s="13">
        <v>0</v>
      </c>
      <c r="G15" s="13">
        <v>0</v>
      </c>
      <c r="H15" s="83">
        <f t="shared" si="2"/>
        <v>4</v>
      </c>
      <c r="I15" s="105">
        <f>H15+'10.10'!I15</f>
        <v>1529</v>
      </c>
      <c r="J15" s="16">
        <v>3</v>
      </c>
      <c r="K15" s="16">
        <v>2</v>
      </c>
      <c r="L15" s="16">
        <v>2</v>
      </c>
      <c r="M15" s="17">
        <f t="shared" si="1"/>
        <v>1505</v>
      </c>
      <c r="N15" s="86">
        <v>21</v>
      </c>
      <c r="O15" s="3"/>
      <c r="P15" s="3"/>
      <c r="Q15" s="3"/>
      <c r="R15" s="3"/>
    </row>
    <row r="16" spans="1:20" ht="17.399999999999999" x14ac:dyDescent="0.3">
      <c r="A16" s="1">
        <f t="shared" si="0"/>
        <v>43749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H16+'10.10'!I16</f>
        <v>987</v>
      </c>
      <c r="J16" s="16"/>
      <c r="K16" s="16"/>
      <c r="L16" s="16">
        <v>0</v>
      </c>
      <c r="M16" s="17">
        <f t="shared" si="1"/>
        <v>985</v>
      </c>
      <c r="N16" s="86">
        <v>2</v>
      </c>
      <c r="O16" s="3"/>
      <c r="P16" s="3"/>
      <c r="Q16" s="3"/>
      <c r="R16" s="3"/>
    </row>
    <row r="17" spans="1:18" x14ac:dyDescent="0.3">
      <c r="A17" s="1">
        <f t="shared" si="0"/>
        <v>43749</v>
      </c>
      <c r="B17" s="2" t="s">
        <v>23</v>
      </c>
      <c r="C17" s="15">
        <v>7</v>
      </c>
      <c r="D17" s="61" t="s">
        <v>24</v>
      </c>
      <c r="E17" s="13">
        <v>1</v>
      </c>
      <c r="F17" s="13">
        <v>0</v>
      </c>
      <c r="G17" s="13">
        <v>0</v>
      </c>
      <c r="H17" s="83">
        <f t="shared" si="2"/>
        <v>1</v>
      </c>
      <c r="I17" s="105">
        <f>H17+'10.10'!I17</f>
        <v>3846</v>
      </c>
      <c r="J17" s="16">
        <v>15</v>
      </c>
      <c r="K17" s="16">
        <v>9</v>
      </c>
      <c r="L17" s="16">
        <v>4</v>
      </c>
      <c r="M17" s="17">
        <f t="shared" si="1"/>
        <v>3818</v>
      </c>
      <c r="N17" s="86">
        <v>13</v>
      </c>
      <c r="O17" s="3"/>
      <c r="P17" s="3"/>
      <c r="Q17" s="3"/>
      <c r="R17" s="3"/>
    </row>
    <row r="18" spans="1:18" ht="17.399999999999999" x14ac:dyDescent="0.3">
      <c r="A18" s="1">
        <f t="shared" si="0"/>
        <v>43749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H18+'10.10'!I18</f>
        <v>343</v>
      </c>
      <c r="J18" s="16"/>
      <c r="K18" s="16"/>
      <c r="L18" s="16">
        <v>0</v>
      </c>
      <c r="M18" s="17">
        <f t="shared" si="1"/>
        <v>341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43749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H19+'10.10'!I19</f>
        <v>1662</v>
      </c>
      <c r="J19" s="16"/>
      <c r="K19" s="16">
        <v>0</v>
      </c>
      <c r="L19" s="16">
        <v>0</v>
      </c>
      <c r="M19" s="17">
        <f t="shared" si="1"/>
        <v>1639</v>
      </c>
      <c r="N19" s="86">
        <v>23</v>
      </c>
      <c r="O19" s="3"/>
      <c r="P19" s="3"/>
      <c r="Q19" s="3"/>
      <c r="R19" s="3"/>
    </row>
    <row r="20" spans="1:18" x14ac:dyDescent="0.3">
      <c r="A20" s="1">
        <f t="shared" si="0"/>
        <v>43749</v>
      </c>
      <c r="B20" s="2" t="s">
        <v>29</v>
      </c>
      <c r="C20" s="15">
        <v>10</v>
      </c>
      <c r="D20" s="59" t="s">
        <v>30</v>
      </c>
      <c r="E20" s="13">
        <v>5</v>
      </c>
      <c r="F20" s="13">
        <v>0</v>
      </c>
      <c r="G20" s="13">
        <v>0</v>
      </c>
      <c r="H20" s="83">
        <f t="shared" si="2"/>
        <v>5</v>
      </c>
      <c r="I20" s="105">
        <f>H20+'10.10'!I20</f>
        <v>2883</v>
      </c>
      <c r="J20" s="16">
        <v>3</v>
      </c>
      <c r="K20" s="16">
        <v>2</v>
      </c>
      <c r="L20" s="16">
        <v>2</v>
      </c>
      <c r="M20" s="17">
        <f t="shared" si="1"/>
        <v>2826</v>
      </c>
      <c r="N20" s="86">
        <v>54</v>
      </c>
      <c r="O20" s="3"/>
      <c r="P20" s="3"/>
      <c r="Q20" s="3"/>
      <c r="R20" s="3"/>
    </row>
    <row r="21" spans="1:18" ht="22.2" customHeight="1" x14ac:dyDescent="0.3">
      <c r="A21" s="1">
        <f t="shared" si="0"/>
        <v>43749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H21+'10.10'!I21</f>
        <v>237</v>
      </c>
      <c r="J21" s="16"/>
      <c r="K21" s="16"/>
      <c r="L21" s="16"/>
      <c r="M21" s="17">
        <f t="shared" si="1"/>
        <v>237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H22+'10.10'!I22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43749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44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44</v>
      </c>
      <c r="I24" s="94">
        <f t="shared" si="3"/>
        <v>28848</v>
      </c>
      <c r="J24" s="92">
        <f t="shared" si="3"/>
        <v>85</v>
      </c>
      <c r="K24" s="92">
        <f t="shared" si="3"/>
        <v>44</v>
      </c>
      <c r="L24" s="92">
        <f t="shared" si="3"/>
        <v>25</v>
      </c>
      <c r="M24" s="95">
        <f t="shared" si="3"/>
        <v>28435</v>
      </c>
      <c r="N24" s="96">
        <f t="shared" si="3"/>
        <v>328</v>
      </c>
      <c r="O24" s="3"/>
      <c r="P24" s="3"/>
      <c r="Q24" s="3"/>
      <c r="R24" s="3"/>
    </row>
    <row r="25" spans="1:18" x14ac:dyDescent="0.3">
      <c r="A25" s="1">
        <f t="shared" ref="A25:A88" si="4">$N$3</f>
        <v>43749</v>
      </c>
      <c r="B25" s="2">
        <v>1</v>
      </c>
      <c r="C25" s="78"/>
      <c r="D25" s="79" t="s">
        <v>119</v>
      </c>
      <c r="E25" s="97">
        <f>E75</f>
        <v>11</v>
      </c>
      <c r="F25" s="98">
        <f t="shared" ref="F25:N25" si="5">F75</f>
        <v>0</v>
      </c>
      <c r="G25" s="98">
        <f t="shared" si="5"/>
        <v>0</v>
      </c>
      <c r="H25" s="99">
        <f t="shared" si="5"/>
        <v>11</v>
      </c>
      <c r="I25" s="97">
        <f t="shared" si="5"/>
        <v>19078</v>
      </c>
      <c r="J25" s="98">
        <f t="shared" si="5"/>
        <v>104</v>
      </c>
      <c r="K25" s="98">
        <f t="shared" si="5"/>
        <v>91</v>
      </c>
      <c r="L25" s="100">
        <f t="shared" si="5"/>
        <v>64</v>
      </c>
      <c r="M25" s="101">
        <f t="shared" si="5"/>
        <v>18902</v>
      </c>
      <c r="N25" s="102">
        <f t="shared" si="5"/>
        <v>72</v>
      </c>
      <c r="O25" s="3"/>
      <c r="P25" s="3"/>
      <c r="Q25" s="3"/>
      <c r="R25" s="3"/>
    </row>
    <row r="26" spans="1:18" x14ac:dyDescent="0.3">
      <c r="A26" s="1">
        <f t="shared" si="4"/>
        <v>43749</v>
      </c>
      <c r="B26" s="2">
        <v>1</v>
      </c>
      <c r="C26" s="78"/>
      <c r="D26" s="79" t="s">
        <v>154</v>
      </c>
      <c r="E26" s="97">
        <f>E24+E25</f>
        <v>55</v>
      </c>
      <c r="F26" s="98">
        <f t="shared" ref="F26:N26" si="6">F24+F25</f>
        <v>0</v>
      </c>
      <c r="G26" s="98">
        <f t="shared" si="6"/>
        <v>0</v>
      </c>
      <c r="H26" s="99">
        <f t="shared" si="6"/>
        <v>55</v>
      </c>
      <c r="I26" s="97">
        <f t="shared" si="6"/>
        <v>47926</v>
      </c>
      <c r="J26" s="98">
        <f t="shared" si="6"/>
        <v>189</v>
      </c>
      <c r="K26" s="98">
        <f t="shared" si="6"/>
        <v>135</v>
      </c>
      <c r="L26" s="100">
        <f t="shared" si="6"/>
        <v>89</v>
      </c>
      <c r="M26" s="101">
        <f t="shared" si="6"/>
        <v>47337</v>
      </c>
      <c r="N26" s="102">
        <f t="shared" si="6"/>
        <v>400</v>
      </c>
      <c r="O26" s="3"/>
      <c r="P26" s="67"/>
      <c r="Q26" s="3"/>
      <c r="R26" s="3"/>
    </row>
    <row r="27" spans="1:18" x14ac:dyDescent="0.3">
      <c r="A27" s="1">
        <f t="shared" si="4"/>
        <v>43749</v>
      </c>
      <c r="B27" s="2">
        <v>1</v>
      </c>
      <c r="C27" s="80"/>
      <c r="D27" s="81" t="s">
        <v>120</v>
      </c>
      <c r="E27" s="97">
        <f>SUM(E28:E35)</f>
        <v>183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183</v>
      </c>
      <c r="I27" s="97">
        <f t="shared" si="7"/>
        <v>43427</v>
      </c>
      <c r="J27" s="98">
        <f t="shared" si="7"/>
        <v>53</v>
      </c>
      <c r="K27" s="98">
        <f t="shared" si="7"/>
        <v>16</v>
      </c>
      <c r="L27" s="100">
        <f t="shared" si="7"/>
        <v>4</v>
      </c>
      <c r="M27" s="101">
        <f t="shared" si="7"/>
        <v>42556</v>
      </c>
      <c r="N27" s="102">
        <f t="shared" si="7"/>
        <v>818</v>
      </c>
      <c r="O27" s="3"/>
      <c r="P27" s="3"/>
      <c r="Q27" s="3"/>
      <c r="R27" s="3"/>
    </row>
    <row r="28" spans="1:18" x14ac:dyDescent="0.3">
      <c r="A28" s="1">
        <f t="shared" si="4"/>
        <v>43749</v>
      </c>
      <c r="B28" s="2" t="s">
        <v>31</v>
      </c>
      <c r="C28" s="12">
        <v>1</v>
      </c>
      <c r="D28" s="48" t="s">
        <v>32</v>
      </c>
      <c r="E28" s="13">
        <v>35</v>
      </c>
      <c r="F28" s="13">
        <v>0</v>
      </c>
      <c r="G28" s="13">
        <v>0</v>
      </c>
      <c r="H28" s="82">
        <f t="shared" ref="H28:H35" si="8">SUM(E28:G28)</f>
        <v>35</v>
      </c>
      <c r="I28" s="104">
        <f>H28+'10.10'!I28</f>
        <v>10591</v>
      </c>
      <c r="J28" s="13">
        <v>11</v>
      </c>
      <c r="K28" s="13">
        <v>3</v>
      </c>
      <c r="L28" s="13">
        <v>1</v>
      </c>
      <c r="M28" s="14">
        <f t="shared" ref="M28:M35" si="9">I28-N28-J28</f>
        <v>10448</v>
      </c>
      <c r="N28" s="85">
        <v>132</v>
      </c>
      <c r="O28" s="3"/>
      <c r="P28" s="3"/>
      <c r="Q28" s="3"/>
      <c r="R28" s="3"/>
    </row>
    <row r="29" spans="1:18" x14ac:dyDescent="0.3">
      <c r="A29" s="1">
        <f t="shared" si="4"/>
        <v>43749</v>
      </c>
      <c r="B29" s="2" t="s">
        <v>33</v>
      </c>
      <c r="C29" s="15">
        <v>2</v>
      </c>
      <c r="D29" s="50" t="s">
        <v>156</v>
      </c>
      <c r="E29" s="13">
        <v>17</v>
      </c>
      <c r="F29" s="13">
        <v>0</v>
      </c>
      <c r="G29" s="13">
        <v>0</v>
      </c>
      <c r="H29" s="83">
        <f t="shared" si="8"/>
        <v>17</v>
      </c>
      <c r="I29" s="105">
        <f>H29+'10.10'!I29</f>
        <v>7012</v>
      </c>
      <c r="J29" s="16">
        <v>5</v>
      </c>
      <c r="K29" s="16">
        <v>2</v>
      </c>
      <c r="L29" s="16">
        <v>0</v>
      </c>
      <c r="M29" s="17">
        <f t="shared" si="9"/>
        <v>6896</v>
      </c>
      <c r="N29" s="86">
        <v>111</v>
      </c>
      <c r="O29" s="3"/>
      <c r="P29" s="3"/>
      <c r="Q29" s="3"/>
      <c r="R29" s="3"/>
    </row>
    <row r="30" spans="1:18" x14ac:dyDescent="0.3">
      <c r="A30" s="1">
        <f t="shared" si="4"/>
        <v>43749</v>
      </c>
      <c r="B30" s="2" t="s">
        <v>35</v>
      </c>
      <c r="C30" s="15">
        <v>3</v>
      </c>
      <c r="D30" s="50" t="s">
        <v>36</v>
      </c>
      <c r="E30" s="13">
        <v>74</v>
      </c>
      <c r="F30" s="13">
        <v>0</v>
      </c>
      <c r="G30" s="13">
        <v>0</v>
      </c>
      <c r="H30" s="83">
        <f t="shared" si="8"/>
        <v>74</v>
      </c>
      <c r="I30" s="105">
        <f>H30+'10.10'!I30</f>
        <v>10119</v>
      </c>
      <c r="J30" s="16">
        <v>15</v>
      </c>
      <c r="K30" s="16">
        <v>7</v>
      </c>
      <c r="L30" s="16">
        <v>2</v>
      </c>
      <c r="M30" s="17">
        <f t="shared" si="9"/>
        <v>9740</v>
      </c>
      <c r="N30" s="86">
        <v>364</v>
      </c>
      <c r="O30" s="3"/>
      <c r="P30" s="3"/>
      <c r="Q30" s="3"/>
      <c r="R30" s="3"/>
    </row>
    <row r="31" spans="1:18" x14ac:dyDescent="0.3">
      <c r="A31" s="1">
        <f t="shared" si="4"/>
        <v>43749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H31+'10.10'!I31</f>
        <v>2028</v>
      </c>
      <c r="J31" s="16">
        <v>4</v>
      </c>
      <c r="K31" s="16">
        <v>1</v>
      </c>
      <c r="L31" s="16">
        <v>1</v>
      </c>
      <c r="M31" s="17">
        <f t="shared" si="9"/>
        <v>2009</v>
      </c>
      <c r="N31" s="86">
        <v>15</v>
      </c>
      <c r="O31" s="3"/>
      <c r="P31" s="3"/>
      <c r="Q31" s="3"/>
      <c r="R31" s="3"/>
    </row>
    <row r="32" spans="1:18" x14ac:dyDescent="0.3">
      <c r="A32" s="1">
        <f t="shared" si="4"/>
        <v>43749</v>
      </c>
      <c r="B32" s="2" t="s">
        <v>39</v>
      </c>
      <c r="C32" s="15">
        <v>5</v>
      </c>
      <c r="D32" s="50" t="s">
        <v>40</v>
      </c>
      <c r="E32" s="13">
        <v>20</v>
      </c>
      <c r="F32" s="13">
        <v>0</v>
      </c>
      <c r="G32" s="13">
        <v>0</v>
      </c>
      <c r="H32" s="83">
        <f t="shared" si="8"/>
        <v>20</v>
      </c>
      <c r="I32" s="105">
        <f>H32+'10.10'!I32</f>
        <v>4442</v>
      </c>
      <c r="J32" s="16">
        <v>5</v>
      </c>
      <c r="K32" s="16">
        <v>0</v>
      </c>
      <c r="L32" s="16">
        <v>0</v>
      </c>
      <c r="M32" s="17">
        <f t="shared" si="9"/>
        <v>4375</v>
      </c>
      <c r="N32" s="86">
        <v>62</v>
      </c>
      <c r="O32" s="3"/>
      <c r="P32" s="3"/>
      <c r="Q32" s="3"/>
      <c r="R32" s="3"/>
    </row>
    <row r="33" spans="1:18" x14ac:dyDescent="0.3">
      <c r="A33" s="1">
        <f t="shared" si="4"/>
        <v>43749</v>
      </c>
      <c r="B33" s="2" t="s">
        <v>41</v>
      </c>
      <c r="C33" s="15">
        <v>6</v>
      </c>
      <c r="D33" s="50" t="s">
        <v>42</v>
      </c>
      <c r="E33" s="13">
        <v>30</v>
      </c>
      <c r="F33" s="13">
        <v>0</v>
      </c>
      <c r="G33" s="13">
        <v>0</v>
      </c>
      <c r="H33" s="83">
        <f t="shared" si="8"/>
        <v>30</v>
      </c>
      <c r="I33" s="105">
        <f>H33+'10.10'!I33</f>
        <v>6078</v>
      </c>
      <c r="J33" s="16">
        <v>8</v>
      </c>
      <c r="K33" s="16">
        <v>3</v>
      </c>
      <c r="L33" s="16">
        <v>0</v>
      </c>
      <c r="M33" s="17">
        <f t="shared" si="9"/>
        <v>5974</v>
      </c>
      <c r="N33" s="86">
        <v>96</v>
      </c>
      <c r="O33" s="3"/>
      <c r="P33" s="3"/>
      <c r="Q33" s="3"/>
      <c r="R33" s="3"/>
    </row>
    <row r="34" spans="1:18" x14ac:dyDescent="0.3">
      <c r="A34" s="1">
        <f t="shared" si="4"/>
        <v>43749</v>
      </c>
      <c r="B34" s="2" t="s">
        <v>43</v>
      </c>
      <c r="C34" s="15">
        <v>7</v>
      </c>
      <c r="D34" s="50" t="s">
        <v>44</v>
      </c>
      <c r="E34" s="13">
        <v>2</v>
      </c>
      <c r="F34" s="13">
        <v>0</v>
      </c>
      <c r="G34" s="13">
        <v>0</v>
      </c>
      <c r="H34" s="83">
        <f t="shared" si="8"/>
        <v>2</v>
      </c>
      <c r="I34" s="105">
        <f>H34+'10.10'!I34</f>
        <v>957</v>
      </c>
      <c r="J34" s="16">
        <v>1</v>
      </c>
      <c r="K34" s="16">
        <v>0</v>
      </c>
      <c r="L34" s="16">
        <v>0</v>
      </c>
      <c r="M34" s="17">
        <f t="shared" si="9"/>
        <v>952</v>
      </c>
      <c r="N34" s="86">
        <v>4</v>
      </c>
      <c r="O34" s="3"/>
      <c r="P34" s="3"/>
      <c r="Q34" s="3"/>
      <c r="R34" s="3"/>
    </row>
    <row r="35" spans="1:18" x14ac:dyDescent="0.3">
      <c r="A35" s="1">
        <f t="shared" si="4"/>
        <v>43749</v>
      </c>
      <c r="B35" s="2" t="s">
        <v>45</v>
      </c>
      <c r="C35" s="20">
        <v>8</v>
      </c>
      <c r="D35" s="54" t="s">
        <v>46</v>
      </c>
      <c r="E35" s="13">
        <v>3</v>
      </c>
      <c r="F35" s="13">
        <v>0</v>
      </c>
      <c r="G35" s="13">
        <v>0</v>
      </c>
      <c r="H35" s="84">
        <f t="shared" si="8"/>
        <v>3</v>
      </c>
      <c r="I35" s="106">
        <f>H35+'10.10'!I35</f>
        <v>2200</v>
      </c>
      <c r="J35" s="18">
        <v>4</v>
      </c>
      <c r="K35" s="18">
        <v>0</v>
      </c>
      <c r="L35" s="18">
        <v>0</v>
      </c>
      <c r="M35" s="19">
        <f t="shared" si="9"/>
        <v>2162</v>
      </c>
      <c r="N35" s="87">
        <v>34</v>
      </c>
      <c r="O35" s="3"/>
      <c r="P35" s="3"/>
      <c r="Q35" s="3"/>
      <c r="R35" s="3"/>
    </row>
    <row r="36" spans="1:18" x14ac:dyDescent="0.3">
      <c r="A36" s="1">
        <f t="shared" si="4"/>
        <v>43749</v>
      </c>
      <c r="B36" s="2">
        <v>1</v>
      </c>
      <c r="C36" s="103"/>
      <c r="D36" s="22" t="s">
        <v>47</v>
      </c>
      <c r="E36" s="23">
        <f>SUM(E26:E27)</f>
        <v>238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238</v>
      </c>
      <c r="I36" s="23">
        <f t="shared" si="10"/>
        <v>91353</v>
      </c>
      <c r="J36" s="23">
        <f t="shared" si="10"/>
        <v>242</v>
      </c>
      <c r="K36" s="23">
        <f t="shared" si="10"/>
        <v>151</v>
      </c>
      <c r="L36" s="23">
        <f t="shared" si="10"/>
        <v>93</v>
      </c>
      <c r="M36" s="23">
        <f t="shared" si="10"/>
        <v>89893</v>
      </c>
      <c r="N36" s="23">
        <f t="shared" si="10"/>
        <v>1218</v>
      </c>
      <c r="O36" s="3"/>
      <c r="P36" s="3"/>
      <c r="Q36" s="3"/>
      <c r="R36" s="3"/>
    </row>
    <row r="37" spans="1:18" ht="21.6" customHeight="1" x14ac:dyDescent="0.3">
      <c r="A37" s="1">
        <f t="shared" si="4"/>
        <v>43749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43749</v>
      </c>
      <c r="B38" s="64">
        <v>1</v>
      </c>
      <c r="C38" s="69"/>
      <c r="D38" s="306" t="s">
        <v>204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43749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43749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43749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43749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43749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72</v>
      </c>
      <c r="O43" s="3"/>
      <c r="P43" s="3"/>
      <c r="Q43" s="3"/>
      <c r="R43" s="3"/>
    </row>
    <row r="44" spans="1:18" ht="58.2" customHeight="1" x14ac:dyDescent="0.3">
      <c r="A44" s="1">
        <f t="shared" si="4"/>
        <v>43749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61" t="s">
        <v>142</v>
      </c>
      <c r="I44" s="65" t="str">
        <f>"me©‡gvU fwZ© 
= "&amp;I75</f>
        <v>me©‡gvU fwZ© 
= 19078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91</v>
      </c>
      <c r="L44" s="65" t="str">
        <f>"wbwðZ g„„Zz¨ 
= "&amp;L75</f>
        <v>wbwðZ g„„Zz¨ 
= 64</v>
      </c>
      <c r="M44" s="65" t="str">
        <f>"QvocÎ cÖvß †ivMx
 = "&amp;M75</f>
        <v>QvocÎ cÖvß †ivMx
 = 18902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43749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H45+'10.10'!I45</f>
        <v>1179</v>
      </c>
      <c r="J45" s="13">
        <v>3</v>
      </c>
      <c r="K45" s="13">
        <v>2</v>
      </c>
      <c r="L45" s="13">
        <v>1</v>
      </c>
      <c r="M45" s="14">
        <f t="shared" ref="M45:M74" si="12">I45-N45-J45</f>
        <v>1174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43749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H46+'10.10'!I46</f>
        <v>1776</v>
      </c>
      <c r="J46" s="16">
        <v>11</v>
      </c>
      <c r="K46" s="16">
        <v>9</v>
      </c>
      <c r="L46" s="16">
        <v>7</v>
      </c>
      <c r="M46" s="17">
        <f t="shared" si="12"/>
        <v>1754</v>
      </c>
      <c r="N46" s="86">
        <v>11</v>
      </c>
      <c r="O46" s="3"/>
      <c r="P46" s="3"/>
      <c r="Q46" s="3"/>
      <c r="R46" s="3"/>
    </row>
    <row r="47" spans="1:18" ht="17.55" customHeight="1" x14ac:dyDescent="0.3">
      <c r="A47" s="1">
        <f t="shared" si="4"/>
        <v>43749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H47+'10.10'!I47</f>
        <v>636</v>
      </c>
      <c r="J47" s="16">
        <v>4</v>
      </c>
      <c r="K47" s="16">
        <v>3</v>
      </c>
      <c r="L47" s="16">
        <v>2</v>
      </c>
      <c r="M47" s="17">
        <f t="shared" si="12"/>
        <v>631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43749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H48+'10.10'!I48</f>
        <v>726</v>
      </c>
      <c r="J48" s="16">
        <v>8</v>
      </c>
      <c r="K48" s="16">
        <v>5</v>
      </c>
      <c r="L48" s="16">
        <v>3</v>
      </c>
      <c r="M48" s="17">
        <f t="shared" si="12"/>
        <v>715</v>
      </c>
      <c r="N48" s="86">
        <v>3</v>
      </c>
      <c r="O48" s="3"/>
      <c r="P48" s="3"/>
      <c r="Q48" s="3"/>
      <c r="R48" s="3"/>
    </row>
    <row r="49" spans="1:18" ht="17.55" customHeight="1" x14ac:dyDescent="0.3">
      <c r="A49" s="1">
        <f t="shared" si="4"/>
        <v>43749</v>
      </c>
      <c r="B49" s="2" t="s">
        <v>65</v>
      </c>
      <c r="C49" s="33">
        <v>5</v>
      </c>
      <c r="D49" s="50" t="s">
        <v>66</v>
      </c>
      <c r="E49" s="13">
        <v>2</v>
      </c>
      <c r="F49" s="13">
        <v>0</v>
      </c>
      <c r="G49" s="13">
        <v>0</v>
      </c>
      <c r="H49" s="83">
        <f t="shared" si="11"/>
        <v>2</v>
      </c>
      <c r="I49" s="105">
        <f>H49+'10.10'!I49</f>
        <v>871</v>
      </c>
      <c r="J49" s="16">
        <v>12</v>
      </c>
      <c r="K49" s="16">
        <v>12</v>
      </c>
      <c r="L49" s="16">
        <v>12</v>
      </c>
      <c r="M49" s="17">
        <f t="shared" si="12"/>
        <v>853</v>
      </c>
      <c r="N49" s="86">
        <v>6</v>
      </c>
      <c r="O49" s="3"/>
      <c r="P49" s="3"/>
      <c r="Q49" s="3"/>
      <c r="R49" s="3"/>
    </row>
    <row r="50" spans="1:18" ht="17.55" customHeight="1" x14ac:dyDescent="0.3">
      <c r="A50" s="1">
        <f t="shared" si="4"/>
        <v>43749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H50+'10.10'!I50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43749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H51+'10.10'!I51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43749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H52+'10.10'!I52</f>
        <v>352</v>
      </c>
      <c r="J52" s="16">
        <v>1</v>
      </c>
      <c r="K52" s="16">
        <v>1</v>
      </c>
      <c r="L52" s="16">
        <v>1</v>
      </c>
      <c r="M52" s="17">
        <f t="shared" si="12"/>
        <v>347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43749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H53+'10.10'!I53</f>
        <v>208</v>
      </c>
      <c r="J53" s="16">
        <v>1</v>
      </c>
      <c r="K53" s="16">
        <v>1</v>
      </c>
      <c r="L53" s="16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43749</v>
      </c>
      <c r="B54" s="2" t="s">
        <v>75</v>
      </c>
      <c r="C54" s="33">
        <v>10</v>
      </c>
      <c r="D54" s="50" t="s">
        <v>76</v>
      </c>
      <c r="E54" s="13">
        <v>0</v>
      </c>
      <c r="F54" s="13">
        <v>0</v>
      </c>
      <c r="G54" s="13">
        <v>0</v>
      </c>
      <c r="H54" s="83">
        <f t="shared" si="11"/>
        <v>0</v>
      </c>
      <c r="I54" s="105">
        <f>H54+'10.10'!I54</f>
        <v>1630</v>
      </c>
      <c r="J54" s="16">
        <v>1</v>
      </c>
      <c r="K54" s="16">
        <v>1</v>
      </c>
      <c r="L54" s="16">
        <v>1</v>
      </c>
      <c r="M54" s="17">
        <f t="shared" si="12"/>
        <v>1621</v>
      </c>
      <c r="N54" s="86">
        <v>8</v>
      </c>
      <c r="O54" s="3"/>
      <c r="P54" s="3"/>
      <c r="Q54" s="3"/>
      <c r="R54" s="3"/>
    </row>
    <row r="55" spans="1:18" ht="17.55" customHeight="1" x14ac:dyDescent="0.3">
      <c r="A55" s="1">
        <f t="shared" si="4"/>
        <v>43749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H55+'10.10'!I55</f>
        <v>220</v>
      </c>
      <c r="J55" s="16"/>
      <c r="K55" s="16"/>
      <c r="L55" s="16">
        <v>0</v>
      </c>
      <c r="M55" s="17">
        <f t="shared" si="12"/>
        <v>220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43749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H56+'10.10'!I56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43749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H57+'10.10'!I57</f>
        <v>658</v>
      </c>
      <c r="J57" s="16">
        <v>4</v>
      </c>
      <c r="K57" s="16">
        <v>4</v>
      </c>
      <c r="L57" s="16">
        <v>1</v>
      </c>
      <c r="M57" s="17">
        <f t="shared" si="12"/>
        <v>651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43749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H58+'10.10'!I58</f>
        <v>1336</v>
      </c>
      <c r="J58" s="16">
        <v>6</v>
      </c>
      <c r="K58" s="16">
        <v>6</v>
      </c>
      <c r="L58" s="16">
        <v>4</v>
      </c>
      <c r="M58" s="17">
        <f t="shared" si="12"/>
        <v>1325</v>
      </c>
      <c r="N58" s="86">
        <v>5</v>
      </c>
      <c r="O58" s="3"/>
      <c r="P58" s="3"/>
      <c r="Q58" s="3"/>
      <c r="R58" s="3"/>
    </row>
    <row r="59" spans="1:18" ht="17.55" customHeight="1" x14ac:dyDescent="0.3">
      <c r="A59" s="1">
        <f t="shared" si="4"/>
        <v>43749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H59+'10.10'!I59</f>
        <v>743</v>
      </c>
      <c r="J59" s="16">
        <v>8</v>
      </c>
      <c r="K59" s="16">
        <v>8</v>
      </c>
      <c r="L59" s="16">
        <v>7</v>
      </c>
      <c r="M59" s="17">
        <f t="shared" si="12"/>
        <v>735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43749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H60+'10.10'!I60</f>
        <v>353</v>
      </c>
      <c r="J60" s="16"/>
      <c r="K60" s="16"/>
      <c r="L60" s="16">
        <v>0</v>
      </c>
      <c r="M60" s="17">
        <f t="shared" si="12"/>
        <v>353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43749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H61+'10.10'!I61</f>
        <v>470</v>
      </c>
      <c r="J61" s="16"/>
      <c r="K61" s="16"/>
      <c r="L61" s="16">
        <v>0</v>
      </c>
      <c r="M61" s="17">
        <f t="shared" si="12"/>
        <v>469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43749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H62+'10.10'!I62</f>
        <v>827</v>
      </c>
      <c r="J62" s="16"/>
      <c r="K62" s="16"/>
      <c r="L62" s="16">
        <v>0</v>
      </c>
      <c r="M62" s="17">
        <f t="shared" si="12"/>
        <v>827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43749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H63+'10.10'!I63</f>
        <v>778</v>
      </c>
      <c r="J63" s="16">
        <v>6</v>
      </c>
      <c r="K63" s="16">
        <v>5</v>
      </c>
      <c r="L63" s="16">
        <v>5</v>
      </c>
      <c r="M63" s="17">
        <f t="shared" si="12"/>
        <v>770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43749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H64+'10.10'!I64</f>
        <v>956</v>
      </c>
      <c r="J64" s="16"/>
      <c r="K64" s="16"/>
      <c r="L64" s="16">
        <v>0</v>
      </c>
      <c r="M64" s="17">
        <f t="shared" si="12"/>
        <v>953</v>
      </c>
      <c r="N64" s="86">
        <v>3</v>
      </c>
      <c r="O64" s="3"/>
      <c r="P64" s="3"/>
      <c r="Q64" s="3"/>
      <c r="R64" s="3"/>
    </row>
    <row r="65" spans="1:18" ht="17.55" customHeight="1" x14ac:dyDescent="0.3">
      <c r="A65" s="1">
        <f t="shared" si="4"/>
        <v>43749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H65+'10.10'!I65</f>
        <v>475</v>
      </c>
      <c r="J65" s="16">
        <v>4</v>
      </c>
      <c r="K65" s="16">
        <v>4</v>
      </c>
      <c r="L65" s="16">
        <v>4</v>
      </c>
      <c r="M65" s="17">
        <f t="shared" si="12"/>
        <v>470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43749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H66+'10.10'!I66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43749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H67+'10.10'!I67</f>
        <v>699</v>
      </c>
      <c r="J67" s="16">
        <v>7</v>
      </c>
      <c r="K67" s="16">
        <v>5</v>
      </c>
      <c r="L67" s="16">
        <v>4</v>
      </c>
      <c r="M67" s="17">
        <f t="shared" si="12"/>
        <v>689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43749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H68+'10.10'!I68</f>
        <v>356</v>
      </c>
      <c r="J68" s="16">
        <v>2</v>
      </c>
      <c r="K68" s="16">
        <v>2</v>
      </c>
      <c r="L68" s="16">
        <v>0</v>
      </c>
      <c r="M68" s="17">
        <f t="shared" si="12"/>
        <v>354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43749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H69+'10.10'!I69</f>
        <v>806</v>
      </c>
      <c r="J69" s="16">
        <v>2</v>
      </c>
      <c r="K69" s="16">
        <v>2</v>
      </c>
      <c r="L69" s="16">
        <v>1</v>
      </c>
      <c r="M69" s="17">
        <f t="shared" si="12"/>
        <v>795</v>
      </c>
      <c r="N69" s="86">
        <v>9</v>
      </c>
      <c r="O69" s="3"/>
      <c r="P69" s="3"/>
      <c r="Q69" s="3"/>
      <c r="R69" s="3"/>
    </row>
    <row r="70" spans="1:18" ht="17.55" customHeight="1" x14ac:dyDescent="0.3">
      <c r="A70" s="1">
        <f t="shared" si="4"/>
        <v>43749</v>
      </c>
      <c r="B70" s="2" t="s">
        <v>107</v>
      </c>
      <c r="C70" s="33">
        <v>26</v>
      </c>
      <c r="D70" s="50" t="s">
        <v>108</v>
      </c>
      <c r="E70" s="13">
        <v>3</v>
      </c>
      <c r="F70" s="13">
        <v>0</v>
      </c>
      <c r="G70" s="13">
        <v>0</v>
      </c>
      <c r="H70" s="83">
        <f t="shared" si="11"/>
        <v>3</v>
      </c>
      <c r="I70" s="105">
        <f>H70+'10.10'!I70</f>
        <v>755</v>
      </c>
      <c r="J70" s="16">
        <v>2</v>
      </c>
      <c r="K70" s="16">
        <v>2</v>
      </c>
      <c r="L70" s="16">
        <v>0</v>
      </c>
      <c r="M70" s="17">
        <f t="shared" si="12"/>
        <v>749</v>
      </c>
      <c r="N70" s="86">
        <v>4</v>
      </c>
      <c r="O70" s="3"/>
      <c r="P70" s="3"/>
      <c r="Q70" s="3"/>
      <c r="R70" s="3"/>
    </row>
    <row r="71" spans="1:18" ht="17.55" customHeight="1" x14ac:dyDescent="0.3">
      <c r="A71" s="1">
        <f t="shared" si="4"/>
        <v>43749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H71+'10.10'!I71</f>
        <v>767</v>
      </c>
      <c r="J71" s="16"/>
      <c r="K71" s="16"/>
      <c r="L71" s="16">
        <v>0</v>
      </c>
      <c r="M71" s="17">
        <f t="shared" si="12"/>
        <v>766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43749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H72+'10.10'!I72</f>
        <v>293</v>
      </c>
      <c r="J72" s="16"/>
      <c r="K72" s="16"/>
      <c r="L72" s="16">
        <v>0</v>
      </c>
      <c r="M72" s="17">
        <f t="shared" si="12"/>
        <v>289</v>
      </c>
      <c r="N72" s="86">
        <v>4</v>
      </c>
      <c r="O72" s="3"/>
      <c r="P72" s="3"/>
      <c r="Q72" s="3"/>
      <c r="R72" s="3"/>
    </row>
    <row r="73" spans="1:18" ht="17.55" customHeight="1" x14ac:dyDescent="0.3">
      <c r="A73" s="1">
        <f t="shared" si="4"/>
        <v>43749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H73+'10.10'!I73</f>
        <v>391</v>
      </c>
      <c r="J73" s="16">
        <v>3</v>
      </c>
      <c r="K73" s="16">
        <v>3</v>
      </c>
      <c r="L73" s="16">
        <v>3</v>
      </c>
      <c r="M73" s="17">
        <f t="shared" si="12"/>
        <v>387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43749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H74+'10.10'!I74</f>
        <v>9</v>
      </c>
      <c r="J74" s="18">
        <v>9</v>
      </c>
      <c r="K74" s="18">
        <v>6</v>
      </c>
      <c r="L74" s="18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43749</v>
      </c>
      <c r="B75" s="2">
        <v>1</v>
      </c>
      <c r="C75" s="29"/>
      <c r="D75" s="22" t="s">
        <v>117</v>
      </c>
      <c r="E75" s="23">
        <f>SUM(E45:E74)</f>
        <v>11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11</v>
      </c>
      <c r="I75" s="23">
        <f t="shared" si="13"/>
        <v>19078</v>
      </c>
      <c r="J75" s="23">
        <f t="shared" si="13"/>
        <v>104</v>
      </c>
      <c r="K75" s="23">
        <f t="shared" si="13"/>
        <v>91</v>
      </c>
      <c r="L75" s="23">
        <f t="shared" si="13"/>
        <v>64</v>
      </c>
      <c r="M75" s="23">
        <f t="shared" si="13"/>
        <v>18902</v>
      </c>
      <c r="N75" s="23">
        <f t="shared" si="13"/>
        <v>72</v>
      </c>
      <c r="O75" s="3"/>
      <c r="P75" s="3"/>
      <c r="Q75" s="3"/>
      <c r="R75" s="3"/>
    </row>
    <row r="76" spans="1:18" ht="17.55" customHeight="1" x14ac:dyDescent="0.3">
      <c r="A76" s="1">
        <f t="shared" si="4"/>
        <v>43749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43749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43749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43749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43749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43749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43749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43749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43749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43749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43749</v>
      </c>
      <c r="B86" s="2">
        <v>1</v>
      </c>
      <c r="E86" s="30"/>
    </row>
    <row r="87" spans="1:14" x14ac:dyDescent="0.3">
      <c r="A87" s="1">
        <f t="shared" si="4"/>
        <v>43749</v>
      </c>
      <c r="B87" s="2">
        <v>1</v>
      </c>
      <c r="E87" s="30"/>
    </row>
    <row r="88" spans="1:14" x14ac:dyDescent="0.3">
      <c r="A88" s="1">
        <f t="shared" si="4"/>
        <v>43749</v>
      </c>
      <c r="B88" s="2">
        <v>1</v>
      </c>
      <c r="E88" s="30"/>
    </row>
    <row r="89" spans="1:14" x14ac:dyDescent="0.3">
      <c r="A89" s="1">
        <f t="shared" ref="A89" si="14">$N$3</f>
        <v>43749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43748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43748</v>
      </c>
      <c r="B2" s="2">
        <v>1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41"/>
      <c r="N2" s="160"/>
    </row>
    <row r="3" spans="1:20" ht="17.399999999999999" x14ac:dyDescent="0.3">
      <c r="A3" s="1">
        <f t="shared" si="0"/>
        <v>43748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43748</v>
      </c>
      <c r="O3" s="3"/>
      <c r="P3" s="3"/>
      <c r="Q3" s="3"/>
      <c r="R3" s="3"/>
    </row>
    <row r="4" spans="1:20" ht="17.399999999999999" x14ac:dyDescent="0.3">
      <c r="A4" s="1">
        <f t="shared" si="0"/>
        <v>43748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43748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43748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43748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43748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43748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316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1294</v>
      </c>
      <c r="O9" s="3"/>
      <c r="P9" s="3"/>
      <c r="Q9" s="40" t="str">
        <f>"24 N›Uvq ?? msL¨v = "&amp;H36</f>
        <v>24 N›Uvq ?? msL¨v = 316</v>
      </c>
    </row>
    <row r="10" spans="1:20" ht="57.6" x14ac:dyDescent="0.3">
      <c r="A10" s="1">
        <f t="shared" si="0"/>
        <v>43748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59" t="s">
        <v>142</v>
      </c>
      <c r="I10" s="65" t="str">
        <f>"me©‡gvU fwZ©
= "&amp;I36</f>
        <v>me©‡gvU fwZ©
= 91115</v>
      </c>
      <c r="J10" s="65" t="str">
        <f>"ch©v‡jvPbvi Rb¨ †cÖwiZ g„„Zz¨ 
= "&amp;J36</f>
        <v>ch©v‡jvPbvi Rb¨ †cÖwiZ g„„Zz¨ 
= 242</v>
      </c>
      <c r="K10" s="65" t="str">
        <f>"ch©v‡jvPbv m¤úbœK…Z g„„Zz¨ 
= "&amp;K36</f>
        <v>ch©v‡jvPbv m¤úbœK…Z g„„Zz¨ 
= 151</v>
      </c>
      <c r="L10" s="65" t="str">
        <f>"wbwðZ g„„Zz¨ 
= "&amp;L36</f>
        <v>wbwðZ g„„Zz¨ 
= 93</v>
      </c>
      <c r="M10" s="65" t="str">
        <f>"QvocÎ cÖvß †ivMx
 = "&amp;M36</f>
        <v>QvocÎ cÖvß †ivMx
 = 89579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43748</v>
      </c>
      <c r="B11" s="2" t="s">
        <v>9</v>
      </c>
      <c r="C11" s="12">
        <v>1</v>
      </c>
      <c r="D11" s="57" t="s">
        <v>10</v>
      </c>
      <c r="E11" s="13">
        <v>25</v>
      </c>
      <c r="F11" s="13">
        <v>0</v>
      </c>
      <c r="G11" s="13">
        <v>0</v>
      </c>
      <c r="H11" s="82">
        <f>SUM(E11:G11)</f>
        <v>25</v>
      </c>
      <c r="I11" s="104">
        <f>H11+'09.10'!I11</f>
        <v>7862</v>
      </c>
      <c r="J11" s="13">
        <v>40</v>
      </c>
      <c r="K11" s="13">
        <v>22</v>
      </c>
      <c r="L11" s="13">
        <v>11</v>
      </c>
      <c r="M11" s="14">
        <f t="shared" ref="M11:M23" si="1">I11-N11-J11</f>
        <v>7702</v>
      </c>
      <c r="N11" s="85">
        <v>120</v>
      </c>
      <c r="O11" s="3"/>
      <c r="P11" s="3"/>
      <c r="Q11" s="3"/>
      <c r="R11" s="3"/>
    </row>
    <row r="12" spans="1:20" x14ac:dyDescent="0.3">
      <c r="A12" s="1">
        <f t="shared" si="0"/>
        <v>43748</v>
      </c>
      <c r="B12" s="2" t="s">
        <v>11</v>
      </c>
      <c r="C12" s="15">
        <v>2</v>
      </c>
      <c r="D12" s="59" t="s">
        <v>144</v>
      </c>
      <c r="E12" s="13">
        <v>16</v>
      </c>
      <c r="F12" s="13">
        <v>0</v>
      </c>
      <c r="G12" s="13">
        <v>0</v>
      </c>
      <c r="H12" s="83">
        <f t="shared" ref="H12:H23" si="2">SUM(E12:G12)</f>
        <v>16</v>
      </c>
      <c r="I12" s="105">
        <f>H12+'09.10'!I12</f>
        <v>4574</v>
      </c>
      <c r="J12" s="16">
        <v>2</v>
      </c>
      <c r="K12" s="16">
        <v>0</v>
      </c>
      <c r="L12" s="16">
        <v>0</v>
      </c>
      <c r="M12" s="17">
        <f t="shared" si="1"/>
        <v>4500</v>
      </c>
      <c r="N12" s="86">
        <v>72</v>
      </c>
      <c r="O12" s="3"/>
      <c r="P12" s="3"/>
      <c r="Q12" s="3"/>
      <c r="R12" s="3"/>
    </row>
    <row r="13" spans="1:20" x14ac:dyDescent="0.3">
      <c r="A13" s="1">
        <f t="shared" si="0"/>
        <v>43748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H13+'09.10'!I13</f>
        <v>1393</v>
      </c>
      <c r="J13" s="16">
        <v>15</v>
      </c>
      <c r="K13" s="16">
        <v>5</v>
      </c>
      <c r="L13" s="16">
        <v>5</v>
      </c>
      <c r="M13" s="17">
        <f t="shared" si="1"/>
        <v>1367</v>
      </c>
      <c r="N13" s="86">
        <v>11</v>
      </c>
      <c r="O13" s="3"/>
      <c r="Q13" s="3"/>
      <c r="R13" s="3"/>
    </row>
    <row r="14" spans="1:20" x14ac:dyDescent="0.3">
      <c r="A14" s="1">
        <f t="shared" si="0"/>
        <v>43748</v>
      </c>
      <c r="B14" s="2" t="s">
        <v>14</v>
      </c>
      <c r="C14" s="15">
        <v>4</v>
      </c>
      <c r="D14" s="59" t="s">
        <v>145</v>
      </c>
      <c r="E14" s="13">
        <v>5</v>
      </c>
      <c r="F14" s="13">
        <v>0</v>
      </c>
      <c r="G14" s="13">
        <v>0</v>
      </c>
      <c r="H14" s="83">
        <f t="shared" si="2"/>
        <v>5</v>
      </c>
      <c r="I14" s="105">
        <f>H14+'09.10'!I14</f>
        <v>3424</v>
      </c>
      <c r="J14" s="16">
        <v>7</v>
      </c>
      <c r="K14" s="16">
        <v>4</v>
      </c>
      <c r="L14" s="16">
        <v>1</v>
      </c>
      <c r="M14" s="17">
        <f t="shared" si="1"/>
        <v>3375</v>
      </c>
      <c r="N14" s="86">
        <v>42</v>
      </c>
      <c r="O14" s="3"/>
      <c r="P14" s="3"/>
      <c r="Q14" s="3"/>
      <c r="R14" s="3"/>
    </row>
    <row r="15" spans="1:20" ht="17.399999999999999" x14ac:dyDescent="0.3">
      <c r="A15" s="1">
        <f t="shared" si="0"/>
        <v>43748</v>
      </c>
      <c r="B15" s="2" t="s">
        <v>19</v>
      </c>
      <c r="C15" s="15">
        <v>5</v>
      </c>
      <c r="D15" s="59" t="s">
        <v>20</v>
      </c>
      <c r="E15" s="13">
        <v>4</v>
      </c>
      <c r="F15" s="13">
        <v>0</v>
      </c>
      <c r="G15" s="13">
        <v>0</v>
      </c>
      <c r="H15" s="83">
        <f t="shared" si="2"/>
        <v>4</v>
      </c>
      <c r="I15" s="105">
        <f>H15+'09.10'!I15</f>
        <v>1525</v>
      </c>
      <c r="J15" s="16">
        <v>3</v>
      </c>
      <c r="K15" s="16">
        <v>2</v>
      </c>
      <c r="L15" s="16">
        <v>2</v>
      </c>
      <c r="M15" s="17">
        <f t="shared" si="1"/>
        <v>1504</v>
      </c>
      <c r="N15" s="86">
        <v>18</v>
      </c>
      <c r="O15" s="3"/>
      <c r="P15" s="3"/>
      <c r="Q15" s="3"/>
      <c r="R15" s="3"/>
    </row>
    <row r="16" spans="1:20" ht="17.399999999999999" x14ac:dyDescent="0.3">
      <c r="A16" s="1">
        <f t="shared" si="0"/>
        <v>43748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H16+'09.10'!I16</f>
        <v>987</v>
      </c>
      <c r="J16" s="16"/>
      <c r="K16" s="16"/>
      <c r="L16" s="16">
        <v>0</v>
      </c>
      <c r="M16" s="17">
        <f t="shared" si="1"/>
        <v>985</v>
      </c>
      <c r="N16" s="86">
        <v>2</v>
      </c>
      <c r="O16" s="3"/>
      <c r="P16" s="3"/>
      <c r="Q16" s="3"/>
      <c r="R16" s="3"/>
    </row>
    <row r="17" spans="1:18" x14ac:dyDescent="0.3">
      <c r="A17" s="1">
        <f t="shared" si="0"/>
        <v>43748</v>
      </c>
      <c r="B17" s="2" t="s">
        <v>23</v>
      </c>
      <c r="C17" s="15">
        <v>7</v>
      </c>
      <c r="D17" s="61" t="s">
        <v>24</v>
      </c>
      <c r="E17" s="13">
        <v>8</v>
      </c>
      <c r="F17" s="13">
        <v>0</v>
      </c>
      <c r="G17" s="13">
        <v>0</v>
      </c>
      <c r="H17" s="83">
        <f t="shared" si="2"/>
        <v>8</v>
      </c>
      <c r="I17" s="105">
        <f>H17+'09.10'!I17</f>
        <v>3845</v>
      </c>
      <c r="J17" s="16">
        <v>15</v>
      </c>
      <c r="K17" s="16">
        <v>9</v>
      </c>
      <c r="L17" s="16">
        <v>4</v>
      </c>
      <c r="M17" s="17">
        <f t="shared" si="1"/>
        <v>3805</v>
      </c>
      <c r="N17" s="86">
        <v>25</v>
      </c>
      <c r="O17" s="3"/>
      <c r="P17" s="3"/>
      <c r="Q17" s="3"/>
      <c r="R17" s="3"/>
    </row>
    <row r="18" spans="1:18" ht="17.399999999999999" x14ac:dyDescent="0.3">
      <c r="A18" s="1">
        <f t="shared" si="0"/>
        <v>43748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H18+'09.10'!I18</f>
        <v>343</v>
      </c>
      <c r="J18" s="16"/>
      <c r="K18" s="16"/>
      <c r="L18" s="16">
        <v>0</v>
      </c>
      <c r="M18" s="17">
        <f t="shared" si="1"/>
        <v>341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43748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H19+'09.10'!I19</f>
        <v>1661</v>
      </c>
      <c r="J19" s="16"/>
      <c r="K19" s="16">
        <v>0</v>
      </c>
      <c r="L19" s="16">
        <v>0</v>
      </c>
      <c r="M19" s="17">
        <f t="shared" si="1"/>
        <v>1637</v>
      </c>
      <c r="N19" s="86">
        <v>24</v>
      </c>
      <c r="O19" s="3"/>
      <c r="P19" s="3"/>
      <c r="Q19" s="3"/>
      <c r="R19" s="3"/>
    </row>
    <row r="20" spans="1:18" x14ac:dyDescent="0.3">
      <c r="A20" s="1">
        <f t="shared" si="0"/>
        <v>43748</v>
      </c>
      <c r="B20" s="2" t="s">
        <v>29</v>
      </c>
      <c r="C20" s="15">
        <v>10</v>
      </c>
      <c r="D20" s="59" t="s">
        <v>30</v>
      </c>
      <c r="E20" s="13">
        <v>5</v>
      </c>
      <c r="F20" s="13">
        <v>0</v>
      </c>
      <c r="G20" s="13">
        <v>0</v>
      </c>
      <c r="H20" s="83">
        <f t="shared" si="2"/>
        <v>5</v>
      </c>
      <c r="I20" s="105">
        <f>H20+'09.10'!I20</f>
        <v>2878</v>
      </c>
      <c r="J20" s="16">
        <v>3</v>
      </c>
      <c r="K20" s="16">
        <v>2</v>
      </c>
      <c r="L20" s="16">
        <v>2</v>
      </c>
      <c r="M20" s="17">
        <f t="shared" si="1"/>
        <v>2821</v>
      </c>
      <c r="N20" s="86">
        <v>54</v>
      </c>
      <c r="O20" s="3"/>
      <c r="P20" s="3"/>
      <c r="Q20" s="3"/>
      <c r="R20" s="3"/>
    </row>
    <row r="21" spans="1:18" ht="22.2" customHeight="1" x14ac:dyDescent="0.3">
      <c r="A21" s="1">
        <f t="shared" si="0"/>
        <v>43748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H21+'09.10'!I21</f>
        <v>237</v>
      </c>
      <c r="J21" s="16"/>
      <c r="K21" s="16"/>
      <c r="L21" s="16"/>
      <c r="M21" s="17">
        <f t="shared" si="1"/>
        <v>237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H22+'09.10'!I22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43748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66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66</v>
      </c>
      <c r="I24" s="94">
        <f t="shared" si="3"/>
        <v>28804</v>
      </c>
      <c r="J24" s="92">
        <f t="shared" si="3"/>
        <v>85</v>
      </c>
      <c r="K24" s="92">
        <f t="shared" si="3"/>
        <v>44</v>
      </c>
      <c r="L24" s="92">
        <f t="shared" si="3"/>
        <v>25</v>
      </c>
      <c r="M24" s="95">
        <f t="shared" si="3"/>
        <v>28349</v>
      </c>
      <c r="N24" s="96">
        <f t="shared" si="3"/>
        <v>370</v>
      </c>
      <c r="O24" s="3"/>
      <c r="P24" s="3"/>
      <c r="Q24" s="3"/>
      <c r="R24" s="3"/>
    </row>
    <row r="25" spans="1:18" x14ac:dyDescent="0.3">
      <c r="A25" s="1">
        <f t="shared" ref="A25:A88" si="4">$N$3</f>
        <v>43748</v>
      </c>
      <c r="B25" s="2">
        <v>1</v>
      </c>
      <c r="C25" s="78"/>
      <c r="D25" s="79" t="s">
        <v>119</v>
      </c>
      <c r="E25" s="97">
        <f>E75</f>
        <v>25</v>
      </c>
      <c r="F25" s="98">
        <f t="shared" ref="F25:N25" si="5">F75</f>
        <v>0</v>
      </c>
      <c r="G25" s="98">
        <f t="shared" si="5"/>
        <v>0</v>
      </c>
      <c r="H25" s="99">
        <f t="shared" si="5"/>
        <v>25</v>
      </c>
      <c r="I25" s="97">
        <f t="shared" si="5"/>
        <v>19067</v>
      </c>
      <c r="J25" s="98">
        <f t="shared" si="5"/>
        <v>104</v>
      </c>
      <c r="K25" s="98">
        <f t="shared" si="5"/>
        <v>91</v>
      </c>
      <c r="L25" s="100">
        <f t="shared" si="5"/>
        <v>64</v>
      </c>
      <c r="M25" s="101">
        <f t="shared" si="5"/>
        <v>18881</v>
      </c>
      <c r="N25" s="102">
        <f t="shared" si="5"/>
        <v>82</v>
      </c>
      <c r="O25" s="3"/>
      <c r="P25" s="3"/>
      <c r="Q25" s="3"/>
      <c r="R25" s="3"/>
    </row>
    <row r="26" spans="1:18" x14ac:dyDescent="0.3">
      <c r="A26" s="1">
        <f t="shared" si="4"/>
        <v>43748</v>
      </c>
      <c r="B26" s="2">
        <v>1</v>
      </c>
      <c r="C26" s="78"/>
      <c r="D26" s="79" t="s">
        <v>154</v>
      </c>
      <c r="E26" s="97">
        <f>E24+E25</f>
        <v>91</v>
      </c>
      <c r="F26" s="98">
        <f t="shared" ref="F26:N26" si="6">F24+F25</f>
        <v>0</v>
      </c>
      <c r="G26" s="98">
        <f t="shared" si="6"/>
        <v>0</v>
      </c>
      <c r="H26" s="99">
        <f t="shared" si="6"/>
        <v>91</v>
      </c>
      <c r="I26" s="97">
        <f t="shared" si="6"/>
        <v>47871</v>
      </c>
      <c r="J26" s="98">
        <f t="shared" si="6"/>
        <v>189</v>
      </c>
      <c r="K26" s="98">
        <f t="shared" si="6"/>
        <v>135</v>
      </c>
      <c r="L26" s="100">
        <f t="shared" si="6"/>
        <v>89</v>
      </c>
      <c r="M26" s="101">
        <f t="shared" si="6"/>
        <v>47230</v>
      </c>
      <c r="N26" s="102">
        <f t="shared" si="6"/>
        <v>452</v>
      </c>
      <c r="O26" s="3"/>
      <c r="P26" s="67"/>
      <c r="Q26" s="3"/>
      <c r="R26" s="3"/>
    </row>
    <row r="27" spans="1:18" x14ac:dyDescent="0.3">
      <c r="A27" s="1">
        <f t="shared" si="4"/>
        <v>43748</v>
      </c>
      <c r="B27" s="2">
        <v>1</v>
      </c>
      <c r="C27" s="80"/>
      <c r="D27" s="81" t="s">
        <v>120</v>
      </c>
      <c r="E27" s="97">
        <f>SUM(E28:E35)</f>
        <v>225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225</v>
      </c>
      <c r="I27" s="97">
        <f t="shared" si="7"/>
        <v>43244</v>
      </c>
      <c r="J27" s="98">
        <f t="shared" si="7"/>
        <v>53</v>
      </c>
      <c r="K27" s="98">
        <f t="shared" si="7"/>
        <v>16</v>
      </c>
      <c r="L27" s="100">
        <f t="shared" si="7"/>
        <v>4</v>
      </c>
      <c r="M27" s="101">
        <f t="shared" si="7"/>
        <v>42349</v>
      </c>
      <c r="N27" s="102">
        <f t="shared" si="7"/>
        <v>842</v>
      </c>
      <c r="O27" s="3"/>
      <c r="P27" s="3"/>
      <c r="Q27" s="3"/>
      <c r="R27" s="3"/>
    </row>
    <row r="28" spans="1:18" x14ac:dyDescent="0.3">
      <c r="A28" s="1">
        <f t="shared" si="4"/>
        <v>43748</v>
      </c>
      <c r="B28" s="2" t="s">
        <v>31</v>
      </c>
      <c r="C28" s="12">
        <v>1</v>
      </c>
      <c r="D28" s="48" t="s">
        <v>32</v>
      </c>
      <c r="E28" s="13">
        <v>39</v>
      </c>
      <c r="F28" s="13">
        <v>0</v>
      </c>
      <c r="G28" s="13">
        <v>0</v>
      </c>
      <c r="H28" s="82">
        <f t="shared" ref="H28:H35" si="8">SUM(E28:G28)</f>
        <v>39</v>
      </c>
      <c r="I28" s="104">
        <f>H28+'09.10'!I28</f>
        <v>10556</v>
      </c>
      <c r="J28" s="13">
        <v>11</v>
      </c>
      <c r="K28" s="13">
        <v>3</v>
      </c>
      <c r="L28" s="13">
        <v>1</v>
      </c>
      <c r="M28" s="14">
        <f t="shared" ref="M28:M35" si="9">I28-N28-J28</f>
        <v>10407</v>
      </c>
      <c r="N28" s="85">
        <v>138</v>
      </c>
      <c r="O28" s="3"/>
      <c r="P28" s="3"/>
      <c r="Q28" s="3"/>
      <c r="R28" s="3"/>
    </row>
    <row r="29" spans="1:18" x14ac:dyDescent="0.3">
      <c r="A29" s="1">
        <f t="shared" si="4"/>
        <v>43748</v>
      </c>
      <c r="B29" s="2" t="s">
        <v>33</v>
      </c>
      <c r="C29" s="15">
        <v>2</v>
      </c>
      <c r="D29" s="50" t="s">
        <v>156</v>
      </c>
      <c r="E29" s="13">
        <v>20</v>
      </c>
      <c r="F29" s="13">
        <v>0</v>
      </c>
      <c r="G29" s="13">
        <v>0</v>
      </c>
      <c r="H29" s="83">
        <f t="shared" si="8"/>
        <v>20</v>
      </c>
      <c r="I29" s="105">
        <f>H29+'09.10'!I29</f>
        <v>6995</v>
      </c>
      <c r="J29" s="16">
        <v>5</v>
      </c>
      <c r="K29" s="16">
        <v>2</v>
      </c>
      <c r="L29" s="16">
        <v>0</v>
      </c>
      <c r="M29" s="17">
        <f t="shared" si="9"/>
        <v>6874</v>
      </c>
      <c r="N29" s="86">
        <v>116</v>
      </c>
      <c r="O29" s="3"/>
      <c r="P29" s="3"/>
      <c r="Q29" s="3"/>
      <c r="R29" s="3"/>
    </row>
    <row r="30" spans="1:18" x14ac:dyDescent="0.3">
      <c r="A30" s="1">
        <f t="shared" si="4"/>
        <v>43748</v>
      </c>
      <c r="B30" s="2" t="s">
        <v>35</v>
      </c>
      <c r="C30" s="15">
        <v>3</v>
      </c>
      <c r="D30" s="50" t="s">
        <v>36</v>
      </c>
      <c r="E30" s="13">
        <v>106</v>
      </c>
      <c r="F30" s="13">
        <v>0</v>
      </c>
      <c r="G30" s="13">
        <v>0</v>
      </c>
      <c r="H30" s="83">
        <f t="shared" si="8"/>
        <v>106</v>
      </c>
      <c r="I30" s="105">
        <f>H30+'09.10'!I30</f>
        <v>10045</v>
      </c>
      <c r="J30" s="16">
        <v>15</v>
      </c>
      <c r="K30" s="16">
        <v>7</v>
      </c>
      <c r="L30" s="16">
        <v>2</v>
      </c>
      <c r="M30" s="17">
        <f t="shared" si="9"/>
        <v>9649</v>
      </c>
      <c r="N30" s="86">
        <v>381</v>
      </c>
      <c r="O30" s="3"/>
      <c r="P30" s="3"/>
      <c r="Q30" s="3"/>
      <c r="R30" s="3"/>
    </row>
    <row r="31" spans="1:18" x14ac:dyDescent="0.3">
      <c r="A31" s="1">
        <f t="shared" si="4"/>
        <v>43748</v>
      </c>
      <c r="B31" s="2" t="s">
        <v>37</v>
      </c>
      <c r="C31" s="15">
        <v>4</v>
      </c>
      <c r="D31" s="50" t="s">
        <v>38</v>
      </c>
      <c r="E31" s="13">
        <v>3</v>
      </c>
      <c r="F31" s="13">
        <v>0</v>
      </c>
      <c r="G31" s="13">
        <v>0</v>
      </c>
      <c r="H31" s="83">
        <f t="shared" si="8"/>
        <v>3</v>
      </c>
      <c r="I31" s="105">
        <f>H31+'09.10'!I31</f>
        <v>2026</v>
      </c>
      <c r="J31" s="16">
        <v>4</v>
      </c>
      <c r="K31" s="16">
        <v>1</v>
      </c>
      <c r="L31" s="16">
        <v>1</v>
      </c>
      <c r="M31" s="17">
        <f t="shared" si="9"/>
        <v>2007</v>
      </c>
      <c r="N31" s="86">
        <v>15</v>
      </c>
      <c r="O31" s="3"/>
      <c r="P31" s="3"/>
      <c r="Q31" s="3"/>
      <c r="R31" s="3"/>
    </row>
    <row r="32" spans="1:18" x14ac:dyDescent="0.3">
      <c r="A32" s="1">
        <f t="shared" si="4"/>
        <v>43748</v>
      </c>
      <c r="B32" s="2" t="s">
        <v>39</v>
      </c>
      <c r="C32" s="15">
        <v>5</v>
      </c>
      <c r="D32" s="50" t="s">
        <v>40</v>
      </c>
      <c r="E32" s="13">
        <v>14</v>
      </c>
      <c r="F32" s="13">
        <v>0</v>
      </c>
      <c r="G32" s="13">
        <v>0</v>
      </c>
      <c r="H32" s="83">
        <f t="shared" si="8"/>
        <v>14</v>
      </c>
      <c r="I32" s="105">
        <f>H32+'09.10'!I32</f>
        <v>4422</v>
      </c>
      <c r="J32" s="16">
        <v>5</v>
      </c>
      <c r="K32" s="16">
        <v>0</v>
      </c>
      <c r="L32" s="16">
        <v>0</v>
      </c>
      <c r="M32" s="17">
        <f t="shared" si="9"/>
        <v>4358</v>
      </c>
      <c r="N32" s="86">
        <v>59</v>
      </c>
      <c r="O32" s="3"/>
      <c r="P32" s="3"/>
      <c r="Q32" s="3"/>
      <c r="R32" s="3"/>
    </row>
    <row r="33" spans="1:18" x14ac:dyDescent="0.3">
      <c r="A33" s="1">
        <f t="shared" si="4"/>
        <v>43748</v>
      </c>
      <c r="B33" s="2" t="s">
        <v>41</v>
      </c>
      <c r="C33" s="15">
        <v>6</v>
      </c>
      <c r="D33" s="50" t="s">
        <v>42</v>
      </c>
      <c r="E33" s="13">
        <v>37</v>
      </c>
      <c r="F33" s="13">
        <v>0</v>
      </c>
      <c r="G33" s="13">
        <v>0</v>
      </c>
      <c r="H33" s="83">
        <f t="shared" si="8"/>
        <v>37</v>
      </c>
      <c r="I33" s="105">
        <f>H33+'09.10'!I33</f>
        <v>6048</v>
      </c>
      <c r="J33" s="16">
        <v>8</v>
      </c>
      <c r="K33" s="16">
        <v>3</v>
      </c>
      <c r="L33" s="16">
        <v>0</v>
      </c>
      <c r="M33" s="17">
        <f t="shared" si="9"/>
        <v>5941</v>
      </c>
      <c r="N33" s="86">
        <v>99</v>
      </c>
      <c r="O33" s="3"/>
      <c r="P33" s="3"/>
      <c r="Q33" s="3"/>
      <c r="R33" s="3"/>
    </row>
    <row r="34" spans="1:18" x14ac:dyDescent="0.3">
      <c r="A34" s="1">
        <f t="shared" si="4"/>
        <v>43748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H34+'09.10'!I34</f>
        <v>955</v>
      </c>
      <c r="J34" s="16">
        <v>1</v>
      </c>
      <c r="K34" s="16">
        <v>0</v>
      </c>
      <c r="L34" s="16">
        <v>0</v>
      </c>
      <c r="M34" s="17">
        <f t="shared" si="9"/>
        <v>952</v>
      </c>
      <c r="N34" s="86">
        <v>2</v>
      </c>
      <c r="O34" s="3"/>
      <c r="P34" s="3"/>
      <c r="Q34" s="3"/>
      <c r="R34" s="3"/>
    </row>
    <row r="35" spans="1:18" x14ac:dyDescent="0.3">
      <c r="A35" s="1">
        <f t="shared" si="4"/>
        <v>43748</v>
      </c>
      <c r="B35" s="2" t="s">
        <v>45</v>
      </c>
      <c r="C35" s="20">
        <v>8</v>
      </c>
      <c r="D35" s="54" t="s">
        <v>46</v>
      </c>
      <c r="E35" s="13">
        <v>5</v>
      </c>
      <c r="F35" s="13">
        <v>0</v>
      </c>
      <c r="G35" s="13">
        <v>0</v>
      </c>
      <c r="H35" s="84">
        <f t="shared" si="8"/>
        <v>5</v>
      </c>
      <c r="I35" s="106">
        <f>H35+'09.10'!I35</f>
        <v>2197</v>
      </c>
      <c r="J35" s="18">
        <v>4</v>
      </c>
      <c r="K35" s="18">
        <v>0</v>
      </c>
      <c r="L35" s="18">
        <v>0</v>
      </c>
      <c r="M35" s="19">
        <f t="shared" si="9"/>
        <v>2161</v>
      </c>
      <c r="N35" s="87">
        <v>32</v>
      </c>
      <c r="O35" s="3"/>
      <c r="P35" s="3"/>
      <c r="Q35" s="3"/>
      <c r="R35" s="3"/>
    </row>
    <row r="36" spans="1:18" x14ac:dyDescent="0.3">
      <c r="A36" s="1">
        <f t="shared" si="4"/>
        <v>43748</v>
      </c>
      <c r="B36" s="2">
        <v>1</v>
      </c>
      <c r="C36" s="103"/>
      <c r="D36" s="22" t="s">
        <v>47</v>
      </c>
      <c r="E36" s="23">
        <f>SUM(E26:E27)</f>
        <v>316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316</v>
      </c>
      <c r="I36" s="23">
        <f t="shared" si="10"/>
        <v>91115</v>
      </c>
      <c r="J36" s="23">
        <f t="shared" si="10"/>
        <v>242</v>
      </c>
      <c r="K36" s="23">
        <f t="shared" si="10"/>
        <v>151</v>
      </c>
      <c r="L36" s="23">
        <f t="shared" si="10"/>
        <v>93</v>
      </c>
      <c r="M36" s="23">
        <f t="shared" si="10"/>
        <v>89579</v>
      </c>
      <c r="N36" s="23">
        <f t="shared" si="10"/>
        <v>1294</v>
      </c>
      <c r="O36" s="3"/>
      <c r="P36" s="3"/>
      <c r="Q36" s="3"/>
      <c r="R36" s="3"/>
    </row>
    <row r="37" spans="1:18" ht="21.6" customHeight="1" x14ac:dyDescent="0.3">
      <c r="A37" s="1">
        <f t="shared" si="4"/>
        <v>43748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43748</v>
      </c>
      <c r="B38" s="64">
        <v>1</v>
      </c>
      <c r="C38" s="69"/>
      <c r="D38" s="306" t="s">
        <v>203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43748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43748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43748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43748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43748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82</v>
      </c>
      <c r="O43" s="3"/>
      <c r="P43" s="3"/>
      <c r="Q43" s="3"/>
      <c r="R43" s="3"/>
    </row>
    <row r="44" spans="1:18" ht="58.2" customHeight="1" x14ac:dyDescent="0.3">
      <c r="A44" s="1">
        <f t="shared" si="4"/>
        <v>43748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59" t="s">
        <v>142</v>
      </c>
      <c r="I44" s="65" t="str">
        <f>"me©‡gvU fwZ© 
= "&amp;I75</f>
        <v>me©‡gvU fwZ© 
= 19067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91</v>
      </c>
      <c r="L44" s="65" t="str">
        <f>"wbwðZ g„„Zz¨ 
= "&amp;L75</f>
        <v>wbwðZ g„„Zz¨ 
= 64</v>
      </c>
      <c r="M44" s="65" t="str">
        <f>"QvocÎ cÖvß †ivMx
 = "&amp;M75</f>
        <v>QvocÎ cÖvß †ivMx
 = 18881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43748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H45+'09.10'!I45</f>
        <v>1179</v>
      </c>
      <c r="J45" s="13">
        <v>3</v>
      </c>
      <c r="K45" s="13">
        <v>2</v>
      </c>
      <c r="L45" s="13">
        <v>1</v>
      </c>
      <c r="M45" s="14">
        <f t="shared" ref="M45:M74" si="12">I45-N45-J45</f>
        <v>1173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43748</v>
      </c>
      <c r="B46" s="2" t="s">
        <v>15</v>
      </c>
      <c r="C46" s="33">
        <v>2</v>
      </c>
      <c r="D46" s="50" t="s">
        <v>16</v>
      </c>
      <c r="E46" s="13">
        <v>7</v>
      </c>
      <c r="F46" s="13">
        <v>0</v>
      </c>
      <c r="G46" s="13">
        <v>0</v>
      </c>
      <c r="H46" s="83">
        <f t="shared" si="11"/>
        <v>7</v>
      </c>
      <c r="I46" s="105">
        <f>H46+'09.10'!I46</f>
        <v>1775</v>
      </c>
      <c r="J46" s="16">
        <v>11</v>
      </c>
      <c r="K46" s="16">
        <v>9</v>
      </c>
      <c r="L46" s="16">
        <v>7</v>
      </c>
      <c r="M46" s="17">
        <f t="shared" si="12"/>
        <v>1751</v>
      </c>
      <c r="N46" s="86">
        <v>13</v>
      </c>
      <c r="O46" s="3"/>
      <c r="P46" s="3"/>
      <c r="Q46" s="3"/>
      <c r="R46" s="3"/>
    </row>
    <row r="47" spans="1:18" ht="17.55" customHeight="1" x14ac:dyDescent="0.3">
      <c r="A47" s="1">
        <f t="shared" si="4"/>
        <v>43748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H47+'09.10'!I47</f>
        <v>635</v>
      </c>
      <c r="J47" s="16">
        <v>4</v>
      </c>
      <c r="K47" s="16">
        <v>3</v>
      </c>
      <c r="L47" s="16">
        <v>2</v>
      </c>
      <c r="M47" s="17">
        <f t="shared" si="12"/>
        <v>631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43748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H48+'09.10'!I48</f>
        <v>726</v>
      </c>
      <c r="J48" s="16">
        <v>8</v>
      </c>
      <c r="K48" s="16">
        <v>5</v>
      </c>
      <c r="L48" s="16">
        <v>3</v>
      </c>
      <c r="M48" s="17">
        <f t="shared" si="12"/>
        <v>715</v>
      </c>
      <c r="N48" s="86">
        <v>3</v>
      </c>
      <c r="O48" s="3"/>
      <c r="P48" s="3"/>
      <c r="Q48" s="3"/>
      <c r="R48" s="3"/>
    </row>
    <row r="49" spans="1:18" ht="17.55" customHeight="1" x14ac:dyDescent="0.3">
      <c r="A49" s="1">
        <f t="shared" si="4"/>
        <v>43748</v>
      </c>
      <c r="B49" s="2" t="s">
        <v>65</v>
      </c>
      <c r="C49" s="33">
        <v>5</v>
      </c>
      <c r="D49" s="50" t="s">
        <v>66</v>
      </c>
      <c r="E49" s="13">
        <v>3</v>
      </c>
      <c r="F49" s="13">
        <v>0</v>
      </c>
      <c r="G49" s="13">
        <v>0</v>
      </c>
      <c r="H49" s="83">
        <f t="shared" si="11"/>
        <v>3</v>
      </c>
      <c r="I49" s="105">
        <f>H49+'09.10'!I49</f>
        <v>869</v>
      </c>
      <c r="J49" s="16">
        <v>12</v>
      </c>
      <c r="K49" s="16">
        <v>12</v>
      </c>
      <c r="L49" s="16">
        <v>12</v>
      </c>
      <c r="M49" s="17">
        <f t="shared" si="12"/>
        <v>852</v>
      </c>
      <c r="N49" s="86">
        <v>5</v>
      </c>
      <c r="O49" s="3"/>
      <c r="P49" s="3"/>
      <c r="Q49" s="3"/>
      <c r="R49" s="3"/>
    </row>
    <row r="50" spans="1:18" ht="17.55" customHeight="1" x14ac:dyDescent="0.3">
      <c r="A50" s="1">
        <f t="shared" si="4"/>
        <v>43748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H50+'09.10'!I50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43748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H51+'09.10'!I51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43748</v>
      </c>
      <c r="B52" s="2" t="s">
        <v>71</v>
      </c>
      <c r="C52" s="33">
        <v>8</v>
      </c>
      <c r="D52" s="50" t="s">
        <v>72</v>
      </c>
      <c r="E52" s="13">
        <v>3</v>
      </c>
      <c r="F52" s="13">
        <v>0</v>
      </c>
      <c r="G52" s="13">
        <v>0</v>
      </c>
      <c r="H52" s="83">
        <f t="shared" si="11"/>
        <v>3</v>
      </c>
      <c r="I52" s="105">
        <f>H52+'09.10'!I52</f>
        <v>352</v>
      </c>
      <c r="J52" s="16">
        <v>1</v>
      </c>
      <c r="K52" s="16">
        <v>1</v>
      </c>
      <c r="L52" s="16">
        <v>1</v>
      </c>
      <c r="M52" s="17">
        <f t="shared" si="12"/>
        <v>346</v>
      </c>
      <c r="N52" s="86">
        <v>5</v>
      </c>
      <c r="O52" s="3"/>
      <c r="P52" s="3"/>
      <c r="Q52" s="3"/>
      <c r="R52" s="3"/>
    </row>
    <row r="53" spans="1:18" ht="17.55" customHeight="1" x14ac:dyDescent="0.3">
      <c r="A53" s="1">
        <f t="shared" si="4"/>
        <v>43748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H53+'09.10'!I53</f>
        <v>208</v>
      </c>
      <c r="J53" s="16">
        <v>1</v>
      </c>
      <c r="K53" s="16">
        <v>1</v>
      </c>
      <c r="L53" s="16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43748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H54+'09.10'!I54</f>
        <v>1630</v>
      </c>
      <c r="J54" s="16">
        <v>1</v>
      </c>
      <c r="K54" s="16">
        <v>1</v>
      </c>
      <c r="L54" s="16">
        <v>1</v>
      </c>
      <c r="M54" s="17">
        <f t="shared" si="12"/>
        <v>1617</v>
      </c>
      <c r="N54" s="86">
        <v>12</v>
      </c>
      <c r="O54" s="3"/>
      <c r="P54" s="3"/>
      <c r="Q54" s="3"/>
      <c r="R54" s="3"/>
    </row>
    <row r="55" spans="1:18" ht="17.55" customHeight="1" x14ac:dyDescent="0.3">
      <c r="A55" s="1">
        <f t="shared" si="4"/>
        <v>43748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H55+'09.10'!I55</f>
        <v>220</v>
      </c>
      <c r="J55" s="16"/>
      <c r="K55" s="16"/>
      <c r="L55" s="16">
        <v>0</v>
      </c>
      <c r="M55" s="17">
        <f t="shared" si="12"/>
        <v>220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43748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H56+'09.10'!I56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43748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H57+'09.10'!I57</f>
        <v>657</v>
      </c>
      <c r="J57" s="16">
        <v>4</v>
      </c>
      <c r="K57" s="16">
        <v>4</v>
      </c>
      <c r="L57" s="16">
        <v>1</v>
      </c>
      <c r="M57" s="17">
        <f t="shared" si="12"/>
        <v>651</v>
      </c>
      <c r="N57" s="86">
        <v>2</v>
      </c>
      <c r="O57" s="3"/>
      <c r="P57" s="3"/>
      <c r="Q57" s="3"/>
      <c r="R57" s="3"/>
    </row>
    <row r="58" spans="1:18" ht="17.55" customHeight="1" x14ac:dyDescent="0.3">
      <c r="A58" s="1">
        <f t="shared" si="4"/>
        <v>43748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H58+'09.10'!I58</f>
        <v>1336</v>
      </c>
      <c r="J58" s="16">
        <v>6</v>
      </c>
      <c r="K58" s="16">
        <v>6</v>
      </c>
      <c r="L58" s="16">
        <v>4</v>
      </c>
      <c r="M58" s="17">
        <f t="shared" si="12"/>
        <v>1325</v>
      </c>
      <c r="N58" s="86">
        <v>5</v>
      </c>
      <c r="O58" s="3"/>
      <c r="P58" s="3"/>
      <c r="Q58" s="3"/>
      <c r="R58" s="3"/>
    </row>
    <row r="59" spans="1:18" ht="17.55" customHeight="1" x14ac:dyDescent="0.3">
      <c r="A59" s="1">
        <f t="shared" si="4"/>
        <v>43748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H59+'09.10'!I59</f>
        <v>743</v>
      </c>
      <c r="J59" s="16">
        <v>8</v>
      </c>
      <c r="K59" s="16">
        <v>8</v>
      </c>
      <c r="L59" s="16">
        <v>7</v>
      </c>
      <c r="M59" s="17">
        <f t="shared" si="12"/>
        <v>732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43748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H60+'09.10'!I60</f>
        <v>353</v>
      </c>
      <c r="J60" s="16"/>
      <c r="K60" s="16"/>
      <c r="L60" s="16">
        <v>0</v>
      </c>
      <c r="M60" s="17">
        <f t="shared" si="12"/>
        <v>353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43748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H61+'09.10'!I61</f>
        <v>470</v>
      </c>
      <c r="J61" s="16"/>
      <c r="K61" s="16"/>
      <c r="L61" s="16">
        <v>0</v>
      </c>
      <c r="M61" s="17">
        <f t="shared" si="12"/>
        <v>469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43748</v>
      </c>
      <c r="B62" s="2" t="s">
        <v>91</v>
      </c>
      <c r="C62" s="33">
        <v>18</v>
      </c>
      <c r="D62" s="50" t="s">
        <v>92</v>
      </c>
      <c r="E62" s="13">
        <v>1</v>
      </c>
      <c r="F62" s="13">
        <v>0</v>
      </c>
      <c r="G62" s="13">
        <v>0</v>
      </c>
      <c r="H62" s="83">
        <f t="shared" si="11"/>
        <v>1</v>
      </c>
      <c r="I62" s="105">
        <f>H62+'09.10'!I62</f>
        <v>827</v>
      </c>
      <c r="J62" s="16"/>
      <c r="K62" s="16"/>
      <c r="L62" s="16">
        <v>0</v>
      </c>
      <c r="M62" s="17">
        <f t="shared" si="12"/>
        <v>826</v>
      </c>
      <c r="N62" s="86">
        <v>1</v>
      </c>
      <c r="O62" s="3"/>
      <c r="P62" s="3"/>
      <c r="Q62" s="3"/>
      <c r="R62" s="3"/>
    </row>
    <row r="63" spans="1:18" ht="17.55" customHeight="1" x14ac:dyDescent="0.3">
      <c r="A63" s="1">
        <f t="shared" si="4"/>
        <v>43748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H63+'09.10'!I63</f>
        <v>776</v>
      </c>
      <c r="J63" s="16">
        <v>6</v>
      </c>
      <c r="K63" s="16">
        <v>5</v>
      </c>
      <c r="L63" s="16">
        <v>5</v>
      </c>
      <c r="M63" s="17">
        <f t="shared" si="12"/>
        <v>768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43748</v>
      </c>
      <c r="B64" s="2" t="s">
        <v>95</v>
      </c>
      <c r="C64" s="33">
        <v>20</v>
      </c>
      <c r="D64" s="50" t="s">
        <v>96</v>
      </c>
      <c r="E64" s="13">
        <v>2</v>
      </c>
      <c r="F64" s="13">
        <v>0</v>
      </c>
      <c r="G64" s="13">
        <v>0</v>
      </c>
      <c r="H64" s="83">
        <f t="shared" si="11"/>
        <v>2</v>
      </c>
      <c r="I64" s="105">
        <f>H64+'09.10'!I64</f>
        <v>956</v>
      </c>
      <c r="J64" s="16"/>
      <c r="K64" s="16"/>
      <c r="L64" s="16">
        <v>0</v>
      </c>
      <c r="M64" s="17">
        <f t="shared" si="12"/>
        <v>951</v>
      </c>
      <c r="N64" s="86">
        <v>5</v>
      </c>
      <c r="O64" s="3"/>
      <c r="P64" s="3"/>
      <c r="Q64" s="3"/>
      <c r="R64" s="3"/>
    </row>
    <row r="65" spans="1:18" ht="17.55" customHeight="1" x14ac:dyDescent="0.3">
      <c r="A65" s="1">
        <f t="shared" si="4"/>
        <v>43748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H65+'09.10'!I65</f>
        <v>475</v>
      </c>
      <c r="J65" s="16">
        <v>4</v>
      </c>
      <c r="K65" s="16">
        <v>4</v>
      </c>
      <c r="L65" s="16">
        <v>4</v>
      </c>
      <c r="M65" s="17">
        <f t="shared" si="12"/>
        <v>469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43748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H66+'09.10'!I66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43748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H67+'09.10'!I67</f>
        <v>699</v>
      </c>
      <c r="J67" s="16">
        <v>7</v>
      </c>
      <c r="K67" s="16">
        <v>5</v>
      </c>
      <c r="L67" s="16">
        <v>4</v>
      </c>
      <c r="M67" s="17">
        <f t="shared" si="12"/>
        <v>689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43748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H68+'09.10'!I68</f>
        <v>356</v>
      </c>
      <c r="J68" s="16">
        <v>2</v>
      </c>
      <c r="K68" s="16">
        <v>2</v>
      </c>
      <c r="L68" s="16">
        <v>0</v>
      </c>
      <c r="M68" s="17">
        <f t="shared" si="12"/>
        <v>354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43748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H69+'09.10'!I69</f>
        <v>806</v>
      </c>
      <c r="J69" s="16">
        <v>2</v>
      </c>
      <c r="K69" s="16">
        <v>2</v>
      </c>
      <c r="L69" s="16">
        <v>1</v>
      </c>
      <c r="M69" s="17">
        <f t="shared" si="12"/>
        <v>795</v>
      </c>
      <c r="N69" s="86">
        <v>9</v>
      </c>
      <c r="O69" s="3"/>
      <c r="P69" s="3"/>
      <c r="Q69" s="3"/>
      <c r="R69" s="3"/>
    </row>
    <row r="70" spans="1:18" ht="17.55" customHeight="1" x14ac:dyDescent="0.3">
      <c r="A70" s="1">
        <f t="shared" si="4"/>
        <v>43748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H70+'09.10'!I70</f>
        <v>752</v>
      </c>
      <c r="J70" s="16">
        <v>2</v>
      </c>
      <c r="K70" s="16">
        <v>2</v>
      </c>
      <c r="L70" s="16">
        <v>0</v>
      </c>
      <c r="M70" s="17">
        <f t="shared" si="12"/>
        <v>749</v>
      </c>
      <c r="N70" s="86">
        <v>1</v>
      </c>
      <c r="O70" s="3"/>
      <c r="P70" s="3"/>
      <c r="Q70" s="3"/>
      <c r="R70" s="3"/>
    </row>
    <row r="71" spans="1:18" ht="17.55" customHeight="1" x14ac:dyDescent="0.3">
      <c r="A71" s="1">
        <f t="shared" si="4"/>
        <v>43748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H71+'09.10'!I71</f>
        <v>767</v>
      </c>
      <c r="J71" s="16"/>
      <c r="K71" s="16"/>
      <c r="L71" s="16">
        <v>0</v>
      </c>
      <c r="M71" s="17">
        <f t="shared" si="12"/>
        <v>766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43748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H72+'09.10'!I72</f>
        <v>293</v>
      </c>
      <c r="J72" s="16"/>
      <c r="K72" s="16"/>
      <c r="L72" s="16">
        <v>0</v>
      </c>
      <c r="M72" s="17">
        <f t="shared" si="12"/>
        <v>288</v>
      </c>
      <c r="N72" s="86">
        <v>5</v>
      </c>
      <c r="O72" s="3"/>
      <c r="P72" s="3"/>
      <c r="Q72" s="3"/>
      <c r="R72" s="3"/>
    </row>
    <row r="73" spans="1:18" ht="17.55" customHeight="1" x14ac:dyDescent="0.3">
      <c r="A73" s="1">
        <f t="shared" si="4"/>
        <v>43748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H73+'09.10'!I73</f>
        <v>390</v>
      </c>
      <c r="J73" s="16">
        <v>3</v>
      </c>
      <c r="K73" s="16">
        <v>3</v>
      </c>
      <c r="L73" s="16">
        <v>3</v>
      </c>
      <c r="M73" s="17">
        <f t="shared" si="12"/>
        <v>386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43748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H74+'09.10'!I74</f>
        <v>9</v>
      </c>
      <c r="J74" s="18">
        <v>9</v>
      </c>
      <c r="K74" s="18">
        <v>6</v>
      </c>
      <c r="L74" s="18">
        <v>3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43748</v>
      </c>
      <c r="B75" s="2">
        <v>1</v>
      </c>
      <c r="C75" s="29"/>
      <c r="D75" s="22" t="s">
        <v>117</v>
      </c>
      <c r="E75" s="23">
        <f>SUM(E45:E74)</f>
        <v>25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25</v>
      </c>
      <c r="I75" s="23">
        <f t="shared" si="13"/>
        <v>19067</v>
      </c>
      <c r="J75" s="23">
        <f t="shared" si="13"/>
        <v>104</v>
      </c>
      <c r="K75" s="23">
        <f t="shared" si="13"/>
        <v>91</v>
      </c>
      <c r="L75" s="23">
        <f t="shared" si="13"/>
        <v>64</v>
      </c>
      <c r="M75" s="23">
        <f t="shared" si="13"/>
        <v>18881</v>
      </c>
      <c r="N75" s="23">
        <f t="shared" si="13"/>
        <v>82</v>
      </c>
      <c r="O75" s="3"/>
      <c r="P75" s="3"/>
      <c r="Q75" s="3"/>
      <c r="R75" s="3"/>
    </row>
    <row r="76" spans="1:18" ht="17.55" customHeight="1" x14ac:dyDescent="0.3">
      <c r="A76" s="1">
        <f t="shared" si="4"/>
        <v>43748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43748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43748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43748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43748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43748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43748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43748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43748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43748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43748</v>
      </c>
      <c r="B86" s="2">
        <v>1</v>
      </c>
      <c r="E86" s="30"/>
    </row>
    <row r="87" spans="1:14" x14ac:dyDescent="0.3">
      <c r="A87" s="1">
        <f t="shared" si="4"/>
        <v>43748</v>
      </c>
      <c r="B87" s="2">
        <v>1</v>
      </c>
      <c r="E87" s="30"/>
    </row>
    <row r="88" spans="1:14" x14ac:dyDescent="0.3">
      <c r="A88" s="1">
        <f t="shared" si="4"/>
        <v>43748</v>
      </c>
      <c r="B88" s="2">
        <v>1</v>
      </c>
      <c r="E88" s="30"/>
    </row>
    <row r="89" spans="1:14" x14ac:dyDescent="0.3">
      <c r="A89" s="1">
        <f t="shared" ref="A89" si="14">$N$3</f>
        <v>43748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43747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43747</v>
      </c>
      <c r="B2" s="2">
        <v>1</v>
      </c>
      <c r="C2" s="157"/>
      <c r="D2" s="157"/>
      <c r="E2" s="157"/>
      <c r="F2" s="157"/>
      <c r="G2" s="157"/>
      <c r="H2" s="157"/>
      <c r="I2" s="157"/>
      <c r="J2" s="157"/>
      <c r="K2" s="157"/>
      <c r="L2" s="157"/>
      <c r="M2" s="41"/>
      <c r="N2" s="157"/>
    </row>
    <row r="3" spans="1:20" ht="17.399999999999999" x14ac:dyDescent="0.3">
      <c r="A3" s="1">
        <f t="shared" si="0"/>
        <v>43747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43747</v>
      </c>
      <c r="O3" s="3"/>
      <c r="P3" s="3"/>
      <c r="Q3" s="3"/>
      <c r="R3" s="3"/>
    </row>
    <row r="4" spans="1:20" ht="17.399999999999999" x14ac:dyDescent="0.3">
      <c r="A4" s="1">
        <f t="shared" si="0"/>
        <v>43747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43747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43747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43747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43747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43747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254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1339</v>
      </c>
      <c r="O9" s="3"/>
      <c r="P9" s="3"/>
      <c r="Q9" s="40" t="str">
        <f>"24 N›Uvq ?? msL¨v = "&amp;H36</f>
        <v>24 N›Uvq ?? msL¨v = 254</v>
      </c>
    </row>
    <row r="10" spans="1:20" ht="57.6" x14ac:dyDescent="0.3">
      <c r="A10" s="1">
        <f t="shared" si="0"/>
        <v>43747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58" t="s">
        <v>142</v>
      </c>
      <c r="I10" s="65" t="str">
        <f>"me©‡gvU fwZ©
= "&amp;I36</f>
        <v>me©‡gvU fwZ©
= 90799</v>
      </c>
      <c r="J10" s="65" t="str">
        <f>"ch©v‡jvPbvi Rb¨ †cÖwiZ g„„Zz¨ 
= "&amp;J36</f>
        <v>ch©v‡jvPbvi Rb¨ †cÖwiZ g„„Zz¨ 
= 242</v>
      </c>
      <c r="K10" s="65" t="str">
        <f>"ch©v‡jvPbv m¤úbœK…Z g„„Zz¨ 
= "&amp;K36</f>
        <v>ch©v‡jvPbv m¤úbœK…Z g„„Zz¨ 
= 136</v>
      </c>
      <c r="L10" s="65" t="str">
        <f>"wbwðZ g„„Zz¨ 
= "&amp;L36</f>
        <v>wbwðZ g„„Zz¨ 
= 81</v>
      </c>
      <c r="M10" s="65" t="str">
        <f>"QvocÎ cÖvß †ivMx
 = "&amp;M36</f>
        <v>QvocÎ cÖvß †ivMx
 = 89218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43747</v>
      </c>
      <c r="B11" s="2" t="s">
        <v>9</v>
      </c>
      <c r="C11" s="12">
        <v>1</v>
      </c>
      <c r="D11" s="57" t="s">
        <v>10</v>
      </c>
      <c r="E11" s="13">
        <v>17</v>
      </c>
      <c r="F11" s="13">
        <v>0</v>
      </c>
      <c r="G11" s="13">
        <v>0</v>
      </c>
      <c r="H11" s="82">
        <f>SUM(E11:G11)</f>
        <v>17</v>
      </c>
      <c r="I11" s="104">
        <f>H11+'08.10'!I11</f>
        <v>7837</v>
      </c>
      <c r="J11" s="13">
        <v>40</v>
      </c>
      <c r="K11" s="13">
        <v>18</v>
      </c>
      <c r="L11" s="13">
        <v>8</v>
      </c>
      <c r="M11" s="14">
        <f t="shared" ref="M11:M23" si="1">I11-N11-J11</f>
        <v>7670</v>
      </c>
      <c r="N11" s="85">
        <v>127</v>
      </c>
      <c r="O11" s="3"/>
      <c r="P11" s="3"/>
      <c r="Q11" s="3"/>
      <c r="R11" s="3"/>
    </row>
    <row r="12" spans="1:20" x14ac:dyDescent="0.3">
      <c r="A12" s="1">
        <f t="shared" si="0"/>
        <v>43747</v>
      </c>
      <c r="B12" s="2" t="s">
        <v>11</v>
      </c>
      <c r="C12" s="15">
        <v>2</v>
      </c>
      <c r="D12" s="59" t="s">
        <v>144</v>
      </c>
      <c r="E12" s="13">
        <v>7</v>
      </c>
      <c r="F12" s="13">
        <v>0</v>
      </c>
      <c r="G12" s="13">
        <v>0</v>
      </c>
      <c r="H12" s="83">
        <f t="shared" ref="H12:H23" si="2">SUM(E12:G12)</f>
        <v>7</v>
      </c>
      <c r="I12" s="105">
        <f>H12+'08.10'!I12</f>
        <v>4558</v>
      </c>
      <c r="J12" s="16">
        <v>2</v>
      </c>
      <c r="K12" s="16">
        <v>0</v>
      </c>
      <c r="L12" s="16">
        <v>0</v>
      </c>
      <c r="M12" s="17">
        <f t="shared" si="1"/>
        <v>4487</v>
      </c>
      <c r="N12" s="86">
        <v>69</v>
      </c>
      <c r="O12" s="3"/>
      <c r="P12" s="3"/>
      <c r="Q12" s="3"/>
      <c r="R12" s="3"/>
    </row>
    <row r="13" spans="1:20" x14ac:dyDescent="0.3">
      <c r="A13" s="1">
        <f t="shared" si="0"/>
        <v>43747</v>
      </c>
      <c r="B13" s="2" t="s">
        <v>12</v>
      </c>
      <c r="C13" s="15">
        <v>3</v>
      </c>
      <c r="D13" s="59" t="s">
        <v>13</v>
      </c>
      <c r="E13" s="13">
        <v>3</v>
      </c>
      <c r="F13" s="13">
        <v>0</v>
      </c>
      <c r="G13" s="13">
        <v>0</v>
      </c>
      <c r="H13" s="83">
        <f t="shared" si="2"/>
        <v>3</v>
      </c>
      <c r="I13" s="105">
        <f>H13+'08.10'!I13</f>
        <v>1392</v>
      </c>
      <c r="J13" s="16">
        <v>15</v>
      </c>
      <c r="K13" s="16">
        <v>4</v>
      </c>
      <c r="L13" s="16">
        <v>4</v>
      </c>
      <c r="M13" s="17">
        <f t="shared" si="1"/>
        <v>1364</v>
      </c>
      <c r="N13" s="86">
        <v>13</v>
      </c>
      <c r="O13" s="3"/>
      <c r="Q13" s="3"/>
      <c r="R13" s="3"/>
    </row>
    <row r="14" spans="1:20" x14ac:dyDescent="0.3">
      <c r="A14" s="1">
        <f t="shared" si="0"/>
        <v>43747</v>
      </c>
      <c r="B14" s="2" t="s">
        <v>14</v>
      </c>
      <c r="C14" s="15">
        <v>4</v>
      </c>
      <c r="D14" s="59" t="s">
        <v>145</v>
      </c>
      <c r="E14" s="13">
        <v>1</v>
      </c>
      <c r="F14" s="13">
        <v>0</v>
      </c>
      <c r="G14" s="13">
        <v>0</v>
      </c>
      <c r="H14" s="83">
        <f t="shared" si="2"/>
        <v>1</v>
      </c>
      <c r="I14" s="105">
        <f>H14+'08.10'!I14</f>
        <v>3419</v>
      </c>
      <c r="J14" s="16">
        <v>7</v>
      </c>
      <c r="K14" s="16">
        <v>3</v>
      </c>
      <c r="L14" s="16">
        <v>0</v>
      </c>
      <c r="M14" s="17">
        <f t="shared" si="1"/>
        <v>3375</v>
      </c>
      <c r="N14" s="86">
        <v>37</v>
      </c>
      <c r="O14" s="3"/>
      <c r="P14" s="3"/>
      <c r="Q14" s="3"/>
      <c r="R14" s="3"/>
    </row>
    <row r="15" spans="1:20" ht="17.399999999999999" x14ac:dyDescent="0.3">
      <c r="A15" s="1">
        <f t="shared" si="0"/>
        <v>43747</v>
      </c>
      <c r="B15" s="2" t="s">
        <v>19</v>
      </c>
      <c r="C15" s="15">
        <v>5</v>
      </c>
      <c r="D15" s="59" t="s">
        <v>20</v>
      </c>
      <c r="E15" s="13">
        <v>4</v>
      </c>
      <c r="F15" s="13">
        <v>0</v>
      </c>
      <c r="G15" s="13">
        <v>0</v>
      </c>
      <c r="H15" s="83">
        <f t="shared" si="2"/>
        <v>4</v>
      </c>
      <c r="I15" s="105">
        <f>H15+'08.10'!I15</f>
        <v>1521</v>
      </c>
      <c r="J15" s="16">
        <v>3</v>
      </c>
      <c r="K15" s="16">
        <v>2</v>
      </c>
      <c r="L15" s="16">
        <v>2</v>
      </c>
      <c r="M15" s="17">
        <f t="shared" si="1"/>
        <v>1491</v>
      </c>
      <c r="N15" s="86">
        <v>27</v>
      </c>
      <c r="O15" s="3"/>
      <c r="P15" s="3"/>
      <c r="Q15" s="3"/>
      <c r="R15" s="3"/>
    </row>
    <row r="16" spans="1:20" ht="17.399999999999999" x14ac:dyDescent="0.3">
      <c r="A16" s="1">
        <f t="shared" si="0"/>
        <v>43747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H16+'08.10'!I16</f>
        <v>986</v>
      </c>
      <c r="J16" s="16"/>
      <c r="K16" s="16"/>
      <c r="L16" s="16">
        <v>0</v>
      </c>
      <c r="M16" s="17">
        <f t="shared" si="1"/>
        <v>982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43747</v>
      </c>
      <c r="B17" s="2" t="s">
        <v>23</v>
      </c>
      <c r="C17" s="15">
        <v>7</v>
      </c>
      <c r="D17" s="61" t="s">
        <v>24</v>
      </c>
      <c r="E17" s="13">
        <v>5</v>
      </c>
      <c r="F17" s="13">
        <v>0</v>
      </c>
      <c r="G17" s="13">
        <v>0</v>
      </c>
      <c r="H17" s="83">
        <f t="shared" si="2"/>
        <v>5</v>
      </c>
      <c r="I17" s="105">
        <f>H17+'08.10'!I17</f>
        <v>3837</v>
      </c>
      <c r="J17" s="16">
        <v>15</v>
      </c>
      <c r="K17" s="16">
        <v>7</v>
      </c>
      <c r="L17" s="16">
        <v>3</v>
      </c>
      <c r="M17" s="17">
        <f t="shared" si="1"/>
        <v>3795</v>
      </c>
      <c r="N17" s="86">
        <v>27</v>
      </c>
      <c r="O17" s="3"/>
      <c r="P17" s="3"/>
      <c r="Q17" s="3"/>
      <c r="R17" s="3"/>
    </row>
    <row r="18" spans="1:18" ht="17.399999999999999" x14ac:dyDescent="0.3">
      <c r="A18" s="1">
        <f t="shared" si="0"/>
        <v>43747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H18+'08.10'!I18</f>
        <v>343</v>
      </c>
      <c r="J18" s="16"/>
      <c r="K18" s="16"/>
      <c r="L18" s="16">
        <v>0</v>
      </c>
      <c r="M18" s="17">
        <f t="shared" si="1"/>
        <v>341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43747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H19+'08.10'!I19</f>
        <v>1660</v>
      </c>
      <c r="J19" s="16"/>
      <c r="K19" s="16">
        <v>0</v>
      </c>
      <c r="L19" s="16">
        <v>0</v>
      </c>
      <c r="M19" s="17">
        <f t="shared" si="1"/>
        <v>1631</v>
      </c>
      <c r="N19" s="86">
        <v>29</v>
      </c>
      <c r="O19" s="3"/>
      <c r="P19" s="3"/>
      <c r="Q19" s="3"/>
      <c r="R19" s="3"/>
    </row>
    <row r="20" spans="1:18" x14ac:dyDescent="0.3">
      <c r="A20" s="1">
        <f t="shared" si="0"/>
        <v>43747</v>
      </c>
      <c r="B20" s="2" t="s">
        <v>29</v>
      </c>
      <c r="C20" s="15">
        <v>10</v>
      </c>
      <c r="D20" s="59" t="s">
        <v>30</v>
      </c>
      <c r="E20" s="13">
        <v>4</v>
      </c>
      <c r="F20" s="13">
        <v>0</v>
      </c>
      <c r="G20" s="13">
        <v>0</v>
      </c>
      <c r="H20" s="83">
        <f t="shared" si="2"/>
        <v>4</v>
      </c>
      <c r="I20" s="105">
        <f>H20+'08.10'!I20</f>
        <v>2873</v>
      </c>
      <c r="J20" s="16">
        <v>3</v>
      </c>
      <c r="K20" s="16">
        <v>2</v>
      </c>
      <c r="L20" s="16">
        <v>2</v>
      </c>
      <c r="M20" s="17">
        <f t="shared" si="1"/>
        <v>2818</v>
      </c>
      <c r="N20" s="86">
        <v>52</v>
      </c>
      <c r="O20" s="3"/>
      <c r="P20" s="3"/>
      <c r="Q20" s="3"/>
      <c r="R20" s="3"/>
    </row>
    <row r="21" spans="1:18" ht="22.2" customHeight="1" x14ac:dyDescent="0.3">
      <c r="A21" s="1">
        <f t="shared" si="0"/>
        <v>43747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H21+'08.10'!I21</f>
        <v>237</v>
      </c>
      <c r="J21" s="16"/>
      <c r="K21" s="16"/>
      <c r="L21" s="16"/>
      <c r="M21" s="17">
        <f t="shared" si="1"/>
        <v>237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H22+'08.10'!I22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43747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44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44</v>
      </c>
      <c r="I24" s="94">
        <f t="shared" si="3"/>
        <v>28738</v>
      </c>
      <c r="J24" s="92">
        <f t="shared" si="3"/>
        <v>85</v>
      </c>
      <c r="K24" s="92">
        <f t="shared" si="3"/>
        <v>36</v>
      </c>
      <c r="L24" s="92">
        <f t="shared" si="3"/>
        <v>19</v>
      </c>
      <c r="M24" s="95">
        <f t="shared" si="3"/>
        <v>28266</v>
      </c>
      <c r="N24" s="96">
        <f t="shared" si="3"/>
        <v>387</v>
      </c>
      <c r="O24" s="3"/>
      <c r="P24" s="3"/>
      <c r="Q24" s="3"/>
      <c r="R24" s="3"/>
    </row>
    <row r="25" spans="1:18" x14ac:dyDescent="0.3">
      <c r="A25" s="1">
        <f t="shared" ref="A25:A88" si="4">$N$3</f>
        <v>43747</v>
      </c>
      <c r="B25" s="2">
        <v>1</v>
      </c>
      <c r="C25" s="78"/>
      <c r="D25" s="79" t="s">
        <v>119</v>
      </c>
      <c r="E25" s="97">
        <f>E75</f>
        <v>17</v>
      </c>
      <c r="F25" s="98">
        <f t="shared" ref="F25:N25" si="5">F75</f>
        <v>0</v>
      </c>
      <c r="G25" s="98">
        <f t="shared" si="5"/>
        <v>0</v>
      </c>
      <c r="H25" s="99">
        <f t="shared" si="5"/>
        <v>17</v>
      </c>
      <c r="I25" s="97">
        <f t="shared" si="5"/>
        <v>19042</v>
      </c>
      <c r="J25" s="98">
        <f t="shared" si="5"/>
        <v>104</v>
      </c>
      <c r="K25" s="98">
        <f t="shared" si="5"/>
        <v>85</v>
      </c>
      <c r="L25" s="100">
        <f t="shared" si="5"/>
        <v>58</v>
      </c>
      <c r="M25" s="101">
        <f t="shared" si="5"/>
        <v>18859</v>
      </c>
      <c r="N25" s="102">
        <f t="shared" si="5"/>
        <v>79</v>
      </c>
      <c r="O25" s="3"/>
      <c r="P25" s="3"/>
      <c r="Q25" s="3"/>
      <c r="R25" s="3"/>
    </row>
    <row r="26" spans="1:18" x14ac:dyDescent="0.3">
      <c r="A26" s="1">
        <f t="shared" si="4"/>
        <v>43747</v>
      </c>
      <c r="B26" s="2">
        <v>1</v>
      </c>
      <c r="C26" s="78"/>
      <c r="D26" s="79" t="s">
        <v>154</v>
      </c>
      <c r="E26" s="97">
        <f>E24+E25</f>
        <v>61</v>
      </c>
      <c r="F26" s="98">
        <f t="shared" ref="F26:N26" si="6">F24+F25</f>
        <v>0</v>
      </c>
      <c r="G26" s="98">
        <f t="shared" si="6"/>
        <v>0</v>
      </c>
      <c r="H26" s="99">
        <f t="shared" si="6"/>
        <v>61</v>
      </c>
      <c r="I26" s="97">
        <f t="shared" si="6"/>
        <v>47780</v>
      </c>
      <c r="J26" s="98">
        <f t="shared" si="6"/>
        <v>189</v>
      </c>
      <c r="K26" s="98">
        <f t="shared" si="6"/>
        <v>121</v>
      </c>
      <c r="L26" s="100">
        <f t="shared" si="6"/>
        <v>77</v>
      </c>
      <c r="M26" s="101">
        <f t="shared" si="6"/>
        <v>47125</v>
      </c>
      <c r="N26" s="102">
        <f t="shared" si="6"/>
        <v>466</v>
      </c>
      <c r="O26" s="3"/>
      <c r="P26" s="67"/>
      <c r="Q26" s="3"/>
      <c r="R26" s="3"/>
    </row>
    <row r="27" spans="1:18" x14ac:dyDescent="0.3">
      <c r="A27" s="1">
        <f t="shared" si="4"/>
        <v>43747</v>
      </c>
      <c r="B27" s="2">
        <v>1</v>
      </c>
      <c r="C27" s="80"/>
      <c r="D27" s="81" t="s">
        <v>120</v>
      </c>
      <c r="E27" s="97">
        <f>SUM(E28:E35)</f>
        <v>193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193</v>
      </c>
      <c r="I27" s="97">
        <f t="shared" si="7"/>
        <v>43019</v>
      </c>
      <c r="J27" s="98">
        <f t="shared" si="7"/>
        <v>53</v>
      </c>
      <c r="K27" s="98">
        <f t="shared" si="7"/>
        <v>15</v>
      </c>
      <c r="L27" s="100">
        <f t="shared" si="7"/>
        <v>4</v>
      </c>
      <c r="M27" s="101">
        <f t="shared" si="7"/>
        <v>42093</v>
      </c>
      <c r="N27" s="102">
        <f t="shared" si="7"/>
        <v>873</v>
      </c>
      <c r="O27" s="3"/>
      <c r="P27" s="3"/>
      <c r="Q27" s="3"/>
      <c r="R27" s="3"/>
    </row>
    <row r="28" spans="1:18" x14ac:dyDescent="0.3">
      <c r="A28" s="1">
        <f t="shared" si="4"/>
        <v>43747</v>
      </c>
      <c r="B28" s="2" t="s">
        <v>31</v>
      </c>
      <c r="C28" s="12">
        <v>1</v>
      </c>
      <c r="D28" s="48" t="s">
        <v>32</v>
      </c>
      <c r="E28" s="13">
        <v>31</v>
      </c>
      <c r="F28" s="13">
        <v>0</v>
      </c>
      <c r="G28" s="13">
        <v>0</v>
      </c>
      <c r="H28" s="82">
        <f t="shared" ref="H28:H35" si="8">SUM(E28:G28)</f>
        <v>31</v>
      </c>
      <c r="I28" s="104">
        <f>H28+'08.10'!I28</f>
        <v>10517</v>
      </c>
      <c r="J28" s="13">
        <v>11</v>
      </c>
      <c r="K28" s="13">
        <v>2</v>
      </c>
      <c r="L28" s="13">
        <v>1</v>
      </c>
      <c r="M28" s="14">
        <f t="shared" ref="M28:M35" si="9">I28-N28-J28</f>
        <v>10360</v>
      </c>
      <c r="N28" s="85">
        <v>146</v>
      </c>
      <c r="O28" s="3"/>
      <c r="P28" s="3"/>
      <c r="Q28" s="3"/>
      <c r="R28" s="3"/>
    </row>
    <row r="29" spans="1:18" x14ac:dyDescent="0.3">
      <c r="A29" s="1">
        <f t="shared" si="4"/>
        <v>43747</v>
      </c>
      <c r="B29" s="2" t="s">
        <v>33</v>
      </c>
      <c r="C29" s="15">
        <v>2</v>
      </c>
      <c r="D29" s="50" t="s">
        <v>156</v>
      </c>
      <c r="E29" s="13">
        <v>21</v>
      </c>
      <c r="F29" s="13">
        <v>0</v>
      </c>
      <c r="G29" s="13">
        <v>0</v>
      </c>
      <c r="H29" s="83">
        <f t="shared" si="8"/>
        <v>21</v>
      </c>
      <c r="I29" s="105">
        <f>H29+'08.10'!I29</f>
        <v>6975</v>
      </c>
      <c r="J29" s="16">
        <v>5</v>
      </c>
      <c r="K29" s="16">
        <v>2</v>
      </c>
      <c r="L29" s="16">
        <v>0</v>
      </c>
      <c r="M29" s="17">
        <f t="shared" si="9"/>
        <v>6844</v>
      </c>
      <c r="N29" s="86">
        <v>126</v>
      </c>
      <c r="O29" s="3"/>
      <c r="P29" s="3"/>
      <c r="Q29" s="3"/>
      <c r="R29" s="3"/>
    </row>
    <row r="30" spans="1:18" x14ac:dyDescent="0.3">
      <c r="A30" s="1">
        <f t="shared" si="4"/>
        <v>43747</v>
      </c>
      <c r="B30" s="2" t="s">
        <v>35</v>
      </c>
      <c r="C30" s="15">
        <v>3</v>
      </c>
      <c r="D30" s="50" t="s">
        <v>36</v>
      </c>
      <c r="E30" s="13">
        <v>82</v>
      </c>
      <c r="F30" s="13">
        <v>0</v>
      </c>
      <c r="G30" s="13">
        <v>0</v>
      </c>
      <c r="H30" s="83">
        <f t="shared" si="8"/>
        <v>82</v>
      </c>
      <c r="I30" s="105">
        <f>H30+'08.10'!I30</f>
        <v>9939</v>
      </c>
      <c r="J30" s="16">
        <v>15</v>
      </c>
      <c r="K30" s="16">
        <v>7</v>
      </c>
      <c r="L30" s="16">
        <v>2</v>
      </c>
      <c r="M30" s="17">
        <f t="shared" si="9"/>
        <v>9547</v>
      </c>
      <c r="N30" s="86">
        <v>377</v>
      </c>
      <c r="O30" s="3"/>
      <c r="P30" s="3"/>
      <c r="Q30" s="3"/>
      <c r="R30" s="3"/>
    </row>
    <row r="31" spans="1:18" x14ac:dyDescent="0.3">
      <c r="A31" s="1">
        <f t="shared" si="4"/>
        <v>43747</v>
      </c>
      <c r="B31" s="2" t="s">
        <v>37</v>
      </c>
      <c r="C31" s="15">
        <v>4</v>
      </c>
      <c r="D31" s="50" t="s">
        <v>38</v>
      </c>
      <c r="E31" s="13">
        <v>8</v>
      </c>
      <c r="F31" s="13">
        <v>0</v>
      </c>
      <c r="G31" s="13">
        <v>0</v>
      </c>
      <c r="H31" s="83">
        <f t="shared" si="8"/>
        <v>8</v>
      </c>
      <c r="I31" s="105">
        <f>H31+'08.10'!I31</f>
        <v>2023</v>
      </c>
      <c r="J31" s="16">
        <v>4</v>
      </c>
      <c r="K31" s="16">
        <v>1</v>
      </c>
      <c r="L31" s="16">
        <v>1</v>
      </c>
      <c r="M31" s="17">
        <f t="shared" si="9"/>
        <v>2003</v>
      </c>
      <c r="N31" s="86">
        <v>16</v>
      </c>
      <c r="O31" s="3"/>
      <c r="P31" s="3"/>
      <c r="Q31" s="3"/>
      <c r="R31" s="3"/>
    </row>
    <row r="32" spans="1:18" x14ac:dyDescent="0.3">
      <c r="A32" s="1">
        <f t="shared" si="4"/>
        <v>43747</v>
      </c>
      <c r="B32" s="2" t="s">
        <v>39</v>
      </c>
      <c r="C32" s="15">
        <v>5</v>
      </c>
      <c r="D32" s="50" t="s">
        <v>40</v>
      </c>
      <c r="E32" s="13">
        <v>9</v>
      </c>
      <c r="F32" s="13">
        <v>0</v>
      </c>
      <c r="G32" s="13">
        <v>0</v>
      </c>
      <c r="H32" s="83">
        <f t="shared" si="8"/>
        <v>9</v>
      </c>
      <c r="I32" s="105">
        <f>H32+'08.10'!I32</f>
        <v>4408</v>
      </c>
      <c r="J32" s="16">
        <v>5</v>
      </c>
      <c r="K32" s="16">
        <v>0</v>
      </c>
      <c r="L32" s="16">
        <v>0</v>
      </c>
      <c r="M32" s="17">
        <f t="shared" si="9"/>
        <v>4332</v>
      </c>
      <c r="N32" s="86">
        <v>71</v>
      </c>
      <c r="O32" s="3"/>
      <c r="P32" s="3"/>
      <c r="Q32" s="3"/>
      <c r="R32" s="3"/>
    </row>
    <row r="33" spans="1:18" x14ac:dyDescent="0.3">
      <c r="A33" s="1">
        <f t="shared" si="4"/>
        <v>43747</v>
      </c>
      <c r="B33" s="2" t="s">
        <v>41</v>
      </c>
      <c r="C33" s="15">
        <v>6</v>
      </c>
      <c r="D33" s="50" t="s">
        <v>42</v>
      </c>
      <c r="E33" s="13">
        <v>35</v>
      </c>
      <c r="F33" s="13">
        <v>0</v>
      </c>
      <c r="G33" s="13">
        <v>0</v>
      </c>
      <c r="H33" s="83">
        <f t="shared" si="8"/>
        <v>35</v>
      </c>
      <c r="I33" s="105">
        <f>H33+'08.10'!I33</f>
        <v>6011</v>
      </c>
      <c r="J33" s="16">
        <v>8</v>
      </c>
      <c r="K33" s="16">
        <v>3</v>
      </c>
      <c r="L33" s="16">
        <v>0</v>
      </c>
      <c r="M33" s="17">
        <f t="shared" si="9"/>
        <v>5903</v>
      </c>
      <c r="N33" s="86">
        <v>100</v>
      </c>
      <c r="O33" s="3"/>
      <c r="P33" s="3"/>
      <c r="Q33" s="3"/>
      <c r="R33" s="3"/>
    </row>
    <row r="34" spans="1:18" x14ac:dyDescent="0.3">
      <c r="A34" s="1">
        <f t="shared" si="4"/>
        <v>43747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H34+'08.10'!I34</f>
        <v>954</v>
      </c>
      <c r="J34" s="16">
        <v>1</v>
      </c>
      <c r="K34" s="16">
        <v>0</v>
      </c>
      <c r="L34" s="16">
        <v>0</v>
      </c>
      <c r="M34" s="17">
        <f t="shared" si="9"/>
        <v>947</v>
      </c>
      <c r="N34" s="86">
        <v>6</v>
      </c>
      <c r="O34" s="3"/>
      <c r="P34" s="3"/>
      <c r="Q34" s="3"/>
      <c r="R34" s="3"/>
    </row>
    <row r="35" spans="1:18" x14ac:dyDescent="0.3">
      <c r="A35" s="1">
        <f t="shared" si="4"/>
        <v>43747</v>
      </c>
      <c r="B35" s="2" t="s">
        <v>45</v>
      </c>
      <c r="C35" s="20">
        <v>8</v>
      </c>
      <c r="D35" s="54" t="s">
        <v>46</v>
      </c>
      <c r="E35" s="13">
        <v>6</v>
      </c>
      <c r="F35" s="13">
        <v>0</v>
      </c>
      <c r="G35" s="13">
        <v>0</v>
      </c>
      <c r="H35" s="84">
        <f t="shared" si="8"/>
        <v>6</v>
      </c>
      <c r="I35" s="106">
        <f>H35+'08.10'!I35</f>
        <v>2192</v>
      </c>
      <c r="J35" s="18">
        <v>4</v>
      </c>
      <c r="K35" s="18">
        <v>0</v>
      </c>
      <c r="L35" s="18">
        <v>0</v>
      </c>
      <c r="M35" s="19">
        <f t="shared" si="9"/>
        <v>2157</v>
      </c>
      <c r="N35" s="87">
        <v>31</v>
      </c>
      <c r="O35" s="3"/>
      <c r="P35" s="3"/>
      <c r="Q35" s="3"/>
      <c r="R35" s="3"/>
    </row>
    <row r="36" spans="1:18" x14ac:dyDescent="0.3">
      <c r="A36" s="1">
        <f t="shared" si="4"/>
        <v>43747</v>
      </c>
      <c r="B36" s="2">
        <v>1</v>
      </c>
      <c r="C36" s="103"/>
      <c r="D36" s="22" t="s">
        <v>47</v>
      </c>
      <c r="E36" s="23">
        <f>SUM(E26:E27)</f>
        <v>254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254</v>
      </c>
      <c r="I36" s="23">
        <f t="shared" si="10"/>
        <v>90799</v>
      </c>
      <c r="J36" s="23">
        <f t="shared" si="10"/>
        <v>242</v>
      </c>
      <c r="K36" s="23">
        <f t="shared" si="10"/>
        <v>136</v>
      </c>
      <c r="L36" s="23">
        <f t="shared" si="10"/>
        <v>81</v>
      </c>
      <c r="M36" s="23">
        <f t="shared" si="10"/>
        <v>89218</v>
      </c>
      <c r="N36" s="23">
        <f t="shared" si="10"/>
        <v>1339</v>
      </c>
      <c r="O36" s="3"/>
      <c r="P36" s="3"/>
      <c r="Q36" s="3"/>
      <c r="R36" s="3"/>
    </row>
    <row r="37" spans="1:18" ht="21.6" customHeight="1" x14ac:dyDescent="0.3">
      <c r="A37" s="1">
        <f t="shared" si="4"/>
        <v>43747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43747</v>
      </c>
      <c r="B38" s="64">
        <v>1</v>
      </c>
      <c r="C38" s="69"/>
      <c r="D38" s="306" t="s">
        <v>202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43747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43747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43747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43747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43747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17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79</v>
      </c>
      <c r="O43" s="3"/>
      <c r="P43" s="3"/>
      <c r="Q43" s="3"/>
      <c r="R43" s="3"/>
    </row>
    <row r="44" spans="1:18" ht="58.2" customHeight="1" x14ac:dyDescent="0.3">
      <c r="A44" s="1">
        <f t="shared" si="4"/>
        <v>43747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58" t="s">
        <v>142</v>
      </c>
      <c r="I44" s="65" t="str">
        <f>"me©‡gvU fwZ© 
= "&amp;I75</f>
        <v>me©‡gvU fwZ© 
= 19042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85</v>
      </c>
      <c r="L44" s="65" t="str">
        <f>"wbwðZ g„„Zz¨ 
= "&amp;L75</f>
        <v>wbwðZ g„„Zz¨ 
= 58</v>
      </c>
      <c r="M44" s="65" t="str">
        <f>"QvocÎ cÖvß †ivMx
 = "&amp;M75</f>
        <v>QvocÎ cÖvß †ivMx
 = 18859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43747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H45+'08.10'!I45</f>
        <v>1178</v>
      </c>
      <c r="J45" s="13">
        <v>3</v>
      </c>
      <c r="K45" s="13">
        <v>2</v>
      </c>
      <c r="L45" s="13">
        <v>1</v>
      </c>
      <c r="M45" s="14">
        <f t="shared" ref="M45:M74" si="12">I45-N45-J45</f>
        <v>1173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43747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H46+'08.10'!I46</f>
        <v>1768</v>
      </c>
      <c r="J46" s="16">
        <v>11</v>
      </c>
      <c r="K46" s="16">
        <v>7</v>
      </c>
      <c r="L46" s="16">
        <v>5</v>
      </c>
      <c r="M46" s="17">
        <f t="shared" si="12"/>
        <v>1747</v>
      </c>
      <c r="N46" s="86">
        <v>10</v>
      </c>
      <c r="O46" s="3"/>
      <c r="P46" s="3"/>
      <c r="Q46" s="3"/>
      <c r="R46" s="3"/>
    </row>
    <row r="47" spans="1:18" ht="17.55" customHeight="1" x14ac:dyDescent="0.3">
      <c r="A47" s="1">
        <f t="shared" si="4"/>
        <v>43747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H47+'08.10'!I47</f>
        <v>635</v>
      </c>
      <c r="J47" s="16">
        <v>4</v>
      </c>
      <c r="K47" s="16">
        <v>2</v>
      </c>
      <c r="L47" s="16">
        <v>1</v>
      </c>
      <c r="M47" s="17">
        <f t="shared" si="12"/>
        <v>631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43747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H48+'08.10'!I48</f>
        <v>726</v>
      </c>
      <c r="J48" s="16">
        <v>8</v>
      </c>
      <c r="K48" s="16">
        <v>5</v>
      </c>
      <c r="L48" s="16">
        <v>3</v>
      </c>
      <c r="M48" s="17">
        <f t="shared" si="12"/>
        <v>714</v>
      </c>
      <c r="N48" s="86">
        <v>4</v>
      </c>
      <c r="O48" s="3"/>
      <c r="P48" s="3"/>
      <c r="Q48" s="3"/>
      <c r="R48" s="3"/>
    </row>
    <row r="49" spans="1:18" ht="17.55" customHeight="1" x14ac:dyDescent="0.3">
      <c r="A49" s="1">
        <f t="shared" si="4"/>
        <v>43747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H49+'08.10'!I49</f>
        <v>866</v>
      </c>
      <c r="J49" s="16">
        <v>12</v>
      </c>
      <c r="K49" s="16">
        <v>12</v>
      </c>
      <c r="L49" s="16">
        <v>12</v>
      </c>
      <c r="M49" s="17">
        <f t="shared" si="12"/>
        <v>852</v>
      </c>
      <c r="N49" s="86">
        <v>2</v>
      </c>
      <c r="O49" s="3"/>
      <c r="P49" s="3"/>
      <c r="Q49" s="3"/>
      <c r="R49" s="3"/>
    </row>
    <row r="50" spans="1:18" ht="17.55" customHeight="1" x14ac:dyDescent="0.3">
      <c r="A50" s="1">
        <f t="shared" si="4"/>
        <v>43747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H50+'08.10'!I50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43747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H51+'08.10'!I51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43747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H52+'08.10'!I52</f>
        <v>349</v>
      </c>
      <c r="J52" s="16">
        <v>1</v>
      </c>
      <c r="K52" s="16">
        <v>1</v>
      </c>
      <c r="L52" s="16">
        <v>1</v>
      </c>
      <c r="M52" s="17">
        <f t="shared" si="12"/>
        <v>345</v>
      </c>
      <c r="N52" s="86">
        <v>3</v>
      </c>
      <c r="O52" s="3"/>
      <c r="P52" s="3"/>
      <c r="Q52" s="3"/>
      <c r="R52" s="3"/>
    </row>
    <row r="53" spans="1:18" ht="17.55" customHeight="1" x14ac:dyDescent="0.3">
      <c r="A53" s="1">
        <f t="shared" si="4"/>
        <v>43747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H53+'08.10'!I53</f>
        <v>208</v>
      </c>
      <c r="J53" s="16">
        <v>1</v>
      </c>
      <c r="K53" s="16">
        <v>1</v>
      </c>
      <c r="L53" s="16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43747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H54+'08.10'!I54</f>
        <v>1628</v>
      </c>
      <c r="J54" s="16">
        <v>1</v>
      </c>
      <c r="K54" s="16">
        <v>1</v>
      </c>
      <c r="L54" s="16">
        <v>1</v>
      </c>
      <c r="M54" s="17">
        <f t="shared" si="12"/>
        <v>1616</v>
      </c>
      <c r="N54" s="86">
        <v>11</v>
      </c>
      <c r="O54" s="3"/>
      <c r="P54" s="3"/>
      <c r="Q54" s="3"/>
      <c r="R54" s="3"/>
    </row>
    <row r="55" spans="1:18" ht="17.55" customHeight="1" x14ac:dyDescent="0.3">
      <c r="A55" s="1">
        <f t="shared" si="4"/>
        <v>43747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H55+'08.10'!I55</f>
        <v>220</v>
      </c>
      <c r="J55" s="16"/>
      <c r="K55" s="16"/>
      <c r="L55" s="16">
        <v>0</v>
      </c>
      <c r="M55" s="17">
        <f t="shared" si="12"/>
        <v>219</v>
      </c>
      <c r="N55" s="86">
        <v>1</v>
      </c>
      <c r="O55" s="3"/>
      <c r="P55" s="3"/>
      <c r="Q55" s="3"/>
      <c r="R55" s="3"/>
    </row>
    <row r="56" spans="1:18" ht="17.55" customHeight="1" x14ac:dyDescent="0.3">
      <c r="A56" s="1">
        <f t="shared" si="4"/>
        <v>43747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H56+'08.10'!I56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43747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H57+'08.10'!I57</f>
        <v>656</v>
      </c>
      <c r="J57" s="16">
        <v>4</v>
      </c>
      <c r="K57" s="16">
        <v>4</v>
      </c>
      <c r="L57" s="16">
        <v>1</v>
      </c>
      <c r="M57" s="17">
        <f t="shared" si="12"/>
        <v>651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43747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H58+'08.10'!I58</f>
        <v>1335</v>
      </c>
      <c r="J58" s="16">
        <v>6</v>
      </c>
      <c r="K58" s="16">
        <v>6</v>
      </c>
      <c r="L58" s="16">
        <v>4</v>
      </c>
      <c r="M58" s="17">
        <f t="shared" si="12"/>
        <v>1321</v>
      </c>
      <c r="N58" s="86">
        <v>8</v>
      </c>
      <c r="O58" s="3"/>
      <c r="P58" s="3"/>
      <c r="Q58" s="3"/>
      <c r="R58" s="3"/>
    </row>
    <row r="59" spans="1:18" ht="17.55" customHeight="1" x14ac:dyDescent="0.3">
      <c r="A59" s="1">
        <f t="shared" si="4"/>
        <v>43747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H59+'08.10'!I59</f>
        <v>743</v>
      </c>
      <c r="J59" s="16">
        <v>8</v>
      </c>
      <c r="K59" s="16">
        <v>7</v>
      </c>
      <c r="L59" s="16">
        <v>6</v>
      </c>
      <c r="M59" s="17">
        <f t="shared" si="12"/>
        <v>732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43747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H60+'08.10'!I60</f>
        <v>353</v>
      </c>
      <c r="J60" s="16"/>
      <c r="K60" s="16"/>
      <c r="L60" s="16">
        <v>0</v>
      </c>
      <c r="M60" s="17">
        <f t="shared" si="12"/>
        <v>353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43747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H61+'08.10'!I61</f>
        <v>470</v>
      </c>
      <c r="J61" s="16"/>
      <c r="K61" s="16"/>
      <c r="L61" s="16">
        <v>0</v>
      </c>
      <c r="M61" s="17">
        <f t="shared" si="12"/>
        <v>467</v>
      </c>
      <c r="N61" s="86">
        <v>3</v>
      </c>
      <c r="O61" s="3"/>
      <c r="P61" s="3"/>
      <c r="Q61" s="3"/>
      <c r="R61" s="3"/>
    </row>
    <row r="62" spans="1:18" ht="17.55" customHeight="1" x14ac:dyDescent="0.3">
      <c r="A62" s="1">
        <f t="shared" si="4"/>
        <v>43747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H62+'08.10'!I62</f>
        <v>826</v>
      </c>
      <c r="J62" s="16"/>
      <c r="K62" s="16"/>
      <c r="L62" s="16">
        <v>0</v>
      </c>
      <c r="M62" s="17">
        <f t="shared" si="12"/>
        <v>826</v>
      </c>
      <c r="N62" s="86">
        <v>0</v>
      </c>
      <c r="O62" s="3"/>
      <c r="P62" s="3"/>
      <c r="Q62" s="3"/>
      <c r="R62" s="3"/>
    </row>
    <row r="63" spans="1:18" ht="17.55" customHeight="1" x14ac:dyDescent="0.3">
      <c r="A63" s="1">
        <f t="shared" si="4"/>
        <v>43747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H63+'08.10'!I63</f>
        <v>776</v>
      </c>
      <c r="J63" s="16">
        <v>6</v>
      </c>
      <c r="K63" s="16">
        <v>5</v>
      </c>
      <c r="L63" s="16">
        <v>5</v>
      </c>
      <c r="M63" s="17">
        <f t="shared" si="12"/>
        <v>767</v>
      </c>
      <c r="N63" s="86">
        <v>3</v>
      </c>
      <c r="O63" s="3"/>
      <c r="P63" s="3"/>
      <c r="Q63" s="3"/>
      <c r="R63" s="3"/>
    </row>
    <row r="64" spans="1:18" ht="17.55" customHeight="1" x14ac:dyDescent="0.3">
      <c r="A64" s="1">
        <f t="shared" si="4"/>
        <v>43747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H64+'08.10'!I64</f>
        <v>954</v>
      </c>
      <c r="J64" s="16"/>
      <c r="K64" s="16"/>
      <c r="L64" s="16">
        <v>0</v>
      </c>
      <c r="M64" s="17">
        <f t="shared" si="12"/>
        <v>951</v>
      </c>
      <c r="N64" s="86">
        <v>3</v>
      </c>
      <c r="O64" s="3"/>
      <c r="P64" s="3"/>
      <c r="Q64" s="3"/>
      <c r="R64" s="3"/>
    </row>
    <row r="65" spans="1:18" ht="17.55" customHeight="1" x14ac:dyDescent="0.3">
      <c r="A65" s="1">
        <f t="shared" si="4"/>
        <v>43747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H65+'08.10'!I65</f>
        <v>475</v>
      </c>
      <c r="J65" s="16">
        <v>4</v>
      </c>
      <c r="K65" s="16">
        <v>4</v>
      </c>
      <c r="L65" s="16">
        <v>4</v>
      </c>
      <c r="M65" s="17">
        <f t="shared" si="12"/>
        <v>468</v>
      </c>
      <c r="N65" s="86">
        <v>3</v>
      </c>
      <c r="O65" s="3"/>
      <c r="P65" s="3"/>
      <c r="Q65" s="3"/>
      <c r="R65" s="3"/>
    </row>
    <row r="66" spans="1:18" ht="17.55" customHeight="1" x14ac:dyDescent="0.3">
      <c r="A66" s="1">
        <f t="shared" si="4"/>
        <v>43747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H66+'08.10'!I66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43747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H67+'08.10'!I67</f>
        <v>699</v>
      </c>
      <c r="J67" s="16">
        <v>7</v>
      </c>
      <c r="K67" s="16">
        <v>5</v>
      </c>
      <c r="L67" s="16">
        <v>4</v>
      </c>
      <c r="M67" s="17">
        <f t="shared" si="12"/>
        <v>689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43747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H68+'08.10'!I68</f>
        <v>356</v>
      </c>
      <c r="J68" s="16">
        <v>2</v>
      </c>
      <c r="K68" s="16">
        <v>2</v>
      </c>
      <c r="L68" s="16">
        <v>0</v>
      </c>
      <c r="M68" s="17">
        <f t="shared" si="12"/>
        <v>354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43747</v>
      </c>
      <c r="B69" s="2" t="s">
        <v>105</v>
      </c>
      <c r="C69" s="33">
        <v>25</v>
      </c>
      <c r="D69" s="50" t="s">
        <v>106</v>
      </c>
      <c r="E69" s="13">
        <v>3</v>
      </c>
      <c r="F69" s="13">
        <v>0</v>
      </c>
      <c r="G69" s="13">
        <v>0</v>
      </c>
      <c r="H69" s="83">
        <f t="shared" si="11"/>
        <v>3</v>
      </c>
      <c r="I69" s="105">
        <f>H69+'08.10'!I69</f>
        <v>805</v>
      </c>
      <c r="J69" s="16">
        <v>2</v>
      </c>
      <c r="K69" s="16">
        <v>1</v>
      </c>
      <c r="L69" s="16">
        <v>0</v>
      </c>
      <c r="M69" s="17">
        <f t="shared" si="12"/>
        <v>792</v>
      </c>
      <c r="N69" s="86">
        <v>11</v>
      </c>
      <c r="O69" s="3"/>
      <c r="P69" s="3"/>
      <c r="Q69" s="3"/>
      <c r="R69" s="3"/>
    </row>
    <row r="70" spans="1:18" ht="17.55" customHeight="1" x14ac:dyDescent="0.3">
      <c r="A70" s="1">
        <f t="shared" si="4"/>
        <v>43747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H70+'08.10'!I70</f>
        <v>751</v>
      </c>
      <c r="J70" s="16">
        <v>2</v>
      </c>
      <c r="K70" s="16">
        <v>2</v>
      </c>
      <c r="L70" s="16">
        <v>0</v>
      </c>
      <c r="M70" s="17">
        <f t="shared" si="12"/>
        <v>747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43747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H71+'08.10'!I71</f>
        <v>767</v>
      </c>
      <c r="J71" s="16"/>
      <c r="K71" s="16"/>
      <c r="L71" s="16">
        <v>0</v>
      </c>
      <c r="M71" s="17">
        <f t="shared" si="12"/>
        <v>766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43747</v>
      </c>
      <c r="B72" s="2" t="s">
        <v>111</v>
      </c>
      <c r="C72" s="33">
        <v>28</v>
      </c>
      <c r="D72" s="50" t="s">
        <v>112</v>
      </c>
      <c r="E72" s="13">
        <v>3</v>
      </c>
      <c r="F72" s="13">
        <v>0</v>
      </c>
      <c r="G72" s="13">
        <v>0</v>
      </c>
      <c r="H72" s="83">
        <f t="shared" si="11"/>
        <v>3</v>
      </c>
      <c r="I72" s="105">
        <f>H72+'08.10'!I72</f>
        <v>292</v>
      </c>
      <c r="J72" s="16"/>
      <c r="K72" s="16"/>
      <c r="L72" s="16">
        <v>0</v>
      </c>
      <c r="M72" s="17">
        <f t="shared" si="12"/>
        <v>288</v>
      </c>
      <c r="N72" s="86">
        <v>4</v>
      </c>
      <c r="O72" s="3"/>
      <c r="P72" s="3"/>
      <c r="Q72" s="3"/>
      <c r="R72" s="3"/>
    </row>
    <row r="73" spans="1:18" ht="17.55" customHeight="1" x14ac:dyDescent="0.3">
      <c r="A73" s="1">
        <f t="shared" si="4"/>
        <v>43747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H73+'08.10'!I73</f>
        <v>389</v>
      </c>
      <c r="J73" s="16">
        <v>3</v>
      </c>
      <c r="K73" s="16">
        <v>3</v>
      </c>
      <c r="L73" s="16">
        <v>3</v>
      </c>
      <c r="M73" s="17">
        <f t="shared" si="12"/>
        <v>385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43747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H74+'08.10'!I74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43747</v>
      </c>
      <c r="B75" s="2">
        <v>1</v>
      </c>
      <c r="C75" s="29"/>
      <c r="D75" s="22" t="s">
        <v>117</v>
      </c>
      <c r="E75" s="23">
        <f>SUM(E45:E74)</f>
        <v>17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17</v>
      </c>
      <c r="I75" s="23">
        <f t="shared" si="13"/>
        <v>19042</v>
      </c>
      <c r="J75" s="23">
        <f t="shared" si="13"/>
        <v>104</v>
      </c>
      <c r="K75" s="23">
        <f t="shared" si="13"/>
        <v>85</v>
      </c>
      <c r="L75" s="23">
        <f t="shared" si="13"/>
        <v>58</v>
      </c>
      <c r="M75" s="23">
        <f t="shared" si="13"/>
        <v>18859</v>
      </c>
      <c r="N75" s="23">
        <f t="shared" si="13"/>
        <v>79</v>
      </c>
      <c r="O75" s="3"/>
      <c r="P75" s="3"/>
      <c r="Q75" s="3"/>
      <c r="R75" s="3"/>
    </row>
    <row r="76" spans="1:18" ht="17.55" customHeight="1" x14ac:dyDescent="0.3">
      <c r="A76" s="1">
        <f t="shared" si="4"/>
        <v>43747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43747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43747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43747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43747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43747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43747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43747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43747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43747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43747</v>
      </c>
      <c r="B86" s="2">
        <v>1</v>
      </c>
      <c r="E86" s="30"/>
    </row>
    <row r="87" spans="1:14" x14ac:dyDescent="0.3">
      <c r="A87" s="1">
        <f t="shared" si="4"/>
        <v>43747</v>
      </c>
      <c r="B87" s="2">
        <v>1</v>
      </c>
      <c r="E87" s="30"/>
    </row>
    <row r="88" spans="1:14" x14ac:dyDescent="0.3">
      <c r="A88" s="1">
        <f t="shared" si="4"/>
        <v>43747</v>
      </c>
      <c r="B88" s="2">
        <v>1</v>
      </c>
      <c r="E88" s="30"/>
    </row>
    <row r="89" spans="1:14" x14ac:dyDescent="0.3">
      <c r="A89" s="1">
        <f t="shared" ref="A89" si="14">$N$3</f>
        <v>43747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80" workbookViewId="0">
      <selection activeCell="D21" sqref="D21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43746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43746</v>
      </c>
      <c r="B2" s="2">
        <v>1</v>
      </c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41"/>
      <c r="N2" s="156"/>
    </row>
    <row r="3" spans="1:20" ht="17.399999999999999" x14ac:dyDescent="0.3">
      <c r="A3" s="1">
        <f t="shared" si="0"/>
        <v>43746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43746</v>
      </c>
      <c r="O3" s="3"/>
      <c r="P3" s="3"/>
      <c r="Q3" s="3"/>
      <c r="R3" s="3"/>
    </row>
    <row r="4" spans="1:20" ht="17.399999999999999" x14ac:dyDescent="0.3">
      <c r="A4" s="1">
        <f t="shared" si="0"/>
        <v>43746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43746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43746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43746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43746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43746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267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1316</v>
      </c>
      <c r="O9" s="3"/>
      <c r="P9" s="3"/>
      <c r="Q9" s="40" t="str">
        <f>"24 N›Uvq ?? msL¨v = "&amp;H36</f>
        <v>24 N›Uvq ?? msL¨v = 267</v>
      </c>
    </row>
    <row r="10" spans="1:20" ht="57.6" x14ac:dyDescent="0.3">
      <c r="A10" s="1">
        <f t="shared" si="0"/>
        <v>43746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55" t="s">
        <v>142</v>
      </c>
      <c r="I10" s="65" t="str">
        <f>"me©‡gvU fwZ©
= "&amp;I36</f>
        <v>me©‡gvU fwZ©
= 90545</v>
      </c>
      <c r="J10" s="65" t="str">
        <f>"ch©v‡jvPbvi Rb¨ †cÖwiZ g„„Zz¨ 
= "&amp;J36</f>
        <v>ch©v‡jvPbvi Rb¨ †cÖwiZ g„„Zz¨ 
= 242</v>
      </c>
      <c r="K10" s="65" t="str">
        <f>"ch©v‡jvPbv m¤úbœK…Z g„„Zz¨ 
= "&amp;K36</f>
        <v>ch©v‡jvPbv m¤úbœK…Z g„„Zz¨ 
= 136</v>
      </c>
      <c r="L10" s="65" t="str">
        <f>"wbwðZ g„„Zz¨ 
= "&amp;L36</f>
        <v>wbwðZ g„„Zz¨ 
= 81</v>
      </c>
      <c r="M10" s="65" t="str">
        <f>"QvocÎ cÖvß †ivMx
 = "&amp;M36</f>
        <v>QvocÎ cÖvß †ivMx
 = 88987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43746</v>
      </c>
      <c r="B11" s="2" t="s">
        <v>9</v>
      </c>
      <c r="C11" s="12">
        <v>1</v>
      </c>
      <c r="D11" s="57" t="s">
        <v>10</v>
      </c>
      <c r="E11" s="13">
        <v>19</v>
      </c>
      <c r="F11" s="13">
        <v>0</v>
      </c>
      <c r="G11" s="13">
        <v>0</v>
      </c>
      <c r="H11" s="82">
        <f>SUM(E11:G11)</f>
        <v>19</v>
      </c>
      <c r="I11" s="104">
        <f>H11+'07.10'!I11</f>
        <v>7820</v>
      </c>
      <c r="J11" s="13">
        <v>40</v>
      </c>
      <c r="K11" s="13">
        <v>18</v>
      </c>
      <c r="L11" s="13">
        <v>8</v>
      </c>
      <c r="M11" s="14">
        <f t="shared" ref="M11:M23" si="1">I11-N11-J11</f>
        <v>7649</v>
      </c>
      <c r="N11" s="85">
        <v>131</v>
      </c>
      <c r="O11" s="3"/>
      <c r="P11" s="3"/>
      <c r="Q11" s="3"/>
      <c r="R11" s="3"/>
    </row>
    <row r="12" spans="1:20" x14ac:dyDescent="0.3">
      <c r="A12" s="1">
        <f t="shared" si="0"/>
        <v>43746</v>
      </c>
      <c r="B12" s="2" t="s">
        <v>11</v>
      </c>
      <c r="C12" s="15">
        <v>2</v>
      </c>
      <c r="D12" s="59" t="s">
        <v>144</v>
      </c>
      <c r="E12" s="13">
        <v>3</v>
      </c>
      <c r="F12" s="13">
        <v>0</v>
      </c>
      <c r="G12" s="13">
        <v>0</v>
      </c>
      <c r="H12" s="83">
        <f t="shared" ref="H12:H23" si="2">SUM(E12:G12)</f>
        <v>3</v>
      </c>
      <c r="I12" s="105">
        <f>H12+'07.10'!I12</f>
        <v>4551</v>
      </c>
      <c r="J12" s="16">
        <v>2</v>
      </c>
      <c r="K12" s="16">
        <v>0</v>
      </c>
      <c r="L12" s="16">
        <v>0</v>
      </c>
      <c r="M12" s="17">
        <f t="shared" si="1"/>
        <v>4486</v>
      </c>
      <c r="N12" s="86">
        <v>63</v>
      </c>
      <c r="O12" s="3"/>
      <c r="P12" s="3"/>
      <c r="Q12" s="3"/>
      <c r="R12" s="3"/>
    </row>
    <row r="13" spans="1:20" x14ac:dyDescent="0.3">
      <c r="A13" s="1">
        <f t="shared" si="0"/>
        <v>43746</v>
      </c>
      <c r="B13" s="2" t="s">
        <v>12</v>
      </c>
      <c r="C13" s="15">
        <v>3</v>
      </c>
      <c r="D13" s="59" t="s">
        <v>13</v>
      </c>
      <c r="E13" s="13">
        <v>4</v>
      </c>
      <c r="F13" s="13">
        <v>0</v>
      </c>
      <c r="G13" s="13">
        <v>0</v>
      </c>
      <c r="H13" s="83">
        <f t="shared" si="2"/>
        <v>4</v>
      </c>
      <c r="I13" s="105">
        <f>H13+'07.10'!I13</f>
        <v>1389</v>
      </c>
      <c r="J13" s="16">
        <v>15</v>
      </c>
      <c r="K13" s="16">
        <v>4</v>
      </c>
      <c r="L13" s="16">
        <v>4</v>
      </c>
      <c r="M13" s="17">
        <f t="shared" si="1"/>
        <v>1364</v>
      </c>
      <c r="N13" s="86">
        <v>10</v>
      </c>
      <c r="O13" s="3"/>
      <c r="Q13" s="3"/>
      <c r="R13" s="3"/>
    </row>
    <row r="14" spans="1:20" x14ac:dyDescent="0.3">
      <c r="A14" s="1">
        <f t="shared" si="0"/>
        <v>43746</v>
      </c>
      <c r="B14" s="2" t="s">
        <v>14</v>
      </c>
      <c r="C14" s="15">
        <v>4</v>
      </c>
      <c r="D14" s="59" t="s">
        <v>145</v>
      </c>
      <c r="E14" s="13">
        <v>5</v>
      </c>
      <c r="F14" s="13">
        <v>0</v>
      </c>
      <c r="G14" s="13">
        <v>0</v>
      </c>
      <c r="H14" s="83">
        <f t="shared" si="2"/>
        <v>5</v>
      </c>
      <c r="I14" s="105">
        <f>H14+'07.10'!I14</f>
        <v>3418</v>
      </c>
      <c r="J14" s="16">
        <v>7</v>
      </c>
      <c r="K14" s="16">
        <v>3</v>
      </c>
      <c r="L14" s="16">
        <v>0</v>
      </c>
      <c r="M14" s="17">
        <f t="shared" si="1"/>
        <v>3371</v>
      </c>
      <c r="N14" s="86">
        <v>40</v>
      </c>
      <c r="O14" s="3"/>
      <c r="P14" s="3"/>
      <c r="Q14" s="3"/>
      <c r="R14" s="3"/>
    </row>
    <row r="15" spans="1:20" ht="17.399999999999999" x14ac:dyDescent="0.3">
      <c r="A15" s="1">
        <f t="shared" si="0"/>
        <v>43746</v>
      </c>
      <c r="B15" s="2" t="s">
        <v>19</v>
      </c>
      <c r="C15" s="15">
        <v>5</v>
      </c>
      <c r="D15" s="59" t="s">
        <v>20</v>
      </c>
      <c r="E15" s="13">
        <v>7</v>
      </c>
      <c r="F15" s="13">
        <v>0</v>
      </c>
      <c r="G15" s="13">
        <v>0</v>
      </c>
      <c r="H15" s="83">
        <f t="shared" si="2"/>
        <v>7</v>
      </c>
      <c r="I15" s="105">
        <f>H15+'07.10'!I15</f>
        <v>1517</v>
      </c>
      <c r="J15" s="16">
        <v>3</v>
      </c>
      <c r="K15" s="16">
        <v>2</v>
      </c>
      <c r="L15" s="16">
        <v>2</v>
      </c>
      <c r="M15" s="17">
        <f t="shared" si="1"/>
        <v>1489</v>
      </c>
      <c r="N15" s="86">
        <v>25</v>
      </c>
      <c r="O15" s="3"/>
      <c r="P15" s="3"/>
      <c r="Q15" s="3"/>
      <c r="R15" s="3"/>
    </row>
    <row r="16" spans="1:20" ht="17.399999999999999" x14ac:dyDescent="0.3">
      <c r="A16" s="1">
        <f t="shared" si="0"/>
        <v>43746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H16+'07.10'!I16</f>
        <v>985</v>
      </c>
      <c r="J16" s="16"/>
      <c r="K16" s="16"/>
      <c r="L16" s="16">
        <v>0</v>
      </c>
      <c r="M16" s="17">
        <f t="shared" si="1"/>
        <v>981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43746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H17+'07.10'!I17</f>
        <v>3832</v>
      </c>
      <c r="J17" s="16">
        <v>15</v>
      </c>
      <c r="K17" s="16">
        <v>7</v>
      </c>
      <c r="L17" s="16">
        <v>3</v>
      </c>
      <c r="M17" s="17">
        <f t="shared" si="1"/>
        <v>3795</v>
      </c>
      <c r="N17" s="86">
        <v>22</v>
      </c>
      <c r="O17" s="3"/>
      <c r="P17" s="3"/>
      <c r="Q17" s="3"/>
      <c r="R17" s="3"/>
    </row>
    <row r="18" spans="1:18" ht="17.399999999999999" x14ac:dyDescent="0.3">
      <c r="A18" s="1">
        <f t="shared" si="0"/>
        <v>43746</v>
      </c>
      <c r="B18" s="2" t="s">
        <v>25</v>
      </c>
      <c r="C18" s="15">
        <v>8</v>
      </c>
      <c r="D18" s="61" t="s">
        <v>26</v>
      </c>
      <c r="E18" s="13">
        <v>2</v>
      </c>
      <c r="F18" s="13">
        <v>0</v>
      </c>
      <c r="G18" s="13">
        <v>0</v>
      </c>
      <c r="H18" s="83">
        <f t="shared" si="2"/>
        <v>2</v>
      </c>
      <c r="I18" s="105">
        <f>H18+'07.10'!I18</f>
        <v>343</v>
      </c>
      <c r="J18" s="16"/>
      <c r="K18" s="16"/>
      <c r="L18" s="16">
        <v>0</v>
      </c>
      <c r="M18" s="17">
        <f t="shared" si="1"/>
        <v>341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43746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H19+'07.10'!I19</f>
        <v>1658</v>
      </c>
      <c r="J19" s="16"/>
      <c r="K19" s="16">
        <v>0</v>
      </c>
      <c r="L19" s="16">
        <v>0</v>
      </c>
      <c r="M19" s="17">
        <f t="shared" si="1"/>
        <v>1634</v>
      </c>
      <c r="N19" s="86">
        <v>24</v>
      </c>
      <c r="O19" s="3"/>
      <c r="P19" s="3"/>
      <c r="Q19" s="3"/>
      <c r="R19" s="3"/>
    </row>
    <row r="20" spans="1:18" x14ac:dyDescent="0.3">
      <c r="A20" s="1">
        <f t="shared" si="0"/>
        <v>43746</v>
      </c>
      <c r="B20" s="2" t="s">
        <v>29</v>
      </c>
      <c r="C20" s="15">
        <v>10</v>
      </c>
      <c r="D20" s="59" t="s">
        <v>30</v>
      </c>
      <c r="E20" s="13">
        <v>9</v>
      </c>
      <c r="F20" s="13">
        <v>0</v>
      </c>
      <c r="G20" s="13">
        <v>0</v>
      </c>
      <c r="H20" s="83">
        <f t="shared" si="2"/>
        <v>9</v>
      </c>
      <c r="I20" s="105">
        <f>H20+'07.10'!I20</f>
        <v>2869</v>
      </c>
      <c r="J20" s="16">
        <v>3</v>
      </c>
      <c r="K20" s="16">
        <v>2</v>
      </c>
      <c r="L20" s="16">
        <v>2</v>
      </c>
      <c r="M20" s="17">
        <f t="shared" si="1"/>
        <v>2819</v>
      </c>
      <c r="N20" s="86">
        <v>47</v>
      </c>
      <c r="O20" s="3"/>
      <c r="P20" s="3"/>
      <c r="Q20" s="3"/>
      <c r="R20" s="3"/>
    </row>
    <row r="21" spans="1:18" ht="22.2" customHeight="1" x14ac:dyDescent="0.3">
      <c r="A21" s="1">
        <f t="shared" si="0"/>
        <v>43746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H21+'07.10'!I21</f>
        <v>237</v>
      </c>
      <c r="J21" s="16"/>
      <c r="K21" s="16"/>
      <c r="L21" s="16"/>
      <c r="M21" s="17">
        <f t="shared" si="1"/>
        <v>236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H22+'07.10'!I22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43746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53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53</v>
      </c>
      <c r="I24" s="94">
        <f t="shared" si="3"/>
        <v>28694</v>
      </c>
      <c r="J24" s="92">
        <f t="shared" si="3"/>
        <v>85</v>
      </c>
      <c r="K24" s="92">
        <f t="shared" si="3"/>
        <v>36</v>
      </c>
      <c r="L24" s="92">
        <f t="shared" si="3"/>
        <v>19</v>
      </c>
      <c r="M24" s="95">
        <f t="shared" si="3"/>
        <v>28240</v>
      </c>
      <c r="N24" s="96">
        <f t="shared" si="3"/>
        <v>369</v>
      </c>
      <c r="O24" s="3"/>
      <c r="P24" s="3"/>
      <c r="Q24" s="3"/>
      <c r="R24" s="3"/>
    </row>
    <row r="25" spans="1:18" x14ac:dyDescent="0.3">
      <c r="A25" s="1">
        <f t="shared" ref="A25:A88" si="4">$N$3</f>
        <v>43746</v>
      </c>
      <c r="B25" s="2">
        <v>1</v>
      </c>
      <c r="C25" s="78"/>
      <c r="D25" s="79" t="s">
        <v>119</v>
      </c>
      <c r="E25" s="97">
        <f>E75</f>
        <v>10</v>
      </c>
      <c r="F25" s="98">
        <f t="shared" ref="F25:N25" si="5">F75</f>
        <v>0</v>
      </c>
      <c r="G25" s="98">
        <f t="shared" si="5"/>
        <v>0</v>
      </c>
      <c r="H25" s="99">
        <f t="shared" si="5"/>
        <v>10</v>
      </c>
      <c r="I25" s="97">
        <f t="shared" si="5"/>
        <v>19025</v>
      </c>
      <c r="J25" s="98">
        <f t="shared" si="5"/>
        <v>104</v>
      </c>
      <c r="K25" s="98">
        <f t="shared" si="5"/>
        <v>85</v>
      </c>
      <c r="L25" s="100">
        <f t="shared" si="5"/>
        <v>58</v>
      </c>
      <c r="M25" s="101">
        <f t="shared" si="5"/>
        <v>18842</v>
      </c>
      <c r="N25" s="102">
        <f t="shared" si="5"/>
        <v>79</v>
      </c>
      <c r="O25" s="3"/>
      <c r="P25" s="3"/>
      <c r="Q25" s="3"/>
      <c r="R25" s="3"/>
    </row>
    <row r="26" spans="1:18" x14ac:dyDescent="0.3">
      <c r="A26" s="1">
        <f t="shared" si="4"/>
        <v>43746</v>
      </c>
      <c r="B26" s="2">
        <v>1</v>
      </c>
      <c r="C26" s="78"/>
      <c r="D26" s="79" t="s">
        <v>154</v>
      </c>
      <c r="E26" s="97">
        <f>E24+E25</f>
        <v>63</v>
      </c>
      <c r="F26" s="98">
        <f t="shared" ref="F26:N26" si="6">F24+F25</f>
        <v>0</v>
      </c>
      <c r="G26" s="98">
        <f t="shared" si="6"/>
        <v>0</v>
      </c>
      <c r="H26" s="99">
        <f t="shared" si="6"/>
        <v>63</v>
      </c>
      <c r="I26" s="97">
        <f t="shared" si="6"/>
        <v>47719</v>
      </c>
      <c r="J26" s="98">
        <f t="shared" si="6"/>
        <v>189</v>
      </c>
      <c r="K26" s="98">
        <f t="shared" si="6"/>
        <v>121</v>
      </c>
      <c r="L26" s="100">
        <f t="shared" si="6"/>
        <v>77</v>
      </c>
      <c r="M26" s="101">
        <f t="shared" si="6"/>
        <v>47082</v>
      </c>
      <c r="N26" s="102">
        <f t="shared" si="6"/>
        <v>448</v>
      </c>
      <c r="O26" s="3"/>
      <c r="P26" s="67"/>
      <c r="Q26" s="3"/>
      <c r="R26" s="3"/>
    </row>
    <row r="27" spans="1:18" x14ac:dyDescent="0.3">
      <c r="A27" s="1">
        <f t="shared" si="4"/>
        <v>43746</v>
      </c>
      <c r="B27" s="2">
        <v>1</v>
      </c>
      <c r="C27" s="80"/>
      <c r="D27" s="81" t="s">
        <v>120</v>
      </c>
      <c r="E27" s="97">
        <f>SUM(E28:E35)</f>
        <v>204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204</v>
      </c>
      <c r="I27" s="97">
        <f t="shared" si="7"/>
        <v>42826</v>
      </c>
      <c r="J27" s="98">
        <f t="shared" si="7"/>
        <v>53</v>
      </c>
      <c r="K27" s="98">
        <f t="shared" si="7"/>
        <v>15</v>
      </c>
      <c r="L27" s="100">
        <f t="shared" si="7"/>
        <v>4</v>
      </c>
      <c r="M27" s="101">
        <f t="shared" si="7"/>
        <v>41905</v>
      </c>
      <c r="N27" s="102">
        <f t="shared" si="7"/>
        <v>868</v>
      </c>
      <c r="O27" s="3"/>
      <c r="P27" s="3"/>
      <c r="Q27" s="3"/>
      <c r="R27" s="3"/>
    </row>
    <row r="28" spans="1:18" x14ac:dyDescent="0.3">
      <c r="A28" s="1">
        <f t="shared" si="4"/>
        <v>43746</v>
      </c>
      <c r="B28" s="2" t="s">
        <v>31</v>
      </c>
      <c r="C28" s="12">
        <v>1</v>
      </c>
      <c r="D28" s="48" t="s">
        <v>32</v>
      </c>
      <c r="E28" s="13">
        <v>38</v>
      </c>
      <c r="F28" s="13">
        <v>0</v>
      </c>
      <c r="G28" s="13">
        <v>0</v>
      </c>
      <c r="H28" s="82">
        <f t="shared" ref="H28:H35" si="8">SUM(E28:G28)</f>
        <v>38</v>
      </c>
      <c r="I28" s="104">
        <f>H28+'07.10'!I28</f>
        <v>10486</v>
      </c>
      <c r="J28" s="13">
        <v>11</v>
      </c>
      <c r="K28" s="13">
        <v>2</v>
      </c>
      <c r="L28" s="13">
        <v>1</v>
      </c>
      <c r="M28" s="14">
        <f t="shared" ref="M28:M35" si="9">I28-N28-J28</f>
        <v>10328</v>
      </c>
      <c r="N28" s="85">
        <v>147</v>
      </c>
      <c r="O28" s="3"/>
      <c r="P28" s="3"/>
      <c r="Q28" s="3"/>
      <c r="R28" s="3"/>
    </row>
    <row r="29" spans="1:18" x14ac:dyDescent="0.3">
      <c r="A29" s="1">
        <f t="shared" si="4"/>
        <v>43746</v>
      </c>
      <c r="B29" s="2" t="s">
        <v>33</v>
      </c>
      <c r="C29" s="15">
        <v>2</v>
      </c>
      <c r="D29" s="50" t="s">
        <v>156</v>
      </c>
      <c r="E29" s="13">
        <v>17</v>
      </c>
      <c r="F29" s="13">
        <v>0</v>
      </c>
      <c r="G29" s="13">
        <v>0</v>
      </c>
      <c r="H29" s="83">
        <f t="shared" si="8"/>
        <v>17</v>
      </c>
      <c r="I29" s="105">
        <f>H29+'07.10'!I29</f>
        <v>6954</v>
      </c>
      <c r="J29" s="16">
        <v>5</v>
      </c>
      <c r="K29" s="16">
        <v>2</v>
      </c>
      <c r="L29" s="16">
        <v>0</v>
      </c>
      <c r="M29" s="17">
        <f t="shared" si="9"/>
        <v>6830</v>
      </c>
      <c r="N29" s="86">
        <v>119</v>
      </c>
      <c r="O29" s="3"/>
      <c r="P29" s="3"/>
      <c r="Q29" s="3"/>
      <c r="R29" s="3"/>
    </row>
    <row r="30" spans="1:18" x14ac:dyDescent="0.3">
      <c r="A30" s="1">
        <f t="shared" si="4"/>
        <v>43746</v>
      </c>
      <c r="B30" s="2" t="s">
        <v>35</v>
      </c>
      <c r="C30" s="15">
        <v>3</v>
      </c>
      <c r="D30" s="50" t="s">
        <v>36</v>
      </c>
      <c r="E30" s="13">
        <v>106</v>
      </c>
      <c r="F30" s="13">
        <v>0</v>
      </c>
      <c r="G30" s="13">
        <v>0</v>
      </c>
      <c r="H30" s="83">
        <f t="shared" si="8"/>
        <v>106</v>
      </c>
      <c r="I30" s="105">
        <f>H30+'07.10'!I30</f>
        <v>9857</v>
      </c>
      <c r="J30" s="16">
        <v>15</v>
      </c>
      <c r="K30" s="16">
        <v>7</v>
      </c>
      <c r="L30" s="16">
        <v>2</v>
      </c>
      <c r="M30" s="17">
        <f t="shared" si="9"/>
        <v>9443</v>
      </c>
      <c r="N30" s="86">
        <v>399</v>
      </c>
      <c r="O30" s="3"/>
      <c r="P30" s="3"/>
      <c r="Q30" s="3"/>
      <c r="R30" s="3"/>
    </row>
    <row r="31" spans="1:18" x14ac:dyDescent="0.3">
      <c r="A31" s="1">
        <f t="shared" si="4"/>
        <v>43746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H31+'07.10'!I31</f>
        <v>2015</v>
      </c>
      <c r="J31" s="16">
        <v>4</v>
      </c>
      <c r="K31" s="16">
        <v>1</v>
      </c>
      <c r="L31" s="16">
        <v>1</v>
      </c>
      <c r="M31" s="17">
        <f t="shared" si="9"/>
        <v>1998</v>
      </c>
      <c r="N31" s="86">
        <v>13</v>
      </c>
      <c r="O31" s="3"/>
      <c r="P31" s="3"/>
      <c r="Q31" s="3"/>
      <c r="R31" s="3"/>
    </row>
    <row r="32" spans="1:18" x14ac:dyDescent="0.3">
      <c r="A32" s="1">
        <f t="shared" si="4"/>
        <v>43746</v>
      </c>
      <c r="B32" s="2" t="s">
        <v>39</v>
      </c>
      <c r="C32" s="15">
        <v>5</v>
      </c>
      <c r="D32" s="50" t="s">
        <v>40</v>
      </c>
      <c r="E32" s="13">
        <v>13</v>
      </c>
      <c r="F32" s="13">
        <v>0</v>
      </c>
      <c r="G32" s="13">
        <v>0</v>
      </c>
      <c r="H32" s="83">
        <f t="shared" si="8"/>
        <v>13</v>
      </c>
      <c r="I32" s="105">
        <f>H32+'07.10'!I32</f>
        <v>4399</v>
      </c>
      <c r="J32" s="16">
        <v>5</v>
      </c>
      <c r="K32" s="16">
        <v>0</v>
      </c>
      <c r="L32" s="16">
        <v>0</v>
      </c>
      <c r="M32" s="17">
        <f t="shared" si="9"/>
        <v>4317</v>
      </c>
      <c r="N32" s="86">
        <v>77</v>
      </c>
      <c r="O32" s="3"/>
      <c r="P32" s="3"/>
      <c r="Q32" s="3"/>
      <c r="R32" s="3"/>
    </row>
    <row r="33" spans="1:18" x14ac:dyDescent="0.3">
      <c r="A33" s="1">
        <f t="shared" si="4"/>
        <v>43746</v>
      </c>
      <c r="B33" s="2" t="s">
        <v>41</v>
      </c>
      <c r="C33" s="15">
        <v>6</v>
      </c>
      <c r="D33" s="50" t="s">
        <v>42</v>
      </c>
      <c r="E33" s="13">
        <v>23</v>
      </c>
      <c r="F33" s="13">
        <v>0</v>
      </c>
      <c r="G33" s="13">
        <v>0</v>
      </c>
      <c r="H33" s="83">
        <f t="shared" si="8"/>
        <v>23</v>
      </c>
      <c r="I33" s="105">
        <f>H33+'07.10'!I33</f>
        <v>5976</v>
      </c>
      <c r="J33" s="16">
        <v>8</v>
      </c>
      <c r="K33" s="16">
        <v>3</v>
      </c>
      <c r="L33" s="16">
        <v>0</v>
      </c>
      <c r="M33" s="17">
        <f t="shared" si="9"/>
        <v>5887</v>
      </c>
      <c r="N33" s="86">
        <v>81</v>
      </c>
      <c r="O33" s="3"/>
      <c r="P33" s="3"/>
      <c r="Q33" s="3"/>
      <c r="R33" s="3"/>
    </row>
    <row r="34" spans="1:18" x14ac:dyDescent="0.3">
      <c r="A34" s="1">
        <f t="shared" si="4"/>
        <v>43746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H34+'07.10'!I34</f>
        <v>953</v>
      </c>
      <c r="J34" s="16">
        <v>1</v>
      </c>
      <c r="K34" s="16">
        <v>0</v>
      </c>
      <c r="L34" s="16">
        <v>0</v>
      </c>
      <c r="M34" s="17">
        <f t="shared" si="9"/>
        <v>947</v>
      </c>
      <c r="N34" s="86">
        <v>5</v>
      </c>
      <c r="O34" s="3"/>
      <c r="P34" s="3"/>
      <c r="Q34" s="3"/>
      <c r="R34" s="3"/>
    </row>
    <row r="35" spans="1:18" x14ac:dyDescent="0.3">
      <c r="A35" s="1">
        <f t="shared" si="4"/>
        <v>43746</v>
      </c>
      <c r="B35" s="2" t="s">
        <v>45</v>
      </c>
      <c r="C35" s="20">
        <v>8</v>
      </c>
      <c r="D35" s="54" t="s">
        <v>46</v>
      </c>
      <c r="E35" s="13">
        <v>4</v>
      </c>
      <c r="F35" s="13">
        <v>0</v>
      </c>
      <c r="G35" s="13">
        <v>0</v>
      </c>
      <c r="H35" s="84">
        <f t="shared" si="8"/>
        <v>4</v>
      </c>
      <c r="I35" s="106">
        <f>H35+'07.10'!I35</f>
        <v>2186</v>
      </c>
      <c r="J35" s="18">
        <v>4</v>
      </c>
      <c r="K35" s="18">
        <v>0</v>
      </c>
      <c r="L35" s="18">
        <v>0</v>
      </c>
      <c r="M35" s="19">
        <f t="shared" si="9"/>
        <v>2155</v>
      </c>
      <c r="N35" s="87">
        <v>27</v>
      </c>
      <c r="O35" s="3"/>
      <c r="P35" s="3"/>
      <c r="Q35" s="3"/>
      <c r="R35" s="3"/>
    </row>
    <row r="36" spans="1:18" x14ac:dyDescent="0.3">
      <c r="A36" s="1">
        <f t="shared" si="4"/>
        <v>43746</v>
      </c>
      <c r="B36" s="2">
        <v>1</v>
      </c>
      <c r="C36" s="103"/>
      <c r="D36" s="22" t="s">
        <v>47</v>
      </c>
      <c r="E36" s="23">
        <f>SUM(E26:E27)</f>
        <v>267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267</v>
      </c>
      <c r="I36" s="23">
        <f t="shared" si="10"/>
        <v>90545</v>
      </c>
      <c r="J36" s="23">
        <f t="shared" si="10"/>
        <v>242</v>
      </c>
      <c r="K36" s="23">
        <f t="shared" si="10"/>
        <v>136</v>
      </c>
      <c r="L36" s="23">
        <f t="shared" si="10"/>
        <v>81</v>
      </c>
      <c r="M36" s="23">
        <f t="shared" si="10"/>
        <v>88987</v>
      </c>
      <c r="N36" s="23">
        <f t="shared" si="10"/>
        <v>1316</v>
      </c>
      <c r="O36" s="3"/>
      <c r="P36" s="3"/>
      <c r="Q36" s="3"/>
      <c r="R36" s="3"/>
    </row>
    <row r="37" spans="1:18" ht="21.6" customHeight="1" x14ac:dyDescent="0.3">
      <c r="A37" s="1">
        <f t="shared" si="4"/>
        <v>43746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43746</v>
      </c>
      <c r="B38" s="64">
        <v>1</v>
      </c>
      <c r="C38" s="69"/>
      <c r="D38" s="306" t="s">
        <v>201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43746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43746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43746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43746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43746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10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79</v>
      </c>
      <c r="O43" s="3"/>
      <c r="P43" s="3"/>
      <c r="Q43" s="3"/>
      <c r="R43" s="3"/>
    </row>
    <row r="44" spans="1:18" ht="58.2" customHeight="1" x14ac:dyDescent="0.3">
      <c r="A44" s="1">
        <f t="shared" si="4"/>
        <v>43746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55" t="s">
        <v>142</v>
      </c>
      <c r="I44" s="65" t="str">
        <f>"me©‡gvU fwZ© 
= "&amp;I75</f>
        <v>me©‡gvU fwZ© 
= 19025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85</v>
      </c>
      <c r="L44" s="65" t="str">
        <f>"wbwðZ g„„Zz¨ 
= "&amp;L75</f>
        <v>wbwðZ g„„Zz¨ 
= 58</v>
      </c>
      <c r="M44" s="65" t="str">
        <f>"QvocÎ cÖvß †ivMx
 = "&amp;M75</f>
        <v>QvocÎ cÖvß †ivMx
 = 18842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43746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H45+'07.10'!I45</f>
        <v>1177</v>
      </c>
      <c r="J45" s="13">
        <v>3</v>
      </c>
      <c r="K45" s="13">
        <v>2</v>
      </c>
      <c r="L45" s="13">
        <v>1</v>
      </c>
      <c r="M45" s="14">
        <f t="shared" ref="M45:M74" si="12">I45-N45-J45</f>
        <v>1173</v>
      </c>
      <c r="N45" s="85">
        <v>1</v>
      </c>
      <c r="O45" s="3"/>
      <c r="P45" s="3"/>
      <c r="Q45" s="3"/>
      <c r="R45" s="3"/>
    </row>
    <row r="46" spans="1:18" ht="17.55" customHeight="1" x14ac:dyDescent="0.3">
      <c r="A46" s="1">
        <f t="shared" si="4"/>
        <v>43746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H46+'07.10'!I46</f>
        <v>1765</v>
      </c>
      <c r="J46" s="16">
        <v>11</v>
      </c>
      <c r="K46" s="16">
        <v>7</v>
      </c>
      <c r="L46" s="16">
        <v>5</v>
      </c>
      <c r="M46" s="17">
        <f t="shared" si="12"/>
        <v>1746</v>
      </c>
      <c r="N46" s="86">
        <v>8</v>
      </c>
      <c r="O46" s="3"/>
      <c r="P46" s="3"/>
      <c r="Q46" s="3"/>
      <c r="R46" s="3"/>
    </row>
    <row r="47" spans="1:18" ht="17.55" customHeight="1" x14ac:dyDescent="0.3">
      <c r="A47" s="1">
        <f t="shared" si="4"/>
        <v>43746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H47+'07.10'!I47</f>
        <v>635</v>
      </c>
      <c r="J47" s="16">
        <v>4</v>
      </c>
      <c r="K47" s="16">
        <v>2</v>
      </c>
      <c r="L47" s="16">
        <v>1</v>
      </c>
      <c r="M47" s="17">
        <f t="shared" si="12"/>
        <v>631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43746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H48+'07.10'!I48</f>
        <v>726</v>
      </c>
      <c r="J48" s="16">
        <v>8</v>
      </c>
      <c r="K48" s="16">
        <v>5</v>
      </c>
      <c r="L48" s="16">
        <v>3</v>
      </c>
      <c r="M48" s="17">
        <f t="shared" si="12"/>
        <v>714</v>
      </c>
      <c r="N48" s="86">
        <v>4</v>
      </c>
      <c r="O48" s="3"/>
      <c r="P48" s="3"/>
      <c r="Q48" s="3"/>
      <c r="R48" s="3"/>
    </row>
    <row r="49" spans="1:18" ht="17.55" customHeight="1" x14ac:dyDescent="0.3">
      <c r="A49" s="1">
        <f t="shared" si="4"/>
        <v>43746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H49+'07.10'!I49</f>
        <v>865</v>
      </c>
      <c r="J49" s="16">
        <v>12</v>
      </c>
      <c r="K49" s="16">
        <v>12</v>
      </c>
      <c r="L49" s="16">
        <v>12</v>
      </c>
      <c r="M49" s="17">
        <f t="shared" si="12"/>
        <v>852</v>
      </c>
      <c r="N49" s="86">
        <v>1</v>
      </c>
      <c r="O49" s="3"/>
      <c r="P49" s="3"/>
      <c r="Q49" s="3"/>
      <c r="R49" s="3"/>
    </row>
    <row r="50" spans="1:18" ht="17.55" customHeight="1" x14ac:dyDescent="0.3">
      <c r="A50" s="1">
        <f t="shared" si="4"/>
        <v>43746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H50+'07.10'!I50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43746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H51+'07.10'!I51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43746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H52+'07.10'!I52</f>
        <v>349</v>
      </c>
      <c r="J52" s="16">
        <v>1</v>
      </c>
      <c r="K52" s="16">
        <v>1</v>
      </c>
      <c r="L52" s="16">
        <v>1</v>
      </c>
      <c r="M52" s="17">
        <f t="shared" si="12"/>
        <v>345</v>
      </c>
      <c r="N52" s="86">
        <v>3</v>
      </c>
      <c r="O52" s="3"/>
      <c r="P52" s="3"/>
      <c r="Q52" s="3"/>
      <c r="R52" s="3"/>
    </row>
    <row r="53" spans="1:18" ht="17.55" customHeight="1" x14ac:dyDescent="0.3">
      <c r="A53" s="1">
        <f t="shared" si="4"/>
        <v>43746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H53+'07.10'!I53</f>
        <v>208</v>
      </c>
      <c r="J53" s="16">
        <v>1</v>
      </c>
      <c r="K53" s="16">
        <v>1</v>
      </c>
      <c r="L53" s="16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43746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H54+'07.10'!I54</f>
        <v>1626</v>
      </c>
      <c r="J54" s="16">
        <v>1</v>
      </c>
      <c r="K54" s="16">
        <v>1</v>
      </c>
      <c r="L54" s="16">
        <v>1</v>
      </c>
      <c r="M54" s="17">
        <f t="shared" si="12"/>
        <v>1615</v>
      </c>
      <c r="N54" s="86">
        <v>10</v>
      </c>
      <c r="O54" s="3"/>
      <c r="P54" s="3"/>
      <c r="Q54" s="3"/>
      <c r="R54" s="3"/>
    </row>
    <row r="55" spans="1:18" ht="17.55" customHeight="1" x14ac:dyDescent="0.3">
      <c r="A55" s="1">
        <f t="shared" si="4"/>
        <v>43746</v>
      </c>
      <c r="B55" s="2" t="s">
        <v>77</v>
      </c>
      <c r="C55" s="33">
        <v>11</v>
      </c>
      <c r="D55" s="52" t="s">
        <v>78</v>
      </c>
      <c r="E55" s="13">
        <v>1</v>
      </c>
      <c r="F55" s="13">
        <v>0</v>
      </c>
      <c r="G55" s="13">
        <v>0</v>
      </c>
      <c r="H55" s="83">
        <f t="shared" si="11"/>
        <v>1</v>
      </c>
      <c r="I55" s="105">
        <f>H55+'07.10'!I55</f>
        <v>220</v>
      </c>
      <c r="J55" s="16"/>
      <c r="K55" s="16"/>
      <c r="L55" s="16">
        <v>0</v>
      </c>
      <c r="M55" s="17">
        <f t="shared" si="12"/>
        <v>219</v>
      </c>
      <c r="N55" s="86">
        <v>1</v>
      </c>
      <c r="O55" s="3"/>
      <c r="P55" s="3"/>
      <c r="Q55" s="3"/>
      <c r="R55" s="3"/>
    </row>
    <row r="56" spans="1:18" ht="17.55" customHeight="1" x14ac:dyDescent="0.3">
      <c r="A56" s="1">
        <f t="shared" si="4"/>
        <v>43746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H56+'07.10'!I56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43746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H57+'07.10'!I57</f>
        <v>655</v>
      </c>
      <c r="J57" s="16">
        <v>4</v>
      </c>
      <c r="K57" s="16">
        <v>4</v>
      </c>
      <c r="L57" s="16">
        <v>1</v>
      </c>
      <c r="M57" s="17">
        <f t="shared" si="12"/>
        <v>650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43746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H58+'07.10'!I58</f>
        <v>1333</v>
      </c>
      <c r="J58" s="16">
        <v>6</v>
      </c>
      <c r="K58" s="16">
        <v>6</v>
      </c>
      <c r="L58" s="16">
        <v>4</v>
      </c>
      <c r="M58" s="17">
        <f t="shared" si="12"/>
        <v>1317</v>
      </c>
      <c r="N58" s="86">
        <v>10</v>
      </c>
      <c r="O58" s="3"/>
      <c r="P58" s="3"/>
      <c r="Q58" s="3"/>
      <c r="R58" s="3"/>
    </row>
    <row r="59" spans="1:18" ht="17.55" customHeight="1" x14ac:dyDescent="0.3">
      <c r="A59" s="1">
        <f t="shared" si="4"/>
        <v>43746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H59+'07.10'!I59</f>
        <v>743</v>
      </c>
      <c r="J59" s="16">
        <v>8</v>
      </c>
      <c r="K59" s="16">
        <v>7</v>
      </c>
      <c r="L59" s="16">
        <v>6</v>
      </c>
      <c r="M59" s="17">
        <f t="shared" si="12"/>
        <v>733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43746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H60+'07.10'!I60</f>
        <v>353</v>
      </c>
      <c r="J60" s="16"/>
      <c r="K60" s="16"/>
      <c r="L60" s="16">
        <v>0</v>
      </c>
      <c r="M60" s="17">
        <f t="shared" si="12"/>
        <v>351</v>
      </c>
      <c r="N60" s="86">
        <v>2</v>
      </c>
      <c r="O60" s="3"/>
      <c r="P60" s="3"/>
      <c r="Q60" s="3"/>
      <c r="R60" s="3"/>
    </row>
    <row r="61" spans="1:18" ht="17.55" customHeight="1" x14ac:dyDescent="0.3">
      <c r="A61" s="1">
        <f t="shared" si="4"/>
        <v>43746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H61+'07.10'!I61</f>
        <v>470</v>
      </c>
      <c r="J61" s="16"/>
      <c r="K61" s="16"/>
      <c r="L61" s="16">
        <v>0</v>
      </c>
      <c r="M61" s="17">
        <f t="shared" si="12"/>
        <v>467</v>
      </c>
      <c r="N61" s="86">
        <v>3</v>
      </c>
      <c r="O61" s="3"/>
      <c r="P61" s="3"/>
      <c r="Q61" s="3"/>
      <c r="R61" s="3"/>
    </row>
    <row r="62" spans="1:18" ht="17.55" customHeight="1" x14ac:dyDescent="0.3">
      <c r="A62" s="1">
        <f t="shared" si="4"/>
        <v>43746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H62+'07.10'!I62</f>
        <v>826</v>
      </c>
      <c r="J62" s="16"/>
      <c r="K62" s="16"/>
      <c r="L62" s="16">
        <v>0</v>
      </c>
      <c r="M62" s="17">
        <f t="shared" si="12"/>
        <v>824</v>
      </c>
      <c r="N62" s="86">
        <v>2</v>
      </c>
      <c r="O62" s="3"/>
      <c r="P62" s="3"/>
      <c r="Q62" s="3"/>
      <c r="R62" s="3"/>
    </row>
    <row r="63" spans="1:18" ht="17.55" customHeight="1" x14ac:dyDescent="0.3">
      <c r="A63" s="1">
        <f t="shared" si="4"/>
        <v>43746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H63+'07.10'!I63</f>
        <v>775</v>
      </c>
      <c r="J63" s="16">
        <v>6</v>
      </c>
      <c r="K63" s="16">
        <v>5</v>
      </c>
      <c r="L63" s="16">
        <v>5</v>
      </c>
      <c r="M63" s="17">
        <f t="shared" si="12"/>
        <v>766</v>
      </c>
      <c r="N63" s="86">
        <v>3</v>
      </c>
      <c r="O63" s="3"/>
      <c r="P63" s="3"/>
      <c r="Q63" s="3"/>
      <c r="R63" s="3"/>
    </row>
    <row r="64" spans="1:18" ht="17.55" customHeight="1" x14ac:dyDescent="0.3">
      <c r="A64" s="1">
        <f t="shared" si="4"/>
        <v>43746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H64+'07.10'!I64</f>
        <v>954</v>
      </c>
      <c r="J64" s="16"/>
      <c r="K64" s="16"/>
      <c r="L64" s="16">
        <v>0</v>
      </c>
      <c r="M64" s="17">
        <f t="shared" si="12"/>
        <v>951</v>
      </c>
      <c r="N64" s="86">
        <v>3</v>
      </c>
      <c r="O64" s="3"/>
      <c r="P64" s="3"/>
      <c r="Q64" s="3"/>
      <c r="R64" s="3"/>
    </row>
    <row r="65" spans="1:18" ht="17.55" customHeight="1" x14ac:dyDescent="0.3">
      <c r="A65" s="1">
        <f t="shared" si="4"/>
        <v>43746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H65+'07.10'!I65</f>
        <v>475</v>
      </c>
      <c r="J65" s="16">
        <v>4</v>
      </c>
      <c r="K65" s="16">
        <v>4</v>
      </c>
      <c r="L65" s="16">
        <v>4</v>
      </c>
      <c r="M65" s="17">
        <f t="shared" si="12"/>
        <v>467</v>
      </c>
      <c r="N65" s="86">
        <v>4</v>
      </c>
      <c r="O65" s="3"/>
      <c r="P65" s="3"/>
      <c r="Q65" s="3"/>
      <c r="R65" s="3"/>
    </row>
    <row r="66" spans="1:18" ht="17.55" customHeight="1" x14ac:dyDescent="0.3">
      <c r="A66" s="1">
        <f t="shared" si="4"/>
        <v>43746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H66+'07.10'!I66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43746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H67+'07.10'!I67</f>
        <v>699</v>
      </c>
      <c r="J67" s="16">
        <v>7</v>
      </c>
      <c r="K67" s="16">
        <v>5</v>
      </c>
      <c r="L67" s="16">
        <v>4</v>
      </c>
      <c r="M67" s="17">
        <f t="shared" si="12"/>
        <v>687</v>
      </c>
      <c r="N67" s="86">
        <v>5</v>
      </c>
      <c r="O67" s="3"/>
      <c r="P67" s="3"/>
      <c r="Q67" s="3"/>
      <c r="R67" s="3"/>
    </row>
    <row r="68" spans="1:18" ht="17.55" customHeight="1" x14ac:dyDescent="0.3">
      <c r="A68" s="1">
        <f t="shared" si="4"/>
        <v>43746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H68+'07.10'!I68</f>
        <v>356</v>
      </c>
      <c r="J68" s="16">
        <v>2</v>
      </c>
      <c r="K68" s="16">
        <v>2</v>
      </c>
      <c r="L68" s="16">
        <v>0</v>
      </c>
      <c r="M68" s="17">
        <f t="shared" si="12"/>
        <v>354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43746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H69+'07.10'!I69</f>
        <v>802</v>
      </c>
      <c r="J69" s="16">
        <v>2</v>
      </c>
      <c r="K69" s="16">
        <v>1</v>
      </c>
      <c r="L69" s="16">
        <v>0</v>
      </c>
      <c r="M69" s="17">
        <f t="shared" si="12"/>
        <v>792</v>
      </c>
      <c r="N69" s="86">
        <v>8</v>
      </c>
      <c r="O69" s="3"/>
      <c r="P69" s="3"/>
      <c r="Q69" s="3"/>
      <c r="R69" s="3"/>
    </row>
    <row r="70" spans="1:18" ht="17.55" customHeight="1" x14ac:dyDescent="0.3">
      <c r="A70" s="1">
        <f t="shared" si="4"/>
        <v>43746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H70+'07.10'!I70</f>
        <v>751</v>
      </c>
      <c r="J70" s="16">
        <v>2</v>
      </c>
      <c r="K70" s="16">
        <v>2</v>
      </c>
      <c r="L70" s="16">
        <v>0</v>
      </c>
      <c r="M70" s="17">
        <f t="shared" si="12"/>
        <v>747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43746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H71+'07.10'!I71</f>
        <v>767</v>
      </c>
      <c r="J71" s="16"/>
      <c r="K71" s="16"/>
      <c r="L71" s="16">
        <v>0</v>
      </c>
      <c r="M71" s="17">
        <f t="shared" si="12"/>
        <v>766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43746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H72+'07.10'!I72</f>
        <v>289</v>
      </c>
      <c r="J72" s="16"/>
      <c r="K72" s="16"/>
      <c r="L72" s="16">
        <v>0</v>
      </c>
      <c r="M72" s="17">
        <f t="shared" si="12"/>
        <v>284</v>
      </c>
      <c r="N72" s="86">
        <v>5</v>
      </c>
      <c r="O72" s="3"/>
      <c r="P72" s="3"/>
      <c r="Q72" s="3"/>
      <c r="R72" s="3"/>
    </row>
    <row r="73" spans="1:18" ht="17.55" customHeight="1" x14ac:dyDescent="0.3">
      <c r="A73" s="1">
        <f t="shared" si="4"/>
        <v>43746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H73+'07.10'!I73</f>
        <v>389</v>
      </c>
      <c r="J73" s="16">
        <v>3</v>
      </c>
      <c r="K73" s="16">
        <v>3</v>
      </c>
      <c r="L73" s="16">
        <v>3</v>
      </c>
      <c r="M73" s="17">
        <f t="shared" si="12"/>
        <v>386</v>
      </c>
      <c r="N73" s="86">
        <v>0</v>
      </c>
      <c r="O73" s="3"/>
      <c r="P73" s="3"/>
      <c r="Q73" s="3"/>
      <c r="R73" s="3"/>
    </row>
    <row r="74" spans="1:18" ht="17.55" customHeight="1" x14ac:dyDescent="0.3">
      <c r="A74" s="1">
        <f t="shared" si="4"/>
        <v>43746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H74+'07.10'!I74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43746</v>
      </c>
      <c r="B75" s="2">
        <v>1</v>
      </c>
      <c r="C75" s="29"/>
      <c r="D75" s="22" t="s">
        <v>117</v>
      </c>
      <c r="E75" s="23">
        <f>SUM(E45:E74)</f>
        <v>10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10</v>
      </c>
      <c r="I75" s="23">
        <f t="shared" si="13"/>
        <v>19025</v>
      </c>
      <c r="J75" s="23">
        <f t="shared" si="13"/>
        <v>104</v>
      </c>
      <c r="K75" s="23">
        <f t="shared" si="13"/>
        <v>85</v>
      </c>
      <c r="L75" s="23">
        <f t="shared" si="13"/>
        <v>58</v>
      </c>
      <c r="M75" s="23">
        <f t="shared" si="13"/>
        <v>18842</v>
      </c>
      <c r="N75" s="23">
        <f t="shared" si="13"/>
        <v>79</v>
      </c>
      <c r="O75" s="3"/>
      <c r="P75" s="3"/>
      <c r="Q75" s="3"/>
      <c r="R75" s="3"/>
    </row>
    <row r="76" spans="1:18" ht="17.55" customHeight="1" x14ac:dyDescent="0.3">
      <c r="A76" s="1">
        <f t="shared" si="4"/>
        <v>43746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43746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43746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43746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43746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43746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43746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43746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43746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43746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43746</v>
      </c>
      <c r="B86" s="2">
        <v>1</v>
      </c>
      <c r="E86" s="30"/>
    </row>
    <row r="87" spans="1:14" x14ac:dyDescent="0.3">
      <c r="A87" s="1">
        <f t="shared" si="4"/>
        <v>43746</v>
      </c>
      <c r="B87" s="2">
        <v>1</v>
      </c>
      <c r="E87" s="30"/>
    </row>
    <row r="88" spans="1:14" x14ac:dyDescent="0.3">
      <c r="A88" s="1">
        <f t="shared" si="4"/>
        <v>43746</v>
      </c>
      <c r="B88" s="2">
        <v>1</v>
      </c>
      <c r="E88" s="30"/>
    </row>
    <row r="89" spans="1:14" x14ac:dyDescent="0.3">
      <c r="A89" s="1">
        <f t="shared" ref="A89" si="14">$N$3</f>
        <v>43746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43745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43745</v>
      </c>
      <c r="B2" s="2">
        <v>1</v>
      </c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41"/>
      <c r="N2" s="153"/>
    </row>
    <row r="3" spans="1:20" ht="17.399999999999999" x14ac:dyDescent="0.3">
      <c r="A3" s="1">
        <f t="shared" si="0"/>
        <v>43745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43745</v>
      </c>
      <c r="O3" s="3"/>
      <c r="P3" s="3"/>
      <c r="Q3" s="3"/>
      <c r="R3" s="3"/>
    </row>
    <row r="4" spans="1:20" ht="17.399999999999999" x14ac:dyDescent="0.3">
      <c r="A4" s="1">
        <f t="shared" si="0"/>
        <v>43745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43745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43745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43745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43745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43745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348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1327</v>
      </c>
      <c r="O9" s="3"/>
      <c r="P9" s="3"/>
      <c r="Q9" s="40" t="str">
        <f>"24 N›Uvq ?? msL¨v = "&amp;H36</f>
        <v>24 N›Uvq ?? msL¨v = 348</v>
      </c>
    </row>
    <row r="10" spans="1:20" ht="57.6" x14ac:dyDescent="0.3">
      <c r="A10" s="1">
        <f t="shared" si="0"/>
        <v>43745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54" t="s">
        <v>142</v>
      </c>
      <c r="I10" s="65" t="str">
        <f>"me©‡gvU fwZ©
= "&amp;I36</f>
        <v>me©‡gvU fwZ©
= 90278</v>
      </c>
      <c r="J10" s="65" t="str">
        <f>"ch©v‡jvPbvi Rb¨ †cÖwiZ g„„Zz¨ 
= "&amp;J36</f>
        <v>ch©v‡jvPbvi Rb¨ †cÖwiZ g„„Zz¨ 
= 242</v>
      </c>
      <c r="K10" s="65" t="str">
        <f>"ch©v‡jvPbv m¤úbœK…Z g„„Zz¨ 
= "&amp;K36</f>
        <v>ch©v‡jvPbv m¤úbœK…Z g„„Zz¨ 
= 136</v>
      </c>
      <c r="L10" s="65" t="str">
        <f>"wbwðZ g„„Zz¨ 
= "&amp;L36</f>
        <v>wbwðZ g„„Zz¨ 
= 81</v>
      </c>
      <c r="M10" s="65" t="str">
        <f>"QvocÎ cÖvß †ivMx
 = "&amp;M36</f>
        <v>QvocÎ cÖvß †ivMx
 = 88709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43745</v>
      </c>
      <c r="B11" s="2" t="s">
        <v>9</v>
      </c>
      <c r="C11" s="12">
        <v>1</v>
      </c>
      <c r="D11" s="57" t="s">
        <v>10</v>
      </c>
      <c r="E11" s="13">
        <v>24</v>
      </c>
      <c r="F11" s="13">
        <v>0</v>
      </c>
      <c r="G11" s="13">
        <v>0</v>
      </c>
      <c r="H11" s="82">
        <f>SUM(E11:G11)</f>
        <v>24</v>
      </c>
      <c r="I11" s="104">
        <f>H11+'06.10'!I11</f>
        <v>7801</v>
      </c>
      <c r="J11" s="13">
        <v>40</v>
      </c>
      <c r="K11" s="13">
        <v>18</v>
      </c>
      <c r="L11" s="13">
        <v>8</v>
      </c>
      <c r="M11" s="14">
        <f t="shared" ref="M11:M23" si="1">I11-N11-J11</f>
        <v>7639</v>
      </c>
      <c r="N11" s="85">
        <v>122</v>
      </c>
      <c r="O11" s="3"/>
      <c r="P11" s="3"/>
      <c r="Q11" s="3"/>
      <c r="R11" s="3"/>
    </row>
    <row r="12" spans="1:20" x14ac:dyDescent="0.3">
      <c r="A12" s="1">
        <f t="shared" si="0"/>
        <v>43745</v>
      </c>
      <c r="B12" s="2" t="s">
        <v>11</v>
      </c>
      <c r="C12" s="15">
        <v>2</v>
      </c>
      <c r="D12" s="59" t="s">
        <v>144</v>
      </c>
      <c r="E12" s="13">
        <v>14</v>
      </c>
      <c r="F12" s="13">
        <v>0</v>
      </c>
      <c r="G12" s="13">
        <v>0</v>
      </c>
      <c r="H12" s="83">
        <f t="shared" ref="H12:H23" si="2">SUM(E12:G12)</f>
        <v>14</v>
      </c>
      <c r="I12" s="105">
        <f>H12+'06.10'!I12</f>
        <v>4548</v>
      </c>
      <c r="J12" s="16">
        <v>2</v>
      </c>
      <c r="K12" s="16">
        <v>0</v>
      </c>
      <c r="L12" s="16">
        <v>0</v>
      </c>
      <c r="M12" s="17">
        <f t="shared" si="1"/>
        <v>4474</v>
      </c>
      <c r="N12" s="86">
        <v>72</v>
      </c>
      <c r="O12" s="3"/>
      <c r="P12" s="3"/>
      <c r="Q12" s="3"/>
      <c r="R12" s="3"/>
    </row>
    <row r="13" spans="1:20" x14ac:dyDescent="0.3">
      <c r="A13" s="1">
        <f t="shared" si="0"/>
        <v>43745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H13+'06.10'!I13</f>
        <v>1385</v>
      </c>
      <c r="J13" s="16">
        <v>15</v>
      </c>
      <c r="K13" s="16">
        <v>4</v>
      </c>
      <c r="L13" s="16">
        <v>4</v>
      </c>
      <c r="M13" s="17">
        <f t="shared" si="1"/>
        <v>1362</v>
      </c>
      <c r="N13" s="86">
        <v>8</v>
      </c>
      <c r="O13" s="3"/>
      <c r="Q13" s="3"/>
      <c r="R13" s="3"/>
    </row>
    <row r="14" spans="1:20" x14ac:dyDescent="0.3">
      <c r="A14" s="1">
        <f t="shared" si="0"/>
        <v>43745</v>
      </c>
      <c r="B14" s="2" t="s">
        <v>14</v>
      </c>
      <c r="C14" s="15">
        <v>4</v>
      </c>
      <c r="D14" s="59" t="s">
        <v>145</v>
      </c>
      <c r="E14" s="13">
        <v>7</v>
      </c>
      <c r="F14" s="13">
        <v>0</v>
      </c>
      <c r="G14" s="13">
        <v>0</v>
      </c>
      <c r="H14" s="83">
        <f t="shared" si="2"/>
        <v>7</v>
      </c>
      <c r="I14" s="105">
        <f>H14+'06.10'!I14</f>
        <v>3413</v>
      </c>
      <c r="J14" s="16">
        <v>7</v>
      </c>
      <c r="K14" s="16">
        <v>3</v>
      </c>
      <c r="L14" s="16">
        <v>0</v>
      </c>
      <c r="M14" s="17">
        <f t="shared" si="1"/>
        <v>3363</v>
      </c>
      <c r="N14" s="86">
        <v>43</v>
      </c>
      <c r="O14" s="3"/>
      <c r="P14" s="3"/>
      <c r="Q14" s="3"/>
      <c r="R14" s="3"/>
    </row>
    <row r="15" spans="1:20" ht="17.399999999999999" x14ac:dyDescent="0.3">
      <c r="A15" s="1">
        <f t="shared" si="0"/>
        <v>43745</v>
      </c>
      <c r="B15" s="2" t="s">
        <v>19</v>
      </c>
      <c r="C15" s="15">
        <v>5</v>
      </c>
      <c r="D15" s="59" t="s">
        <v>20</v>
      </c>
      <c r="E15" s="13">
        <v>11</v>
      </c>
      <c r="F15" s="13">
        <v>0</v>
      </c>
      <c r="G15" s="13">
        <v>0</v>
      </c>
      <c r="H15" s="83">
        <f t="shared" si="2"/>
        <v>11</v>
      </c>
      <c r="I15" s="105">
        <f>H15+'06.10'!I15</f>
        <v>1510</v>
      </c>
      <c r="J15" s="16">
        <v>3</v>
      </c>
      <c r="K15" s="16">
        <v>2</v>
      </c>
      <c r="L15" s="16">
        <v>2</v>
      </c>
      <c r="M15" s="17">
        <f t="shared" si="1"/>
        <v>1483</v>
      </c>
      <c r="N15" s="86">
        <v>24</v>
      </c>
      <c r="O15" s="3"/>
      <c r="P15" s="3"/>
      <c r="Q15" s="3"/>
      <c r="R15" s="3"/>
    </row>
    <row r="16" spans="1:20" ht="17.399999999999999" x14ac:dyDescent="0.3">
      <c r="A16" s="1">
        <f t="shared" si="0"/>
        <v>43745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H16+'06.10'!I16</f>
        <v>984</v>
      </c>
      <c r="J16" s="16"/>
      <c r="K16" s="16"/>
      <c r="L16" s="16">
        <v>0</v>
      </c>
      <c r="M16" s="17">
        <f t="shared" si="1"/>
        <v>981</v>
      </c>
      <c r="N16" s="86">
        <v>3</v>
      </c>
      <c r="O16" s="3"/>
      <c r="P16" s="3"/>
      <c r="Q16" s="3"/>
      <c r="R16" s="3"/>
    </row>
    <row r="17" spans="1:18" x14ac:dyDescent="0.3">
      <c r="A17" s="1">
        <f t="shared" si="0"/>
        <v>43745</v>
      </c>
      <c r="B17" s="2" t="s">
        <v>23</v>
      </c>
      <c r="C17" s="15">
        <v>7</v>
      </c>
      <c r="D17" s="61" t="s">
        <v>24</v>
      </c>
      <c r="E17" s="13">
        <v>4</v>
      </c>
      <c r="F17" s="13">
        <v>0</v>
      </c>
      <c r="G17" s="13">
        <v>0</v>
      </c>
      <c r="H17" s="83">
        <f t="shared" si="2"/>
        <v>4</v>
      </c>
      <c r="I17" s="105">
        <f>H17+'06.10'!I17</f>
        <v>3829</v>
      </c>
      <c r="J17" s="16">
        <v>15</v>
      </c>
      <c r="K17" s="16">
        <v>7</v>
      </c>
      <c r="L17" s="16">
        <v>3</v>
      </c>
      <c r="M17" s="17">
        <f t="shared" si="1"/>
        <v>3788</v>
      </c>
      <c r="N17" s="86">
        <v>26</v>
      </c>
      <c r="O17" s="3"/>
      <c r="P17" s="3"/>
      <c r="Q17" s="3"/>
      <c r="R17" s="3"/>
    </row>
    <row r="18" spans="1:18" ht="17.399999999999999" x14ac:dyDescent="0.3">
      <c r="A18" s="1">
        <f t="shared" si="0"/>
        <v>43745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H18+'06.10'!I18</f>
        <v>341</v>
      </c>
      <c r="J18" s="16"/>
      <c r="K18" s="16"/>
      <c r="L18" s="16">
        <v>0</v>
      </c>
      <c r="M18" s="17">
        <f t="shared" si="1"/>
        <v>341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43745</v>
      </c>
      <c r="B19" s="2" t="s">
        <v>27</v>
      </c>
      <c r="C19" s="15">
        <v>9</v>
      </c>
      <c r="D19" s="61" t="s">
        <v>28</v>
      </c>
      <c r="E19" s="13">
        <v>3</v>
      </c>
      <c r="F19" s="13">
        <v>0</v>
      </c>
      <c r="G19" s="13">
        <v>0</v>
      </c>
      <c r="H19" s="83">
        <f t="shared" si="2"/>
        <v>3</v>
      </c>
      <c r="I19" s="105">
        <f>H19+'06.10'!I19</f>
        <v>1658</v>
      </c>
      <c r="J19" s="16"/>
      <c r="K19" s="16">
        <v>0</v>
      </c>
      <c r="L19" s="16">
        <v>0</v>
      </c>
      <c r="M19" s="17">
        <f t="shared" si="1"/>
        <v>1627</v>
      </c>
      <c r="N19" s="86">
        <v>31</v>
      </c>
      <c r="O19" s="3"/>
      <c r="P19" s="3"/>
      <c r="Q19" s="3"/>
      <c r="R19" s="3"/>
    </row>
    <row r="20" spans="1:18" x14ac:dyDescent="0.3">
      <c r="A20" s="1">
        <f t="shared" si="0"/>
        <v>43745</v>
      </c>
      <c r="B20" s="2" t="s">
        <v>29</v>
      </c>
      <c r="C20" s="15">
        <v>10</v>
      </c>
      <c r="D20" s="59" t="s">
        <v>30</v>
      </c>
      <c r="E20" s="13">
        <v>8</v>
      </c>
      <c r="F20" s="13">
        <v>0</v>
      </c>
      <c r="G20" s="13">
        <v>0</v>
      </c>
      <c r="H20" s="83">
        <f t="shared" si="2"/>
        <v>8</v>
      </c>
      <c r="I20" s="105">
        <f>H20+'06.10'!I20</f>
        <v>2860</v>
      </c>
      <c r="J20" s="16">
        <v>3</v>
      </c>
      <c r="K20" s="16">
        <v>2</v>
      </c>
      <c r="L20" s="16">
        <v>2</v>
      </c>
      <c r="M20" s="17">
        <f t="shared" si="1"/>
        <v>2810</v>
      </c>
      <c r="N20" s="86">
        <v>47</v>
      </c>
      <c r="O20" s="3"/>
      <c r="P20" s="3"/>
      <c r="Q20" s="3"/>
      <c r="R20" s="3"/>
    </row>
    <row r="21" spans="1:18" ht="22.2" customHeight="1" x14ac:dyDescent="0.3">
      <c r="A21" s="1">
        <f t="shared" si="0"/>
        <v>43745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H21+'06.10'!I21</f>
        <v>237</v>
      </c>
      <c r="J21" s="16"/>
      <c r="K21" s="16"/>
      <c r="L21" s="16"/>
      <c r="M21" s="17">
        <f t="shared" si="1"/>
        <v>236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H22+'06.10'!I22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43745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72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72</v>
      </c>
      <c r="I24" s="94">
        <f t="shared" si="3"/>
        <v>28641</v>
      </c>
      <c r="J24" s="92">
        <f t="shared" si="3"/>
        <v>85</v>
      </c>
      <c r="K24" s="92">
        <f t="shared" si="3"/>
        <v>36</v>
      </c>
      <c r="L24" s="92">
        <f t="shared" si="3"/>
        <v>19</v>
      </c>
      <c r="M24" s="95">
        <f t="shared" si="3"/>
        <v>28179</v>
      </c>
      <c r="N24" s="96">
        <f t="shared" si="3"/>
        <v>377</v>
      </c>
      <c r="O24" s="3"/>
      <c r="P24" s="3"/>
      <c r="Q24" s="3"/>
      <c r="R24" s="3"/>
    </row>
    <row r="25" spans="1:18" x14ac:dyDescent="0.3">
      <c r="A25" s="1">
        <f t="shared" ref="A25:A88" si="4">$N$3</f>
        <v>43745</v>
      </c>
      <c r="B25" s="2">
        <v>1</v>
      </c>
      <c r="C25" s="78"/>
      <c r="D25" s="79" t="s">
        <v>119</v>
      </c>
      <c r="E25" s="97">
        <f>E75</f>
        <v>18</v>
      </c>
      <c r="F25" s="98">
        <f t="shared" ref="F25:N25" si="5">F75</f>
        <v>0</v>
      </c>
      <c r="G25" s="98">
        <f t="shared" si="5"/>
        <v>0</v>
      </c>
      <c r="H25" s="99">
        <f t="shared" si="5"/>
        <v>18</v>
      </c>
      <c r="I25" s="97">
        <f t="shared" si="5"/>
        <v>19015</v>
      </c>
      <c r="J25" s="98">
        <f t="shared" si="5"/>
        <v>104</v>
      </c>
      <c r="K25" s="98">
        <f t="shared" si="5"/>
        <v>85</v>
      </c>
      <c r="L25" s="100">
        <f t="shared" si="5"/>
        <v>58</v>
      </c>
      <c r="M25" s="101">
        <f t="shared" si="5"/>
        <v>18833</v>
      </c>
      <c r="N25" s="102">
        <f t="shared" si="5"/>
        <v>78</v>
      </c>
      <c r="O25" s="3"/>
      <c r="P25" s="3"/>
      <c r="Q25" s="3"/>
      <c r="R25" s="3"/>
    </row>
    <row r="26" spans="1:18" x14ac:dyDescent="0.3">
      <c r="A26" s="1">
        <f t="shared" si="4"/>
        <v>43745</v>
      </c>
      <c r="B26" s="2">
        <v>1</v>
      </c>
      <c r="C26" s="78"/>
      <c r="D26" s="79" t="s">
        <v>154</v>
      </c>
      <c r="E26" s="97">
        <f>E24+E25</f>
        <v>90</v>
      </c>
      <c r="F26" s="98">
        <f t="shared" ref="F26:N26" si="6">F24+F25</f>
        <v>0</v>
      </c>
      <c r="G26" s="98">
        <f t="shared" si="6"/>
        <v>0</v>
      </c>
      <c r="H26" s="99">
        <f t="shared" si="6"/>
        <v>90</v>
      </c>
      <c r="I26" s="97">
        <f t="shared" si="6"/>
        <v>47656</v>
      </c>
      <c r="J26" s="98">
        <f t="shared" si="6"/>
        <v>189</v>
      </c>
      <c r="K26" s="98">
        <f t="shared" si="6"/>
        <v>121</v>
      </c>
      <c r="L26" s="100">
        <f t="shared" si="6"/>
        <v>77</v>
      </c>
      <c r="M26" s="101">
        <f t="shared" si="6"/>
        <v>47012</v>
      </c>
      <c r="N26" s="102">
        <f t="shared" si="6"/>
        <v>455</v>
      </c>
      <c r="O26" s="3"/>
      <c r="P26" s="67"/>
      <c r="Q26" s="3"/>
      <c r="R26" s="3"/>
    </row>
    <row r="27" spans="1:18" x14ac:dyDescent="0.3">
      <c r="A27" s="1">
        <f t="shared" si="4"/>
        <v>43745</v>
      </c>
      <c r="B27" s="2">
        <v>1</v>
      </c>
      <c r="C27" s="80"/>
      <c r="D27" s="81" t="s">
        <v>120</v>
      </c>
      <c r="E27" s="97">
        <f>SUM(E28:E35)</f>
        <v>258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258</v>
      </c>
      <c r="I27" s="97">
        <f t="shared" si="7"/>
        <v>42622</v>
      </c>
      <c r="J27" s="98">
        <f t="shared" si="7"/>
        <v>53</v>
      </c>
      <c r="K27" s="98">
        <f t="shared" si="7"/>
        <v>15</v>
      </c>
      <c r="L27" s="100">
        <f t="shared" si="7"/>
        <v>4</v>
      </c>
      <c r="M27" s="101">
        <f t="shared" si="7"/>
        <v>41697</v>
      </c>
      <c r="N27" s="102">
        <f t="shared" si="7"/>
        <v>872</v>
      </c>
      <c r="O27" s="3"/>
      <c r="P27" s="3"/>
      <c r="Q27" s="3"/>
      <c r="R27" s="3"/>
    </row>
    <row r="28" spans="1:18" x14ac:dyDescent="0.3">
      <c r="A28" s="1">
        <f t="shared" si="4"/>
        <v>43745</v>
      </c>
      <c r="B28" s="2" t="s">
        <v>31</v>
      </c>
      <c r="C28" s="12">
        <v>1</v>
      </c>
      <c r="D28" s="48" t="s">
        <v>32</v>
      </c>
      <c r="E28" s="13">
        <v>59</v>
      </c>
      <c r="F28" s="13">
        <v>0</v>
      </c>
      <c r="G28" s="13">
        <v>0</v>
      </c>
      <c r="H28" s="82">
        <f t="shared" ref="H28:H35" si="8">SUM(E28:G28)</f>
        <v>59</v>
      </c>
      <c r="I28" s="104">
        <f>H28+'06.10'!I28</f>
        <v>10448</v>
      </c>
      <c r="J28" s="13">
        <v>11</v>
      </c>
      <c r="K28" s="13">
        <v>2</v>
      </c>
      <c r="L28" s="13">
        <v>1</v>
      </c>
      <c r="M28" s="14">
        <f t="shared" ref="M28:M35" si="9">I28-N28-J28</f>
        <v>10299</v>
      </c>
      <c r="N28" s="85">
        <v>138</v>
      </c>
      <c r="O28" s="3"/>
      <c r="P28" s="3"/>
      <c r="Q28" s="3"/>
      <c r="R28" s="3"/>
    </row>
    <row r="29" spans="1:18" x14ac:dyDescent="0.3">
      <c r="A29" s="1">
        <f t="shared" si="4"/>
        <v>43745</v>
      </c>
      <c r="B29" s="2" t="s">
        <v>33</v>
      </c>
      <c r="C29" s="15">
        <v>2</v>
      </c>
      <c r="D29" s="50" t="s">
        <v>156</v>
      </c>
      <c r="E29" s="13">
        <v>23</v>
      </c>
      <c r="F29" s="13">
        <v>0</v>
      </c>
      <c r="G29" s="13">
        <v>0</v>
      </c>
      <c r="H29" s="83">
        <f t="shared" si="8"/>
        <v>23</v>
      </c>
      <c r="I29" s="105">
        <f>H29+'06.10'!I29</f>
        <v>6937</v>
      </c>
      <c r="J29" s="16">
        <v>5</v>
      </c>
      <c r="K29" s="16">
        <v>2</v>
      </c>
      <c r="L29" s="16">
        <v>0</v>
      </c>
      <c r="M29" s="17">
        <f t="shared" si="9"/>
        <v>6811</v>
      </c>
      <c r="N29" s="86">
        <v>121</v>
      </c>
      <c r="O29" s="3"/>
      <c r="P29" s="3"/>
      <c r="Q29" s="3"/>
      <c r="R29" s="3"/>
    </row>
    <row r="30" spans="1:18" x14ac:dyDescent="0.3">
      <c r="A30" s="1">
        <f t="shared" si="4"/>
        <v>43745</v>
      </c>
      <c r="B30" s="2" t="s">
        <v>35</v>
      </c>
      <c r="C30" s="15">
        <v>3</v>
      </c>
      <c r="D30" s="50" t="s">
        <v>36</v>
      </c>
      <c r="E30" s="13">
        <v>114</v>
      </c>
      <c r="F30" s="13">
        <v>0</v>
      </c>
      <c r="G30" s="13">
        <v>0</v>
      </c>
      <c r="H30" s="83">
        <f t="shared" si="8"/>
        <v>114</v>
      </c>
      <c r="I30" s="105">
        <f>H30+'06.10'!I30</f>
        <v>9751</v>
      </c>
      <c r="J30" s="16">
        <v>15</v>
      </c>
      <c r="K30" s="16">
        <v>7</v>
      </c>
      <c r="L30" s="16">
        <v>2</v>
      </c>
      <c r="M30" s="17">
        <f t="shared" si="9"/>
        <v>9344</v>
      </c>
      <c r="N30" s="86">
        <v>392</v>
      </c>
      <c r="O30" s="3"/>
      <c r="P30" s="3"/>
      <c r="Q30" s="3"/>
      <c r="R30" s="3"/>
    </row>
    <row r="31" spans="1:18" x14ac:dyDescent="0.3">
      <c r="A31" s="1">
        <f t="shared" si="4"/>
        <v>43745</v>
      </c>
      <c r="B31" s="2" t="s">
        <v>37</v>
      </c>
      <c r="C31" s="15">
        <v>4</v>
      </c>
      <c r="D31" s="50" t="s">
        <v>38</v>
      </c>
      <c r="E31" s="13">
        <v>8</v>
      </c>
      <c r="F31" s="13">
        <v>0</v>
      </c>
      <c r="G31" s="13">
        <v>0</v>
      </c>
      <c r="H31" s="83">
        <f t="shared" si="8"/>
        <v>8</v>
      </c>
      <c r="I31" s="105">
        <f>H31+'06.10'!I31</f>
        <v>2013</v>
      </c>
      <c r="J31" s="16">
        <v>4</v>
      </c>
      <c r="K31" s="16">
        <v>1</v>
      </c>
      <c r="L31" s="16">
        <v>1</v>
      </c>
      <c r="M31" s="17">
        <f t="shared" si="9"/>
        <v>1989</v>
      </c>
      <c r="N31" s="86">
        <v>20</v>
      </c>
      <c r="O31" s="3"/>
      <c r="P31" s="3"/>
      <c r="Q31" s="3"/>
      <c r="R31" s="3"/>
    </row>
    <row r="32" spans="1:18" x14ac:dyDescent="0.3">
      <c r="A32" s="1">
        <f t="shared" si="4"/>
        <v>43745</v>
      </c>
      <c r="B32" s="2" t="s">
        <v>39</v>
      </c>
      <c r="C32" s="15">
        <v>5</v>
      </c>
      <c r="D32" s="50" t="s">
        <v>40</v>
      </c>
      <c r="E32" s="13">
        <v>19</v>
      </c>
      <c r="F32" s="13">
        <v>0</v>
      </c>
      <c r="G32" s="13">
        <v>0</v>
      </c>
      <c r="H32" s="83">
        <f t="shared" si="8"/>
        <v>19</v>
      </c>
      <c r="I32" s="105">
        <f>H32+'06.10'!I32</f>
        <v>4386</v>
      </c>
      <c r="J32" s="16">
        <v>5</v>
      </c>
      <c r="K32" s="16">
        <v>0</v>
      </c>
      <c r="L32" s="16">
        <v>0</v>
      </c>
      <c r="M32" s="17">
        <f t="shared" si="9"/>
        <v>4305</v>
      </c>
      <c r="N32" s="86">
        <v>76</v>
      </c>
      <c r="O32" s="3"/>
      <c r="P32" s="3"/>
      <c r="Q32" s="3"/>
      <c r="R32" s="3"/>
    </row>
    <row r="33" spans="1:18" x14ac:dyDescent="0.3">
      <c r="A33" s="1">
        <f t="shared" si="4"/>
        <v>43745</v>
      </c>
      <c r="B33" s="2" t="s">
        <v>41</v>
      </c>
      <c r="C33" s="15">
        <v>6</v>
      </c>
      <c r="D33" s="50" t="s">
        <v>42</v>
      </c>
      <c r="E33" s="13">
        <v>31</v>
      </c>
      <c r="F33" s="13">
        <v>0</v>
      </c>
      <c r="G33" s="13">
        <v>0</v>
      </c>
      <c r="H33" s="83">
        <f t="shared" si="8"/>
        <v>31</v>
      </c>
      <c r="I33" s="105">
        <f>H33+'06.10'!I33</f>
        <v>5953</v>
      </c>
      <c r="J33" s="16">
        <v>8</v>
      </c>
      <c r="K33" s="16">
        <v>3</v>
      </c>
      <c r="L33" s="16">
        <v>0</v>
      </c>
      <c r="M33" s="17">
        <f t="shared" si="9"/>
        <v>5855</v>
      </c>
      <c r="N33" s="86">
        <v>90</v>
      </c>
      <c r="O33" s="3"/>
      <c r="P33" s="3"/>
      <c r="Q33" s="3"/>
      <c r="R33" s="3"/>
    </row>
    <row r="34" spans="1:18" x14ac:dyDescent="0.3">
      <c r="A34" s="1">
        <f t="shared" si="4"/>
        <v>43745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H34+'06.10'!I34</f>
        <v>952</v>
      </c>
      <c r="J34" s="16">
        <v>1</v>
      </c>
      <c r="K34" s="16">
        <v>0</v>
      </c>
      <c r="L34" s="16">
        <v>0</v>
      </c>
      <c r="M34" s="17">
        <f t="shared" si="9"/>
        <v>946</v>
      </c>
      <c r="N34" s="86">
        <v>5</v>
      </c>
      <c r="O34" s="3"/>
      <c r="P34" s="3"/>
      <c r="Q34" s="3"/>
      <c r="R34" s="3"/>
    </row>
    <row r="35" spans="1:18" x14ac:dyDescent="0.3">
      <c r="A35" s="1">
        <f t="shared" si="4"/>
        <v>43745</v>
      </c>
      <c r="B35" s="2" t="s">
        <v>45</v>
      </c>
      <c r="C35" s="20">
        <v>8</v>
      </c>
      <c r="D35" s="54" t="s">
        <v>46</v>
      </c>
      <c r="E35" s="13">
        <v>3</v>
      </c>
      <c r="F35" s="13">
        <v>0</v>
      </c>
      <c r="G35" s="13">
        <v>0</v>
      </c>
      <c r="H35" s="84">
        <f t="shared" si="8"/>
        <v>3</v>
      </c>
      <c r="I35" s="106">
        <f>H35+'06.10'!I35</f>
        <v>2182</v>
      </c>
      <c r="J35" s="18">
        <v>4</v>
      </c>
      <c r="K35" s="18">
        <v>0</v>
      </c>
      <c r="L35" s="18">
        <v>0</v>
      </c>
      <c r="M35" s="19">
        <f t="shared" si="9"/>
        <v>2148</v>
      </c>
      <c r="N35" s="87">
        <v>30</v>
      </c>
      <c r="O35" s="3"/>
      <c r="P35" s="3"/>
      <c r="Q35" s="3"/>
      <c r="R35" s="3"/>
    </row>
    <row r="36" spans="1:18" x14ac:dyDescent="0.3">
      <c r="A36" s="1">
        <f t="shared" si="4"/>
        <v>43745</v>
      </c>
      <c r="B36" s="2">
        <v>1</v>
      </c>
      <c r="C36" s="103"/>
      <c r="D36" s="22" t="s">
        <v>47</v>
      </c>
      <c r="E36" s="23">
        <f>SUM(E26:E27)</f>
        <v>348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348</v>
      </c>
      <c r="I36" s="23">
        <f t="shared" si="10"/>
        <v>90278</v>
      </c>
      <c r="J36" s="23">
        <f t="shared" si="10"/>
        <v>242</v>
      </c>
      <c r="K36" s="23">
        <f t="shared" si="10"/>
        <v>136</v>
      </c>
      <c r="L36" s="23">
        <f t="shared" si="10"/>
        <v>81</v>
      </c>
      <c r="M36" s="23">
        <f t="shared" si="10"/>
        <v>88709</v>
      </c>
      <c r="N36" s="23">
        <f t="shared" si="10"/>
        <v>1327</v>
      </c>
      <c r="O36" s="3"/>
      <c r="P36" s="3"/>
      <c r="Q36" s="3"/>
      <c r="R36" s="3"/>
    </row>
    <row r="37" spans="1:18" ht="21.6" customHeight="1" x14ac:dyDescent="0.3">
      <c r="A37" s="1">
        <f t="shared" si="4"/>
        <v>43745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43745</v>
      </c>
      <c r="B38" s="64">
        <v>1</v>
      </c>
      <c r="C38" s="69"/>
      <c r="D38" s="306" t="s">
        <v>200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43745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43745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43745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43745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43745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78</v>
      </c>
      <c r="O43" s="3"/>
      <c r="P43" s="3"/>
      <c r="Q43" s="3"/>
      <c r="R43" s="3"/>
    </row>
    <row r="44" spans="1:18" ht="58.2" customHeight="1" x14ac:dyDescent="0.3">
      <c r="A44" s="1">
        <f t="shared" si="4"/>
        <v>43745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54" t="s">
        <v>142</v>
      </c>
      <c r="I44" s="65" t="str">
        <f>"me©‡gvU fwZ© 
= "&amp;I75</f>
        <v>me©‡gvU fwZ© 
= 19015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85</v>
      </c>
      <c r="L44" s="65" t="str">
        <f>"wbwðZ g„„Zz¨ 
= "&amp;L75</f>
        <v>wbwðZ g„„Zz¨ 
= 58</v>
      </c>
      <c r="M44" s="65" t="str">
        <f>"QvocÎ cÖvß †ivMx
 = "&amp;M75</f>
        <v>QvocÎ cÖvß †ivMx
 = 18833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43745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H45+'06.10'!I45</f>
        <v>1177</v>
      </c>
      <c r="J45" s="13">
        <v>3</v>
      </c>
      <c r="K45" s="13">
        <v>2</v>
      </c>
      <c r="L45" s="13">
        <v>1</v>
      </c>
      <c r="M45" s="14">
        <f t="shared" ref="M45:M74" si="12">I45-N45-J45</f>
        <v>1172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43745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H46+'06.10'!I46</f>
        <v>1765</v>
      </c>
      <c r="J46" s="16">
        <v>11</v>
      </c>
      <c r="K46" s="16">
        <v>7</v>
      </c>
      <c r="L46" s="16">
        <v>5</v>
      </c>
      <c r="M46" s="17">
        <f t="shared" si="12"/>
        <v>1745</v>
      </c>
      <c r="N46" s="86">
        <v>9</v>
      </c>
      <c r="O46" s="3"/>
      <c r="P46" s="3"/>
      <c r="Q46" s="3"/>
      <c r="R46" s="3"/>
    </row>
    <row r="47" spans="1:18" ht="17.55" customHeight="1" x14ac:dyDescent="0.3">
      <c r="A47" s="1">
        <f t="shared" si="4"/>
        <v>43745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H47+'06.10'!I47</f>
        <v>635</v>
      </c>
      <c r="J47" s="16">
        <v>4</v>
      </c>
      <c r="K47" s="16">
        <v>2</v>
      </c>
      <c r="L47" s="16">
        <v>1</v>
      </c>
      <c r="M47" s="17">
        <f t="shared" si="12"/>
        <v>631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43745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H48+'06.10'!I48</f>
        <v>726</v>
      </c>
      <c r="J48" s="16">
        <v>8</v>
      </c>
      <c r="K48" s="16">
        <v>5</v>
      </c>
      <c r="L48" s="16">
        <v>3</v>
      </c>
      <c r="M48" s="17">
        <f t="shared" si="12"/>
        <v>714</v>
      </c>
      <c r="N48" s="86">
        <v>4</v>
      </c>
      <c r="O48" s="3"/>
      <c r="P48" s="3"/>
      <c r="Q48" s="3"/>
      <c r="R48" s="3"/>
    </row>
    <row r="49" spans="1:18" ht="17.55" customHeight="1" x14ac:dyDescent="0.3">
      <c r="A49" s="1">
        <f t="shared" si="4"/>
        <v>43745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H49+'06.10'!I49</f>
        <v>864</v>
      </c>
      <c r="J49" s="16">
        <v>12</v>
      </c>
      <c r="K49" s="16">
        <v>12</v>
      </c>
      <c r="L49" s="16">
        <v>12</v>
      </c>
      <c r="M49" s="17">
        <f t="shared" si="12"/>
        <v>850</v>
      </c>
      <c r="N49" s="86">
        <v>2</v>
      </c>
      <c r="O49" s="3"/>
      <c r="P49" s="3"/>
      <c r="Q49" s="3"/>
      <c r="R49" s="3"/>
    </row>
    <row r="50" spans="1:18" ht="17.55" customHeight="1" x14ac:dyDescent="0.3">
      <c r="A50" s="1">
        <f t="shared" si="4"/>
        <v>43745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H50+'06.10'!I50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43745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H51+'06.10'!I51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43745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H52+'06.10'!I52</f>
        <v>348</v>
      </c>
      <c r="J52" s="16">
        <v>1</v>
      </c>
      <c r="K52" s="16">
        <v>1</v>
      </c>
      <c r="L52" s="16">
        <v>1</v>
      </c>
      <c r="M52" s="17">
        <f t="shared" si="12"/>
        <v>344</v>
      </c>
      <c r="N52" s="86">
        <v>3</v>
      </c>
      <c r="O52" s="3"/>
      <c r="P52" s="3"/>
      <c r="Q52" s="3"/>
      <c r="R52" s="3"/>
    </row>
    <row r="53" spans="1:18" ht="17.55" customHeight="1" x14ac:dyDescent="0.3">
      <c r="A53" s="1">
        <f t="shared" si="4"/>
        <v>43745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H53+'06.10'!I53</f>
        <v>208</v>
      </c>
      <c r="J53" s="16">
        <v>1</v>
      </c>
      <c r="K53" s="16">
        <v>1</v>
      </c>
      <c r="L53" s="16">
        <v>0</v>
      </c>
      <c r="M53" s="17">
        <f t="shared" si="12"/>
        <v>207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43745</v>
      </c>
      <c r="B54" s="2" t="s">
        <v>75</v>
      </c>
      <c r="C54" s="33">
        <v>10</v>
      </c>
      <c r="D54" s="50" t="s">
        <v>76</v>
      </c>
      <c r="E54" s="13">
        <v>4</v>
      </c>
      <c r="F54" s="13">
        <v>0</v>
      </c>
      <c r="G54" s="13">
        <v>0</v>
      </c>
      <c r="H54" s="83">
        <f t="shared" si="11"/>
        <v>4</v>
      </c>
      <c r="I54" s="105">
        <f>H54+'06.10'!I54</f>
        <v>1624</v>
      </c>
      <c r="J54" s="16">
        <v>1</v>
      </c>
      <c r="K54" s="16">
        <v>1</v>
      </c>
      <c r="L54" s="16">
        <v>1</v>
      </c>
      <c r="M54" s="17">
        <f t="shared" si="12"/>
        <v>1613</v>
      </c>
      <c r="N54" s="86">
        <v>10</v>
      </c>
      <c r="O54" s="3"/>
      <c r="P54" s="3"/>
      <c r="Q54" s="3"/>
      <c r="R54" s="3"/>
    </row>
    <row r="55" spans="1:18" ht="17.55" customHeight="1" x14ac:dyDescent="0.3">
      <c r="A55" s="1">
        <f t="shared" si="4"/>
        <v>43745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H55+'06.10'!I55</f>
        <v>219</v>
      </c>
      <c r="J55" s="16"/>
      <c r="K55" s="16"/>
      <c r="L55" s="16">
        <v>0</v>
      </c>
      <c r="M55" s="17">
        <f t="shared" si="12"/>
        <v>219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43745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H56+'06.10'!I56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43745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H57+'06.10'!I57</f>
        <v>655</v>
      </c>
      <c r="J57" s="16">
        <v>4</v>
      </c>
      <c r="K57" s="16">
        <v>4</v>
      </c>
      <c r="L57" s="16">
        <v>1</v>
      </c>
      <c r="M57" s="17">
        <f t="shared" si="12"/>
        <v>650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43745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H58+'06.10'!I58</f>
        <v>1332</v>
      </c>
      <c r="J58" s="16">
        <v>6</v>
      </c>
      <c r="K58" s="16">
        <v>6</v>
      </c>
      <c r="L58" s="16">
        <v>4</v>
      </c>
      <c r="M58" s="17">
        <f t="shared" si="12"/>
        <v>1320</v>
      </c>
      <c r="N58" s="86">
        <v>6</v>
      </c>
      <c r="O58" s="3"/>
      <c r="P58" s="3"/>
      <c r="Q58" s="3"/>
      <c r="R58" s="3"/>
    </row>
    <row r="59" spans="1:18" ht="17.55" customHeight="1" x14ac:dyDescent="0.3">
      <c r="A59" s="1">
        <f t="shared" si="4"/>
        <v>43745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H59+'06.10'!I59</f>
        <v>742</v>
      </c>
      <c r="J59" s="16">
        <v>8</v>
      </c>
      <c r="K59" s="16">
        <v>7</v>
      </c>
      <c r="L59" s="16">
        <v>6</v>
      </c>
      <c r="M59" s="17">
        <f t="shared" si="12"/>
        <v>732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43745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H60+'06.10'!I60</f>
        <v>353</v>
      </c>
      <c r="J60" s="16"/>
      <c r="K60" s="16"/>
      <c r="L60" s="16">
        <v>0</v>
      </c>
      <c r="M60" s="17">
        <f t="shared" si="12"/>
        <v>350</v>
      </c>
      <c r="N60" s="86">
        <v>3</v>
      </c>
      <c r="O60" s="3"/>
      <c r="P60" s="3"/>
      <c r="Q60" s="3"/>
      <c r="R60" s="3"/>
    </row>
    <row r="61" spans="1:18" ht="17.55" customHeight="1" x14ac:dyDescent="0.3">
      <c r="A61" s="1">
        <f t="shared" si="4"/>
        <v>43745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H61+'06.10'!I61</f>
        <v>469</v>
      </c>
      <c r="J61" s="16"/>
      <c r="K61" s="16"/>
      <c r="L61" s="16">
        <v>0</v>
      </c>
      <c r="M61" s="17">
        <f t="shared" si="12"/>
        <v>467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43745</v>
      </c>
      <c r="B62" s="2" t="s">
        <v>91</v>
      </c>
      <c r="C62" s="33">
        <v>18</v>
      </c>
      <c r="D62" s="50" t="s">
        <v>92</v>
      </c>
      <c r="E62" s="13">
        <v>1</v>
      </c>
      <c r="F62" s="13">
        <v>0</v>
      </c>
      <c r="G62" s="13">
        <v>0</v>
      </c>
      <c r="H62" s="83">
        <f t="shared" si="11"/>
        <v>1</v>
      </c>
      <c r="I62" s="105">
        <f>H62+'06.10'!I62</f>
        <v>826</v>
      </c>
      <c r="J62" s="16"/>
      <c r="K62" s="16"/>
      <c r="L62" s="16">
        <v>0</v>
      </c>
      <c r="M62" s="17">
        <f t="shared" si="12"/>
        <v>825</v>
      </c>
      <c r="N62" s="86">
        <v>1</v>
      </c>
      <c r="O62" s="3"/>
      <c r="P62" s="3"/>
      <c r="Q62" s="3"/>
      <c r="R62" s="3"/>
    </row>
    <row r="63" spans="1:18" ht="17.55" customHeight="1" x14ac:dyDescent="0.3">
      <c r="A63" s="1">
        <f t="shared" si="4"/>
        <v>43745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H63+'06.10'!I63</f>
        <v>775</v>
      </c>
      <c r="J63" s="16">
        <v>6</v>
      </c>
      <c r="K63" s="16">
        <v>5</v>
      </c>
      <c r="L63" s="16">
        <v>5</v>
      </c>
      <c r="M63" s="17">
        <f t="shared" si="12"/>
        <v>765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43745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H64+'06.10'!I64</f>
        <v>954</v>
      </c>
      <c r="J64" s="16"/>
      <c r="K64" s="16"/>
      <c r="L64" s="16">
        <v>0</v>
      </c>
      <c r="M64" s="17">
        <f t="shared" si="12"/>
        <v>952</v>
      </c>
      <c r="N64" s="86">
        <v>2</v>
      </c>
      <c r="O64" s="3"/>
      <c r="P64" s="3"/>
      <c r="Q64" s="3"/>
      <c r="R64" s="3"/>
    </row>
    <row r="65" spans="1:18" ht="17.55" customHeight="1" x14ac:dyDescent="0.3">
      <c r="A65" s="1">
        <f t="shared" si="4"/>
        <v>43745</v>
      </c>
      <c r="B65" s="2" t="s">
        <v>97</v>
      </c>
      <c r="C65" s="33">
        <v>21</v>
      </c>
      <c r="D65" s="50" t="s">
        <v>98</v>
      </c>
      <c r="E65" s="13">
        <v>2</v>
      </c>
      <c r="F65" s="13">
        <v>0</v>
      </c>
      <c r="G65" s="13">
        <v>0</v>
      </c>
      <c r="H65" s="83">
        <f t="shared" si="11"/>
        <v>2</v>
      </c>
      <c r="I65" s="105">
        <f>H65+'06.10'!I65</f>
        <v>474</v>
      </c>
      <c r="J65" s="16">
        <v>4</v>
      </c>
      <c r="K65" s="16">
        <v>4</v>
      </c>
      <c r="L65" s="16">
        <v>4</v>
      </c>
      <c r="M65" s="17">
        <f t="shared" si="12"/>
        <v>467</v>
      </c>
      <c r="N65" s="86">
        <v>3</v>
      </c>
      <c r="O65" s="3"/>
      <c r="P65" s="3"/>
      <c r="Q65" s="3"/>
      <c r="R65" s="3"/>
    </row>
    <row r="66" spans="1:18" ht="17.55" customHeight="1" x14ac:dyDescent="0.3">
      <c r="A66" s="1">
        <f t="shared" si="4"/>
        <v>43745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H66+'06.10'!I66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43745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H67+'06.10'!I67</f>
        <v>699</v>
      </c>
      <c r="J67" s="16">
        <v>7</v>
      </c>
      <c r="K67" s="16">
        <v>5</v>
      </c>
      <c r="L67" s="16">
        <v>4</v>
      </c>
      <c r="M67" s="17">
        <f t="shared" si="12"/>
        <v>687</v>
      </c>
      <c r="N67" s="86">
        <v>5</v>
      </c>
      <c r="O67" s="3"/>
      <c r="P67" s="3"/>
      <c r="Q67" s="3"/>
      <c r="R67" s="3"/>
    </row>
    <row r="68" spans="1:18" ht="17.55" customHeight="1" x14ac:dyDescent="0.3">
      <c r="A68" s="1">
        <f t="shared" si="4"/>
        <v>43745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H68+'06.10'!I68</f>
        <v>356</v>
      </c>
      <c r="J68" s="16">
        <v>2</v>
      </c>
      <c r="K68" s="16">
        <v>2</v>
      </c>
      <c r="L68" s="16">
        <v>0</v>
      </c>
      <c r="M68" s="17">
        <f t="shared" si="12"/>
        <v>354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43745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H69+'06.10'!I69</f>
        <v>801</v>
      </c>
      <c r="J69" s="16">
        <v>2</v>
      </c>
      <c r="K69" s="16">
        <v>1</v>
      </c>
      <c r="L69" s="16">
        <v>0</v>
      </c>
      <c r="M69" s="17">
        <f t="shared" si="12"/>
        <v>791</v>
      </c>
      <c r="N69" s="86">
        <v>8</v>
      </c>
      <c r="O69" s="3"/>
      <c r="P69" s="3"/>
      <c r="Q69" s="3"/>
      <c r="R69" s="3"/>
    </row>
    <row r="70" spans="1:18" ht="17.55" customHeight="1" x14ac:dyDescent="0.3">
      <c r="A70" s="1">
        <f t="shared" si="4"/>
        <v>43745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H70+'06.10'!I70</f>
        <v>751</v>
      </c>
      <c r="J70" s="16">
        <v>2</v>
      </c>
      <c r="K70" s="16">
        <v>2</v>
      </c>
      <c r="L70" s="16">
        <v>0</v>
      </c>
      <c r="M70" s="17">
        <f t="shared" si="12"/>
        <v>747</v>
      </c>
      <c r="N70" s="86">
        <v>2</v>
      </c>
      <c r="O70" s="3"/>
      <c r="P70" s="3"/>
      <c r="Q70" s="3"/>
      <c r="R70" s="3"/>
    </row>
    <row r="71" spans="1:18" ht="17.55" customHeight="1" x14ac:dyDescent="0.3">
      <c r="A71" s="1">
        <f t="shared" si="4"/>
        <v>43745</v>
      </c>
      <c r="B71" s="2" t="s">
        <v>109</v>
      </c>
      <c r="C71" s="33">
        <v>27</v>
      </c>
      <c r="D71" s="50" t="s">
        <v>110</v>
      </c>
      <c r="E71" s="13">
        <v>1</v>
      </c>
      <c r="F71" s="13">
        <v>0</v>
      </c>
      <c r="G71" s="13">
        <v>0</v>
      </c>
      <c r="H71" s="83">
        <f t="shared" si="11"/>
        <v>1</v>
      </c>
      <c r="I71" s="105">
        <f>H71+'06.10'!I71</f>
        <v>767</v>
      </c>
      <c r="J71" s="16"/>
      <c r="K71" s="16"/>
      <c r="L71" s="16">
        <v>0</v>
      </c>
      <c r="M71" s="17">
        <f t="shared" si="12"/>
        <v>765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43745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H72+'06.10'!I72</f>
        <v>289</v>
      </c>
      <c r="J72" s="16"/>
      <c r="K72" s="16"/>
      <c r="L72" s="16">
        <v>0</v>
      </c>
      <c r="M72" s="17">
        <f t="shared" si="12"/>
        <v>283</v>
      </c>
      <c r="N72" s="86">
        <v>6</v>
      </c>
      <c r="O72" s="3"/>
      <c r="P72" s="3"/>
      <c r="Q72" s="3"/>
      <c r="R72" s="3"/>
    </row>
    <row r="73" spans="1:18" ht="17.55" customHeight="1" x14ac:dyDescent="0.3">
      <c r="A73" s="1">
        <f t="shared" si="4"/>
        <v>43745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H73+'06.10'!I73</f>
        <v>389</v>
      </c>
      <c r="J73" s="16">
        <v>3</v>
      </c>
      <c r="K73" s="16">
        <v>3</v>
      </c>
      <c r="L73" s="16">
        <v>3</v>
      </c>
      <c r="M73" s="17">
        <f t="shared" si="12"/>
        <v>385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43745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H74+'06.10'!I74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43745</v>
      </c>
      <c r="B75" s="2">
        <v>1</v>
      </c>
      <c r="C75" s="29"/>
      <c r="D75" s="22" t="s">
        <v>117</v>
      </c>
      <c r="E75" s="23">
        <f>SUM(E45:E74)</f>
        <v>18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18</v>
      </c>
      <c r="I75" s="23">
        <f t="shared" si="13"/>
        <v>19015</v>
      </c>
      <c r="J75" s="23">
        <f t="shared" si="13"/>
        <v>104</v>
      </c>
      <c r="K75" s="23">
        <f t="shared" si="13"/>
        <v>85</v>
      </c>
      <c r="L75" s="23">
        <f t="shared" si="13"/>
        <v>58</v>
      </c>
      <c r="M75" s="23">
        <f t="shared" si="13"/>
        <v>18833</v>
      </c>
      <c r="N75" s="23">
        <f t="shared" si="13"/>
        <v>78</v>
      </c>
      <c r="O75" s="3"/>
      <c r="P75" s="3"/>
      <c r="Q75" s="3"/>
      <c r="R75" s="3"/>
    </row>
    <row r="76" spans="1:18" ht="17.55" customHeight="1" x14ac:dyDescent="0.3">
      <c r="A76" s="1">
        <f t="shared" si="4"/>
        <v>43745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43745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43745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43745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43745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43745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43745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43745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43745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43745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43745</v>
      </c>
      <c r="B86" s="2">
        <v>1</v>
      </c>
      <c r="E86" s="30"/>
    </row>
    <row r="87" spans="1:14" x14ac:dyDescent="0.3">
      <c r="A87" s="1">
        <f t="shared" si="4"/>
        <v>43745</v>
      </c>
      <c r="B87" s="2">
        <v>1</v>
      </c>
      <c r="E87" s="30"/>
    </row>
    <row r="88" spans="1:14" x14ac:dyDescent="0.3">
      <c r="A88" s="1">
        <f t="shared" si="4"/>
        <v>43745</v>
      </c>
      <c r="B88" s="2">
        <v>1</v>
      </c>
      <c r="E88" s="30"/>
    </row>
    <row r="89" spans="1:14" x14ac:dyDescent="0.3">
      <c r="A89" s="1">
        <f t="shared" ref="A89" si="14">$N$3</f>
        <v>43745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43744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43744</v>
      </c>
      <c r="B2" s="2">
        <v>1</v>
      </c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41"/>
      <c r="N2" s="152"/>
    </row>
    <row r="3" spans="1:20" ht="17.399999999999999" x14ac:dyDescent="0.3">
      <c r="A3" s="1">
        <f t="shared" si="0"/>
        <v>43744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43744</v>
      </c>
      <c r="O3" s="3"/>
      <c r="P3" s="3"/>
      <c r="Q3" s="3"/>
      <c r="R3" s="3"/>
    </row>
    <row r="4" spans="1:20" ht="17.399999999999999" x14ac:dyDescent="0.3">
      <c r="A4" s="1">
        <f t="shared" si="0"/>
        <v>43744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43744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43744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43744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43744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43744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314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1338</v>
      </c>
      <c r="O9" s="3"/>
      <c r="P9" s="3"/>
      <c r="Q9" s="40" t="str">
        <f>"24 N›Uvq ?? msL¨v = "&amp;H36</f>
        <v>24 N›Uvq ?? msL¨v = 314</v>
      </c>
    </row>
    <row r="10" spans="1:20" ht="57.6" x14ac:dyDescent="0.3">
      <c r="A10" s="1">
        <f t="shared" si="0"/>
        <v>43744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51" t="s">
        <v>142</v>
      </c>
      <c r="I10" s="65" t="str">
        <f>"me©‡gvU fwZ©
= "&amp;I36</f>
        <v>me©‡gvU fwZ©
= 89930</v>
      </c>
      <c r="J10" s="65" t="str">
        <f>"ch©v‡jvPbvi Rb¨ †cÖwiZ g„„Zz¨ 
= "&amp;J36</f>
        <v>ch©v‡jvPbvi Rb¨ †cÖwiZ g„„Zz¨ 
= 236</v>
      </c>
      <c r="K10" s="65" t="str">
        <f>"ch©v‡jvPbv m¤úbœK…Z g„„Zz¨ 
= "&amp;K36</f>
        <v>ch©v‡jvPbv m¤úbœK…Z g„„Zz¨ 
= 136</v>
      </c>
      <c r="L10" s="65" t="str">
        <f>"wbwðZ g„„Zz¨ 
= "&amp;L36</f>
        <v>wbwðZ g„„Zz¨ 
= 81</v>
      </c>
      <c r="M10" s="65" t="str">
        <f>"QvocÎ cÖvß †ivMx
 = "&amp;M36</f>
        <v>QvocÎ cÖvß †ivMx
 = 88356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43744</v>
      </c>
      <c r="B11" s="2" t="s">
        <v>9</v>
      </c>
      <c r="C11" s="12">
        <v>1</v>
      </c>
      <c r="D11" s="57" t="s">
        <v>10</v>
      </c>
      <c r="E11" s="13">
        <v>16</v>
      </c>
      <c r="F11" s="13">
        <v>0</v>
      </c>
      <c r="G11" s="13">
        <v>0</v>
      </c>
      <c r="H11" s="82">
        <f>SUM(E11:G11)</f>
        <v>16</v>
      </c>
      <c r="I11" s="104">
        <f>H11+'05.10'!I11</f>
        <v>7777</v>
      </c>
      <c r="J11" s="13">
        <v>40</v>
      </c>
      <c r="K11" s="13">
        <v>18</v>
      </c>
      <c r="L11" s="13">
        <v>8</v>
      </c>
      <c r="M11" s="14">
        <f t="shared" ref="M11:M23" si="1">I11-N11-J11</f>
        <v>7615</v>
      </c>
      <c r="N11" s="85">
        <v>122</v>
      </c>
      <c r="O11" s="3"/>
      <c r="P11" s="3"/>
      <c r="Q11" s="3"/>
      <c r="R11" s="3"/>
    </row>
    <row r="12" spans="1:20" x14ac:dyDescent="0.3">
      <c r="A12" s="1">
        <f t="shared" si="0"/>
        <v>43744</v>
      </c>
      <c r="B12" s="2" t="s">
        <v>11</v>
      </c>
      <c r="C12" s="15">
        <v>2</v>
      </c>
      <c r="D12" s="59" t="s">
        <v>144</v>
      </c>
      <c r="E12" s="13">
        <v>12</v>
      </c>
      <c r="F12" s="13">
        <v>0</v>
      </c>
      <c r="G12" s="13">
        <v>0</v>
      </c>
      <c r="H12" s="83">
        <f t="shared" ref="H12:H23" si="2">SUM(E12:G12)</f>
        <v>12</v>
      </c>
      <c r="I12" s="105">
        <f>H12+'05.10'!I12</f>
        <v>4534</v>
      </c>
      <c r="J12" s="16">
        <v>2</v>
      </c>
      <c r="K12" s="16">
        <v>0</v>
      </c>
      <c r="L12" s="16">
        <v>0</v>
      </c>
      <c r="M12" s="17">
        <f t="shared" si="1"/>
        <v>4451</v>
      </c>
      <c r="N12" s="86">
        <v>81</v>
      </c>
      <c r="O12" s="3"/>
      <c r="P12" s="3"/>
      <c r="Q12" s="3"/>
      <c r="R12" s="3"/>
    </row>
    <row r="13" spans="1:20" x14ac:dyDescent="0.3">
      <c r="A13" s="1">
        <f t="shared" si="0"/>
        <v>43744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H13+'05.10'!I13</f>
        <v>1384</v>
      </c>
      <c r="J13" s="16">
        <v>15</v>
      </c>
      <c r="K13" s="16">
        <v>4</v>
      </c>
      <c r="L13" s="16">
        <v>4</v>
      </c>
      <c r="M13" s="17">
        <f t="shared" si="1"/>
        <v>1361</v>
      </c>
      <c r="N13" s="86">
        <v>8</v>
      </c>
      <c r="O13" s="3"/>
      <c r="Q13" s="3"/>
      <c r="R13" s="3"/>
    </row>
    <row r="14" spans="1:20" x14ac:dyDescent="0.3">
      <c r="A14" s="1">
        <f t="shared" si="0"/>
        <v>43744</v>
      </c>
      <c r="B14" s="2" t="s">
        <v>14</v>
      </c>
      <c r="C14" s="15">
        <v>4</v>
      </c>
      <c r="D14" s="59" t="s">
        <v>145</v>
      </c>
      <c r="E14" s="13">
        <v>8</v>
      </c>
      <c r="F14" s="13">
        <v>0</v>
      </c>
      <c r="G14" s="13">
        <v>0</v>
      </c>
      <c r="H14" s="83">
        <f t="shared" si="2"/>
        <v>8</v>
      </c>
      <c r="I14" s="105">
        <f>H14+'05.10'!I14</f>
        <v>3406</v>
      </c>
      <c r="J14" s="16">
        <v>7</v>
      </c>
      <c r="K14" s="16">
        <v>3</v>
      </c>
      <c r="L14" s="16">
        <v>0</v>
      </c>
      <c r="M14" s="17">
        <f t="shared" si="1"/>
        <v>3357</v>
      </c>
      <c r="N14" s="86">
        <v>42</v>
      </c>
      <c r="O14" s="3"/>
      <c r="P14" s="3"/>
      <c r="Q14" s="3"/>
      <c r="R14" s="3"/>
    </row>
    <row r="15" spans="1:20" ht="17.399999999999999" x14ac:dyDescent="0.3">
      <c r="A15" s="1">
        <f t="shared" si="0"/>
        <v>43744</v>
      </c>
      <c r="B15" s="2" t="s">
        <v>19</v>
      </c>
      <c r="C15" s="15">
        <v>5</v>
      </c>
      <c r="D15" s="59" t="s">
        <v>20</v>
      </c>
      <c r="E15" s="13">
        <v>5</v>
      </c>
      <c r="F15" s="13">
        <v>0</v>
      </c>
      <c r="G15" s="13">
        <v>0</v>
      </c>
      <c r="H15" s="83">
        <f t="shared" si="2"/>
        <v>5</v>
      </c>
      <c r="I15" s="105">
        <f>H15+'05.10'!I15</f>
        <v>1499</v>
      </c>
      <c r="J15" s="16">
        <v>3</v>
      </c>
      <c r="K15" s="16">
        <v>2</v>
      </c>
      <c r="L15" s="16">
        <v>2</v>
      </c>
      <c r="M15" s="17">
        <f t="shared" si="1"/>
        <v>1478</v>
      </c>
      <c r="N15" s="86">
        <v>18</v>
      </c>
      <c r="O15" s="3"/>
      <c r="P15" s="3"/>
      <c r="Q15" s="3"/>
      <c r="R15" s="3"/>
    </row>
    <row r="16" spans="1:20" ht="17.399999999999999" x14ac:dyDescent="0.3">
      <c r="A16" s="1">
        <f t="shared" si="0"/>
        <v>43744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H16+'05.10'!I16</f>
        <v>984</v>
      </c>
      <c r="J16" s="16"/>
      <c r="K16" s="16"/>
      <c r="L16" s="16">
        <v>0</v>
      </c>
      <c r="M16" s="17">
        <f t="shared" si="1"/>
        <v>980</v>
      </c>
      <c r="N16" s="86">
        <v>4</v>
      </c>
      <c r="O16" s="3"/>
      <c r="P16" s="3"/>
      <c r="Q16" s="3"/>
      <c r="R16" s="3"/>
    </row>
    <row r="17" spans="1:18" x14ac:dyDescent="0.3">
      <c r="A17" s="1">
        <f t="shared" si="0"/>
        <v>43744</v>
      </c>
      <c r="B17" s="2" t="s">
        <v>23</v>
      </c>
      <c r="C17" s="15">
        <v>7</v>
      </c>
      <c r="D17" s="61" t="s">
        <v>24</v>
      </c>
      <c r="E17" s="13">
        <v>5</v>
      </c>
      <c r="F17" s="13">
        <v>0</v>
      </c>
      <c r="G17" s="13">
        <v>0</v>
      </c>
      <c r="H17" s="83">
        <f t="shared" si="2"/>
        <v>5</v>
      </c>
      <c r="I17" s="105">
        <f>H17+'05.10'!I17</f>
        <v>3825</v>
      </c>
      <c r="J17" s="16">
        <v>15</v>
      </c>
      <c r="K17" s="16">
        <v>7</v>
      </c>
      <c r="L17" s="16">
        <v>3</v>
      </c>
      <c r="M17" s="17">
        <f t="shared" si="1"/>
        <v>3787</v>
      </c>
      <c r="N17" s="86">
        <v>23</v>
      </c>
      <c r="O17" s="3"/>
      <c r="P17" s="3"/>
      <c r="Q17" s="3"/>
      <c r="R17" s="3"/>
    </row>
    <row r="18" spans="1:18" ht="17.399999999999999" x14ac:dyDescent="0.3">
      <c r="A18" s="1">
        <f t="shared" si="0"/>
        <v>43744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H18+'05.10'!I18</f>
        <v>341</v>
      </c>
      <c r="J18" s="16"/>
      <c r="K18" s="16"/>
      <c r="L18" s="16">
        <v>0</v>
      </c>
      <c r="M18" s="17">
        <f t="shared" si="1"/>
        <v>340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43744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H19+'05.10'!I19</f>
        <v>1655</v>
      </c>
      <c r="J19" s="16"/>
      <c r="K19" s="16">
        <v>0</v>
      </c>
      <c r="L19" s="16">
        <v>0</v>
      </c>
      <c r="M19" s="17">
        <f t="shared" si="1"/>
        <v>1624</v>
      </c>
      <c r="N19" s="86">
        <v>31</v>
      </c>
      <c r="O19" s="3"/>
      <c r="P19" s="3"/>
      <c r="Q19" s="3"/>
      <c r="R19" s="3"/>
    </row>
    <row r="20" spans="1:18" x14ac:dyDescent="0.3">
      <c r="A20" s="1">
        <f t="shared" si="0"/>
        <v>43744</v>
      </c>
      <c r="B20" s="2" t="s">
        <v>29</v>
      </c>
      <c r="C20" s="15">
        <v>10</v>
      </c>
      <c r="D20" s="59" t="s">
        <v>30</v>
      </c>
      <c r="E20" s="13">
        <v>4</v>
      </c>
      <c r="F20" s="13">
        <v>0</v>
      </c>
      <c r="G20" s="13">
        <v>0</v>
      </c>
      <c r="H20" s="83">
        <f t="shared" si="2"/>
        <v>4</v>
      </c>
      <c r="I20" s="105">
        <f>H20+'05.10'!I20</f>
        <v>2852</v>
      </c>
      <c r="J20" s="16">
        <v>2</v>
      </c>
      <c r="K20" s="16">
        <v>2</v>
      </c>
      <c r="L20" s="16">
        <v>2</v>
      </c>
      <c r="M20" s="17">
        <f t="shared" si="1"/>
        <v>2798</v>
      </c>
      <c r="N20" s="86">
        <v>52</v>
      </c>
      <c r="O20" s="3"/>
      <c r="P20" s="3"/>
      <c r="Q20" s="3"/>
      <c r="R20" s="3"/>
    </row>
    <row r="21" spans="1:18" ht="22.2" customHeight="1" x14ac:dyDescent="0.3">
      <c r="A21" s="1">
        <f t="shared" si="0"/>
        <v>43744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H21+'05.10'!I21</f>
        <v>237</v>
      </c>
      <c r="J21" s="16"/>
      <c r="K21" s="16"/>
      <c r="L21" s="16"/>
      <c r="M21" s="17">
        <f t="shared" si="1"/>
        <v>236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H22+'05.10'!I22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43744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55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55</v>
      </c>
      <c r="I24" s="94">
        <f t="shared" si="3"/>
        <v>28569</v>
      </c>
      <c r="J24" s="92">
        <f t="shared" si="3"/>
        <v>84</v>
      </c>
      <c r="K24" s="92">
        <f t="shared" si="3"/>
        <v>36</v>
      </c>
      <c r="L24" s="92">
        <f t="shared" si="3"/>
        <v>19</v>
      </c>
      <c r="M24" s="95">
        <f t="shared" si="3"/>
        <v>28102</v>
      </c>
      <c r="N24" s="96">
        <f t="shared" si="3"/>
        <v>383</v>
      </c>
      <c r="O24" s="3"/>
      <c r="P24" s="3"/>
      <c r="Q24" s="3"/>
      <c r="R24" s="3"/>
    </row>
    <row r="25" spans="1:18" x14ac:dyDescent="0.3">
      <c r="A25" s="1">
        <f t="shared" ref="A25:A88" si="4">$N$3</f>
        <v>43744</v>
      </c>
      <c r="B25" s="2">
        <v>1</v>
      </c>
      <c r="C25" s="78"/>
      <c r="D25" s="79" t="s">
        <v>119</v>
      </c>
      <c r="E25" s="97">
        <f>E75</f>
        <v>17</v>
      </c>
      <c r="F25" s="98">
        <f t="shared" ref="F25:N25" si="5">F75</f>
        <v>1</v>
      </c>
      <c r="G25" s="98">
        <f t="shared" si="5"/>
        <v>0</v>
      </c>
      <c r="H25" s="99">
        <f t="shared" si="5"/>
        <v>18</v>
      </c>
      <c r="I25" s="97">
        <f t="shared" si="5"/>
        <v>18997</v>
      </c>
      <c r="J25" s="98">
        <f t="shared" si="5"/>
        <v>104</v>
      </c>
      <c r="K25" s="98">
        <f t="shared" si="5"/>
        <v>85</v>
      </c>
      <c r="L25" s="100">
        <f t="shared" si="5"/>
        <v>58</v>
      </c>
      <c r="M25" s="101">
        <f t="shared" si="5"/>
        <v>18806</v>
      </c>
      <c r="N25" s="102">
        <f t="shared" si="5"/>
        <v>87</v>
      </c>
      <c r="O25" s="3"/>
      <c r="P25" s="3"/>
      <c r="Q25" s="3"/>
      <c r="R25" s="3"/>
    </row>
    <row r="26" spans="1:18" x14ac:dyDescent="0.3">
      <c r="A26" s="1">
        <f t="shared" si="4"/>
        <v>43744</v>
      </c>
      <c r="B26" s="2">
        <v>1</v>
      </c>
      <c r="C26" s="78"/>
      <c r="D26" s="79" t="s">
        <v>154</v>
      </c>
      <c r="E26" s="97">
        <f>E24+E25</f>
        <v>72</v>
      </c>
      <c r="F26" s="98">
        <f t="shared" ref="F26:N26" si="6">F24+F25</f>
        <v>1</v>
      </c>
      <c r="G26" s="98">
        <f t="shared" si="6"/>
        <v>0</v>
      </c>
      <c r="H26" s="99">
        <f t="shared" si="6"/>
        <v>73</v>
      </c>
      <c r="I26" s="97">
        <f t="shared" si="6"/>
        <v>47566</v>
      </c>
      <c r="J26" s="98">
        <f t="shared" si="6"/>
        <v>188</v>
      </c>
      <c r="K26" s="98">
        <f t="shared" si="6"/>
        <v>121</v>
      </c>
      <c r="L26" s="100">
        <f t="shared" si="6"/>
        <v>77</v>
      </c>
      <c r="M26" s="101">
        <f t="shared" si="6"/>
        <v>46908</v>
      </c>
      <c r="N26" s="102">
        <f t="shared" si="6"/>
        <v>470</v>
      </c>
      <c r="O26" s="3"/>
      <c r="P26" s="67"/>
      <c r="Q26" s="3"/>
      <c r="R26" s="3"/>
    </row>
    <row r="27" spans="1:18" x14ac:dyDescent="0.3">
      <c r="A27" s="1">
        <f t="shared" si="4"/>
        <v>43744</v>
      </c>
      <c r="B27" s="2">
        <v>1</v>
      </c>
      <c r="C27" s="80"/>
      <c r="D27" s="81" t="s">
        <v>120</v>
      </c>
      <c r="E27" s="97">
        <f>SUM(E28:E35)</f>
        <v>241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241</v>
      </c>
      <c r="I27" s="97">
        <f t="shared" si="7"/>
        <v>42364</v>
      </c>
      <c r="J27" s="98">
        <f t="shared" si="7"/>
        <v>48</v>
      </c>
      <c r="K27" s="98">
        <f t="shared" si="7"/>
        <v>15</v>
      </c>
      <c r="L27" s="100">
        <f t="shared" si="7"/>
        <v>4</v>
      </c>
      <c r="M27" s="101">
        <f t="shared" si="7"/>
        <v>41448</v>
      </c>
      <c r="N27" s="102">
        <f t="shared" si="7"/>
        <v>868</v>
      </c>
      <c r="O27" s="3"/>
      <c r="P27" s="3"/>
      <c r="Q27" s="3"/>
      <c r="R27" s="3"/>
    </row>
    <row r="28" spans="1:18" x14ac:dyDescent="0.3">
      <c r="A28" s="1">
        <f t="shared" si="4"/>
        <v>43744</v>
      </c>
      <c r="B28" s="2" t="s">
        <v>31</v>
      </c>
      <c r="C28" s="12">
        <v>1</v>
      </c>
      <c r="D28" s="48" t="s">
        <v>32</v>
      </c>
      <c r="E28" s="13">
        <v>33</v>
      </c>
      <c r="F28" s="13">
        <v>0</v>
      </c>
      <c r="G28" s="13">
        <v>0</v>
      </c>
      <c r="H28" s="82">
        <f t="shared" ref="H28:H35" si="8">SUM(E28:G28)</f>
        <v>33</v>
      </c>
      <c r="I28" s="104">
        <f>H28+'05.10'!I28</f>
        <v>10389</v>
      </c>
      <c r="J28" s="13">
        <v>10</v>
      </c>
      <c r="K28" s="13">
        <v>2</v>
      </c>
      <c r="L28" s="13">
        <v>1</v>
      </c>
      <c r="M28" s="14">
        <f t="shared" ref="M28:M35" si="9">I28-N28-J28</f>
        <v>10256</v>
      </c>
      <c r="N28" s="85">
        <v>123</v>
      </c>
      <c r="O28" s="3"/>
      <c r="P28" s="3"/>
      <c r="Q28" s="3"/>
      <c r="R28" s="3"/>
    </row>
    <row r="29" spans="1:18" x14ac:dyDescent="0.3">
      <c r="A29" s="1">
        <f t="shared" si="4"/>
        <v>43744</v>
      </c>
      <c r="B29" s="2" t="s">
        <v>33</v>
      </c>
      <c r="C29" s="15">
        <v>2</v>
      </c>
      <c r="D29" s="50" t="s">
        <v>156</v>
      </c>
      <c r="E29" s="13">
        <v>41</v>
      </c>
      <c r="F29" s="13">
        <v>0</v>
      </c>
      <c r="G29" s="13">
        <v>0</v>
      </c>
      <c r="H29" s="83">
        <f t="shared" si="8"/>
        <v>41</v>
      </c>
      <c r="I29" s="105">
        <f>H29+'05.10'!I29</f>
        <v>6914</v>
      </c>
      <c r="J29" s="16">
        <v>5</v>
      </c>
      <c r="K29" s="16">
        <v>2</v>
      </c>
      <c r="L29" s="16">
        <v>0</v>
      </c>
      <c r="M29" s="17">
        <f t="shared" si="9"/>
        <v>6790</v>
      </c>
      <c r="N29" s="86">
        <v>119</v>
      </c>
      <c r="O29" s="3"/>
      <c r="P29" s="3"/>
      <c r="Q29" s="3"/>
      <c r="R29" s="3"/>
    </row>
    <row r="30" spans="1:18" x14ac:dyDescent="0.3">
      <c r="A30" s="1">
        <f t="shared" si="4"/>
        <v>43744</v>
      </c>
      <c r="B30" s="2" t="s">
        <v>35</v>
      </c>
      <c r="C30" s="15">
        <v>3</v>
      </c>
      <c r="D30" s="50" t="s">
        <v>36</v>
      </c>
      <c r="E30" s="13">
        <v>108</v>
      </c>
      <c r="F30" s="13">
        <v>0</v>
      </c>
      <c r="G30" s="13">
        <v>0</v>
      </c>
      <c r="H30" s="83">
        <f t="shared" si="8"/>
        <v>108</v>
      </c>
      <c r="I30" s="105">
        <f>H30+'05.10'!I30</f>
        <v>9637</v>
      </c>
      <c r="J30" s="16">
        <v>13</v>
      </c>
      <c r="K30" s="16">
        <v>7</v>
      </c>
      <c r="L30" s="16">
        <v>2</v>
      </c>
      <c r="M30" s="17">
        <f t="shared" si="9"/>
        <v>9225</v>
      </c>
      <c r="N30" s="86">
        <v>399</v>
      </c>
      <c r="O30" s="3"/>
      <c r="P30" s="3"/>
      <c r="Q30" s="3"/>
      <c r="R30" s="3"/>
    </row>
    <row r="31" spans="1:18" x14ac:dyDescent="0.3">
      <c r="A31" s="1">
        <f t="shared" si="4"/>
        <v>43744</v>
      </c>
      <c r="B31" s="2" t="s">
        <v>37</v>
      </c>
      <c r="C31" s="15">
        <v>4</v>
      </c>
      <c r="D31" s="50" t="s">
        <v>38</v>
      </c>
      <c r="E31" s="13">
        <v>1</v>
      </c>
      <c r="F31" s="13">
        <v>0</v>
      </c>
      <c r="G31" s="13">
        <v>0</v>
      </c>
      <c r="H31" s="83">
        <f t="shared" si="8"/>
        <v>1</v>
      </c>
      <c r="I31" s="105">
        <f>H31+'05.10'!I31</f>
        <v>2005</v>
      </c>
      <c r="J31" s="16">
        <v>4</v>
      </c>
      <c r="K31" s="16">
        <v>1</v>
      </c>
      <c r="L31" s="16">
        <v>1</v>
      </c>
      <c r="M31" s="17">
        <f t="shared" si="9"/>
        <v>1983</v>
      </c>
      <c r="N31" s="86">
        <v>18</v>
      </c>
      <c r="O31" s="3"/>
      <c r="P31" s="3"/>
      <c r="Q31" s="3"/>
      <c r="R31" s="3"/>
    </row>
    <row r="32" spans="1:18" x14ac:dyDescent="0.3">
      <c r="A32" s="1">
        <f t="shared" si="4"/>
        <v>43744</v>
      </c>
      <c r="B32" s="2" t="s">
        <v>39</v>
      </c>
      <c r="C32" s="15">
        <v>5</v>
      </c>
      <c r="D32" s="50" t="s">
        <v>40</v>
      </c>
      <c r="E32" s="13">
        <v>14</v>
      </c>
      <c r="F32" s="13">
        <v>0</v>
      </c>
      <c r="G32" s="13">
        <v>0</v>
      </c>
      <c r="H32" s="83">
        <f t="shared" si="8"/>
        <v>14</v>
      </c>
      <c r="I32" s="105">
        <f>H32+'05.10'!I32</f>
        <v>4367</v>
      </c>
      <c r="J32" s="16">
        <v>5</v>
      </c>
      <c r="K32" s="16">
        <v>0</v>
      </c>
      <c r="L32" s="16">
        <v>0</v>
      </c>
      <c r="M32" s="17">
        <f t="shared" si="9"/>
        <v>4285</v>
      </c>
      <c r="N32" s="86">
        <v>77</v>
      </c>
      <c r="O32" s="3"/>
      <c r="P32" s="3"/>
      <c r="Q32" s="3"/>
      <c r="R32" s="3"/>
    </row>
    <row r="33" spans="1:18" x14ac:dyDescent="0.3">
      <c r="A33" s="1">
        <f t="shared" si="4"/>
        <v>43744</v>
      </c>
      <c r="B33" s="2" t="s">
        <v>41</v>
      </c>
      <c r="C33" s="15">
        <v>6</v>
      </c>
      <c r="D33" s="50" t="s">
        <v>42</v>
      </c>
      <c r="E33" s="13">
        <v>38</v>
      </c>
      <c r="F33" s="13">
        <v>0</v>
      </c>
      <c r="G33" s="13">
        <v>0</v>
      </c>
      <c r="H33" s="83">
        <f t="shared" si="8"/>
        <v>38</v>
      </c>
      <c r="I33" s="105">
        <f>H33+'05.10'!I33</f>
        <v>5922</v>
      </c>
      <c r="J33" s="16">
        <v>7</v>
      </c>
      <c r="K33" s="16">
        <v>3</v>
      </c>
      <c r="L33" s="16">
        <v>0</v>
      </c>
      <c r="M33" s="17">
        <f t="shared" si="9"/>
        <v>5818</v>
      </c>
      <c r="N33" s="86">
        <v>97</v>
      </c>
      <c r="O33" s="3"/>
      <c r="P33" s="3"/>
      <c r="Q33" s="3"/>
      <c r="R33" s="3"/>
    </row>
    <row r="34" spans="1:18" x14ac:dyDescent="0.3">
      <c r="A34" s="1">
        <f t="shared" si="4"/>
        <v>43744</v>
      </c>
      <c r="B34" s="2" t="s">
        <v>43</v>
      </c>
      <c r="C34" s="15">
        <v>7</v>
      </c>
      <c r="D34" s="50" t="s">
        <v>44</v>
      </c>
      <c r="E34" s="13">
        <v>2</v>
      </c>
      <c r="F34" s="13">
        <v>0</v>
      </c>
      <c r="G34" s="13">
        <v>0</v>
      </c>
      <c r="H34" s="83">
        <f t="shared" si="8"/>
        <v>2</v>
      </c>
      <c r="I34" s="105">
        <f>H34+'05.10'!I34</f>
        <v>951</v>
      </c>
      <c r="J34" s="16">
        <v>0</v>
      </c>
      <c r="K34" s="16">
        <v>0</v>
      </c>
      <c r="L34" s="16">
        <v>0</v>
      </c>
      <c r="M34" s="17">
        <f t="shared" si="9"/>
        <v>945</v>
      </c>
      <c r="N34" s="86">
        <v>6</v>
      </c>
      <c r="O34" s="3"/>
      <c r="P34" s="3"/>
      <c r="Q34" s="3"/>
      <c r="R34" s="3"/>
    </row>
    <row r="35" spans="1:18" x14ac:dyDescent="0.3">
      <c r="A35" s="1">
        <f t="shared" si="4"/>
        <v>43744</v>
      </c>
      <c r="B35" s="2" t="s">
        <v>45</v>
      </c>
      <c r="C35" s="20">
        <v>8</v>
      </c>
      <c r="D35" s="54" t="s">
        <v>46</v>
      </c>
      <c r="E35" s="13">
        <v>4</v>
      </c>
      <c r="F35" s="13">
        <v>0</v>
      </c>
      <c r="G35" s="13">
        <v>0</v>
      </c>
      <c r="H35" s="84">
        <f t="shared" si="8"/>
        <v>4</v>
      </c>
      <c r="I35" s="106">
        <f>H35+'05.10'!I35</f>
        <v>2179</v>
      </c>
      <c r="J35" s="18">
        <v>4</v>
      </c>
      <c r="K35" s="18">
        <v>0</v>
      </c>
      <c r="L35" s="18">
        <v>0</v>
      </c>
      <c r="M35" s="19">
        <f t="shared" si="9"/>
        <v>2146</v>
      </c>
      <c r="N35" s="87">
        <v>29</v>
      </c>
      <c r="O35" s="3"/>
      <c r="P35" s="3"/>
      <c r="Q35" s="3"/>
      <c r="R35" s="3"/>
    </row>
    <row r="36" spans="1:18" x14ac:dyDescent="0.3">
      <c r="A36" s="1">
        <f t="shared" si="4"/>
        <v>43744</v>
      </c>
      <c r="B36" s="2">
        <v>1</v>
      </c>
      <c r="C36" s="103"/>
      <c r="D36" s="22" t="s">
        <v>47</v>
      </c>
      <c r="E36" s="23">
        <f>SUM(E26:E27)</f>
        <v>313</v>
      </c>
      <c r="F36" s="23">
        <f t="shared" ref="F36:N36" si="10">SUM(F26:F27)</f>
        <v>1</v>
      </c>
      <c r="G36" s="23">
        <f t="shared" si="10"/>
        <v>0</v>
      </c>
      <c r="H36" s="23">
        <f t="shared" si="10"/>
        <v>314</v>
      </c>
      <c r="I36" s="23">
        <f t="shared" si="10"/>
        <v>89930</v>
      </c>
      <c r="J36" s="23">
        <f t="shared" si="10"/>
        <v>236</v>
      </c>
      <c r="K36" s="23">
        <f t="shared" si="10"/>
        <v>136</v>
      </c>
      <c r="L36" s="23">
        <f t="shared" si="10"/>
        <v>81</v>
      </c>
      <c r="M36" s="23">
        <f t="shared" si="10"/>
        <v>88356</v>
      </c>
      <c r="N36" s="23">
        <f t="shared" si="10"/>
        <v>1338</v>
      </c>
      <c r="O36" s="3"/>
      <c r="P36" s="3"/>
      <c r="Q36" s="3"/>
      <c r="R36" s="3"/>
    </row>
    <row r="37" spans="1:18" ht="21.6" customHeight="1" x14ac:dyDescent="0.3">
      <c r="A37" s="1">
        <f t="shared" si="4"/>
        <v>43744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43744</v>
      </c>
      <c r="B38" s="64">
        <v>1</v>
      </c>
      <c r="C38" s="69"/>
      <c r="D38" s="306" t="s">
        <v>199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43744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43744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43744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43744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43744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87</v>
      </c>
      <c r="O43" s="3"/>
      <c r="P43" s="3"/>
      <c r="Q43" s="3"/>
      <c r="R43" s="3"/>
    </row>
    <row r="44" spans="1:18" ht="58.2" customHeight="1" x14ac:dyDescent="0.3">
      <c r="A44" s="1">
        <f t="shared" si="4"/>
        <v>43744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51" t="s">
        <v>142</v>
      </c>
      <c r="I44" s="65" t="str">
        <f>"me©‡gvU fwZ© 
= "&amp;I75</f>
        <v>me©‡gvU fwZ© 
= 18997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85</v>
      </c>
      <c r="L44" s="65" t="str">
        <f>"wbwðZ g„„Zz¨ 
= "&amp;L75</f>
        <v>wbwðZ g„„Zz¨ 
= 58</v>
      </c>
      <c r="M44" s="65" t="str">
        <f>"QvocÎ cÖvß †ivMx
 = "&amp;M75</f>
        <v>QvocÎ cÖvß †ivMx
 = 18806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43744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H45+'05.10'!I45</f>
        <v>1177</v>
      </c>
      <c r="J45" s="13">
        <v>3</v>
      </c>
      <c r="K45" s="13">
        <v>2</v>
      </c>
      <c r="L45" s="13">
        <v>1</v>
      </c>
      <c r="M45" s="14">
        <f t="shared" ref="M45:M74" si="12">I45-N45-J45</f>
        <v>1172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43744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H46+'05.10'!I46</f>
        <v>1764</v>
      </c>
      <c r="J46" s="16">
        <v>11</v>
      </c>
      <c r="K46" s="16">
        <v>7</v>
      </c>
      <c r="L46" s="16">
        <v>5</v>
      </c>
      <c r="M46" s="17">
        <f t="shared" si="12"/>
        <v>1741</v>
      </c>
      <c r="N46" s="86">
        <v>12</v>
      </c>
      <c r="O46" s="3"/>
      <c r="P46" s="3"/>
      <c r="Q46" s="3"/>
      <c r="R46" s="3"/>
    </row>
    <row r="47" spans="1:18" ht="17.55" customHeight="1" x14ac:dyDescent="0.3">
      <c r="A47" s="1">
        <f t="shared" si="4"/>
        <v>43744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H47+'05.10'!I47</f>
        <v>635</v>
      </c>
      <c r="J47" s="16">
        <v>4</v>
      </c>
      <c r="K47" s="16">
        <v>2</v>
      </c>
      <c r="L47" s="16">
        <v>1</v>
      </c>
      <c r="M47" s="17">
        <f t="shared" si="12"/>
        <v>630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43744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H48+'05.10'!I48</f>
        <v>726</v>
      </c>
      <c r="J48" s="16">
        <v>8</v>
      </c>
      <c r="K48" s="16">
        <v>5</v>
      </c>
      <c r="L48" s="16">
        <v>3</v>
      </c>
      <c r="M48" s="17">
        <f t="shared" si="12"/>
        <v>714</v>
      </c>
      <c r="N48" s="86">
        <v>4</v>
      </c>
      <c r="O48" s="3"/>
      <c r="P48" s="3"/>
      <c r="Q48" s="3"/>
      <c r="R48" s="3"/>
    </row>
    <row r="49" spans="1:18" ht="17.55" customHeight="1" x14ac:dyDescent="0.3">
      <c r="A49" s="1">
        <f t="shared" si="4"/>
        <v>43744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H49+'05.10'!I49</f>
        <v>864</v>
      </c>
      <c r="J49" s="16">
        <v>12</v>
      </c>
      <c r="K49" s="16">
        <v>12</v>
      </c>
      <c r="L49" s="16">
        <v>12</v>
      </c>
      <c r="M49" s="17">
        <f t="shared" si="12"/>
        <v>850</v>
      </c>
      <c r="N49" s="86">
        <v>2</v>
      </c>
      <c r="O49" s="3"/>
      <c r="P49" s="3"/>
      <c r="Q49" s="3"/>
      <c r="R49" s="3"/>
    </row>
    <row r="50" spans="1:18" ht="17.55" customHeight="1" x14ac:dyDescent="0.3">
      <c r="A50" s="1">
        <f t="shared" si="4"/>
        <v>43744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H50+'05.10'!I50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43744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H51+'05.10'!I51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43744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H52+'05.10'!I52</f>
        <v>348</v>
      </c>
      <c r="J52" s="16">
        <v>1</v>
      </c>
      <c r="K52" s="16">
        <v>1</v>
      </c>
      <c r="L52" s="16">
        <v>1</v>
      </c>
      <c r="M52" s="17">
        <f t="shared" si="12"/>
        <v>343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43744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H53+'05.10'!I53</f>
        <v>208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1</v>
      </c>
      <c r="O53" s="3"/>
      <c r="P53" s="3"/>
      <c r="Q53" s="3"/>
      <c r="R53" s="3"/>
    </row>
    <row r="54" spans="1:18" ht="17.55" customHeight="1" x14ac:dyDescent="0.3">
      <c r="A54" s="1">
        <f t="shared" si="4"/>
        <v>43744</v>
      </c>
      <c r="B54" s="2" t="s">
        <v>75</v>
      </c>
      <c r="C54" s="33">
        <v>10</v>
      </c>
      <c r="D54" s="50" t="s">
        <v>76</v>
      </c>
      <c r="E54" s="13">
        <v>4</v>
      </c>
      <c r="F54" s="13">
        <v>1</v>
      </c>
      <c r="G54" s="13">
        <v>0</v>
      </c>
      <c r="H54" s="83">
        <f t="shared" si="11"/>
        <v>5</v>
      </c>
      <c r="I54" s="105">
        <f>H54+'05.10'!I54</f>
        <v>1620</v>
      </c>
      <c r="J54" s="16">
        <v>1</v>
      </c>
      <c r="K54" s="16">
        <v>1</v>
      </c>
      <c r="L54" s="16">
        <v>1</v>
      </c>
      <c r="M54" s="17">
        <f t="shared" si="12"/>
        <v>1610</v>
      </c>
      <c r="N54" s="86">
        <v>9</v>
      </c>
      <c r="O54" s="3"/>
      <c r="P54" s="3"/>
      <c r="Q54" s="3"/>
      <c r="R54" s="3"/>
    </row>
    <row r="55" spans="1:18" ht="17.55" customHeight="1" x14ac:dyDescent="0.3">
      <c r="A55" s="1">
        <f t="shared" si="4"/>
        <v>43744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H55+'05.10'!I55</f>
        <v>219</v>
      </c>
      <c r="J55" s="16"/>
      <c r="K55" s="16"/>
      <c r="L55" s="16">
        <v>0</v>
      </c>
      <c r="M55" s="17">
        <f t="shared" si="12"/>
        <v>219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43744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H56+'05.10'!I56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43744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H57+'05.10'!I57</f>
        <v>655</v>
      </c>
      <c r="J57" s="16">
        <v>4</v>
      </c>
      <c r="K57" s="16">
        <v>4</v>
      </c>
      <c r="L57" s="16">
        <v>1</v>
      </c>
      <c r="M57" s="17">
        <f t="shared" si="12"/>
        <v>650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43744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H58+'05.10'!I58</f>
        <v>1331</v>
      </c>
      <c r="J58" s="16">
        <v>6</v>
      </c>
      <c r="K58" s="16">
        <v>6</v>
      </c>
      <c r="L58" s="16">
        <v>4</v>
      </c>
      <c r="M58" s="17">
        <f t="shared" si="12"/>
        <v>1315</v>
      </c>
      <c r="N58" s="86">
        <v>10</v>
      </c>
      <c r="O58" s="3"/>
      <c r="P58" s="3"/>
      <c r="Q58" s="3"/>
      <c r="R58" s="3"/>
    </row>
    <row r="59" spans="1:18" ht="17.55" customHeight="1" x14ac:dyDescent="0.3">
      <c r="A59" s="1">
        <f t="shared" si="4"/>
        <v>43744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H59+'05.10'!I59</f>
        <v>741</v>
      </c>
      <c r="J59" s="16">
        <v>8</v>
      </c>
      <c r="K59" s="16">
        <v>7</v>
      </c>
      <c r="L59" s="16">
        <v>6</v>
      </c>
      <c r="M59" s="17">
        <f t="shared" si="12"/>
        <v>732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43744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H60+'05.10'!I60</f>
        <v>353</v>
      </c>
      <c r="J60" s="16"/>
      <c r="K60" s="16"/>
      <c r="L60" s="16">
        <v>0</v>
      </c>
      <c r="M60" s="17">
        <f t="shared" si="12"/>
        <v>348</v>
      </c>
      <c r="N60" s="86">
        <v>5</v>
      </c>
      <c r="O60" s="3"/>
      <c r="P60" s="3"/>
      <c r="Q60" s="3"/>
      <c r="R60" s="3"/>
    </row>
    <row r="61" spans="1:18" ht="17.55" customHeight="1" x14ac:dyDescent="0.3">
      <c r="A61" s="1">
        <f t="shared" si="4"/>
        <v>43744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H61+'05.10'!I61</f>
        <v>468</v>
      </c>
      <c r="J61" s="16"/>
      <c r="K61" s="16"/>
      <c r="L61" s="16">
        <v>0</v>
      </c>
      <c r="M61" s="17">
        <f t="shared" si="12"/>
        <v>466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43744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H62+'05.10'!I62</f>
        <v>825</v>
      </c>
      <c r="J62" s="16"/>
      <c r="K62" s="16"/>
      <c r="L62" s="16">
        <v>0</v>
      </c>
      <c r="M62" s="17">
        <f t="shared" si="12"/>
        <v>823</v>
      </c>
      <c r="N62" s="86">
        <v>2</v>
      </c>
      <c r="O62" s="3"/>
      <c r="P62" s="3"/>
      <c r="Q62" s="3"/>
      <c r="R62" s="3"/>
    </row>
    <row r="63" spans="1:18" ht="17.55" customHeight="1" x14ac:dyDescent="0.3">
      <c r="A63" s="1">
        <f t="shared" si="4"/>
        <v>43744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H63+'05.10'!I63</f>
        <v>774</v>
      </c>
      <c r="J63" s="16">
        <v>6</v>
      </c>
      <c r="K63" s="16">
        <v>5</v>
      </c>
      <c r="L63" s="16">
        <v>5</v>
      </c>
      <c r="M63" s="17">
        <f t="shared" si="12"/>
        <v>764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43744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H64+'05.10'!I64</f>
        <v>954</v>
      </c>
      <c r="J64" s="16"/>
      <c r="K64" s="16"/>
      <c r="L64" s="16">
        <v>0</v>
      </c>
      <c r="M64" s="17">
        <f t="shared" si="12"/>
        <v>951</v>
      </c>
      <c r="N64" s="86">
        <v>3</v>
      </c>
      <c r="O64" s="3"/>
      <c r="P64" s="3"/>
      <c r="Q64" s="3"/>
      <c r="R64" s="3"/>
    </row>
    <row r="65" spans="1:18" ht="17.55" customHeight="1" x14ac:dyDescent="0.3">
      <c r="A65" s="1">
        <f t="shared" si="4"/>
        <v>43744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H65+'05.10'!I65</f>
        <v>472</v>
      </c>
      <c r="J65" s="16">
        <v>4</v>
      </c>
      <c r="K65" s="16">
        <v>4</v>
      </c>
      <c r="L65" s="16">
        <v>4</v>
      </c>
      <c r="M65" s="17">
        <f t="shared" si="12"/>
        <v>467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43744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H66+'05.10'!I66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43744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H67+'05.10'!I67</f>
        <v>698</v>
      </c>
      <c r="J67" s="16">
        <v>7</v>
      </c>
      <c r="K67" s="16">
        <v>5</v>
      </c>
      <c r="L67" s="16">
        <v>4</v>
      </c>
      <c r="M67" s="17">
        <f t="shared" si="12"/>
        <v>685</v>
      </c>
      <c r="N67" s="86">
        <v>6</v>
      </c>
      <c r="O67" s="3"/>
      <c r="P67" s="3"/>
      <c r="Q67" s="3"/>
      <c r="R67" s="3"/>
    </row>
    <row r="68" spans="1:18" ht="17.55" customHeight="1" x14ac:dyDescent="0.3">
      <c r="A68" s="1">
        <f t="shared" si="4"/>
        <v>43744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H68+'05.10'!I68</f>
        <v>356</v>
      </c>
      <c r="J68" s="16">
        <v>2</v>
      </c>
      <c r="K68" s="16">
        <v>2</v>
      </c>
      <c r="L68" s="16">
        <v>0</v>
      </c>
      <c r="M68" s="17">
        <f t="shared" si="12"/>
        <v>353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43744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H69+'05.10'!I69</f>
        <v>799</v>
      </c>
      <c r="J69" s="16">
        <v>2</v>
      </c>
      <c r="K69" s="16">
        <v>1</v>
      </c>
      <c r="L69" s="16">
        <v>0</v>
      </c>
      <c r="M69" s="17">
        <f t="shared" si="12"/>
        <v>791</v>
      </c>
      <c r="N69" s="86">
        <v>6</v>
      </c>
      <c r="O69" s="3"/>
      <c r="P69" s="3"/>
      <c r="Q69" s="3"/>
      <c r="R69" s="3"/>
    </row>
    <row r="70" spans="1:18" ht="17.55" customHeight="1" x14ac:dyDescent="0.3">
      <c r="A70" s="1">
        <f t="shared" si="4"/>
        <v>43744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H70+'05.10'!I70</f>
        <v>751</v>
      </c>
      <c r="J70" s="16">
        <v>2</v>
      </c>
      <c r="K70" s="16">
        <v>2</v>
      </c>
      <c r="L70" s="16">
        <v>0</v>
      </c>
      <c r="M70" s="17">
        <f t="shared" si="12"/>
        <v>746</v>
      </c>
      <c r="N70" s="86">
        <v>3</v>
      </c>
      <c r="O70" s="3"/>
      <c r="P70" s="3"/>
      <c r="Q70" s="3"/>
      <c r="R70" s="3"/>
    </row>
    <row r="71" spans="1:18" ht="17.55" customHeight="1" x14ac:dyDescent="0.3">
      <c r="A71" s="1">
        <f t="shared" si="4"/>
        <v>43744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H71+'05.10'!I71</f>
        <v>766</v>
      </c>
      <c r="J71" s="16"/>
      <c r="K71" s="16"/>
      <c r="L71" s="16">
        <v>0</v>
      </c>
      <c r="M71" s="17">
        <f t="shared" si="12"/>
        <v>765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43744</v>
      </c>
      <c r="B72" s="2" t="s">
        <v>111</v>
      </c>
      <c r="C72" s="33">
        <v>28</v>
      </c>
      <c r="D72" s="50" t="s">
        <v>112</v>
      </c>
      <c r="E72" s="13">
        <v>2</v>
      </c>
      <c r="F72" s="13">
        <v>0</v>
      </c>
      <c r="G72" s="13">
        <v>0</v>
      </c>
      <c r="H72" s="83">
        <f t="shared" si="11"/>
        <v>2</v>
      </c>
      <c r="I72" s="105">
        <f>H72+'05.10'!I72</f>
        <v>288</v>
      </c>
      <c r="J72" s="16"/>
      <c r="K72" s="16"/>
      <c r="L72" s="16">
        <v>0</v>
      </c>
      <c r="M72" s="17">
        <f t="shared" si="12"/>
        <v>283</v>
      </c>
      <c r="N72" s="86">
        <v>5</v>
      </c>
      <c r="O72" s="3"/>
      <c r="P72" s="3"/>
      <c r="Q72" s="3"/>
      <c r="R72" s="3"/>
    </row>
    <row r="73" spans="1:18" ht="17.55" customHeight="1" x14ac:dyDescent="0.3">
      <c r="A73" s="1">
        <f t="shared" si="4"/>
        <v>43744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H73+'05.10'!I73</f>
        <v>388</v>
      </c>
      <c r="J73" s="16">
        <v>3</v>
      </c>
      <c r="K73" s="16">
        <v>3</v>
      </c>
      <c r="L73" s="16">
        <v>3</v>
      </c>
      <c r="M73" s="17">
        <f t="shared" si="12"/>
        <v>384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43744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H74+'05.10'!I74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43744</v>
      </c>
      <c r="B75" s="2">
        <v>1</v>
      </c>
      <c r="C75" s="29"/>
      <c r="D75" s="22" t="s">
        <v>117</v>
      </c>
      <c r="E75" s="23">
        <f>SUM(E45:E74)</f>
        <v>17</v>
      </c>
      <c r="F75" s="23">
        <f t="shared" ref="F75:N75" si="13">SUM(F45:F74)</f>
        <v>1</v>
      </c>
      <c r="G75" s="23">
        <f t="shared" si="13"/>
        <v>0</v>
      </c>
      <c r="H75" s="23">
        <f t="shared" si="13"/>
        <v>18</v>
      </c>
      <c r="I75" s="23">
        <f t="shared" si="13"/>
        <v>18997</v>
      </c>
      <c r="J75" s="23">
        <f t="shared" si="13"/>
        <v>104</v>
      </c>
      <c r="K75" s="23">
        <f t="shared" si="13"/>
        <v>85</v>
      </c>
      <c r="L75" s="23">
        <f t="shared" si="13"/>
        <v>58</v>
      </c>
      <c r="M75" s="23">
        <f t="shared" si="13"/>
        <v>18806</v>
      </c>
      <c r="N75" s="23">
        <f t="shared" si="13"/>
        <v>87</v>
      </c>
      <c r="O75" s="3"/>
      <c r="P75" s="3"/>
      <c r="Q75" s="3"/>
      <c r="R75" s="3"/>
    </row>
    <row r="76" spans="1:18" ht="17.55" customHeight="1" x14ac:dyDescent="0.3">
      <c r="A76" s="1">
        <f t="shared" si="4"/>
        <v>43744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43744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43744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43744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43744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43744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43744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43744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43744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43744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43744</v>
      </c>
      <c r="B86" s="2">
        <v>1</v>
      </c>
      <c r="E86" s="30"/>
    </row>
    <row r="87" spans="1:14" x14ac:dyDescent="0.3">
      <c r="A87" s="1">
        <f t="shared" si="4"/>
        <v>43744</v>
      </c>
      <c r="B87" s="2">
        <v>1</v>
      </c>
      <c r="E87" s="30"/>
    </row>
    <row r="88" spans="1:14" x14ac:dyDescent="0.3">
      <c r="A88" s="1">
        <f t="shared" si="4"/>
        <v>43744</v>
      </c>
      <c r="B88" s="2">
        <v>1</v>
      </c>
      <c r="E88" s="30"/>
    </row>
    <row r="89" spans="1:14" x14ac:dyDescent="0.3">
      <c r="A89" s="1">
        <f t="shared" ref="A89" si="14">$N$3</f>
        <v>43744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43743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43743</v>
      </c>
      <c r="B2" s="2">
        <v>1</v>
      </c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41"/>
      <c r="N2" s="150"/>
    </row>
    <row r="3" spans="1:20" ht="17.399999999999999" x14ac:dyDescent="0.3">
      <c r="A3" s="1">
        <f t="shared" si="0"/>
        <v>43743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43743</v>
      </c>
      <c r="O3" s="3"/>
      <c r="P3" s="3"/>
      <c r="Q3" s="3"/>
      <c r="R3" s="3"/>
    </row>
    <row r="4" spans="1:20" ht="17.399999999999999" x14ac:dyDescent="0.3">
      <c r="A4" s="1">
        <f t="shared" si="0"/>
        <v>43743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43743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43743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43743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43743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43743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269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1477</v>
      </c>
      <c r="O9" s="3"/>
      <c r="P9" s="3"/>
      <c r="Q9" s="40" t="str">
        <f>"24 N›Uvq ?? msL¨v = "&amp;H36</f>
        <v>24 N›Uvq ?? msL¨v = 269</v>
      </c>
    </row>
    <row r="10" spans="1:20" ht="57.6" x14ac:dyDescent="0.3">
      <c r="A10" s="1">
        <f t="shared" si="0"/>
        <v>43743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9" t="s">
        <v>142</v>
      </c>
      <c r="I10" s="65" t="str">
        <f>"me©‡gvU fwZ©
= "&amp;I36</f>
        <v>me©‡gvU fwZ©
= 89616</v>
      </c>
      <c r="J10" s="65" t="str">
        <f>"ch©v‡jvPbvi Rb¨ †cÖwiZ g„„Zz¨ 
= "&amp;J36</f>
        <v>ch©v‡jvPbvi Rb¨ †cÖwiZ g„„Zz¨ 
= 236</v>
      </c>
      <c r="K10" s="65" t="str">
        <f>"ch©v‡jvPbv m¤úbœK…Z g„„Zz¨ 
= "&amp;K36</f>
        <v>ch©v‡jvPbv m¤úbœK…Z g„„Zz¨ 
= 136</v>
      </c>
      <c r="L10" s="65" t="str">
        <f>"wbwðZ g„„Zz¨ 
= "&amp;L36</f>
        <v>wbwðZ g„„Zz¨ 
= 81</v>
      </c>
      <c r="M10" s="65" t="str">
        <f>"QvocÎ cÖvß †ivMx
 = "&amp;M36</f>
        <v>QvocÎ cÖvß †ivMx
 = 87903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43743</v>
      </c>
      <c r="B11" s="2" t="s">
        <v>9</v>
      </c>
      <c r="C11" s="12">
        <v>1</v>
      </c>
      <c r="D11" s="57" t="s">
        <v>10</v>
      </c>
      <c r="E11" s="13">
        <v>16</v>
      </c>
      <c r="F11" s="13">
        <v>0</v>
      </c>
      <c r="G11" s="13">
        <v>0</v>
      </c>
      <c r="H11" s="82">
        <f>SUM(E11:G11)</f>
        <v>16</v>
      </c>
      <c r="I11" s="104">
        <f>H11+'04.10'!I11</f>
        <v>7761</v>
      </c>
      <c r="J11" s="13">
        <v>40</v>
      </c>
      <c r="K11" s="13">
        <v>18</v>
      </c>
      <c r="L11" s="13">
        <v>8</v>
      </c>
      <c r="M11" s="14">
        <f t="shared" ref="M11:M23" si="1">I11-N11-J11</f>
        <v>7599</v>
      </c>
      <c r="N11" s="85">
        <v>122</v>
      </c>
      <c r="O11" s="3"/>
      <c r="P11" s="3"/>
      <c r="Q11" s="3"/>
      <c r="R11" s="3"/>
    </row>
    <row r="12" spans="1:20" x14ac:dyDescent="0.3">
      <c r="A12" s="1">
        <f t="shared" si="0"/>
        <v>43743</v>
      </c>
      <c r="B12" s="2" t="s">
        <v>11</v>
      </c>
      <c r="C12" s="15">
        <v>2</v>
      </c>
      <c r="D12" s="59" t="s">
        <v>144</v>
      </c>
      <c r="E12" s="13">
        <v>5</v>
      </c>
      <c r="F12" s="13">
        <v>0</v>
      </c>
      <c r="G12" s="13">
        <v>0</v>
      </c>
      <c r="H12" s="83">
        <f t="shared" ref="H12:H23" si="2">SUM(E12:G12)</f>
        <v>5</v>
      </c>
      <c r="I12" s="105">
        <f>H12+'04.10'!I12</f>
        <v>4522</v>
      </c>
      <c r="J12" s="16">
        <v>2</v>
      </c>
      <c r="K12" s="16">
        <v>0</v>
      </c>
      <c r="L12" s="16">
        <v>0</v>
      </c>
      <c r="M12" s="17">
        <f t="shared" si="1"/>
        <v>4432</v>
      </c>
      <c r="N12" s="86">
        <v>88</v>
      </c>
      <c r="O12" s="3"/>
      <c r="P12" s="3"/>
      <c r="Q12" s="3"/>
      <c r="R12" s="3"/>
    </row>
    <row r="13" spans="1:20" x14ac:dyDescent="0.3">
      <c r="A13" s="1">
        <f t="shared" si="0"/>
        <v>43743</v>
      </c>
      <c r="B13" s="2" t="s">
        <v>12</v>
      </c>
      <c r="C13" s="15">
        <v>3</v>
      </c>
      <c r="D13" s="59" t="s">
        <v>13</v>
      </c>
      <c r="E13" s="13">
        <v>0</v>
      </c>
      <c r="F13" s="13">
        <v>0</v>
      </c>
      <c r="G13" s="13">
        <v>0</v>
      </c>
      <c r="H13" s="83">
        <f t="shared" si="2"/>
        <v>0</v>
      </c>
      <c r="I13" s="105">
        <f>H13+'04.10'!I13</f>
        <v>1382</v>
      </c>
      <c r="J13" s="16">
        <v>15</v>
      </c>
      <c r="K13" s="16">
        <v>4</v>
      </c>
      <c r="L13" s="16">
        <v>4</v>
      </c>
      <c r="M13" s="17">
        <f t="shared" si="1"/>
        <v>1352</v>
      </c>
      <c r="N13" s="86">
        <v>15</v>
      </c>
      <c r="O13" s="3"/>
      <c r="Q13" s="3"/>
      <c r="R13" s="3"/>
    </row>
    <row r="14" spans="1:20" x14ac:dyDescent="0.3">
      <c r="A14" s="1">
        <f t="shared" si="0"/>
        <v>43743</v>
      </c>
      <c r="B14" s="2" t="s">
        <v>14</v>
      </c>
      <c r="C14" s="15">
        <v>4</v>
      </c>
      <c r="D14" s="59" t="s">
        <v>145</v>
      </c>
      <c r="E14" s="13">
        <v>3</v>
      </c>
      <c r="F14" s="13">
        <v>0</v>
      </c>
      <c r="G14" s="13">
        <v>0</v>
      </c>
      <c r="H14" s="83">
        <f t="shared" si="2"/>
        <v>3</v>
      </c>
      <c r="I14" s="105">
        <f>H14+'04.10'!I14</f>
        <v>3398</v>
      </c>
      <c r="J14" s="16">
        <v>7</v>
      </c>
      <c r="K14" s="16">
        <v>3</v>
      </c>
      <c r="L14" s="16">
        <v>0</v>
      </c>
      <c r="M14" s="17">
        <f t="shared" si="1"/>
        <v>3348</v>
      </c>
      <c r="N14" s="86">
        <v>43</v>
      </c>
      <c r="O14" s="3"/>
      <c r="P14" s="3"/>
      <c r="Q14" s="3"/>
      <c r="R14" s="3"/>
    </row>
    <row r="15" spans="1:20" ht="17.399999999999999" x14ac:dyDescent="0.3">
      <c r="A15" s="1">
        <f t="shared" si="0"/>
        <v>43743</v>
      </c>
      <c r="B15" s="2" t="s">
        <v>19</v>
      </c>
      <c r="C15" s="15">
        <v>5</v>
      </c>
      <c r="D15" s="59" t="s">
        <v>20</v>
      </c>
      <c r="E15" s="13">
        <v>4</v>
      </c>
      <c r="F15" s="13">
        <v>0</v>
      </c>
      <c r="G15" s="13">
        <v>0</v>
      </c>
      <c r="H15" s="83">
        <f t="shared" si="2"/>
        <v>4</v>
      </c>
      <c r="I15" s="105">
        <f>H15+'04.10'!I15</f>
        <v>1494</v>
      </c>
      <c r="J15" s="16">
        <v>3</v>
      </c>
      <c r="K15" s="16">
        <v>2</v>
      </c>
      <c r="L15" s="16">
        <v>2</v>
      </c>
      <c r="M15" s="17">
        <f t="shared" si="1"/>
        <v>1476</v>
      </c>
      <c r="N15" s="86">
        <v>15</v>
      </c>
      <c r="O15" s="3"/>
      <c r="P15" s="3"/>
      <c r="Q15" s="3"/>
      <c r="R15" s="3"/>
    </row>
    <row r="16" spans="1:20" ht="17.399999999999999" x14ac:dyDescent="0.3">
      <c r="A16" s="1">
        <f t="shared" si="0"/>
        <v>43743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H16+'04.10'!I16</f>
        <v>983</v>
      </c>
      <c r="J16" s="16"/>
      <c r="K16" s="16"/>
      <c r="L16" s="16">
        <v>0</v>
      </c>
      <c r="M16" s="17">
        <f t="shared" si="1"/>
        <v>977</v>
      </c>
      <c r="N16" s="86">
        <v>6</v>
      </c>
      <c r="O16" s="3"/>
      <c r="P16" s="3"/>
      <c r="Q16" s="3"/>
      <c r="R16" s="3"/>
    </row>
    <row r="17" spans="1:18" x14ac:dyDescent="0.3">
      <c r="A17" s="1">
        <f t="shared" si="0"/>
        <v>43743</v>
      </c>
      <c r="B17" s="2" t="s">
        <v>23</v>
      </c>
      <c r="C17" s="15">
        <v>7</v>
      </c>
      <c r="D17" s="61" t="s">
        <v>24</v>
      </c>
      <c r="E17" s="13">
        <v>4</v>
      </c>
      <c r="F17" s="13">
        <v>0</v>
      </c>
      <c r="G17" s="13">
        <v>0</v>
      </c>
      <c r="H17" s="83">
        <f t="shared" si="2"/>
        <v>4</v>
      </c>
      <c r="I17" s="105">
        <f>H17+'04.10'!I17</f>
        <v>3820</v>
      </c>
      <c r="J17" s="16">
        <v>15</v>
      </c>
      <c r="K17" s="16">
        <v>7</v>
      </c>
      <c r="L17" s="16">
        <v>3</v>
      </c>
      <c r="M17" s="17">
        <f t="shared" si="1"/>
        <v>3784</v>
      </c>
      <c r="N17" s="86">
        <v>21</v>
      </c>
      <c r="O17" s="3"/>
      <c r="P17" s="3"/>
      <c r="Q17" s="3"/>
      <c r="R17" s="3"/>
    </row>
    <row r="18" spans="1:18" ht="17.399999999999999" x14ac:dyDescent="0.3">
      <c r="A18" s="1">
        <f t="shared" si="0"/>
        <v>43743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H18+'04.10'!I18</f>
        <v>341</v>
      </c>
      <c r="J18" s="16"/>
      <c r="K18" s="16"/>
      <c r="L18" s="16">
        <v>0</v>
      </c>
      <c r="M18" s="17">
        <f t="shared" si="1"/>
        <v>339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43743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H19+'04.10'!I19</f>
        <v>1653</v>
      </c>
      <c r="J19" s="16"/>
      <c r="K19" s="16">
        <v>0</v>
      </c>
      <c r="L19" s="16">
        <v>0</v>
      </c>
      <c r="M19" s="17">
        <f t="shared" si="1"/>
        <v>1623</v>
      </c>
      <c r="N19" s="86">
        <v>30</v>
      </c>
      <c r="O19" s="3"/>
      <c r="P19" s="3"/>
      <c r="Q19" s="3"/>
      <c r="R19" s="3"/>
    </row>
    <row r="20" spans="1:18" x14ac:dyDescent="0.3">
      <c r="A20" s="1">
        <f t="shared" si="0"/>
        <v>43743</v>
      </c>
      <c r="B20" s="2" t="s">
        <v>29</v>
      </c>
      <c r="C20" s="15">
        <v>10</v>
      </c>
      <c r="D20" s="59" t="s">
        <v>30</v>
      </c>
      <c r="E20" s="13">
        <v>3</v>
      </c>
      <c r="F20" s="13">
        <v>0</v>
      </c>
      <c r="G20" s="13">
        <v>0</v>
      </c>
      <c r="H20" s="83">
        <f t="shared" si="2"/>
        <v>3</v>
      </c>
      <c r="I20" s="105">
        <f>H20+'04.10'!I20</f>
        <v>2848</v>
      </c>
      <c r="J20" s="16">
        <v>2</v>
      </c>
      <c r="K20" s="16">
        <v>2</v>
      </c>
      <c r="L20" s="16">
        <v>2</v>
      </c>
      <c r="M20" s="17">
        <f t="shared" si="1"/>
        <v>2789</v>
      </c>
      <c r="N20" s="86">
        <v>57</v>
      </c>
      <c r="O20" s="3"/>
      <c r="P20" s="3"/>
      <c r="Q20" s="3"/>
      <c r="R20" s="3"/>
    </row>
    <row r="21" spans="1:18" ht="22.2" customHeight="1" x14ac:dyDescent="0.3">
      <c r="A21" s="1">
        <f t="shared" si="0"/>
        <v>43743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H21+'04.10'!I21</f>
        <v>237</v>
      </c>
      <c r="J21" s="16"/>
      <c r="K21" s="16"/>
      <c r="L21" s="16"/>
      <c r="M21" s="17">
        <f t="shared" si="1"/>
        <v>236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H22+'04.10'!I22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43743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37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37</v>
      </c>
      <c r="I24" s="94">
        <f t="shared" si="3"/>
        <v>28514</v>
      </c>
      <c r="J24" s="92">
        <f t="shared" si="3"/>
        <v>84</v>
      </c>
      <c r="K24" s="92">
        <f t="shared" si="3"/>
        <v>36</v>
      </c>
      <c r="L24" s="92">
        <f t="shared" si="3"/>
        <v>19</v>
      </c>
      <c r="M24" s="95">
        <f t="shared" si="3"/>
        <v>28030</v>
      </c>
      <c r="N24" s="96">
        <f t="shared" si="3"/>
        <v>400</v>
      </c>
      <c r="O24" s="3"/>
      <c r="P24" s="3"/>
      <c r="Q24" s="3"/>
      <c r="R24" s="3"/>
    </row>
    <row r="25" spans="1:18" x14ac:dyDescent="0.3">
      <c r="A25" s="1">
        <f t="shared" ref="A25:A88" si="4">$N$3</f>
        <v>43743</v>
      </c>
      <c r="B25" s="2">
        <v>1</v>
      </c>
      <c r="C25" s="78"/>
      <c r="D25" s="79" t="s">
        <v>119</v>
      </c>
      <c r="E25" s="97">
        <f>E75</f>
        <v>23</v>
      </c>
      <c r="F25" s="98">
        <f t="shared" ref="F25:N25" si="5">F75</f>
        <v>0</v>
      </c>
      <c r="G25" s="98">
        <f t="shared" si="5"/>
        <v>0</v>
      </c>
      <c r="H25" s="99">
        <f t="shared" si="5"/>
        <v>23</v>
      </c>
      <c r="I25" s="97">
        <f t="shared" si="5"/>
        <v>18979</v>
      </c>
      <c r="J25" s="98">
        <f t="shared" si="5"/>
        <v>104</v>
      </c>
      <c r="K25" s="98">
        <f t="shared" si="5"/>
        <v>85</v>
      </c>
      <c r="L25" s="100">
        <f t="shared" si="5"/>
        <v>58</v>
      </c>
      <c r="M25" s="101">
        <f t="shared" si="5"/>
        <v>18780</v>
      </c>
      <c r="N25" s="102">
        <f t="shared" si="5"/>
        <v>95</v>
      </c>
      <c r="O25" s="3"/>
      <c r="P25" s="3"/>
      <c r="Q25" s="3"/>
      <c r="R25" s="3"/>
    </row>
    <row r="26" spans="1:18" x14ac:dyDescent="0.3">
      <c r="A26" s="1">
        <f t="shared" si="4"/>
        <v>43743</v>
      </c>
      <c r="B26" s="2">
        <v>1</v>
      </c>
      <c r="C26" s="78"/>
      <c r="D26" s="79" t="s">
        <v>154</v>
      </c>
      <c r="E26" s="97">
        <f>E24+E25</f>
        <v>60</v>
      </c>
      <c r="F26" s="98">
        <f t="shared" ref="F26:N26" si="6">F24+F25</f>
        <v>0</v>
      </c>
      <c r="G26" s="98">
        <f t="shared" si="6"/>
        <v>0</v>
      </c>
      <c r="H26" s="99">
        <f t="shared" si="6"/>
        <v>60</v>
      </c>
      <c r="I26" s="97">
        <f t="shared" si="6"/>
        <v>47493</v>
      </c>
      <c r="J26" s="98">
        <f t="shared" si="6"/>
        <v>188</v>
      </c>
      <c r="K26" s="98">
        <f t="shared" si="6"/>
        <v>121</v>
      </c>
      <c r="L26" s="100">
        <f t="shared" si="6"/>
        <v>77</v>
      </c>
      <c r="M26" s="101">
        <f t="shared" si="6"/>
        <v>46810</v>
      </c>
      <c r="N26" s="102">
        <f t="shared" si="6"/>
        <v>495</v>
      </c>
      <c r="O26" s="3"/>
      <c r="P26" s="67"/>
      <c r="Q26" s="3"/>
      <c r="R26" s="3"/>
    </row>
    <row r="27" spans="1:18" x14ac:dyDescent="0.3">
      <c r="A27" s="1">
        <f t="shared" si="4"/>
        <v>43743</v>
      </c>
      <c r="B27" s="2">
        <v>1</v>
      </c>
      <c r="C27" s="80"/>
      <c r="D27" s="81" t="s">
        <v>120</v>
      </c>
      <c r="E27" s="97">
        <f>SUM(E28:E35)</f>
        <v>209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209</v>
      </c>
      <c r="I27" s="97">
        <f t="shared" si="7"/>
        <v>42123</v>
      </c>
      <c r="J27" s="98">
        <f t="shared" si="7"/>
        <v>48</v>
      </c>
      <c r="K27" s="98">
        <f t="shared" si="7"/>
        <v>15</v>
      </c>
      <c r="L27" s="100">
        <f t="shared" si="7"/>
        <v>4</v>
      </c>
      <c r="M27" s="101">
        <f t="shared" si="7"/>
        <v>41093</v>
      </c>
      <c r="N27" s="102">
        <f t="shared" si="7"/>
        <v>982</v>
      </c>
      <c r="O27" s="3"/>
      <c r="P27" s="3"/>
      <c r="Q27" s="3"/>
      <c r="R27" s="3"/>
    </row>
    <row r="28" spans="1:18" x14ac:dyDescent="0.3">
      <c r="A28" s="1">
        <f t="shared" si="4"/>
        <v>43743</v>
      </c>
      <c r="B28" s="2" t="s">
        <v>31</v>
      </c>
      <c r="C28" s="12">
        <v>1</v>
      </c>
      <c r="D28" s="48" t="s">
        <v>32</v>
      </c>
      <c r="E28" s="13">
        <v>32</v>
      </c>
      <c r="F28" s="13">
        <v>0</v>
      </c>
      <c r="G28" s="13">
        <v>0</v>
      </c>
      <c r="H28" s="82">
        <f t="shared" ref="H28:H35" si="8">SUM(E28:G28)</f>
        <v>32</v>
      </c>
      <c r="I28" s="104">
        <f>H28+'04.10'!I28</f>
        <v>10356</v>
      </c>
      <c r="J28" s="13">
        <v>10</v>
      </c>
      <c r="K28" s="13">
        <v>2</v>
      </c>
      <c r="L28" s="13">
        <v>1</v>
      </c>
      <c r="M28" s="14">
        <f t="shared" ref="M28:M35" si="9">I28-N28-J28</f>
        <v>10189</v>
      </c>
      <c r="N28" s="85">
        <v>157</v>
      </c>
      <c r="O28" s="3"/>
      <c r="P28" s="3"/>
      <c r="Q28" s="3"/>
      <c r="R28" s="3"/>
    </row>
    <row r="29" spans="1:18" x14ac:dyDescent="0.3">
      <c r="A29" s="1">
        <f t="shared" si="4"/>
        <v>43743</v>
      </c>
      <c r="B29" s="2" t="s">
        <v>33</v>
      </c>
      <c r="C29" s="15">
        <v>2</v>
      </c>
      <c r="D29" s="50" t="s">
        <v>156</v>
      </c>
      <c r="E29" s="13">
        <v>41</v>
      </c>
      <c r="F29" s="13">
        <v>0</v>
      </c>
      <c r="G29" s="13">
        <v>0</v>
      </c>
      <c r="H29" s="83">
        <f t="shared" si="8"/>
        <v>41</v>
      </c>
      <c r="I29" s="105">
        <f>H29+'04.10'!I29</f>
        <v>6873</v>
      </c>
      <c r="J29" s="16">
        <v>5</v>
      </c>
      <c r="K29" s="16">
        <v>2</v>
      </c>
      <c r="L29" s="16">
        <v>0</v>
      </c>
      <c r="M29" s="17">
        <f t="shared" si="9"/>
        <v>6718</v>
      </c>
      <c r="N29" s="86">
        <v>150</v>
      </c>
      <c r="O29" s="3"/>
      <c r="P29" s="3"/>
      <c r="Q29" s="3"/>
      <c r="R29" s="3"/>
    </row>
    <row r="30" spans="1:18" x14ac:dyDescent="0.3">
      <c r="A30" s="1">
        <f t="shared" si="4"/>
        <v>43743</v>
      </c>
      <c r="B30" s="2" t="s">
        <v>35</v>
      </c>
      <c r="C30" s="15">
        <v>3</v>
      </c>
      <c r="D30" s="50" t="s">
        <v>36</v>
      </c>
      <c r="E30" s="13">
        <v>79</v>
      </c>
      <c r="F30" s="13">
        <v>0</v>
      </c>
      <c r="G30" s="13">
        <v>0</v>
      </c>
      <c r="H30" s="83">
        <f t="shared" si="8"/>
        <v>79</v>
      </c>
      <c r="I30" s="105">
        <f>H30+'04.10'!I30</f>
        <v>9529</v>
      </c>
      <c r="J30" s="16">
        <v>13</v>
      </c>
      <c r="K30" s="16">
        <v>7</v>
      </c>
      <c r="L30" s="16">
        <v>2</v>
      </c>
      <c r="M30" s="17">
        <f t="shared" si="9"/>
        <v>9097</v>
      </c>
      <c r="N30" s="86">
        <v>419</v>
      </c>
      <c r="O30" s="3"/>
      <c r="P30" s="3"/>
      <c r="Q30" s="3"/>
      <c r="R30" s="3"/>
    </row>
    <row r="31" spans="1:18" x14ac:dyDescent="0.3">
      <c r="A31" s="1">
        <f t="shared" si="4"/>
        <v>43743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H31+'04.10'!I31</f>
        <v>2004</v>
      </c>
      <c r="J31" s="16">
        <v>4</v>
      </c>
      <c r="K31" s="16">
        <v>1</v>
      </c>
      <c r="L31" s="16">
        <v>1</v>
      </c>
      <c r="M31" s="17">
        <f t="shared" si="9"/>
        <v>1979</v>
      </c>
      <c r="N31" s="86">
        <v>21</v>
      </c>
      <c r="O31" s="3"/>
      <c r="P31" s="3"/>
      <c r="Q31" s="3"/>
      <c r="R31" s="3"/>
    </row>
    <row r="32" spans="1:18" x14ac:dyDescent="0.3">
      <c r="A32" s="1">
        <f t="shared" si="4"/>
        <v>43743</v>
      </c>
      <c r="B32" s="2" t="s">
        <v>39</v>
      </c>
      <c r="C32" s="15">
        <v>5</v>
      </c>
      <c r="D32" s="50" t="s">
        <v>40</v>
      </c>
      <c r="E32" s="13">
        <v>10</v>
      </c>
      <c r="F32" s="13">
        <v>0</v>
      </c>
      <c r="G32" s="13">
        <v>0</v>
      </c>
      <c r="H32" s="83">
        <f t="shared" si="8"/>
        <v>10</v>
      </c>
      <c r="I32" s="105">
        <f>H32+'04.10'!I32</f>
        <v>4353</v>
      </c>
      <c r="J32" s="16">
        <v>5</v>
      </c>
      <c r="K32" s="16">
        <v>0</v>
      </c>
      <c r="L32" s="16">
        <v>0</v>
      </c>
      <c r="M32" s="17">
        <f t="shared" si="9"/>
        <v>4269</v>
      </c>
      <c r="N32" s="86">
        <v>79</v>
      </c>
      <c r="O32" s="3"/>
      <c r="P32" s="3"/>
      <c r="Q32" s="3"/>
      <c r="R32" s="3"/>
    </row>
    <row r="33" spans="1:18" x14ac:dyDescent="0.3">
      <c r="A33" s="1">
        <f t="shared" si="4"/>
        <v>43743</v>
      </c>
      <c r="B33" s="2" t="s">
        <v>41</v>
      </c>
      <c r="C33" s="15">
        <v>6</v>
      </c>
      <c r="D33" s="50" t="s">
        <v>42</v>
      </c>
      <c r="E33" s="13">
        <v>38</v>
      </c>
      <c r="F33" s="13">
        <v>0</v>
      </c>
      <c r="G33" s="13">
        <v>0</v>
      </c>
      <c r="H33" s="83">
        <f t="shared" si="8"/>
        <v>38</v>
      </c>
      <c r="I33" s="105">
        <f>H33+'04.10'!I33</f>
        <v>5884</v>
      </c>
      <c r="J33" s="16">
        <v>7</v>
      </c>
      <c r="K33" s="16">
        <v>3</v>
      </c>
      <c r="L33" s="16">
        <v>0</v>
      </c>
      <c r="M33" s="17">
        <f t="shared" si="9"/>
        <v>5765</v>
      </c>
      <c r="N33" s="86">
        <v>112</v>
      </c>
      <c r="O33" s="3"/>
      <c r="P33" s="3"/>
      <c r="Q33" s="3"/>
      <c r="R33" s="3"/>
    </row>
    <row r="34" spans="1:18" x14ac:dyDescent="0.3">
      <c r="A34" s="1">
        <f t="shared" si="4"/>
        <v>43743</v>
      </c>
      <c r="B34" s="2" t="s">
        <v>43</v>
      </c>
      <c r="C34" s="15">
        <v>7</v>
      </c>
      <c r="D34" s="50" t="s">
        <v>44</v>
      </c>
      <c r="E34" s="13">
        <v>3</v>
      </c>
      <c r="F34" s="13">
        <v>0</v>
      </c>
      <c r="G34" s="13">
        <v>0</v>
      </c>
      <c r="H34" s="83">
        <f t="shared" si="8"/>
        <v>3</v>
      </c>
      <c r="I34" s="105">
        <f>H34+'04.10'!I34</f>
        <v>949</v>
      </c>
      <c r="J34" s="16">
        <v>0</v>
      </c>
      <c r="K34" s="16">
        <v>0</v>
      </c>
      <c r="L34" s="16">
        <v>0</v>
      </c>
      <c r="M34" s="17">
        <f t="shared" si="9"/>
        <v>938</v>
      </c>
      <c r="N34" s="86">
        <v>11</v>
      </c>
      <c r="O34" s="3"/>
      <c r="P34" s="3"/>
      <c r="Q34" s="3"/>
      <c r="R34" s="3"/>
    </row>
    <row r="35" spans="1:18" x14ac:dyDescent="0.3">
      <c r="A35" s="1">
        <f t="shared" si="4"/>
        <v>43743</v>
      </c>
      <c r="B35" s="2" t="s">
        <v>45</v>
      </c>
      <c r="C35" s="20">
        <v>8</v>
      </c>
      <c r="D35" s="54" t="s">
        <v>46</v>
      </c>
      <c r="E35" s="13">
        <v>4</v>
      </c>
      <c r="F35" s="13">
        <v>0</v>
      </c>
      <c r="G35" s="13">
        <v>0</v>
      </c>
      <c r="H35" s="84">
        <f t="shared" si="8"/>
        <v>4</v>
      </c>
      <c r="I35" s="106">
        <f>H35+'04.10'!I35</f>
        <v>2175</v>
      </c>
      <c r="J35" s="18">
        <v>4</v>
      </c>
      <c r="K35" s="18">
        <v>0</v>
      </c>
      <c r="L35" s="18">
        <v>0</v>
      </c>
      <c r="M35" s="19">
        <f t="shared" si="9"/>
        <v>2138</v>
      </c>
      <c r="N35" s="87">
        <v>33</v>
      </c>
      <c r="O35" s="3"/>
      <c r="P35" s="3"/>
      <c r="Q35" s="3"/>
      <c r="R35" s="3"/>
    </row>
    <row r="36" spans="1:18" x14ac:dyDescent="0.3">
      <c r="A36" s="1">
        <f t="shared" si="4"/>
        <v>43743</v>
      </c>
      <c r="B36" s="2">
        <v>1</v>
      </c>
      <c r="C36" s="103"/>
      <c r="D36" s="22" t="s">
        <v>47</v>
      </c>
      <c r="E36" s="23">
        <f>SUM(E26:E27)</f>
        <v>269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269</v>
      </c>
      <c r="I36" s="23">
        <f t="shared" si="10"/>
        <v>89616</v>
      </c>
      <c r="J36" s="23">
        <f t="shared" si="10"/>
        <v>236</v>
      </c>
      <c r="K36" s="23">
        <f t="shared" si="10"/>
        <v>136</v>
      </c>
      <c r="L36" s="23">
        <f t="shared" si="10"/>
        <v>81</v>
      </c>
      <c r="M36" s="23">
        <f t="shared" si="10"/>
        <v>87903</v>
      </c>
      <c r="N36" s="23">
        <f t="shared" si="10"/>
        <v>1477</v>
      </c>
      <c r="O36" s="3"/>
      <c r="P36" s="3"/>
      <c r="Q36" s="3"/>
      <c r="R36" s="3"/>
    </row>
    <row r="37" spans="1:18" ht="21.6" customHeight="1" x14ac:dyDescent="0.3">
      <c r="A37" s="1">
        <f t="shared" si="4"/>
        <v>43743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43743</v>
      </c>
      <c r="B38" s="64">
        <v>1</v>
      </c>
      <c r="C38" s="69"/>
      <c r="D38" s="306" t="s">
        <v>198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43743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43743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43743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43743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43743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23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95</v>
      </c>
      <c r="O43" s="3"/>
      <c r="P43" s="3"/>
      <c r="Q43" s="3"/>
      <c r="R43" s="3"/>
    </row>
    <row r="44" spans="1:18" ht="58.2" customHeight="1" x14ac:dyDescent="0.3">
      <c r="A44" s="1">
        <f t="shared" si="4"/>
        <v>43743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9" t="s">
        <v>142</v>
      </c>
      <c r="I44" s="65" t="str">
        <f>"me©‡gvU fwZ© 
= "&amp;I75</f>
        <v>me©‡gvU fwZ© 
= 18979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85</v>
      </c>
      <c r="L44" s="65" t="str">
        <f>"wbwðZ g„„Zz¨ 
= "&amp;L75</f>
        <v>wbwðZ g„„Zz¨ 
= 58</v>
      </c>
      <c r="M44" s="65" t="str">
        <f>"QvocÎ cÖvß †ivMx
 = "&amp;M75</f>
        <v>QvocÎ cÖvß †ivMx
 = 18780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43743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H45+'04.10'!I45</f>
        <v>1177</v>
      </c>
      <c r="J45" s="13">
        <v>3</v>
      </c>
      <c r="K45" s="13">
        <v>2</v>
      </c>
      <c r="L45" s="13">
        <v>1</v>
      </c>
      <c r="M45" s="14">
        <f t="shared" ref="M45:M74" si="12">I45-N45-J45</f>
        <v>1169</v>
      </c>
      <c r="N45" s="85">
        <v>5</v>
      </c>
      <c r="O45" s="3"/>
      <c r="P45" s="3"/>
      <c r="Q45" s="3"/>
      <c r="R45" s="3"/>
    </row>
    <row r="46" spans="1:18" ht="17.55" customHeight="1" x14ac:dyDescent="0.3">
      <c r="A46" s="1">
        <f t="shared" si="4"/>
        <v>43743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H46+'04.10'!I46</f>
        <v>1763</v>
      </c>
      <c r="J46" s="16">
        <v>11</v>
      </c>
      <c r="K46" s="16">
        <v>7</v>
      </c>
      <c r="L46" s="16">
        <v>5</v>
      </c>
      <c r="M46" s="17">
        <f t="shared" si="12"/>
        <v>1741</v>
      </c>
      <c r="N46" s="86">
        <v>11</v>
      </c>
      <c r="O46" s="3"/>
      <c r="P46" s="3"/>
      <c r="Q46" s="3"/>
      <c r="R46" s="3"/>
    </row>
    <row r="47" spans="1:18" ht="17.55" customHeight="1" x14ac:dyDescent="0.3">
      <c r="A47" s="1">
        <f t="shared" si="4"/>
        <v>43743</v>
      </c>
      <c r="B47" s="2" t="s">
        <v>17</v>
      </c>
      <c r="C47" s="33">
        <v>3</v>
      </c>
      <c r="D47" s="50" t="s">
        <v>18</v>
      </c>
      <c r="E47" s="13">
        <v>2</v>
      </c>
      <c r="F47" s="13">
        <v>0</v>
      </c>
      <c r="G47" s="13">
        <v>0</v>
      </c>
      <c r="H47" s="83">
        <f t="shared" si="11"/>
        <v>2</v>
      </c>
      <c r="I47" s="105">
        <f>H47+'04.10'!I47</f>
        <v>634</v>
      </c>
      <c r="J47" s="16">
        <v>4</v>
      </c>
      <c r="K47" s="16">
        <v>2</v>
      </c>
      <c r="L47" s="16">
        <v>1</v>
      </c>
      <c r="M47" s="17">
        <f t="shared" si="12"/>
        <v>628</v>
      </c>
      <c r="N47" s="86">
        <v>2</v>
      </c>
      <c r="O47" s="3"/>
      <c r="P47" s="3"/>
      <c r="Q47" s="3"/>
      <c r="R47" s="3"/>
    </row>
    <row r="48" spans="1:18" ht="17.55" customHeight="1" x14ac:dyDescent="0.3">
      <c r="A48" s="1">
        <f t="shared" si="4"/>
        <v>43743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H48+'04.10'!I48</f>
        <v>725</v>
      </c>
      <c r="J48" s="16">
        <v>8</v>
      </c>
      <c r="K48" s="16">
        <v>5</v>
      </c>
      <c r="L48" s="16">
        <v>3</v>
      </c>
      <c r="M48" s="17">
        <f t="shared" si="12"/>
        <v>714</v>
      </c>
      <c r="N48" s="86">
        <v>3</v>
      </c>
      <c r="O48" s="3"/>
      <c r="P48" s="3"/>
      <c r="Q48" s="3"/>
      <c r="R48" s="3"/>
    </row>
    <row r="49" spans="1:18" ht="17.55" customHeight="1" x14ac:dyDescent="0.3">
      <c r="A49" s="1">
        <f t="shared" si="4"/>
        <v>43743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H49+'04.10'!I49</f>
        <v>863</v>
      </c>
      <c r="J49" s="16">
        <v>12</v>
      </c>
      <c r="K49" s="16">
        <v>12</v>
      </c>
      <c r="L49" s="16">
        <v>12</v>
      </c>
      <c r="M49" s="17">
        <f t="shared" si="12"/>
        <v>850</v>
      </c>
      <c r="N49" s="86">
        <v>1</v>
      </c>
      <c r="O49" s="3"/>
      <c r="P49" s="3"/>
      <c r="Q49" s="3"/>
      <c r="R49" s="3"/>
    </row>
    <row r="50" spans="1:18" ht="17.55" customHeight="1" x14ac:dyDescent="0.3">
      <c r="A50" s="1">
        <f t="shared" si="4"/>
        <v>43743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H50+'04.10'!I50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43743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H51+'04.10'!I51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43743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H52+'04.10'!I52</f>
        <v>347</v>
      </c>
      <c r="J52" s="16">
        <v>1</v>
      </c>
      <c r="K52" s="16">
        <v>1</v>
      </c>
      <c r="L52" s="16">
        <v>1</v>
      </c>
      <c r="M52" s="17">
        <f t="shared" si="12"/>
        <v>343</v>
      </c>
      <c r="N52" s="86">
        <v>3</v>
      </c>
      <c r="O52" s="3"/>
      <c r="P52" s="3"/>
      <c r="Q52" s="3"/>
      <c r="R52" s="3"/>
    </row>
    <row r="53" spans="1:18" ht="17.55" customHeight="1" x14ac:dyDescent="0.3">
      <c r="A53" s="1">
        <f t="shared" si="4"/>
        <v>43743</v>
      </c>
      <c r="B53" s="2" t="s">
        <v>73</v>
      </c>
      <c r="C53" s="33">
        <v>9</v>
      </c>
      <c r="D53" s="50" t="s">
        <v>74</v>
      </c>
      <c r="E53" s="13">
        <v>1</v>
      </c>
      <c r="F53" s="13">
        <v>0</v>
      </c>
      <c r="G53" s="13">
        <v>0</v>
      </c>
      <c r="H53" s="83">
        <f t="shared" si="11"/>
        <v>1</v>
      </c>
      <c r="I53" s="105">
        <f>H53+'04.10'!I53</f>
        <v>208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1</v>
      </c>
      <c r="O53" s="3"/>
      <c r="P53" s="3"/>
      <c r="Q53" s="3"/>
      <c r="R53" s="3"/>
    </row>
    <row r="54" spans="1:18" ht="17.55" customHeight="1" x14ac:dyDescent="0.3">
      <c r="A54" s="1">
        <f t="shared" si="4"/>
        <v>43743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H54+'04.10'!I54</f>
        <v>1615</v>
      </c>
      <c r="J54" s="16">
        <v>1</v>
      </c>
      <c r="K54" s="16">
        <v>1</v>
      </c>
      <c r="L54" s="16">
        <v>1</v>
      </c>
      <c r="M54" s="17">
        <f t="shared" si="12"/>
        <v>1607</v>
      </c>
      <c r="N54" s="86">
        <v>7</v>
      </c>
      <c r="O54" s="3"/>
      <c r="P54" s="3"/>
      <c r="Q54" s="3"/>
      <c r="R54" s="3"/>
    </row>
    <row r="55" spans="1:18" ht="17.55" customHeight="1" x14ac:dyDescent="0.3">
      <c r="A55" s="1">
        <f t="shared" si="4"/>
        <v>43743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H55+'04.10'!I55</f>
        <v>219</v>
      </c>
      <c r="J55" s="16"/>
      <c r="K55" s="16"/>
      <c r="L55" s="16">
        <v>0</v>
      </c>
      <c r="M55" s="17">
        <f t="shared" si="12"/>
        <v>219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43743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H56+'04.10'!I56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43743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H57+'04.10'!I57</f>
        <v>655</v>
      </c>
      <c r="J57" s="16">
        <v>4</v>
      </c>
      <c r="K57" s="16">
        <v>4</v>
      </c>
      <c r="L57" s="16">
        <v>1</v>
      </c>
      <c r="M57" s="17">
        <f t="shared" si="12"/>
        <v>650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43743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H58+'04.10'!I58</f>
        <v>1331</v>
      </c>
      <c r="J58" s="16">
        <v>6</v>
      </c>
      <c r="K58" s="16">
        <v>6</v>
      </c>
      <c r="L58" s="16">
        <v>4</v>
      </c>
      <c r="M58" s="17">
        <f t="shared" si="12"/>
        <v>1315</v>
      </c>
      <c r="N58" s="86">
        <v>10</v>
      </c>
      <c r="O58" s="3"/>
      <c r="P58" s="3"/>
      <c r="Q58" s="3"/>
      <c r="R58" s="3"/>
    </row>
    <row r="59" spans="1:18" ht="17.55" customHeight="1" x14ac:dyDescent="0.3">
      <c r="A59" s="1">
        <f t="shared" si="4"/>
        <v>43743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H59+'04.10'!I59</f>
        <v>741</v>
      </c>
      <c r="J59" s="16">
        <v>8</v>
      </c>
      <c r="K59" s="16">
        <v>7</v>
      </c>
      <c r="L59" s="16">
        <v>6</v>
      </c>
      <c r="M59" s="17">
        <f t="shared" si="12"/>
        <v>731</v>
      </c>
      <c r="N59" s="86">
        <v>2</v>
      </c>
      <c r="O59" s="3"/>
      <c r="P59" s="3"/>
      <c r="Q59" s="3"/>
      <c r="R59" s="3"/>
    </row>
    <row r="60" spans="1:18" ht="17.55" customHeight="1" x14ac:dyDescent="0.3">
      <c r="A60" s="1">
        <f t="shared" si="4"/>
        <v>43743</v>
      </c>
      <c r="B60" s="2" t="s">
        <v>87</v>
      </c>
      <c r="C60" s="33">
        <v>16</v>
      </c>
      <c r="D60" s="50" t="s">
        <v>88</v>
      </c>
      <c r="E60" s="13">
        <v>2</v>
      </c>
      <c r="F60" s="13">
        <v>0</v>
      </c>
      <c r="G60" s="13">
        <v>0</v>
      </c>
      <c r="H60" s="83">
        <f t="shared" si="11"/>
        <v>2</v>
      </c>
      <c r="I60" s="105">
        <f>H60+'04.10'!I60</f>
        <v>352</v>
      </c>
      <c r="J60" s="16"/>
      <c r="K60" s="16"/>
      <c r="L60" s="16">
        <v>0</v>
      </c>
      <c r="M60" s="17">
        <f t="shared" si="12"/>
        <v>348</v>
      </c>
      <c r="N60" s="86">
        <v>4</v>
      </c>
      <c r="O60" s="3"/>
      <c r="P60" s="3"/>
      <c r="Q60" s="3"/>
      <c r="R60" s="3"/>
    </row>
    <row r="61" spans="1:18" ht="17.55" customHeight="1" x14ac:dyDescent="0.3">
      <c r="A61" s="1">
        <f t="shared" si="4"/>
        <v>43743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H61+'04.10'!I61</f>
        <v>468</v>
      </c>
      <c r="J61" s="16"/>
      <c r="K61" s="16"/>
      <c r="L61" s="16">
        <v>0</v>
      </c>
      <c r="M61" s="17">
        <f t="shared" si="12"/>
        <v>464</v>
      </c>
      <c r="N61" s="86">
        <v>4</v>
      </c>
      <c r="O61" s="3"/>
      <c r="P61" s="3"/>
      <c r="Q61" s="3"/>
      <c r="R61" s="3"/>
    </row>
    <row r="62" spans="1:18" ht="17.55" customHeight="1" x14ac:dyDescent="0.3">
      <c r="A62" s="1">
        <f t="shared" si="4"/>
        <v>43743</v>
      </c>
      <c r="B62" s="2" t="s">
        <v>91</v>
      </c>
      <c r="C62" s="33">
        <v>18</v>
      </c>
      <c r="D62" s="50" t="s">
        <v>92</v>
      </c>
      <c r="E62" s="13">
        <v>1</v>
      </c>
      <c r="F62" s="13">
        <v>0</v>
      </c>
      <c r="G62" s="13">
        <v>0</v>
      </c>
      <c r="H62" s="83">
        <f t="shared" si="11"/>
        <v>1</v>
      </c>
      <c r="I62" s="105">
        <f>H62+'04.10'!I62</f>
        <v>825</v>
      </c>
      <c r="J62" s="16"/>
      <c r="K62" s="16"/>
      <c r="L62" s="16">
        <v>0</v>
      </c>
      <c r="M62" s="17">
        <f t="shared" si="12"/>
        <v>824</v>
      </c>
      <c r="N62" s="86">
        <v>1</v>
      </c>
      <c r="O62" s="3"/>
      <c r="P62" s="3"/>
      <c r="Q62" s="3"/>
      <c r="R62" s="3"/>
    </row>
    <row r="63" spans="1:18" ht="17.55" customHeight="1" x14ac:dyDescent="0.3">
      <c r="A63" s="1">
        <f t="shared" si="4"/>
        <v>43743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H63+'04.10'!I63</f>
        <v>773</v>
      </c>
      <c r="J63" s="16">
        <v>6</v>
      </c>
      <c r="K63" s="16">
        <v>5</v>
      </c>
      <c r="L63" s="16">
        <v>5</v>
      </c>
      <c r="M63" s="17">
        <f t="shared" si="12"/>
        <v>762</v>
      </c>
      <c r="N63" s="86">
        <v>5</v>
      </c>
      <c r="O63" s="3"/>
      <c r="P63" s="3"/>
      <c r="Q63" s="3"/>
      <c r="R63" s="3"/>
    </row>
    <row r="64" spans="1:18" ht="17.55" customHeight="1" x14ac:dyDescent="0.3">
      <c r="A64" s="1">
        <f t="shared" si="4"/>
        <v>43743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H64+'04.10'!I64</f>
        <v>953</v>
      </c>
      <c r="J64" s="16"/>
      <c r="K64" s="16"/>
      <c r="L64" s="16">
        <v>0</v>
      </c>
      <c r="M64" s="17">
        <f t="shared" si="12"/>
        <v>945</v>
      </c>
      <c r="N64" s="86">
        <v>8</v>
      </c>
      <c r="O64" s="3"/>
      <c r="P64" s="3"/>
      <c r="Q64" s="3"/>
      <c r="R64" s="3"/>
    </row>
    <row r="65" spans="1:18" ht="17.55" customHeight="1" x14ac:dyDescent="0.3">
      <c r="A65" s="1">
        <f t="shared" si="4"/>
        <v>43743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H65+'04.10'!I65</f>
        <v>472</v>
      </c>
      <c r="J65" s="16">
        <v>4</v>
      </c>
      <c r="K65" s="16">
        <v>4</v>
      </c>
      <c r="L65" s="16">
        <v>4</v>
      </c>
      <c r="M65" s="17">
        <f t="shared" si="12"/>
        <v>466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43743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H66+'04.10'!I66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43743</v>
      </c>
      <c r="B67" s="2" t="s">
        <v>101</v>
      </c>
      <c r="C67" s="33">
        <v>23</v>
      </c>
      <c r="D67" s="50" t="s">
        <v>102</v>
      </c>
      <c r="E67" s="13">
        <v>2</v>
      </c>
      <c r="F67" s="13">
        <v>0</v>
      </c>
      <c r="G67" s="13">
        <v>0</v>
      </c>
      <c r="H67" s="83">
        <f t="shared" si="11"/>
        <v>2</v>
      </c>
      <c r="I67" s="105">
        <f>H67+'04.10'!I67</f>
        <v>698</v>
      </c>
      <c r="J67" s="16">
        <v>7</v>
      </c>
      <c r="K67" s="16">
        <v>5</v>
      </c>
      <c r="L67" s="16">
        <v>4</v>
      </c>
      <c r="M67" s="17">
        <f t="shared" si="12"/>
        <v>685</v>
      </c>
      <c r="N67" s="86">
        <v>6</v>
      </c>
      <c r="O67" s="3"/>
      <c r="P67" s="3"/>
      <c r="Q67" s="3"/>
      <c r="R67" s="3"/>
    </row>
    <row r="68" spans="1:18" ht="17.55" customHeight="1" x14ac:dyDescent="0.3">
      <c r="A68" s="1">
        <f t="shared" si="4"/>
        <v>43743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H68+'04.10'!I68</f>
        <v>356</v>
      </c>
      <c r="J68" s="16">
        <v>2</v>
      </c>
      <c r="K68" s="16">
        <v>2</v>
      </c>
      <c r="L68" s="16">
        <v>0</v>
      </c>
      <c r="M68" s="17">
        <f t="shared" si="12"/>
        <v>353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43743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H69+'04.10'!I69</f>
        <v>797</v>
      </c>
      <c r="J69" s="16">
        <v>2</v>
      </c>
      <c r="K69" s="16">
        <v>1</v>
      </c>
      <c r="L69" s="16">
        <v>0</v>
      </c>
      <c r="M69" s="17">
        <f t="shared" si="12"/>
        <v>786</v>
      </c>
      <c r="N69" s="86">
        <v>9</v>
      </c>
      <c r="O69" s="3"/>
      <c r="P69" s="3"/>
      <c r="Q69" s="3"/>
      <c r="R69" s="3"/>
    </row>
    <row r="70" spans="1:18" ht="17.55" customHeight="1" x14ac:dyDescent="0.3">
      <c r="A70" s="1">
        <f t="shared" si="4"/>
        <v>43743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H70+'04.10'!I70</f>
        <v>750</v>
      </c>
      <c r="J70" s="16">
        <v>2</v>
      </c>
      <c r="K70" s="16">
        <v>2</v>
      </c>
      <c r="L70" s="16">
        <v>0</v>
      </c>
      <c r="M70" s="17">
        <f t="shared" si="12"/>
        <v>745</v>
      </c>
      <c r="N70" s="86">
        <v>3</v>
      </c>
      <c r="O70" s="3"/>
      <c r="P70" s="3"/>
      <c r="Q70" s="3"/>
      <c r="R70" s="3"/>
    </row>
    <row r="71" spans="1:18" ht="17.55" customHeight="1" x14ac:dyDescent="0.3">
      <c r="A71" s="1">
        <f t="shared" si="4"/>
        <v>43743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H71+'04.10'!I71</f>
        <v>766</v>
      </c>
      <c r="J71" s="16"/>
      <c r="K71" s="16"/>
      <c r="L71" s="16">
        <v>0</v>
      </c>
      <c r="M71" s="17">
        <f t="shared" si="12"/>
        <v>764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43743</v>
      </c>
      <c r="B72" s="2" t="s">
        <v>111</v>
      </c>
      <c r="C72" s="33">
        <v>28</v>
      </c>
      <c r="D72" s="50" t="s">
        <v>112</v>
      </c>
      <c r="E72" s="13">
        <v>2</v>
      </c>
      <c r="F72" s="13">
        <v>0</v>
      </c>
      <c r="G72" s="13">
        <v>0</v>
      </c>
      <c r="H72" s="83">
        <f t="shared" si="11"/>
        <v>2</v>
      </c>
      <c r="I72" s="105">
        <f>H72+'04.10'!I72</f>
        <v>286</v>
      </c>
      <c r="J72" s="16"/>
      <c r="K72" s="16"/>
      <c r="L72" s="16">
        <v>0</v>
      </c>
      <c r="M72" s="17">
        <f t="shared" si="12"/>
        <v>283</v>
      </c>
      <c r="N72" s="86">
        <v>3</v>
      </c>
      <c r="O72" s="3"/>
      <c r="P72" s="3"/>
      <c r="Q72" s="3"/>
      <c r="R72" s="3"/>
    </row>
    <row r="73" spans="1:18" ht="17.55" customHeight="1" x14ac:dyDescent="0.3">
      <c r="A73" s="1">
        <f t="shared" si="4"/>
        <v>43743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H73+'04.10'!I73</f>
        <v>388</v>
      </c>
      <c r="J73" s="16">
        <v>3</v>
      </c>
      <c r="K73" s="16">
        <v>3</v>
      </c>
      <c r="L73" s="16">
        <v>3</v>
      </c>
      <c r="M73" s="17">
        <f t="shared" si="12"/>
        <v>384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43743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H74+'04.10'!I74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43743</v>
      </c>
      <c r="B75" s="2">
        <v>1</v>
      </c>
      <c r="C75" s="29"/>
      <c r="D75" s="22" t="s">
        <v>117</v>
      </c>
      <c r="E75" s="23">
        <f>SUM(E45:E74)</f>
        <v>23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23</v>
      </c>
      <c r="I75" s="23">
        <f t="shared" si="13"/>
        <v>18979</v>
      </c>
      <c r="J75" s="23">
        <f t="shared" si="13"/>
        <v>104</v>
      </c>
      <c r="K75" s="23">
        <f t="shared" si="13"/>
        <v>85</v>
      </c>
      <c r="L75" s="23">
        <f t="shared" si="13"/>
        <v>58</v>
      </c>
      <c r="M75" s="23">
        <f t="shared" si="13"/>
        <v>18780</v>
      </c>
      <c r="N75" s="23">
        <f t="shared" si="13"/>
        <v>95</v>
      </c>
      <c r="O75" s="3"/>
      <c r="P75" s="3"/>
      <c r="Q75" s="3"/>
      <c r="R75" s="3"/>
    </row>
    <row r="76" spans="1:18" ht="17.55" customHeight="1" x14ac:dyDescent="0.3">
      <c r="A76" s="1">
        <f t="shared" si="4"/>
        <v>43743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43743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43743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43743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43743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43743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43743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43743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43743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43743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43743</v>
      </c>
      <c r="B86" s="2">
        <v>1</v>
      </c>
      <c r="E86" s="30"/>
    </row>
    <row r="87" spans="1:14" x14ac:dyDescent="0.3">
      <c r="A87" s="1">
        <f t="shared" si="4"/>
        <v>43743</v>
      </c>
      <c r="B87" s="2">
        <v>1</v>
      </c>
      <c r="E87" s="30"/>
    </row>
    <row r="88" spans="1:14" x14ac:dyDescent="0.3">
      <c r="A88" s="1">
        <f t="shared" si="4"/>
        <v>43743</v>
      </c>
      <c r="B88" s="2">
        <v>1</v>
      </c>
      <c r="E88" s="30"/>
    </row>
    <row r="89" spans="1:14" x14ac:dyDescent="0.3">
      <c r="A89" s="1">
        <f t="shared" ref="A89" si="14">$N$3</f>
        <v>43743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43742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43742</v>
      </c>
      <c r="B2" s="2">
        <v>1</v>
      </c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41"/>
      <c r="N2" s="150"/>
    </row>
    <row r="3" spans="1:20" ht="17.399999999999999" x14ac:dyDescent="0.3">
      <c r="A3" s="1">
        <f t="shared" si="0"/>
        <v>43742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43742</v>
      </c>
      <c r="O3" s="3"/>
      <c r="P3" s="3"/>
      <c r="Q3" s="3"/>
      <c r="R3" s="3"/>
    </row>
    <row r="4" spans="1:20" ht="17.399999999999999" x14ac:dyDescent="0.3">
      <c r="A4" s="1">
        <f t="shared" si="0"/>
        <v>43742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43742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43742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43742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43742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43742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326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1398</v>
      </c>
      <c r="O9" s="3"/>
      <c r="P9" s="3"/>
      <c r="Q9" s="40" t="str">
        <f>"24 N›Uvq ?? msL¨v = "&amp;H36</f>
        <v>24 N›Uvq ?? msL¨v = 326</v>
      </c>
    </row>
    <row r="10" spans="1:20" ht="57.6" x14ac:dyDescent="0.3">
      <c r="A10" s="1">
        <f t="shared" si="0"/>
        <v>43742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9" t="s">
        <v>142</v>
      </c>
      <c r="I10" s="65" t="str">
        <f>"me©‡gvU fwZ©
= "&amp;I36</f>
        <v>me©‡gvU fwZ©
= 89347</v>
      </c>
      <c r="J10" s="65" t="str">
        <f>"ch©v‡jvPbvi Rb¨ †cÖwiZ g„„Zz¨ 
= "&amp;J36</f>
        <v>ch©v‡jvPbvi Rb¨ †cÖwiZ g„„Zz¨ 
= 236</v>
      </c>
      <c r="K10" s="65" t="str">
        <f>"ch©v‡jvPbv m¤úbœK…Z g„„Zz¨ 
= "&amp;K36</f>
        <v>ch©v‡jvPbv m¤úbœK…Z g„„Zz¨ 
= 136</v>
      </c>
      <c r="L10" s="65" t="str">
        <f>"wbwðZ g„„Zz¨ 
= "&amp;L36</f>
        <v>wbwðZ g„„Zz¨ 
= 81</v>
      </c>
      <c r="M10" s="65" t="str">
        <f>"QvocÎ cÖvß †ivMx
 = "&amp;M36</f>
        <v>QvocÎ cÖvß †ivMx
 = 87713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43742</v>
      </c>
      <c r="B11" s="2" t="s">
        <v>9</v>
      </c>
      <c r="C11" s="12">
        <v>1</v>
      </c>
      <c r="D11" s="57" t="s">
        <v>10</v>
      </c>
      <c r="E11" s="13">
        <v>13</v>
      </c>
      <c r="F11" s="13">
        <v>0</v>
      </c>
      <c r="G11" s="13">
        <v>0</v>
      </c>
      <c r="H11" s="82">
        <f>SUM(E11:G11)</f>
        <v>13</v>
      </c>
      <c r="I11" s="104">
        <f>H11+'03.10'!I11</f>
        <v>7745</v>
      </c>
      <c r="J11" s="13">
        <v>40</v>
      </c>
      <c r="K11" s="13">
        <v>18</v>
      </c>
      <c r="L11" s="13">
        <v>8</v>
      </c>
      <c r="M11" s="14">
        <f t="shared" ref="M11:M23" si="1">I11-N11-J11</f>
        <v>7569</v>
      </c>
      <c r="N11" s="85">
        <v>136</v>
      </c>
      <c r="O11" s="3"/>
      <c r="P11" s="3"/>
      <c r="Q11" s="3"/>
      <c r="R11" s="3"/>
    </row>
    <row r="12" spans="1:20" x14ac:dyDescent="0.3">
      <c r="A12" s="1">
        <f t="shared" si="0"/>
        <v>43742</v>
      </c>
      <c r="B12" s="2" t="s">
        <v>11</v>
      </c>
      <c r="C12" s="15">
        <v>2</v>
      </c>
      <c r="D12" s="59" t="s">
        <v>144</v>
      </c>
      <c r="E12" s="13">
        <v>19</v>
      </c>
      <c r="F12" s="13">
        <v>0</v>
      </c>
      <c r="G12" s="13">
        <v>0</v>
      </c>
      <c r="H12" s="83">
        <f t="shared" ref="H12:H23" si="2">SUM(E12:G12)</f>
        <v>19</v>
      </c>
      <c r="I12" s="105">
        <f>H12+'03.10'!I12</f>
        <v>4517</v>
      </c>
      <c r="J12" s="16">
        <v>2</v>
      </c>
      <c r="K12" s="16">
        <v>0</v>
      </c>
      <c r="L12" s="16">
        <v>0</v>
      </c>
      <c r="M12" s="17">
        <f t="shared" si="1"/>
        <v>4422</v>
      </c>
      <c r="N12" s="86">
        <v>93</v>
      </c>
      <c r="O12" s="3"/>
      <c r="P12" s="3"/>
      <c r="Q12" s="3"/>
      <c r="R12" s="3"/>
    </row>
    <row r="13" spans="1:20" x14ac:dyDescent="0.3">
      <c r="A13" s="1">
        <f t="shared" si="0"/>
        <v>43742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H13+'03.10'!I13</f>
        <v>1382</v>
      </c>
      <c r="J13" s="16">
        <v>15</v>
      </c>
      <c r="K13" s="16">
        <v>4</v>
      </c>
      <c r="L13" s="16">
        <v>4</v>
      </c>
      <c r="M13" s="17">
        <f t="shared" si="1"/>
        <v>1352</v>
      </c>
      <c r="N13" s="86">
        <v>15</v>
      </c>
      <c r="O13" s="3"/>
      <c r="Q13" s="3"/>
      <c r="R13" s="3"/>
    </row>
    <row r="14" spans="1:20" x14ac:dyDescent="0.3">
      <c r="A14" s="1">
        <f t="shared" si="0"/>
        <v>43742</v>
      </c>
      <c r="B14" s="2" t="s">
        <v>14</v>
      </c>
      <c r="C14" s="15">
        <v>4</v>
      </c>
      <c r="D14" s="59" t="s">
        <v>145</v>
      </c>
      <c r="E14" s="13">
        <v>4</v>
      </c>
      <c r="F14" s="13">
        <v>0</v>
      </c>
      <c r="G14" s="13">
        <v>0</v>
      </c>
      <c r="H14" s="83">
        <f t="shared" si="2"/>
        <v>4</v>
      </c>
      <c r="I14" s="105">
        <f>H14+'03.10'!I14</f>
        <v>3395</v>
      </c>
      <c r="J14" s="16">
        <v>7</v>
      </c>
      <c r="K14" s="16">
        <v>3</v>
      </c>
      <c r="L14" s="16">
        <v>0</v>
      </c>
      <c r="M14" s="17">
        <f t="shared" si="1"/>
        <v>3344</v>
      </c>
      <c r="N14" s="86">
        <v>44</v>
      </c>
      <c r="O14" s="3"/>
      <c r="P14" s="3"/>
      <c r="Q14" s="3"/>
      <c r="R14" s="3"/>
    </row>
    <row r="15" spans="1:20" ht="17.399999999999999" x14ac:dyDescent="0.3">
      <c r="A15" s="1">
        <f t="shared" si="0"/>
        <v>43742</v>
      </c>
      <c r="B15" s="2" t="s">
        <v>19</v>
      </c>
      <c r="C15" s="15">
        <v>5</v>
      </c>
      <c r="D15" s="59" t="s">
        <v>20</v>
      </c>
      <c r="E15" s="13">
        <v>6</v>
      </c>
      <c r="F15" s="13">
        <v>0</v>
      </c>
      <c r="G15" s="13">
        <v>0</v>
      </c>
      <c r="H15" s="83">
        <f t="shared" si="2"/>
        <v>6</v>
      </c>
      <c r="I15" s="105">
        <f>H15+'03.10'!I15</f>
        <v>1490</v>
      </c>
      <c r="J15" s="16">
        <v>3</v>
      </c>
      <c r="K15" s="16">
        <v>2</v>
      </c>
      <c r="L15" s="16">
        <v>2</v>
      </c>
      <c r="M15" s="17">
        <f t="shared" si="1"/>
        <v>1473</v>
      </c>
      <c r="N15" s="86">
        <v>14</v>
      </c>
      <c r="O15" s="3"/>
      <c r="P15" s="3"/>
      <c r="Q15" s="3"/>
      <c r="R15" s="3"/>
    </row>
    <row r="16" spans="1:20" ht="17.399999999999999" x14ac:dyDescent="0.3">
      <c r="A16" s="1">
        <f t="shared" si="0"/>
        <v>43742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H16+'03.10'!I16</f>
        <v>982</v>
      </c>
      <c r="J16" s="16"/>
      <c r="K16" s="16"/>
      <c r="L16" s="16">
        <v>0</v>
      </c>
      <c r="M16" s="17">
        <f t="shared" si="1"/>
        <v>977</v>
      </c>
      <c r="N16" s="86">
        <v>5</v>
      </c>
      <c r="O16" s="3"/>
      <c r="P16" s="3"/>
      <c r="Q16" s="3"/>
      <c r="R16" s="3"/>
    </row>
    <row r="17" spans="1:18" x14ac:dyDescent="0.3">
      <c r="A17" s="1">
        <f t="shared" si="0"/>
        <v>43742</v>
      </c>
      <c r="B17" s="2" t="s">
        <v>23</v>
      </c>
      <c r="C17" s="15">
        <v>7</v>
      </c>
      <c r="D17" s="61" t="s">
        <v>24</v>
      </c>
      <c r="E17" s="13">
        <v>5</v>
      </c>
      <c r="F17" s="13">
        <v>0</v>
      </c>
      <c r="G17" s="13">
        <v>0</v>
      </c>
      <c r="H17" s="83">
        <f t="shared" si="2"/>
        <v>5</v>
      </c>
      <c r="I17" s="105">
        <f>H17+'03.10'!I17</f>
        <v>3816</v>
      </c>
      <c r="J17" s="16">
        <v>15</v>
      </c>
      <c r="K17" s="16">
        <v>7</v>
      </c>
      <c r="L17" s="16">
        <v>3</v>
      </c>
      <c r="M17" s="17">
        <f t="shared" si="1"/>
        <v>3784</v>
      </c>
      <c r="N17" s="86">
        <v>17</v>
      </c>
      <c r="O17" s="3"/>
      <c r="P17" s="3"/>
      <c r="Q17" s="3"/>
      <c r="R17" s="3"/>
    </row>
    <row r="18" spans="1:18" ht="17.399999999999999" x14ac:dyDescent="0.3">
      <c r="A18" s="1">
        <f t="shared" si="0"/>
        <v>43742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H18+'03.10'!I18</f>
        <v>341</v>
      </c>
      <c r="J18" s="16"/>
      <c r="K18" s="16"/>
      <c r="L18" s="16">
        <v>0</v>
      </c>
      <c r="M18" s="17">
        <f t="shared" si="1"/>
        <v>339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43742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H19+'03.10'!I19</f>
        <v>1652</v>
      </c>
      <c r="J19" s="16"/>
      <c r="K19" s="16">
        <v>0</v>
      </c>
      <c r="L19" s="16">
        <v>0</v>
      </c>
      <c r="M19" s="17">
        <f t="shared" si="1"/>
        <v>1623</v>
      </c>
      <c r="N19" s="86">
        <v>29</v>
      </c>
      <c r="O19" s="3"/>
      <c r="P19" s="3"/>
      <c r="Q19" s="3"/>
      <c r="R19" s="3"/>
    </row>
    <row r="20" spans="1:18" x14ac:dyDescent="0.3">
      <c r="A20" s="1">
        <f t="shared" si="0"/>
        <v>43742</v>
      </c>
      <c r="B20" s="2" t="s">
        <v>29</v>
      </c>
      <c r="C20" s="15">
        <v>10</v>
      </c>
      <c r="D20" s="59" t="s">
        <v>30</v>
      </c>
      <c r="E20" s="13">
        <v>8</v>
      </c>
      <c r="F20" s="13">
        <v>0</v>
      </c>
      <c r="G20" s="13">
        <v>0</v>
      </c>
      <c r="H20" s="83">
        <f t="shared" si="2"/>
        <v>8</v>
      </c>
      <c r="I20" s="105">
        <f>H20+'03.10'!I20</f>
        <v>2845</v>
      </c>
      <c r="J20" s="16">
        <v>2</v>
      </c>
      <c r="K20" s="16">
        <v>2</v>
      </c>
      <c r="L20" s="16">
        <v>2</v>
      </c>
      <c r="M20" s="17">
        <f t="shared" si="1"/>
        <v>2784</v>
      </c>
      <c r="N20" s="86">
        <v>59</v>
      </c>
      <c r="O20" s="3"/>
      <c r="P20" s="3"/>
      <c r="Q20" s="3"/>
      <c r="R20" s="3"/>
    </row>
    <row r="21" spans="1:18" ht="22.2" customHeight="1" x14ac:dyDescent="0.3">
      <c r="A21" s="1">
        <f t="shared" si="0"/>
        <v>43742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H21+'03.10'!I21</f>
        <v>237</v>
      </c>
      <c r="J21" s="16"/>
      <c r="K21" s="16"/>
      <c r="L21" s="16"/>
      <c r="M21" s="17">
        <f t="shared" si="1"/>
        <v>236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H22+'03.10'!I22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43742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58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58</v>
      </c>
      <c r="I24" s="94">
        <f t="shared" si="3"/>
        <v>28477</v>
      </c>
      <c r="J24" s="92">
        <f t="shared" si="3"/>
        <v>84</v>
      </c>
      <c r="K24" s="92">
        <f t="shared" si="3"/>
        <v>36</v>
      </c>
      <c r="L24" s="92">
        <f t="shared" si="3"/>
        <v>19</v>
      </c>
      <c r="M24" s="95">
        <f t="shared" si="3"/>
        <v>27978</v>
      </c>
      <c r="N24" s="96">
        <f t="shared" si="3"/>
        <v>415</v>
      </c>
      <c r="O24" s="3"/>
      <c r="P24" s="3"/>
      <c r="Q24" s="3"/>
      <c r="R24" s="3"/>
    </row>
    <row r="25" spans="1:18" x14ac:dyDescent="0.3">
      <c r="A25" s="1">
        <f t="shared" ref="A25:A88" si="4">$N$3</f>
        <v>43742</v>
      </c>
      <c r="B25" s="2">
        <v>1</v>
      </c>
      <c r="C25" s="78"/>
      <c r="D25" s="79" t="s">
        <v>119</v>
      </c>
      <c r="E25" s="97">
        <f>E75</f>
        <v>20</v>
      </c>
      <c r="F25" s="98">
        <f t="shared" ref="F25:N25" si="5">F75</f>
        <v>0</v>
      </c>
      <c r="G25" s="98">
        <f t="shared" si="5"/>
        <v>0</v>
      </c>
      <c r="H25" s="99">
        <f t="shared" si="5"/>
        <v>20</v>
      </c>
      <c r="I25" s="97">
        <f t="shared" si="5"/>
        <v>18956</v>
      </c>
      <c r="J25" s="98">
        <f t="shared" si="5"/>
        <v>104</v>
      </c>
      <c r="K25" s="98">
        <f t="shared" si="5"/>
        <v>85</v>
      </c>
      <c r="L25" s="100">
        <f t="shared" si="5"/>
        <v>58</v>
      </c>
      <c r="M25" s="101">
        <f t="shared" si="5"/>
        <v>18770</v>
      </c>
      <c r="N25" s="102">
        <f t="shared" si="5"/>
        <v>82</v>
      </c>
      <c r="O25" s="3"/>
      <c r="P25" s="3"/>
      <c r="Q25" s="3"/>
      <c r="R25" s="3"/>
    </row>
    <row r="26" spans="1:18" x14ac:dyDescent="0.3">
      <c r="A26" s="1">
        <f t="shared" si="4"/>
        <v>43742</v>
      </c>
      <c r="B26" s="2">
        <v>1</v>
      </c>
      <c r="C26" s="78"/>
      <c r="D26" s="79" t="s">
        <v>154</v>
      </c>
      <c r="E26" s="97">
        <f>E24+E25</f>
        <v>78</v>
      </c>
      <c r="F26" s="98">
        <f t="shared" ref="F26:N26" si="6">F24+F25</f>
        <v>0</v>
      </c>
      <c r="G26" s="98">
        <f t="shared" si="6"/>
        <v>0</v>
      </c>
      <c r="H26" s="99">
        <f t="shared" si="6"/>
        <v>78</v>
      </c>
      <c r="I26" s="97">
        <f t="shared" si="6"/>
        <v>47433</v>
      </c>
      <c r="J26" s="98">
        <f t="shared" si="6"/>
        <v>188</v>
      </c>
      <c r="K26" s="98">
        <f t="shared" si="6"/>
        <v>121</v>
      </c>
      <c r="L26" s="100">
        <f t="shared" si="6"/>
        <v>77</v>
      </c>
      <c r="M26" s="101">
        <f t="shared" si="6"/>
        <v>46748</v>
      </c>
      <c r="N26" s="102">
        <f t="shared" si="6"/>
        <v>497</v>
      </c>
      <c r="O26" s="3"/>
      <c r="P26" s="67"/>
      <c r="Q26" s="3"/>
      <c r="R26" s="3"/>
    </row>
    <row r="27" spans="1:18" x14ac:dyDescent="0.3">
      <c r="A27" s="1">
        <f t="shared" si="4"/>
        <v>43742</v>
      </c>
      <c r="B27" s="2">
        <v>1</v>
      </c>
      <c r="C27" s="80"/>
      <c r="D27" s="81" t="s">
        <v>120</v>
      </c>
      <c r="E27" s="97">
        <f>SUM(E28:E35)</f>
        <v>248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248</v>
      </c>
      <c r="I27" s="97">
        <f t="shared" si="7"/>
        <v>41914</v>
      </c>
      <c r="J27" s="98">
        <f t="shared" si="7"/>
        <v>48</v>
      </c>
      <c r="K27" s="98">
        <f t="shared" si="7"/>
        <v>15</v>
      </c>
      <c r="L27" s="100">
        <f t="shared" si="7"/>
        <v>4</v>
      </c>
      <c r="M27" s="101">
        <f t="shared" si="7"/>
        <v>40965</v>
      </c>
      <c r="N27" s="102">
        <f t="shared" si="7"/>
        <v>901</v>
      </c>
      <c r="O27" s="3"/>
      <c r="P27" s="3"/>
      <c r="Q27" s="3"/>
      <c r="R27" s="3"/>
    </row>
    <row r="28" spans="1:18" x14ac:dyDescent="0.3">
      <c r="A28" s="1">
        <f t="shared" si="4"/>
        <v>43742</v>
      </c>
      <c r="B28" s="2" t="s">
        <v>31</v>
      </c>
      <c r="C28" s="12">
        <v>1</v>
      </c>
      <c r="D28" s="48" t="s">
        <v>32</v>
      </c>
      <c r="E28" s="13">
        <v>41</v>
      </c>
      <c r="F28" s="13">
        <v>0</v>
      </c>
      <c r="G28" s="13">
        <v>0</v>
      </c>
      <c r="H28" s="82">
        <f t="shared" ref="H28:H35" si="8">SUM(E28:G28)</f>
        <v>41</v>
      </c>
      <c r="I28" s="104">
        <f>H28+'03.10'!I28</f>
        <v>10324</v>
      </c>
      <c r="J28" s="13">
        <v>10</v>
      </c>
      <c r="K28" s="13">
        <v>2</v>
      </c>
      <c r="L28" s="13">
        <v>1</v>
      </c>
      <c r="M28" s="14">
        <f t="shared" ref="M28:M35" si="9">I28-N28-J28</f>
        <v>10166</v>
      </c>
      <c r="N28" s="85">
        <v>148</v>
      </c>
      <c r="O28" s="3"/>
      <c r="P28" s="3"/>
      <c r="Q28" s="3"/>
      <c r="R28" s="3"/>
    </row>
    <row r="29" spans="1:18" x14ac:dyDescent="0.3">
      <c r="A29" s="1">
        <f t="shared" si="4"/>
        <v>43742</v>
      </c>
      <c r="B29" s="2" t="s">
        <v>33</v>
      </c>
      <c r="C29" s="15">
        <v>2</v>
      </c>
      <c r="D29" s="50" t="s">
        <v>156</v>
      </c>
      <c r="E29" s="13">
        <v>22</v>
      </c>
      <c r="F29" s="13">
        <v>0</v>
      </c>
      <c r="G29" s="13">
        <v>0</v>
      </c>
      <c r="H29" s="83">
        <f t="shared" si="8"/>
        <v>22</v>
      </c>
      <c r="I29" s="105">
        <f>H29+'03.10'!I29</f>
        <v>6832</v>
      </c>
      <c r="J29" s="16">
        <v>5</v>
      </c>
      <c r="K29" s="16">
        <v>2</v>
      </c>
      <c r="L29" s="16">
        <v>0</v>
      </c>
      <c r="M29" s="17">
        <f t="shared" si="9"/>
        <v>6714</v>
      </c>
      <c r="N29" s="86">
        <v>113</v>
      </c>
      <c r="O29" s="3"/>
      <c r="P29" s="3"/>
      <c r="Q29" s="3"/>
      <c r="R29" s="3"/>
    </row>
    <row r="30" spans="1:18" x14ac:dyDescent="0.3">
      <c r="A30" s="1">
        <f t="shared" si="4"/>
        <v>43742</v>
      </c>
      <c r="B30" s="2" t="s">
        <v>35</v>
      </c>
      <c r="C30" s="15">
        <v>3</v>
      </c>
      <c r="D30" s="50" t="s">
        <v>36</v>
      </c>
      <c r="E30" s="13">
        <v>124</v>
      </c>
      <c r="F30" s="13">
        <v>0</v>
      </c>
      <c r="G30" s="13">
        <v>0</v>
      </c>
      <c r="H30" s="83">
        <f t="shared" si="8"/>
        <v>124</v>
      </c>
      <c r="I30" s="105">
        <f>H30+'03.10'!I30</f>
        <v>9450</v>
      </c>
      <c r="J30" s="16">
        <v>13</v>
      </c>
      <c r="K30" s="16">
        <v>7</v>
      </c>
      <c r="L30" s="16">
        <v>2</v>
      </c>
      <c r="M30" s="17">
        <f t="shared" si="9"/>
        <v>9027</v>
      </c>
      <c r="N30" s="86">
        <v>410</v>
      </c>
      <c r="O30" s="3"/>
      <c r="P30" s="3"/>
      <c r="Q30" s="3"/>
      <c r="R30" s="3"/>
    </row>
    <row r="31" spans="1:18" x14ac:dyDescent="0.3">
      <c r="A31" s="1">
        <f t="shared" si="4"/>
        <v>43742</v>
      </c>
      <c r="B31" s="2" t="s">
        <v>37</v>
      </c>
      <c r="C31" s="15">
        <v>4</v>
      </c>
      <c r="D31" s="50" t="s">
        <v>38</v>
      </c>
      <c r="E31" s="13">
        <v>4</v>
      </c>
      <c r="F31" s="13">
        <v>0</v>
      </c>
      <c r="G31" s="13">
        <v>0</v>
      </c>
      <c r="H31" s="83">
        <f t="shared" si="8"/>
        <v>4</v>
      </c>
      <c r="I31" s="105">
        <f>H31+'03.10'!I31</f>
        <v>2002</v>
      </c>
      <c r="J31" s="16">
        <v>4</v>
      </c>
      <c r="K31" s="16">
        <v>1</v>
      </c>
      <c r="L31" s="16">
        <v>1</v>
      </c>
      <c r="M31" s="17">
        <f t="shared" si="9"/>
        <v>1976</v>
      </c>
      <c r="N31" s="86">
        <v>22</v>
      </c>
      <c r="O31" s="3"/>
      <c r="P31" s="3"/>
      <c r="Q31" s="3"/>
      <c r="R31" s="3"/>
    </row>
    <row r="32" spans="1:18" x14ac:dyDescent="0.3">
      <c r="A32" s="1">
        <f t="shared" si="4"/>
        <v>43742</v>
      </c>
      <c r="B32" s="2" t="s">
        <v>39</v>
      </c>
      <c r="C32" s="15">
        <v>5</v>
      </c>
      <c r="D32" s="50" t="s">
        <v>40</v>
      </c>
      <c r="E32" s="13">
        <v>22</v>
      </c>
      <c r="F32" s="13">
        <v>0</v>
      </c>
      <c r="G32" s="13">
        <v>0</v>
      </c>
      <c r="H32" s="83">
        <f t="shared" si="8"/>
        <v>22</v>
      </c>
      <c r="I32" s="105">
        <f>H32+'03.10'!I32</f>
        <v>4343</v>
      </c>
      <c r="J32" s="16">
        <v>5</v>
      </c>
      <c r="K32" s="16">
        <v>0</v>
      </c>
      <c r="L32" s="16">
        <v>0</v>
      </c>
      <c r="M32" s="17">
        <f t="shared" si="9"/>
        <v>4265</v>
      </c>
      <c r="N32" s="86">
        <v>73</v>
      </c>
      <c r="O32" s="3"/>
      <c r="P32" s="3"/>
      <c r="Q32" s="3"/>
      <c r="R32" s="3"/>
    </row>
    <row r="33" spans="1:18" x14ac:dyDescent="0.3">
      <c r="A33" s="1">
        <f t="shared" si="4"/>
        <v>43742</v>
      </c>
      <c r="B33" s="2" t="s">
        <v>41</v>
      </c>
      <c r="C33" s="15">
        <v>6</v>
      </c>
      <c r="D33" s="50" t="s">
        <v>42</v>
      </c>
      <c r="E33" s="13">
        <v>29</v>
      </c>
      <c r="F33" s="13">
        <v>0</v>
      </c>
      <c r="G33" s="13">
        <v>0</v>
      </c>
      <c r="H33" s="83">
        <f t="shared" si="8"/>
        <v>29</v>
      </c>
      <c r="I33" s="105">
        <f>H33+'03.10'!I33</f>
        <v>5846</v>
      </c>
      <c r="J33" s="16">
        <v>7</v>
      </c>
      <c r="K33" s="16">
        <v>3</v>
      </c>
      <c r="L33" s="16">
        <v>0</v>
      </c>
      <c r="M33" s="17">
        <f t="shared" si="9"/>
        <v>5742</v>
      </c>
      <c r="N33" s="86">
        <v>97</v>
      </c>
      <c r="O33" s="3"/>
      <c r="P33" s="3"/>
      <c r="Q33" s="3"/>
      <c r="R33" s="3"/>
    </row>
    <row r="34" spans="1:18" x14ac:dyDescent="0.3">
      <c r="A34" s="1">
        <f t="shared" si="4"/>
        <v>43742</v>
      </c>
      <c r="B34" s="2" t="s">
        <v>43</v>
      </c>
      <c r="C34" s="15">
        <v>7</v>
      </c>
      <c r="D34" s="50" t="s">
        <v>44</v>
      </c>
      <c r="E34" s="13">
        <v>0</v>
      </c>
      <c r="F34" s="13">
        <v>0</v>
      </c>
      <c r="G34" s="13">
        <v>0</v>
      </c>
      <c r="H34" s="83">
        <f t="shared" si="8"/>
        <v>0</v>
      </c>
      <c r="I34" s="105">
        <f>H34+'03.10'!I34</f>
        <v>946</v>
      </c>
      <c r="J34" s="16">
        <v>0</v>
      </c>
      <c r="K34" s="16">
        <v>0</v>
      </c>
      <c r="L34" s="16">
        <v>0</v>
      </c>
      <c r="M34" s="17">
        <f t="shared" si="9"/>
        <v>937</v>
      </c>
      <c r="N34" s="86">
        <v>9</v>
      </c>
      <c r="O34" s="3"/>
      <c r="P34" s="3"/>
      <c r="Q34" s="3"/>
      <c r="R34" s="3"/>
    </row>
    <row r="35" spans="1:18" x14ac:dyDescent="0.3">
      <c r="A35" s="1">
        <f t="shared" si="4"/>
        <v>43742</v>
      </c>
      <c r="B35" s="2" t="s">
        <v>45</v>
      </c>
      <c r="C35" s="20">
        <v>8</v>
      </c>
      <c r="D35" s="54" t="s">
        <v>46</v>
      </c>
      <c r="E35" s="13">
        <v>6</v>
      </c>
      <c r="F35" s="13">
        <v>0</v>
      </c>
      <c r="G35" s="13">
        <v>0</v>
      </c>
      <c r="H35" s="84">
        <f t="shared" si="8"/>
        <v>6</v>
      </c>
      <c r="I35" s="106">
        <f>H35+'03.10'!I35</f>
        <v>2171</v>
      </c>
      <c r="J35" s="18">
        <v>4</v>
      </c>
      <c r="K35" s="18">
        <v>0</v>
      </c>
      <c r="L35" s="18">
        <v>0</v>
      </c>
      <c r="M35" s="19">
        <f t="shared" si="9"/>
        <v>2138</v>
      </c>
      <c r="N35" s="87">
        <v>29</v>
      </c>
      <c r="O35" s="3"/>
      <c r="P35" s="3"/>
      <c r="Q35" s="3"/>
      <c r="R35" s="3"/>
    </row>
    <row r="36" spans="1:18" x14ac:dyDescent="0.3">
      <c r="A36" s="1">
        <f t="shared" si="4"/>
        <v>43742</v>
      </c>
      <c r="B36" s="2">
        <v>1</v>
      </c>
      <c r="C36" s="103"/>
      <c r="D36" s="22" t="s">
        <v>47</v>
      </c>
      <c r="E36" s="23">
        <f>SUM(E26:E27)</f>
        <v>326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326</v>
      </c>
      <c r="I36" s="23">
        <f t="shared" si="10"/>
        <v>89347</v>
      </c>
      <c r="J36" s="23">
        <f t="shared" si="10"/>
        <v>236</v>
      </c>
      <c r="K36" s="23">
        <f t="shared" si="10"/>
        <v>136</v>
      </c>
      <c r="L36" s="23">
        <f t="shared" si="10"/>
        <v>81</v>
      </c>
      <c r="M36" s="23">
        <f t="shared" si="10"/>
        <v>87713</v>
      </c>
      <c r="N36" s="23">
        <f t="shared" si="10"/>
        <v>1398</v>
      </c>
      <c r="O36" s="3"/>
      <c r="P36" s="3"/>
      <c r="Q36" s="3"/>
      <c r="R36" s="3"/>
    </row>
    <row r="37" spans="1:18" ht="21.6" customHeight="1" x14ac:dyDescent="0.3">
      <c r="A37" s="1">
        <f t="shared" si="4"/>
        <v>43742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43742</v>
      </c>
      <c r="B38" s="64">
        <v>1</v>
      </c>
      <c r="C38" s="69"/>
      <c r="D38" s="306" t="s">
        <v>197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43742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43742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43742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43742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43742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20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82</v>
      </c>
      <c r="O43" s="3"/>
      <c r="P43" s="3"/>
      <c r="Q43" s="3"/>
      <c r="R43" s="3"/>
    </row>
    <row r="44" spans="1:18" ht="58.2" customHeight="1" x14ac:dyDescent="0.3">
      <c r="A44" s="1">
        <f t="shared" si="4"/>
        <v>43742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9" t="s">
        <v>142</v>
      </c>
      <c r="I44" s="65" t="str">
        <f>"me©‡gvU fwZ© 
= "&amp;I75</f>
        <v>me©‡gvU fwZ© 
= 18956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85</v>
      </c>
      <c r="L44" s="65" t="str">
        <f>"wbwðZ g„„Zz¨ 
= "&amp;L75</f>
        <v>wbwðZ g„„Zz¨ 
= 58</v>
      </c>
      <c r="M44" s="65" t="str">
        <f>"QvocÎ cÖvß †ivMx
 = "&amp;M75</f>
        <v>QvocÎ cÖvß †ivMx
 = 18770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43742</v>
      </c>
      <c r="B45" s="2" t="s">
        <v>61</v>
      </c>
      <c r="C45" s="28">
        <v>1</v>
      </c>
      <c r="D45" s="48" t="s">
        <v>62</v>
      </c>
      <c r="E45" s="13">
        <v>2</v>
      </c>
      <c r="F45" s="13">
        <v>0</v>
      </c>
      <c r="G45" s="13">
        <v>0</v>
      </c>
      <c r="H45" s="82">
        <f t="shared" ref="H45:H74" si="11">SUM(E45:G45)</f>
        <v>2</v>
      </c>
      <c r="I45" s="104">
        <f>H45+'03.10'!I45</f>
        <v>1176</v>
      </c>
      <c r="J45" s="13">
        <v>3</v>
      </c>
      <c r="K45" s="13">
        <v>2</v>
      </c>
      <c r="L45" s="13">
        <v>1</v>
      </c>
      <c r="M45" s="14">
        <f t="shared" ref="M45:M74" si="12">I45-N45-J45</f>
        <v>1169</v>
      </c>
      <c r="N45" s="85">
        <v>4</v>
      </c>
      <c r="O45" s="3"/>
      <c r="P45" s="3"/>
      <c r="Q45" s="3"/>
      <c r="R45" s="3"/>
    </row>
    <row r="46" spans="1:18" ht="17.55" customHeight="1" x14ac:dyDescent="0.3">
      <c r="A46" s="1">
        <f t="shared" si="4"/>
        <v>43742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H46+'03.10'!I46</f>
        <v>1760</v>
      </c>
      <c r="J46" s="16">
        <v>11</v>
      </c>
      <c r="K46" s="16">
        <v>7</v>
      </c>
      <c r="L46" s="16">
        <v>5</v>
      </c>
      <c r="M46" s="17">
        <f t="shared" si="12"/>
        <v>1741</v>
      </c>
      <c r="N46" s="86">
        <v>8</v>
      </c>
      <c r="O46" s="3"/>
      <c r="P46" s="3"/>
      <c r="Q46" s="3"/>
      <c r="R46" s="3"/>
    </row>
    <row r="47" spans="1:18" ht="17.55" customHeight="1" x14ac:dyDescent="0.3">
      <c r="A47" s="1">
        <f t="shared" si="4"/>
        <v>43742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H47+'03.10'!I47</f>
        <v>632</v>
      </c>
      <c r="J47" s="16">
        <v>4</v>
      </c>
      <c r="K47" s="16">
        <v>2</v>
      </c>
      <c r="L47" s="16">
        <v>1</v>
      </c>
      <c r="M47" s="17">
        <f t="shared" si="12"/>
        <v>628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43742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H48+'03.10'!I48</f>
        <v>724</v>
      </c>
      <c r="J48" s="16">
        <v>8</v>
      </c>
      <c r="K48" s="16">
        <v>5</v>
      </c>
      <c r="L48" s="16">
        <v>3</v>
      </c>
      <c r="M48" s="17">
        <f t="shared" si="12"/>
        <v>712</v>
      </c>
      <c r="N48" s="86">
        <v>4</v>
      </c>
      <c r="O48" s="3"/>
      <c r="P48" s="3"/>
      <c r="Q48" s="3"/>
      <c r="R48" s="3"/>
    </row>
    <row r="49" spans="1:18" ht="17.55" customHeight="1" x14ac:dyDescent="0.3">
      <c r="A49" s="1">
        <f t="shared" si="4"/>
        <v>43742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H49+'03.10'!I49</f>
        <v>863</v>
      </c>
      <c r="J49" s="16">
        <v>12</v>
      </c>
      <c r="K49" s="16">
        <v>12</v>
      </c>
      <c r="L49" s="16">
        <v>12</v>
      </c>
      <c r="M49" s="17">
        <f t="shared" si="12"/>
        <v>850</v>
      </c>
      <c r="N49" s="86">
        <v>1</v>
      </c>
      <c r="O49" s="3"/>
      <c r="P49" s="3"/>
      <c r="Q49" s="3"/>
      <c r="R49" s="3"/>
    </row>
    <row r="50" spans="1:18" ht="17.55" customHeight="1" x14ac:dyDescent="0.3">
      <c r="A50" s="1">
        <f t="shared" si="4"/>
        <v>43742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H50+'03.10'!I50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43742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H51+'03.10'!I51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43742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H52+'03.10'!I52</f>
        <v>347</v>
      </c>
      <c r="J52" s="16">
        <v>1</v>
      </c>
      <c r="K52" s="16">
        <v>1</v>
      </c>
      <c r="L52" s="16">
        <v>1</v>
      </c>
      <c r="M52" s="17">
        <f t="shared" si="12"/>
        <v>343</v>
      </c>
      <c r="N52" s="86">
        <v>3</v>
      </c>
      <c r="O52" s="3"/>
      <c r="P52" s="3"/>
      <c r="Q52" s="3"/>
      <c r="R52" s="3"/>
    </row>
    <row r="53" spans="1:18" ht="17.55" customHeight="1" x14ac:dyDescent="0.3">
      <c r="A53" s="1">
        <f t="shared" si="4"/>
        <v>43742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H53+'03.10'!I53</f>
        <v>207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43742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H54+'03.10'!I54</f>
        <v>1614</v>
      </c>
      <c r="J54" s="16">
        <v>1</v>
      </c>
      <c r="K54" s="16">
        <v>1</v>
      </c>
      <c r="L54" s="16">
        <v>1</v>
      </c>
      <c r="M54" s="17">
        <f t="shared" si="12"/>
        <v>1603</v>
      </c>
      <c r="N54" s="86">
        <v>10</v>
      </c>
      <c r="O54" s="3"/>
      <c r="P54" s="3"/>
      <c r="Q54" s="3"/>
      <c r="R54" s="3"/>
    </row>
    <row r="55" spans="1:18" ht="17.55" customHeight="1" x14ac:dyDescent="0.3">
      <c r="A55" s="1">
        <f t="shared" si="4"/>
        <v>43742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H55+'03.10'!I55</f>
        <v>219</v>
      </c>
      <c r="J55" s="16"/>
      <c r="K55" s="16"/>
      <c r="L55" s="16">
        <v>0</v>
      </c>
      <c r="M55" s="17">
        <f t="shared" si="12"/>
        <v>219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43742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H56+'03.10'!I56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43742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H57+'03.10'!I57</f>
        <v>654</v>
      </c>
      <c r="J57" s="16">
        <v>4</v>
      </c>
      <c r="K57" s="16">
        <v>4</v>
      </c>
      <c r="L57" s="16">
        <v>1</v>
      </c>
      <c r="M57" s="17">
        <f t="shared" si="12"/>
        <v>649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43742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H58+'03.10'!I58</f>
        <v>1328</v>
      </c>
      <c r="J58" s="16">
        <v>6</v>
      </c>
      <c r="K58" s="16">
        <v>6</v>
      </c>
      <c r="L58" s="16">
        <v>4</v>
      </c>
      <c r="M58" s="17">
        <f t="shared" si="12"/>
        <v>1316</v>
      </c>
      <c r="N58" s="86">
        <v>6</v>
      </c>
      <c r="O58" s="3"/>
      <c r="P58" s="3"/>
      <c r="Q58" s="3"/>
      <c r="R58" s="3"/>
    </row>
    <row r="59" spans="1:18" ht="17.55" customHeight="1" x14ac:dyDescent="0.3">
      <c r="A59" s="1">
        <f t="shared" si="4"/>
        <v>43742</v>
      </c>
      <c r="B59" s="2" t="s">
        <v>85</v>
      </c>
      <c r="C59" s="33">
        <v>15</v>
      </c>
      <c r="D59" s="50" t="s">
        <v>86</v>
      </c>
      <c r="E59" s="13">
        <v>4</v>
      </c>
      <c r="F59" s="13">
        <v>0</v>
      </c>
      <c r="G59" s="13">
        <v>0</v>
      </c>
      <c r="H59" s="83">
        <f t="shared" si="11"/>
        <v>4</v>
      </c>
      <c r="I59" s="105">
        <f>H59+'03.10'!I59</f>
        <v>740</v>
      </c>
      <c r="J59" s="16">
        <v>8</v>
      </c>
      <c r="K59" s="16">
        <v>7</v>
      </c>
      <c r="L59" s="16">
        <v>6</v>
      </c>
      <c r="M59" s="17">
        <f t="shared" si="12"/>
        <v>728</v>
      </c>
      <c r="N59" s="86">
        <v>4</v>
      </c>
      <c r="O59" s="3"/>
      <c r="P59" s="3"/>
      <c r="Q59" s="3"/>
      <c r="R59" s="3"/>
    </row>
    <row r="60" spans="1:18" ht="17.55" customHeight="1" x14ac:dyDescent="0.3">
      <c r="A60" s="1">
        <f t="shared" si="4"/>
        <v>43742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H60+'03.10'!I60</f>
        <v>350</v>
      </c>
      <c r="J60" s="16"/>
      <c r="K60" s="16"/>
      <c r="L60" s="16">
        <v>0</v>
      </c>
      <c r="M60" s="17">
        <f t="shared" si="12"/>
        <v>347</v>
      </c>
      <c r="N60" s="86">
        <v>3</v>
      </c>
      <c r="O60" s="3"/>
      <c r="P60" s="3"/>
      <c r="Q60" s="3"/>
      <c r="R60" s="3"/>
    </row>
    <row r="61" spans="1:18" ht="17.55" customHeight="1" x14ac:dyDescent="0.3">
      <c r="A61" s="1">
        <f t="shared" si="4"/>
        <v>43742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H61+'03.10'!I61</f>
        <v>468</v>
      </c>
      <c r="J61" s="16"/>
      <c r="K61" s="16"/>
      <c r="L61" s="16">
        <v>0</v>
      </c>
      <c r="M61" s="17">
        <f t="shared" si="12"/>
        <v>464</v>
      </c>
      <c r="N61" s="86">
        <v>4</v>
      </c>
      <c r="O61" s="3"/>
      <c r="P61" s="3"/>
      <c r="Q61" s="3"/>
      <c r="R61" s="3"/>
    </row>
    <row r="62" spans="1:18" ht="17.55" customHeight="1" x14ac:dyDescent="0.3">
      <c r="A62" s="1">
        <f t="shared" si="4"/>
        <v>43742</v>
      </c>
      <c r="B62" s="2" t="s">
        <v>91</v>
      </c>
      <c r="C62" s="33">
        <v>18</v>
      </c>
      <c r="D62" s="50" t="s">
        <v>92</v>
      </c>
      <c r="E62" s="13">
        <v>1</v>
      </c>
      <c r="F62" s="13">
        <v>0</v>
      </c>
      <c r="G62" s="13">
        <v>0</v>
      </c>
      <c r="H62" s="83">
        <f t="shared" si="11"/>
        <v>1</v>
      </c>
      <c r="I62" s="105">
        <f>H62+'03.10'!I62</f>
        <v>824</v>
      </c>
      <c r="J62" s="16"/>
      <c r="K62" s="16"/>
      <c r="L62" s="16">
        <v>0</v>
      </c>
      <c r="M62" s="17">
        <f t="shared" si="12"/>
        <v>822</v>
      </c>
      <c r="N62" s="86">
        <v>2</v>
      </c>
      <c r="O62" s="3"/>
      <c r="P62" s="3"/>
      <c r="Q62" s="3"/>
      <c r="R62" s="3"/>
    </row>
    <row r="63" spans="1:18" ht="17.55" customHeight="1" x14ac:dyDescent="0.3">
      <c r="A63" s="1">
        <f t="shared" si="4"/>
        <v>43742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H63+'03.10'!I63</f>
        <v>772</v>
      </c>
      <c r="J63" s="16">
        <v>6</v>
      </c>
      <c r="K63" s="16">
        <v>5</v>
      </c>
      <c r="L63" s="16">
        <v>5</v>
      </c>
      <c r="M63" s="17">
        <f t="shared" si="12"/>
        <v>764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43742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H64+'03.10'!I64</f>
        <v>953</v>
      </c>
      <c r="J64" s="16"/>
      <c r="K64" s="16"/>
      <c r="L64" s="16">
        <v>0</v>
      </c>
      <c r="M64" s="17">
        <f t="shared" si="12"/>
        <v>945</v>
      </c>
      <c r="N64" s="86">
        <v>8</v>
      </c>
      <c r="O64" s="3"/>
      <c r="P64" s="3"/>
      <c r="Q64" s="3"/>
      <c r="R64" s="3"/>
    </row>
    <row r="65" spans="1:18" ht="17.55" customHeight="1" x14ac:dyDescent="0.3">
      <c r="A65" s="1">
        <f t="shared" si="4"/>
        <v>43742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H65+'03.10'!I65</f>
        <v>472</v>
      </c>
      <c r="J65" s="16">
        <v>4</v>
      </c>
      <c r="K65" s="16">
        <v>4</v>
      </c>
      <c r="L65" s="16">
        <v>4</v>
      </c>
      <c r="M65" s="17">
        <f t="shared" si="12"/>
        <v>466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43742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H66+'03.10'!I66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43742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H67+'03.10'!I67</f>
        <v>696</v>
      </c>
      <c r="J67" s="16">
        <v>7</v>
      </c>
      <c r="K67" s="16">
        <v>5</v>
      </c>
      <c r="L67" s="16">
        <v>4</v>
      </c>
      <c r="M67" s="17">
        <f t="shared" si="12"/>
        <v>683</v>
      </c>
      <c r="N67" s="86">
        <v>6</v>
      </c>
      <c r="O67" s="3"/>
      <c r="P67" s="3"/>
      <c r="Q67" s="3"/>
      <c r="R67" s="3"/>
    </row>
    <row r="68" spans="1:18" ht="17.55" customHeight="1" x14ac:dyDescent="0.3">
      <c r="A68" s="1">
        <f t="shared" si="4"/>
        <v>43742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H68+'03.10'!I68</f>
        <v>356</v>
      </c>
      <c r="J68" s="16">
        <v>2</v>
      </c>
      <c r="K68" s="16">
        <v>2</v>
      </c>
      <c r="L68" s="16">
        <v>0</v>
      </c>
      <c r="M68" s="17">
        <f t="shared" si="12"/>
        <v>353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43742</v>
      </c>
      <c r="B69" s="2" t="s">
        <v>105</v>
      </c>
      <c r="C69" s="33">
        <v>25</v>
      </c>
      <c r="D69" s="50" t="s">
        <v>106</v>
      </c>
      <c r="E69" s="13">
        <v>4</v>
      </c>
      <c r="F69" s="13">
        <v>0</v>
      </c>
      <c r="G69" s="13">
        <v>0</v>
      </c>
      <c r="H69" s="83">
        <f t="shared" si="11"/>
        <v>4</v>
      </c>
      <c r="I69" s="105">
        <f>H69+'03.10'!I69</f>
        <v>796</v>
      </c>
      <c r="J69" s="16">
        <v>2</v>
      </c>
      <c r="K69" s="16">
        <v>1</v>
      </c>
      <c r="L69" s="16">
        <v>0</v>
      </c>
      <c r="M69" s="17">
        <f t="shared" si="12"/>
        <v>788</v>
      </c>
      <c r="N69" s="86">
        <v>6</v>
      </c>
      <c r="O69" s="3"/>
      <c r="P69" s="3"/>
      <c r="Q69" s="3"/>
      <c r="R69" s="3"/>
    </row>
    <row r="70" spans="1:18" ht="17.55" customHeight="1" x14ac:dyDescent="0.3">
      <c r="A70" s="1">
        <f t="shared" si="4"/>
        <v>43742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H70+'03.10'!I70</f>
        <v>750</v>
      </c>
      <c r="J70" s="16">
        <v>2</v>
      </c>
      <c r="K70" s="16">
        <v>2</v>
      </c>
      <c r="L70" s="16">
        <v>0</v>
      </c>
      <c r="M70" s="17">
        <f t="shared" si="12"/>
        <v>745</v>
      </c>
      <c r="N70" s="86">
        <v>3</v>
      </c>
      <c r="O70" s="3"/>
      <c r="P70" s="3"/>
      <c r="Q70" s="3"/>
      <c r="R70" s="3"/>
    </row>
    <row r="71" spans="1:18" ht="17.55" customHeight="1" x14ac:dyDescent="0.3">
      <c r="A71" s="1">
        <f t="shared" si="4"/>
        <v>43742</v>
      </c>
      <c r="B71" s="2" t="s">
        <v>109</v>
      </c>
      <c r="C71" s="33">
        <v>27</v>
      </c>
      <c r="D71" s="50" t="s">
        <v>110</v>
      </c>
      <c r="E71" s="13">
        <v>2</v>
      </c>
      <c r="F71" s="13">
        <v>0</v>
      </c>
      <c r="G71" s="13">
        <v>0</v>
      </c>
      <c r="H71" s="83">
        <f t="shared" si="11"/>
        <v>2</v>
      </c>
      <c r="I71" s="105">
        <f>H71+'03.10'!I71</f>
        <v>766</v>
      </c>
      <c r="J71" s="16"/>
      <c r="K71" s="16"/>
      <c r="L71" s="16">
        <v>0</v>
      </c>
      <c r="M71" s="17">
        <f t="shared" si="12"/>
        <v>764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43742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H72+'03.10'!I72</f>
        <v>284</v>
      </c>
      <c r="J72" s="16"/>
      <c r="K72" s="16"/>
      <c r="L72" s="16">
        <v>0</v>
      </c>
      <c r="M72" s="17">
        <f t="shared" si="12"/>
        <v>283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43742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H73+'03.10'!I73</f>
        <v>388</v>
      </c>
      <c r="J73" s="16">
        <v>3</v>
      </c>
      <c r="K73" s="16">
        <v>3</v>
      </c>
      <c r="L73" s="16">
        <v>3</v>
      </c>
      <c r="M73" s="17">
        <f t="shared" si="12"/>
        <v>384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43742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H74+'03.10'!I74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43742</v>
      </c>
      <c r="B75" s="2">
        <v>1</v>
      </c>
      <c r="C75" s="29"/>
      <c r="D75" s="22" t="s">
        <v>117</v>
      </c>
      <c r="E75" s="23">
        <f>SUM(E45:E74)</f>
        <v>20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20</v>
      </c>
      <c r="I75" s="23">
        <f t="shared" si="13"/>
        <v>18956</v>
      </c>
      <c r="J75" s="23">
        <f t="shared" si="13"/>
        <v>104</v>
      </c>
      <c r="K75" s="23">
        <f t="shared" si="13"/>
        <v>85</v>
      </c>
      <c r="L75" s="23">
        <f t="shared" si="13"/>
        <v>58</v>
      </c>
      <c r="M75" s="23">
        <f t="shared" si="13"/>
        <v>18770</v>
      </c>
      <c r="N75" s="23">
        <f t="shared" si="13"/>
        <v>82</v>
      </c>
      <c r="O75" s="3"/>
      <c r="P75" s="3"/>
      <c r="Q75" s="3"/>
      <c r="R75" s="3"/>
    </row>
    <row r="76" spans="1:18" ht="17.55" customHeight="1" x14ac:dyDescent="0.3">
      <c r="A76" s="1">
        <f t="shared" si="4"/>
        <v>43742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43742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43742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43742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43742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43742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43742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43742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43742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43742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43742</v>
      </c>
      <c r="B86" s="2">
        <v>1</v>
      </c>
      <c r="E86" s="30"/>
    </row>
    <row r="87" spans="1:14" x14ac:dyDescent="0.3">
      <c r="A87" s="1">
        <f t="shared" si="4"/>
        <v>43742</v>
      </c>
      <c r="B87" s="2">
        <v>1</v>
      </c>
      <c r="E87" s="30"/>
    </row>
    <row r="88" spans="1:14" x14ac:dyDescent="0.3">
      <c r="A88" s="1">
        <f t="shared" si="4"/>
        <v>43742</v>
      </c>
      <c r="B88" s="2">
        <v>1</v>
      </c>
      <c r="E88" s="30"/>
    </row>
    <row r="89" spans="1:14" x14ac:dyDescent="0.3">
      <c r="A89" s="1">
        <f t="shared" ref="A89" si="14">$N$3</f>
        <v>43742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43741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43741</v>
      </c>
      <c r="B2" s="2">
        <v>1</v>
      </c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41"/>
      <c r="N2" s="150"/>
    </row>
    <row r="3" spans="1:20" ht="17.399999999999999" x14ac:dyDescent="0.3">
      <c r="A3" s="1">
        <f t="shared" si="0"/>
        <v>43741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43741</v>
      </c>
      <c r="O3" s="3"/>
      <c r="P3" s="3"/>
      <c r="Q3" s="3"/>
      <c r="R3" s="3"/>
    </row>
    <row r="4" spans="1:20" ht="17.399999999999999" x14ac:dyDescent="0.3">
      <c r="A4" s="1">
        <f t="shared" si="0"/>
        <v>43741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43741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43741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43741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43741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43741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361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1419</v>
      </c>
      <c r="O9" s="3"/>
      <c r="P9" s="3"/>
      <c r="Q9" s="40" t="str">
        <f>"24 N›Uvq ?? msL¨v = "&amp;H36</f>
        <v>24 N›Uvq ?? msL¨v = 361</v>
      </c>
    </row>
    <row r="10" spans="1:20" ht="57.6" x14ac:dyDescent="0.3">
      <c r="A10" s="1">
        <f t="shared" si="0"/>
        <v>43741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9" t="s">
        <v>142</v>
      </c>
      <c r="I10" s="65" t="str">
        <f>"me©‡gvU fwZ©
= "&amp;I36</f>
        <v>me©‡gvU fwZ©
= 89021</v>
      </c>
      <c r="J10" s="65" t="str">
        <f>"ch©v‡jvPbvi Rb¨ †cÖwiZ g„„Zz¨ 
= "&amp;J36</f>
        <v>ch©v‡jvPbvi Rb¨ †cÖwiZ g„„Zz¨ 
= 236</v>
      </c>
      <c r="K10" s="65" t="str">
        <f>"ch©v‡jvPbv m¤úbœK…Z g„„Zz¨ 
= "&amp;K36</f>
        <v>ch©v‡jvPbv m¤úbœK…Z g„„Zz¨ 
= 136</v>
      </c>
      <c r="L10" s="65" t="str">
        <f>"wbwðZ g„„Zz¨ 
= "&amp;L36</f>
        <v>wbwðZ g„„Zz¨ 
= 81</v>
      </c>
      <c r="M10" s="65" t="str">
        <f>"QvocÎ cÖvß †ivMx
 = "&amp;M36</f>
        <v>QvocÎ cÖvß †ivMx
 = 87366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43741</v>
      </c>
      <c r="B11" s="2" t="s">
        <v>9</v>
      </c>
      <c r="C11" s="12">
        <v>1</v>
      </c>
      <c r="D11" s="57" t="s">
        <v>10</v>
      </c>
      <c r="E11" s="13">
        <v>33</v>
      </c>
      <c r="F11" s="13">
        <v>0</v>
      </c>
      <c r="G11" s="13">
        <v>0</v>
      </c>
      <c r="H11" s="82">
        <f>SUM(E11:G11)</f>
        <v>33</v>
      </c>
      <c r="I11" s="104">
        <f>H11+'02.10'!I11</f>
        <v>7732</v>
      </c>
      <c r="J11" s="13">
        <v>40</v>
      </c>
      <c r="K11" s="13">
        <v>18</v>
      </c>
      <c r="L11" s="13">
        <v>8</v>
      </c>
      <c r="M11" s="14">
        <f t="shared" ref="M11:M23" si="1">I11-N11-J11</f>
        <v>7568</v>
      </c>
      <c r="N11" s="85">
        <v>124</v>
      </c>
      <c r="O11" s="3"/>
      <c r="P11" s="3"/>
      <c r="Q11" s="3"/>
      <c r="R11" s="3"/>
    </row>
    <row r="12" spans="1:20" x14ac:dyDescent="0.3">
      <c r="A12" s="1">
        <f t="shared" si="0"/>
        <v>43741</v>
      </c>
      <c r="B12" s="2" t="s">
        <v>11</v>
      </c>
      <c r="C12" s="15">
        <v>2</v>
      </c>
      <c r="D12" s="59" t="s">
        <v>144</v>
      </c>
      <c r="E12" s="13">
        <v>10</v>
      </c>
      <c r="F12" s="13">
        <v>0</v>
      </c>
      <c r="G12" s="13">
        <v>0</v>
      </c>
      <c r="H12" s="83">
        <f t="shared" ref="H12:H23" si="2">SUM(E12:G12)</f>
        <v>10</v>
      </c>
      <c r="I12" s="105">
        <f>H12+'02.10'!I12</f>
        <v>4498</v>
      </c>
      <c r="J12" s="16">
        <v>2</v>
      </c>
      <c r="K12" s="16">
        <v>0</v>
      </c>
      <c r="L12" s="16">
        <v>0</v>
      </c>
      <c r="M12" s="17">
        <f t="shared" si="1"/>
        <v>4399</v>
      </c>
      <c r="N12" s="86">
        <v>97</v>
      </c>
      <c r="O12" s="3"/>
      <c r="P12" s="3"/>
      <c r="Q12" s="3"/>
      <c r="R12" s="3"/>
    </row>
    <row r="13" spans="1:20" x14ac:dyDescent="0.3">
      <c r="A13" s="1">
        <f t="shared" si="0"/>
        <v>43741</v>
      </c>
      <c r="B13" s="2" t="s">
        <v>12</v>
      </c>
      <c r="C13" s="15">
        <v>3</v>
      </c>
      <c r="D13" s="59" t="s">
        <v>13</v>
      </c>
      <c r="E13" s="13">
        <v>3</v>
      </c>
      <c r="F13" s="13">
        <v>0</v>
      </c>
      <c r="G13" s="13">
        <v>0</v>
      </c>
      <c r="H13" s="83">
        <f t="shared" si="2"/>
        <v>3</v>
      </c>
      <c r="I13" s="105">
        <f>H13+'02.10'!I13</f>
        <v>1380</v>
      </c>
      <c r="J13" s="16">
        <v>15</v>
      </c>
      <c r="K13" s="16">
        <v>4</v>
      </c>
      <c r="L13" s="16">
        <v>4</v>
      </c>
      <c r="M13" s="17">
        <f t="shared" si="1"/>
        <v>1351</v>
      </c>
      <c r="N13" s="86">
        <v>14</v>
      </c>
      <c r="O13" s="3"/>
      <c r="Q13" s="3"/>
      <c r="R13" s="3"/>
    </row>
    <row r="14" spans="1:20" x14ac:dyDescent="0.3">
      <c r="A14" s="1">
        <f t="shared" si="0"/>
        <v>43741</v>
      </c>
      <c r="B14" s="2" t="s">
        <v>14</v>
      </c>
      <c r="C14" s="15">
        <v>4</v>
      </c>
      <c r="D14" s="59" t="s">
        <v>145</v>
      </c>
      <c r="E14" s="13">
        <v>12</v>
      </c>
      <c r="F14" s="13">
        <v>0</v>
      </c>
      <c r="G14" s="13">
        <v>0</v>
      </c>
      <c r="H14" s="83">
        <f t="shared" si="2"/>
        <v>12</v>
      </c>
      <c r="I14" s="105">
        <f>H14+'02.10'!I14</f>
        <v>3391</v>
      </c>
      <c r="J14" s="16">
        <v>7</v>
      </c>
      <c r="K14" s="16">
        <v>3</v>
      </c>
      <c r="L14" s="16">
        <v>0</v>
      </c>
      <c r="M14" s="17">
        <f t="shared" si="1"/>
        <v>3329</v>
      </c>
      <c r="N14" s="86">
        <v>55</v>
      </c>
      <c r="O14" s="3"/>
      <c r="P14" s="3"/>
      <c r="Q14" s="3"/>
      <c r="R14" s="3"/>
    </row>
    <row r="15" spans="1:20" ht="17.399999999999999" x14ac:dyDescent="0.3">
      <c r="A15" s="1">
        <f t="shared" si="0"/>
        <v>43741</v>
      </c>
      <c r="B15" s="2" t="s">
        <v>19</v>
      </c>
      <c r="C15" s="15">
        <v>5</v>
      </c>
      <c r="D15" s="59" t="s">
        <v>20</v>
      </c>
      <c r="E15" s="13">
        <v>4</v>
      </c>
      <c r="F15" s="13">
        <v>0</v>
      </c>
      <c r="G15" s="13">
        <v>0</v>
      </c>
      <c r="H15" s="83">
        <f t="shared" si="2"/>
        <v>4</v>
      </c>
      <c r="I15" s="105">
        <f>H15+'02.10'!I15</f>
        <v>1484</v>
      </c>
      <c r="J15" s="16">
        <v>3</v>
      </c>
      <c r="K15" s="16">
        <v>2</v>
      </c>
      <c r="L15" s="16">
        <v>2</v>
      </c>
      <c r="M15" s="17">
        <f t="shared" si="1"/>
        <v>1467</v>
      </c>
      <c r="N15" s="86">
        <v>14</v>
      </c>
      <c r="O15" s="3"/>
      <c r="P15" s="3"/>
      <c r="Q15" s="3"/>
      <c r="R15" s="3"/>
    </row>
    <row r="16" spans="1:20" ht="17.399999999999999" x14ac:dyDescent="0.3">
      <c r="A16" s="1">
        <f t="shared" si="0"/>
        <v>43741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H16+'02.10'!I16</f>
        <v>981</v>
      </c>
      <c r="J16" s="16"/>
      <c r="K16" s="16"/>
      <c r="L16" s="16">
        <v>0</v>
      </c>
      <c r="M16" s="17">
        <f t="shared" si="1"/>
        <v>976</v>
      </c>
      <c r="N16" s="86">
        <v>5</v>
      </c>
      <c r="O16" s="3"/>
      <c r="P16" s="3"/>
      <c r="Q16" s="3"/>
      <c r="R16" s="3"/>
    </row>
    <row r="17" spans="1:18" x14ac:dyDescent="0.3">
      <c r="A17" s="1">
        <f t="shared" si="0"/>
        <v>43741</v>
      </c>
      <c r="B17" s="2" t="s">
        <v>23</v>
      </c>
      <c r="C17" s="15">
        <v>7</v>
      </c>
      <c r="D17" s="61" t="s">
        <v>24</v>
      </c>
      <c r="E17" s="13">
        <v>8</v>
      </c>
      <c r="F17" s="13">
        <v>0</v>
      </c>
      <c r="G17" s="13">
        <v>0</v>
      </c>
      <c r="H17" s="83">
        <f t="shared" si="2"/>
        <v>8</v>
      </c>
      <c r="I17" s="105">
        <f>H17+'02.10'!I17</f>
        <v>3811</v>
      </c>
      <c r="J17" s="16">
        <v>15</v>
      </c>
      <c r="K17" s="16">
        <v>7</v>
      </c>
      <c r="L17" s="16">
        <v>3</v>
      </c>
      <c r="M17" s="17">
        <f t="shared" si="1"/>
        <v>3776</v>
      </c>
      <c r="N17" s="86">
        <v>20</v>
      </c>
      <c r="O17" s="3"/>
      <c r="P17" s="3"/>
      <c r="Q17" s="3"/>
      <c r="R17" s="3"/>
    </row>
    <row r="18" spans="1:18" ht="17.399999999999999" x14ac:dyDescent="0.3">
      <c r="A18" s="1">
        <f t="shared" si="0"/>
        <v>43741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H18+'02.10'!I18</f>
        <v>341</v>
      </c>
      <c r="J18" s="16"/>
      <c r="K18" s="16"/>
      <c r="L18" s="16">
        <v>0</v>
      </c>
      <c r="M18" s="17">
        <f t="shared" si="1"/>
        <v>339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43741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H19+'02.10'!I19</f>
        <v>1652</v>
      </c>
      <c r="J19" s="16"/>
      <c r="K19" s="16">
        <v>0</v>
      </c>
      <c r="L19" s="16">
        <v>0</v>
      </c>
      <c r="M19" s="17">
        <f t="shared" si="1"/>
        <v>1620</v>
      </c>
      <c r="N19" s="86">
        <v>32</v>
      </c>
      <c r="O19" s="3"/>
      <c r="P19" s="3"/>
      <c r="Q19" s="3"/>
      <c r="R19" s="3"/>
    </row>
    <row r="20" spans="1:18" x14ac:dyDescent="0.3">
      <c r="A20" s="1">
        <f t="shared" si="0"/>
        <v>43741</v>
      </c>
      <c r="B20" s="2" t="s">
        <v>29</v>
      </c>
      <c r="C20" s="15">
        <v>10</v>
      </c>
      <c r="D20" s="59" t="s">
        <v>30</v>
      </c>
      <c r="E20" s="13">
        <v>13</v>
      </c>
      <c r="F20" s="13">
        <v>0</v>
      </c>
      <c r="G20" s="13">
        <v>0</v>
      </c>
      <c r="H20" s="83">
        <f t="shared" si="2"/>
        <v>13</v>
      </c>
      <c r="I20" s="105">
        <f>H20+'02.10'!I20</f>
        <v>2837</v>
      </c>
      <c r="J20" s="16">
        <v>2</v>
      </c>
      <c r="K20" s="16">
        <v>2</v>
      </c>
      <c r="L20" s="16">
        <v>2</v>
      </c>
      <c r="M20" s="17">
        <f t="shared" si="1"/>
        <v>2780</v>
      </c>
      <c r="N20" s="86">
        <v>55</v>
      </c>
      <c r="O20" s="3"/>
      <c r="P20" s="3"/>
      <c r="Q20" s="3"/>
      <c r="R20" s="3"/>
    </row>
    <row r="21" spans="1:18" ht="22.2" customHeight="1" x14ac:dyDescent="0.3">
      <c r="A21" s="1">
        <f t="shared" si="0"/>
        <v>43741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H21+'02.10'!I21</f>
        <v>237</v>
      </c>
      <c r="J21" s="16"/>
      <c r="K21" s="16"/>
      <c r="L21" s="16"/>
      <c r="M21" s="17">
        <f t="shared" si="1"/>
        <v>236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H22+'02.10'!I22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43741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84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84</v>
      </c>
      <c r="I24" s="94">
        <f t="shared" si="3"/>
        <v>28419</v>
      </c>
      <c r="J24" s="92">
        <f t="shared" si="3"/>
        <v>84</v>
      </c>
      <c r="K24" s="92">
        <f t="shared" si="3"/>
        <v>36</v>
      </c>
      <c r="L24" s="92">
        <f t="shared" si="3"/>
        <v>19</v>
      </c>
      <c r="M24" s="95">
        <f t="shared" si="3"/>
        <v>27916</v>
      </c>
      <c r="N24" s="96">
        <f t="shared" si="3"/>
        <v>419</v>
      </c>
      <c r="O24" s="3"/>
      <c r="P24" s="3"/>
      <c r="Q24" s="3"/>
      <c r="R24" s="3"/>
    </row>
    <row r="25" spans="1:18" x14ac:dyDescent="0.3">
      <c r="A25" s="1">
        <f t="shared" ref="A25:A88" si="4">$N$3</f>
        <v>43741</v>
      </c>
      <c r="B25" s="2">
        <v>1</v>
      </c>
      <c r="C25" s="78"/>
      <c r="D25" s="79" t="s">
        <v>119</v>
      </c>
      <c r="E25" s="97">
        <f>E75</f>
        <v>16</v>
      </c>
      <c r="F25" s="98">
        <f t="shared" ref="F25:N25" si="5">F75</f>
        <v>0</v>
      </c>
      <c r="G25" s="98">
        <f t="shared" si="5"/>
        <v>0</v>
      </c>
      <c r="H25" s="99">
        <f t="shared" si="5"/>
        <v>16</v>
      </c>
      <c r="I25" s="97">
        <f t="shared" si="5"/>
        <v>18936</v>
      </c>
      <c r="J25" s="98">
        <f t="shared" si="5"/>
        <v>104</v>
      </c>
      <c r="K25" s="98">
        <f t="shared" si="5"/>
        <v>85</v>
      </c>
      <c r="L25" s="100">
        <f t="shared" si="5"/>
        <v>58</v>
      </c>
      <c r="M25" s="101">
        <f t="shared" si="5"/>
        <v>18746</v>
      </c>
      <c r="N25" s="102">
        <f t="shared" si="5"/>
        <v>86</v>
      </c>
      <c r="O25" s="3"/>
      <c r="P25" s="3"/>
      <c r="Q25" s="3"/>
      <c r="R25" s="3"/>
    </row>
    <row r="26" spans="1:18" x14ac:dyDescent="0.3">
      <c r="A26" s="1">
        <f t="shared" si="4"/>
        <v>43741</v>
      </c>
      <c r="B26" s="2">
        <v>1</v>
      </c>
      <c r="C26" s="78"/>
      <c r="D26" s="79" t="s">
        <v>154</v>
      </c>
      <c r="E26" s="97">
        <f>E24+E25</f>
        <v>100</v>
      </c>
      <c r="F26" s="98">
        <f t="shared" ref="F26:N26" si="6">F24+F25</f>
        <v>0</v>
      </c>
      <c r="G26" s="98">
        <f t="shared" si="6"/>
        <v>0</v>
      </c>
      <c r="H26" s="99">
        <f t="shared" si="6"/>
        <v>100</v>
      </c>
      <c r="I26" s="97">
        <f t="shared" si="6"/>
        <v>47355</v>
      </c>
      <c r="J26" s="98">
        <f t="shared" si="6"/>
        <v>188</v>
      </c>
      <c r="K26" s="98">
        <f t="shared" si="6"/>
        <v>121</v>
      </c>
      <c r="L26" s="100">
        <f t="shared" si="6"/>
        <v>77</v>
      </c>
      <c r="M26" s="101">
        <f t="shared" si="6"/>
        <v>46662</v>
      </c>
      <c r="N26" s="102">
        <f t="shared" si="6"/>
        <v>505</v>
      </c>
      <c r="O26" s="3"/>
      <c r="P26" s="67"/>
      <c r="Q26" s="3"/>
      <c r="R26" s="3"/>
    </row>
    <row r="27" spans="1:18" x14ac:dyDescent="0.3">
      <c r="A27" s="1">
        <f t="shared" si="4"/>
        <v>43741</v>
      </c>
      <c r="B27" s="2">
        <v>1</v>
      </c>
      <c r="C27" s="80"/>
      <c r="D27" s="81" t="s">
        <v>120</v>
      </c>
      <c r="E27" s="97">
        <f>SUM(E28:E35)</f>
        <v>261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261</v>
      </c>
      <c r="I27" s="97">
        <f t="shared" si="7"/>
        <v>41666</v>
      </c>
      <c r="J27" s="98">
        <f t="shared" si="7"/>
        <v>48</v>
      </c>
      <c r="K27" s="98">
        <f t="shared" si="7"/>
        <v>15</v>
      </c>
      <c r="L27" s="100">
        <f t="shared" si="7"/>
        <v>4</v>
      </c>
      <c r="M27" s="101">
        <f t="shared" si="7"/>
        <v>40704</v>
      </c>
      <c r="N27" s="102">
        <f t="shared" si="7"/>
        <v>914</v>
      </c>
      <c r="O27" s="3"/>
      <c r="P27" s="3"/>
      <c r="Q27" s="3"/>
      <c r="R27" s="3"/>
    </row>
    <row r="28" spans="1:18" x14ac:dyDescent="0.3">
      <c r="A28" s="1">
        <f t="shared" si="4"/>
        <v>43741</v>
      </c>
      <c r="B28" s="2" t="s">
        <v>31</v>
      </c>
      <c r="C28" s="12">
        <v>1</v>
      </c>
      <c r="D28" s="48" t="s">
        <v>32</v>
      </c>
      <c r="E28" s="13">
        <v>51</v>
      </c>
      <c r="F28" s="13">
        <v>0</v>
      </c>
      <c r="G28" s="13">
        <v>0</v>
      </c>
      <c r="H28" s="82">
        <f t="shared" ref="H28:H35" si="8">SUM(E28:G28)</f>
        <v>51</v>
      </c>
      <c r="I28" s="104">
        <f>H28+'02.10'!I28</f>
        <v>10283</v>
      </c>
      <c r="J28" s="13">
        <v>10</v>
      </c>
      <c r="K28" s="13">
        <v>2</v>
      </c>
      <c r="L28" s="13">
        <v>1</v>
      </c>
      <c r="M28" s="14">
        <f t="shared" ref="M28:M35" si="9">I28-N28-J28</f>
        <v>10086</v>
      </c>
      <c r="N28" s="85">
        <v>187</v>
      </c>
      <c r="O28" s="3"/>
      <c r="P28" s="3"/>
      <c r="Q28" s="3"/>
      <c r="R28" s="3"/>
    </row>
    <row r="29" spans="1:18" x14ac:dyDescent="0.3">
      <c r="A29" s="1">
        <f t="shared" si="4"/>
        <v>43741</v>
      </c>
      <c r="B29" s="2" t="s">
        <v>33</v>
      </c>
      <c r="C29" s="15">
        <v>2</v>
      </c>
      <c r="D29" s="50" t="s">
        <v>156</v>
      </c>
      <c r="E29" s="13">
        <v>25</v>
      </c>
      <c r="F29" s="13">
        <v>0</v>
      </c>
      <c r="G29" s="13">
        <v>0</v>
      </c>
      <c r="H29" s="83">
        <f t="shared" si="8"/>
        <v>25</v>
      </c>
      <c r="I29" s="105">
        <f>H29+'02.10'!I29</f>
        <v>6810</v>
      </c>
      <c r="J29" s="16">
        <v>5</v>
      </c>
      <c r="K29" s="16">
        <v>2</v>
      </c>
      <c r="L29" s="16">
        <v>0</v>
      </c>
      <c r="M29" s="17">
        <f t="shared" si="9"/>
        <v>6693</v>
      </c>
      <c r="N29" s="86">
        <v>112</v>
      </c>
      <c r="O29" s="3"/>
      <c r="P29" s="3"/>
      <c r="Q29" s="3"/>
      <c r="R29" s="3"/>
    </row>
    <row r="30" spans="1:18" x14ac:dyDescent="0.3">
      <c r="A30" s="1">
        <f t="shared" si="4"/>
        <v>43741</v>
      </c>
      <c r="B30" s="2" t="s">
        <v>35</v>
      </c>
      <c r="C30" s="15">
        <v>3</v>
      </c>
      <c r="D30" s="50" t="s">
        <v>36</v>
      </c>
      <c r="E30" s="13">
        <v>124</v>
      </c>
      <c r="F30" s="13">
        <v>0</v>
      </c>
      <c r="G30" s="13">
        <v>0</v>
      </c>
      <c r="H30" s="83">
        <f t="shared" si="8"/>
        <v>124</v>
      </c>
      <c r="I30" s="105">
        <f>H30+'02.10'!I30</f>
        <v>9326</v>
      </c>
      <c r="J30" s="16">
        <v>13</v>
      </c>
      <c r="K30" s="16">
        <v>7</v>
      </c>
      <c r="L30" s="16">
        <v>2</v>
      </c>
      <c r="M30" s="17">
        <f t="shared" si="9"/>
        <v>8927</v>
      </c>
      <c r="N30" s="86">
        <v>386</v>
      </c>
      <c r="O30" s="3"/>
      <c r="P30" s="3"/>
      <c r="Q30" s="3"/>
      <c r="R30" s="3"/>
    </row>
    <row r="31" spans="1:18" x14ac:dyDescent="0.3">
      <c r="A31" s="1">
        <f t="shared" si="4"/>
        <v>43741</v>
      </c>
      <c r="B31" s="2" t="s">
        <v>37</v>
      </c>
      <c r="C31" s="15">
        <v>4</v>
      </c>
      <c r="D31" s="50" t="s">
        <v>38</v>
      </c>
      <c r="E31" s="13">
        <v>2</v>
      </c>
      <c r="F31" s="13">
        <v>0</v>
      </c>
      <c r="G31" s="13">
        <v>0</v>
      </c>
      <c r="H31" s="83">
        <f t="shared" si="8"/>
        <v>2</v>
      </c>
      <c r="I31" s="105">
        <f>H31+'02.10'!I31</f>
        <v>1998</v>
      </c>
      <c r="J31" s="16">
        <v>4</v>
      </c>
      <c r="K31" s="16">
        <v>1</v>
      </c>
      <c r="L31" s="16">
        <v>1</v>
      </c>
      <c r="M31" s="17">
        <f t="shared" si="9"/>
        <v>1972</v>
      </c>
      <c r="N31" s="86">
        <v>22</v>
      </c>
      <c r="O31" s="3"/>
      <c r="P31" s="3"/>
      <c r="Q31" s="3"/>
      <c r="R31" s="3"/>
    </row>
    <row r="32" spans="1:18" x14ac:dyDescent="0.3">
      <c r="A32" s="1">
        <f t="shared" si="4"/>
        <v>43741</v>
      </c>
      <c r="B32" s="2" t="s">
        <v>39</v>
      </c>
      <c r="C32" s="15">
        <v>5</v>
      </c>
      <c r="D32" s="50" t="s">
        <v>40</v>
      </c>
      <c r="E32" s="13">
        <v>15</v>
      </c>
      <c r="F32" s="13">
        <v>0</v>
      </c>
      <c r="G32" s="13">
        <v>0</v>
      </c>
      <c r="H32" s="83">
        <f t="shared" si="8"/>
        <v>15</v>
      </c>
      <c r="I32" s="105">
        <f>H32+'02.10'!I32</f>
        <v>4321</v>
      </c>
      <c r="J32" s="16">
        <v>5</v>
      </c>
      <c r="K32" s="16">
        <v>0</v>
      </c>
      <c r="L32" s="16">
        <v>0</v>
      </c>
      <c r="M32" s="17">
        <f t="shared" si="9"/>
        <v>4260</v>
      </c>
      <c r="N32" s="86">
        <v>56</v>
      </c>
      <c r="O32" s="3"/>
      <c r="P32" s="3"/>
      <c r="Q32" s="3"/>
      <c r="R32" s="3"/>
    </row>
    <row r="33" spans="1:18" x14ac:dyDescent="0.3">
      <c r="A33" s="1">
        <f t="shared" si="4"/>
        <v>43741</v>
      </c>
      <c r="B33" s="2" t="s">
        <v>41</v>
      </c>
      <c r="C33" s="15">
        <v>6</v>
      </c>
      <c r="D33" s="50" t="s">
        <v>42</v>
      </c>
      <c r="E33" s="13">
        <v>36</v>
      </c>
      <c r="F33" s="13">
        <v>0</v>
      </c>
      <c r="G33" s="13">
        <v>0</v>
      </c>
      <c r="H33" s="83">
        <f t="shared" si="8"/>
        <v>36</v>
      </c>
      <c r="I33" s="105">
        <f>H33+'02.10'!I33</f>
        <v>5817</v>
      </c>
      <c r="J33" s="16">
        <v>7</v>
      </c>
      <c r="K33" s="16">
        <v>3</v>
      </c>
      <c r="L33" s="16">
        <v>0</v>
      </c>
      <c r="M33" s="17">
        <f t="shared" si="9"/>
        <v>5700</v>
      </c>
      <c r="N33" s="86">
        <v>110</v>
      </c>
      <c r="O33" s="3"/>
      <c r="P33" s="3"/>
      <c r="Q33" s="3"/>
      <c r="R33" s="3"/>
    </row>
    <row r="34" spans="1:18" x14ac:dyDescent="0.3">
      <c r="A34" s="1">
        <f t="shared" si="4"/>
        <v>43741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H34+'02.10'!I34</f>
        <v>946</v>
      </c>
      <c r="J34" s="16">
        <v>0</v>
      </c>
      <c r="K34" s="16">
        <v>0</v>
      </c>
      <c r="L34" s="16">
        <v>0</v>
      </c>
      <c r="M34" s="17">
        <f t="shared" si="9"/>
        <v>935</v>
      </c>
      <c r="N34" s="86">
        <v>11</v>
      </c>
      <c r="O34" s="3"/>
      <c r="P34" s="3"/>
      <c r="Q34" s="3"/>
      <c r="R34" s="3"/>
    </row>
    <row r="35" spans="1:18" x14ac:dyDescent="0.3">
      <c r="A35" s="1">
        <f t="shared" si="4"/>
        <v>43741</v>
      </c>
      <c r="B35" s="2" t="s">
        <v>45</v>
      </c>
      <c r="C35" s="20">
        <v>8</v>
      </c>
      <c r="D35" s="54" t="s">
        <v>46</v>
      </c>
      <c r="E35" s="13">
        <v>7</v>
      </c>
      <c r="F35" s="13">
        <v>0</v>
      </c>
      <c r="G35" s="13">
        <v>0</v>
      </c>
      <c r="H35" s="84">
        <f t="shared" si="8"/>
        <v>7</v>
      </c>
      <c r="I35" s="106">
        <f>H35+'02.10'!I35</f>
        <v>2165</v>
      </c>
      <c r="J35" s="18">
        <v>4</v>
      </c>
      <c r="K35" s="18">
        <v>0</v>
      </c>
      <c r="L35" s="18">
        <v>0</v>
      </c>
      <c r="M35" s="19">
        <f t="shared" si="9"/>
        <v>2131</v>
      </c>
      <c r="N35" s="87">
        <v>30</v>
      </c>
      <c r="O35" s="3"/>
      <c r="P35" s="3"/>
      <c r="Q35" s="3"/>
      <c r="R35" s="3"/>
    </row>
    <row r="36" spans="1:18" x14ac:dyDescent="0.3">
      <c r="A36" s="1">
        <f t="shared" si="4"/>
        <v>43741</v>
      </c>
      <c r="B36" s="2">
        <v>1</v>
      </c>
      <c r="C36" s="103"/>
      <c r="D36" s="22" t="s">
        <v>47</v>
      </c>
      <c r="E36" s="23">
        <f>SUM(E26:E27)</f>
        <v>361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361</v>
      </c>
      <c r="I36" s="23">
        <f t="shared" si="10"/>
        <v>89021</v>
      </c>
      <c r="J36" s="23">
        <f t="shared" si="10"/>
        <v>236</v>
      </c>
      <c r="K36" s="23">
        <f t="shared" si="10"/>
        <v>136</v>
      </c>
      <c r="L36" s="23">
        <f t="shared" si="10"/>
        <v>81</v>
      </c>
      <c r="M36" s="23">
        <f t="shared" si="10"/>
        <v>87366</v>
      </c>
      <c r="N36" s="23">
        <f t="shared" si="10"/>
        <v>1419</v>
      </c>
      <c r="O36" s="3"/>
      <c r="P36" s="3"/>
      <c r="Q36" s="3"/>
      <c r="R36" s="3"/>
    </row>
    <row r="37" spans="1:18" ht="21.6" customHeight="1" x14ac:dyDescent="0.3">
      <c r="A37" s="1">
        <f t="shared" si="4"/>
        <v>43741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43741</v>
      </c>
      <c r="B38" s="64">
        <v>1</v>
      </c>
      <c r="C38" s="69"/>
      <c r="D38" s="306" t="s">
        <v>196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43741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43741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43741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43741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43741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16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86</v>
      </c>
      <c r="O43" s="3"/>
      <c r="P43" s="3"/>
      <c r="Q43" s="3"/>
      <c r="R43" s="3"/>
    </row>
    <row r="44" spans="1:18" ht="58.2" customHeight="1" x14ac:dyDescent="0.3">
      <c r="A44" s="1">
        <f t="shared" si="4"/>
        <v>43741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9" t="s">
        <v>142</v>
      </c>
      <c r="I44" s="65" t="str">
        <f>"me©‡gvU fwZ© 
= "&amp;I75</f>
        <v>me©‡gvU fwZ© 
= 18936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85</v>
      </c>
      <c r="L44" s="65" t="str">
        <f>"wbwðZ g„„Zz¨ 
= "&amp;L75</f>
        <v>wbwðZ g„„Zz¨ 
= 58</v>
      </c>
      <c r="M44" s="65" t="str">
        <f>"QvocÎ cÖvß †ivMx
 = "&amp;M75</f>
        <v>QvocÎ cÖvß †ivMx
 = 18746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43741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H45+'02.10'!I45</f>
        <v>1174</v>
      </c>
      <c r="J45" s="13">
        <v>3</v>
      </c>
      <c r="K45" s="13">
        <v>2</v>
      </c>
      <c r="L45" s="13">
        <v>1</v>
      </c>
      <c r="M45" s="14">
        <f t="shared" ref="M45:M74" si="12">I45-N45-J45</f>
        <v>1169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43741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H46+'02.10'!I46</f>
        <v>1760</v>
      </c>
      <c r="J46" s="16">
        <v>11</v>
      </c>
      <c r="K46" s="16">
        <v>7</v>
      </c>
      <c r="L46" s="16">
        <v>5</v>
      </c>
      <c r="M46" s="17">
        <f t="shared" si="12"/>
        <v>1739</v>
      </c>
      <c r="N46" s="86">
        <v>10</v>
      </c>
      <c r="O46" s="3"/>
      <c r="P46" s="3"/>
      <c r="Q46" s="3"/>
      <c r="R46" s="3"/>
    </row>
    <row r="47" spans="1:18" ht="17.55" customHeight="1" x14ac:dyDescent="0.3">
      <c r="A47" s="1">
        <f t="shared" si="4"/>
        <v>43741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H47+'02.10'!I47</f>
        <v>632</v>
      </c>
      <c r="J47" s="16">
        <v>4</v>
      </c>
      <c r="K47" s="16">
        <v>2</v>
      </c>
      <c r="L47" s="16">
        <v>1</v>
      </c>
      <c r="M47" s="17">
        <f t="shared" si="12"/>
        <v>628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43741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H48+'02.10'!I48</f>
        <v>724</v>
      </c>
      <c r="J48" s="16">
        <v>8</v>
      </c>
      <c r="K48" s="16">
        <v>5</v>
      </c>
      <c r="L48" s="16">
        <v>3</v>
      </c>
      <c r="M48" s="17">
        <f t="shared" si="12"/>
        <v>711</v>
      </c>
      <c r="N48" s="86">
        <v>5</v>
      </c>
      <c r="O48" s="3"/>
      <c r="P48" s="3"/>
      <c r="Q48" s="3"/>
      <c r="R48" s="3"/>
    </row>
    <row r="49" spans="1:18" ht="17.55" customHeight="1" x14ac:dyDescent="0.3">
      <c r="A49" s="1">
        <f t="shared" si="4"/>
        <v>43741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H49+'02.10'!I49</f>
        <v>862</v>
      </c>
      <c r="J49" s="16">
        <v>12</v>
      </c>
      <c r="K49" s="16">
        <v>12</v>
      </c>
      <c r="L49" s="16">
        <v>12</v>
      </c>
      <c r="M49" s="17">
        <f t="shared" si="12"/>
        <v>850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43741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H50+'02.10'!I50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43741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H51+'02.10'!I51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43741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H52+'02.10'!I52</f>
        <v>347</v>
      </c>
      <c r="J52" s="16">
        <v>1</v>
      </c>
      <c r="K52" s="16">
        <v>1</v>
      </c>
      <c r="L52" s="16">
        <v>1</v>
      </c>
      <c r="M52" s="17">
        <f t="shared" si="12"/>
        <v>342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43741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H53+'02.10'!I53</f>
        <v>207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43741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H54+'02.10'!I54</f>
        <v>1612</v>
      </c>
      <c r="J54" s="16">
        <v>1</v>
      </c>
      <c r="K54" s="16">
        <v>1</v>
      </c>
      <c r="L54" s="16">
        <v>1</v>
      </c>
      <c r="M54" s="17">
        <f t="shared" si="12"/>
        <v>1599</v>
      </c>
      <c r="N54" s="86">
        <v>12</v>
      </c>
      <c r="O54" s="3"/>
      <c r="P54" s="3"/>
      <c r="Q54" s="3"/>
      <c r="R54" s="3"/>
    </row>
    <row r="55" spans="1:18" ht="17.55" customHeight="1" x14ac:dyDescent="0.3">
      <c r="A55" s="1">
        <f t="shared" si="4"/>
        <v>43741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H55+'02.10'!I55</f>
        <v>219</v>
      </c>
      <c r="J55" s="16"/>
      <c r="K55" s="16"/>
      <c r="L55" s="16">
        <v>0</v>
      </c>
      <c r="M55" s="17">
        <f t="shared" si="12"/>
        <v>219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43741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H56+'02.10'!I56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43741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H57+'02.10'!I57</f>
        <v>654</v>
      </c>
      <c r="J57" s="16">
        <v>4</v>
      </c>
      <c r="K57" s="16">
        <v>4</v>
      </c>
      <c r="L57" s="16">
        <v>1</v>
      </c>
      <c r="M57" s="17">
        <f t="shared" si="12"/>
        <v>649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43741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H58+'02.10'!I58</f>
        <v>1327</v>
      </c>
      <c r="J58" s="16">
        <v>6</v>
      </c>
      <c r="K58" s="16">
        <v>6</v>
      </c>
      <c r="L58" s="16">
        <v>4</v>
      </c>
      <c r="M58" s="17">
        <f t="shared" si="12"/>
        <v>1314</v>
      </c>
      <c r="N58" s="86">
        <v>7</v>
      </c>
      <c r="O58" s="3"/>
      <c r="P58" s="3"/>
      <c r="Q58" s="3"/>
      <c r="R58" s="3"/>
    </row>
    <row r="59" spans="1:18" ht="17.55" customHeight="1" x14ac:dyDescent="0.3">
      <c r="A59" s="1">
        <f t="shared" si="4"/>
        <v>43741</v>
      </c>
      <c r="B59" s="2" t="s">
        <v>85</v>
      </c>
      <c r="C59" s="33">
        <v>15</v>
      </c>
      <c r="D59" s="50" t="s">
        <v>86</v>
      </c>
      <c r="E59" s="13">
        <v>3</v>
      </c>
      <c r="F59" s="13">
        <v>0</v>
      </c>
      <c r="G59" s="13">
        <v>0</v>
      </c>
      <c r="H59" s="83">
        <f t="shared" si="11"/>
        <v>3</v>
      </c>
      <c r="I59" s="105">
        <f>H59+'02.10'!I59</f>
        <v>736</v>
      </c>
      <c r="J59" s="16">
        <v>8</v>
      </c>
      <c r="K59" s="16">
        <v>7</v>
      </c>
      <c r="L59" s="16">
        <v>6</v>
      </c>
      <c r="M59" s="17">
        <f t="shared" si="12"/>
        <v>728</v>
      </c>
      <c r="N59" s="86">
        <v>0</v>
      </c>
      <c r="O59" s="3"/>
      <c r="P59" s="3"/>
      <c r="Q59" s="3"/>
      <c r="R59" s="3"/>
    </row>
    <row r="60" spans="1:18" ht="17.55" customHeight="1" x14ac:dyDescent="0.3">
      <c r="A60" s="1">
        <f t="shared" si="4"/>
        <v>43741</v>
      </c>
      <c r="B60" s="2" t="s">
        <v>87</v>
      </c>
      <c r="C60" s="33">
        <v>16</v>
      </c>
      <c r="D60" s="50" t="s">
        <v>88</v>
      </c>
      <c r="E60" s="13">
        <v>3</v>
      </c>
      <c r="F60" s="13">
        <v>0</v>
      </c>
      <c r="G60" s="13">
        <v>0</v>
      </c>
      <c r="H60" s="83">
        <f t="shared" si="11"/>
        <v>3</v>
      </c>
      <c r="I60" s="105">
        <f>H60+'02.10'!I60</f>
        <v>350</v>
      </c>
      <c r="J60" s="16"/>
      <c r="K60" s="16"/>
      <c r="L60" s="16">
        <v>0</v>
      </c>
      <c r="M60" s="17">
        <f t="shared" si="12"/>
        <v>347</v>
      </c>
      <c r="N60" s="86">
        <v>3</v>
      </c>
      <c r="O60" s="3"/>
      <c r="P60" s="3"/>
      <c r="Q60" s="3"/>
      <c r="R60" s="3"/>
    </row>
    <row r="61" spans="1:18" ht="17.55" customHeight="1" x14ac:dyDescent="0.3">
      <c r="A61" s="1">
        <f t="shared" si="4"/>
        <v>43741</v>
      </c>
      <c r="B61" s="2" t="s">
        <v>89</v>
      </c>
      <c r="C61" s="33">
        <v>17</v>
      </c>
      <c r="D61" s="52" t="s">
        <v>90</v>
      </c>
      <c r="E61" s="13">
        <v>2</v>
      </c>
      <c r="F61" s="13">
        <v>0</v>
      </c>
      <c r="G61" s="13">
        <v>0</v>
      </c>
      <c r="H61" s="83">
        <f t="shared" si="11"/>
        <v>2</v>
      </c>
      <c r="I61" s="105">
        <f>H61+'02.10'!I61</f>
        <v>468</v>
      </c>
      <c r="J61" s="16"/>
      <c r="K61" s="16"/>
      <c r="L61" s="16">
        <v>0</v>
      </c>
      <c r="M61" s="17">
        <f t="shared" si="12"/>
        <v>463</v>
      </c>
      <c r="N61" s="86">
        <v>5</v>
      </c>
      <c r="O61" s="3"/>
      <c r="P61" s="3"/>
      <c r="Q61" s="3"/>
      <c r="R61" s="3"/>
    </row>
    <row r="62" spans="1:18" ht="17.55" customHeight="1" x14ac:dyDescent="0.3">
      <c r="A62" s="1">
        <f t="shared" si="4"/>
        <v>43741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H62+'02.10'!I62</f>
        <v>823</v>
      </c>
      <c r="J62" s="16"/>
      <c r="K62" s="16"/>
      <c r="L62" s="16">
        <v>0</v>
      </c>
      <c r="M62" s="17">
        <f t="shared" si="12"/>
        <v>820</v>
      </c>
      <c r="N62" s="86">
        <v>3</v>
      </c>
      <c r="O62" s="3"/>
      <c r="P62" s="3"/>
      <c r="Q62" s="3"/>
      <c r="R62" s="3"/>
    </row>
    <row r="63" spans="1:18" ht="17.55" customHeight="1" x14ac:dyDescent="0.3">
      <c r="A63" s="1">
        <f t="shared" si="4"/>
        <v>43741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H63+'02.10'!I63</f>
        <v>771</v>
      </c>
      <c r="J63" s="16">
        <v>6</v>
      </c>
      <c r="K63" s="16">
        <v>5</v>
      </c>
      <c r="L63" s="16">
        <v>5</v>
      </c>
      <c r="M63" s="17">
        <f t="shared" si="12"/>
        <v>764</v>
      </c>
      <c r="N63" s="86">
        <v>1</v>
      </c>
      <c r="O63" s="3"/>
      <c r="P63" s="3"/>
      <c r="Q63" s="3"/>
      <c r="R63" s="3"/>
    </row>
    <row r="64" spans="1:18" ht="17.55" customHeight="1" x14ac:dyDescent="0.3">
      <c r="A64" s="1">
        <f t="shared" si="4"/>
        <v>43741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H64+'02.10'!I64</f>
        <v>952</v>
      </c>
      <c r="J64" s="16"/>
      <c r="K64" s="16"/>
      <c r="L64" s="16">
        <v>0</v>
      </c>
      <c r="M64" s="17">
        <f t="shared" si="12"/>
        <v>944</v>
      </c>
      <c r="N64" s="86">
        <v>8</v>
      </c>
      <c r="O64" s="3"/>
      <c r="P64" s="3"/>
      <c r="Q64" s="3"/>
      <c r="R64" s="3"/>
    </row>
    <row r="65" spans="1:18" ht="17.55" customHeight="1" x14ac:dyDescent="0.3">
      <c r="A65" s="1">
        <f t="shared" si="4"/>
        <v>43741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H65+'02.10'!I65</f>
        <v>472</v>
      </c>
      <c r="J65" s="16">
        <v>4</v>
      </c>
      <c r="K65" s="16">
        <v>4</v>
      </c>
      <c r="L65" s="16">
        <v>4</v>
      </c>
      <c r="M65" s="17">
        <f t="shared" si="12"/>
        <v>465</v>
      </c>
      <c r="N65" s="86">
        <v>3</v>
      </c>
      <c r="O65" s="3"/>
      <c r="P65" s="3"/>
      <c r="Q65" s="3"/>
      <c r="R65" s="3"/>
    </row>
    <row r="66" spans="1:18" ht="17.55" customHeight="1" x14ac:dyDescent="0.3">
      <c r="A66" s="1">
        <f t="shared" si="4"/>
        <v>43741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H66+'02.10'!I66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43741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H67+'02.10'!I67</f>
        <v>695</v>
      </c>
      <c r="J67" s="16">
        <v>7</v>
      </c>
      <c r="K67" s="16">
        <v>5</v>
      </c>
      <c r="L67" s="16">
        <v>4</v>
      </c>
      <c r="M67" s="17">
        <f t="shared" si="12"/>
        <v>682</v>
      </c>
      <c r="N67" s="86">
        <v>6</v>
      </c>
      <c r="O67" s="3"/>
      <c r="P67" s="3"/>
      <c r="Q67" s="3"/>
      <c r="R67" s="3"/>
    </row>
    <row r="68" spans="1:18" ht="17.55" customHeight="1" x14ac:dyDescent="0.3">
      <c r="A68" s="1">
        <f t="shared" si="4"/>
        <v>43741</v>
      </c>
      <c r="B68" s="2" t="s">
        <v>103</v>
      </c>
      <c r="C68" s="33">
        <v>24</v>
      </c>
      <c r="D68" s="50" t="s">
        <v>104</v>
      </c>
      <c r="E68" s="13">
        <v>1</v>
      </c>
      <c r="F68" s="13">
        <v>0</v>
      </c>
      <c r="G68" s="13">
        <v>0</v>
      </c>
      <c r="H68" s="83">
        <f t="shared" si="11"/>
        <v>1</v>
      </c>
      <c r="I68" s="105">
        <f>H68+'02.10'!I68</f>
        <v>356</v>
      </c>
      <c r="J68" s="16">
        <v>2</v>
      </c>
      <c r="K68" s="16">
        <v>2</v>
      </c>
      <c r="L68" s="16">
        <v>0</v>
      </c>
      <c r="M68" s="17">
        <f t="shared" si="12"/>
        <v>353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43741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H69+'02.10'!I69</f>
        <v>792</v>
      </c>
      <c r="J69" s="16">
        <v>2</v>
      </c>
      <c r="K69" s="16">
        <v>1</v>
      </c>
      <c r="L69" s="16">
        <v>0</v>
      </c>
      <c r="M69" s="17">
        <f t="shared" si="12"/>
        <v>783</v>
      </c>
      <c r="N69" s="86">
        <v>7</v>
      </c>
      <c r="O69" s="3"/>
      <c r="P69" s="3"/>
      <c r="Q69" s="3"/>
      <c r="R69" s="3"/>
    </row>
    <row r="70" spans="1:18" ht="17.55" customHeight="1" x14ac:dyDescent="0.3">
      <c r="A70" s="1">
        <f t="shared" si="4"/>
        <v>43741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H70+'02.10'!I70</f>
        <v>750</v>
      </c>
      <c r="J70" s="16">
        <v>2</v>
      </c>
      <c r="K70" s="16">
        <v>2</v>
      </c>
      <c r="L70" s="16">
        <v>0</v>
      </c>
      <c r="M70" s="17">
        <f t="shared" si="12"/>
        <v>744</v>
      </c>
      <c r="N70" s="86">
        <v>4</v>
      </c>
      <c r="O70" s="3"/>
      <c r="P70" s="3"/>
      <c r="Q70" s="3"/>
      <c r="R70" s="3"/>
    </row>
    <row r="71" spans="1:18" ht="17.55" customHeight="1" x14ac:dyDescent="0.3">
      <c r="A71" s="1">
        <f t="shared" si="4"/>
        <v>43741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H71+'02.10'!I71</f>
        <v>764</v>
      </c>
      <c r="J71" s="16"/>
      <c r="K71" s="16"/>
      <c r="L71" s="16">
        <v>0</v>
      </c>
      <c r="M71" s="17">
        <f t="shared" si="12"/>
        <v>762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43741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H72+'02.10'!I72</f>
        <v>284</v>
      </c>
      <c r="J72" s="16"/>
      <c r="K72" s="16"/>
      <c r="L72" s="16">
        <v>0</v>
      </c>
      <c r="M72" s="17">
        <f t="shared" si="12"/>
        <v>283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43741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H73+'02.10'!I73</f>
        <v>388</v>
      </c>
      <c r="J73" s="16">
        <v>3</v>
      </c>
      <c r="K73" s="16">
        <v>3</v>
      </c>
      <c r="L73" s="16">
        <v>3</v>
      </c>
      <c r="M73" s="17">
        <f t="shared" si="12"/>
        <v>384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43741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H74+'02.10'!I74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43741</v>
      </c>
      <c r="B75" s="2">
        <v>1</v>
      </c>
      <c r="C75" s="29"/>
      <c r="D75" s="22" t="s">
        <v>117</v>
      </c>
      <c r="E75" s="23">
        <f>SUM(E45:E74)</f>
        <v>16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16</v>
      </c>
      <c r="I75" s="23">
        <f t="shared" si="13"/>
        <v>18936</v>
      </c>
      <c r="J75" s="23">
        <f t="shared" si="13"/>
        <v>104</v>
      </c>
      <c r="K75" s="23">
        <f t="shared" si="13"/>
        <v>85</v>
      </c>
      <c r="L75" s="23">
        <f t="shared" si="13"/>
        <v>58</v>
      </c>
      <c r="M75" s="23">
        <f t="shared" si="13"/>
        <v>18746</v>
      </c>
      <c r="N75" s="23">
        <f t="shared" si="13"/>
        <v>86</v>
      </c>
      <c r="O75" s="3"/>
      <c r="P75" s="3"/>
      <c r="Q75" s="3"/>
      <c r="R75" s="3"/>
    </row>
    <row r="76" spans="1:18" ht="17.55" customHeight="1" x14ac:dyDescent="0.3">
      <c r="A76" s="1">
        <f t="shared" si="4"/>
        <v>43741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43741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43741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43741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43741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43741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43741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43741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43741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43741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43741</v>
      </c>
      <c r="B86" s="2">
        <v>1</v>
      </c>
      <c r="E86" s="30"/>
    </row>
    <row r="87" spans="1:14" x14ac:dyDescent="0.3">
      <c r="A87" s="1">
        <f t="shared" si="4"/>
        <v>43741</v>
      </c>
      <c r="B87" s="2">
        <v>1</v>
      </c>
      <c r="E87" s="30"/>
    </row>
    <row r="88" spans="1:14" x14ac:dyDescent="0.3">
      <c r="A88" s="1">
        <f t="shared" si="4"/>
        <v>43741</v>
      </c>
      <c r="B88" s="2">
        <v>1</v>
      </c>
      <c r="E88" s="30"/>
    </row>
    <row r="89" spans="1:14" x14ac:dyDescent="0.3">
      <c r="A89" s="1">
        <f t="shared" ref="A89" si="14">$N$3</f>
        <v>43741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43740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43740</v>
      </c>
      <c r="B2" s="2">
        <v>1</v>
      </c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41"/>
      <c r="N2" s="150"/>
    </row>
    <row r="3" spans="1:20" ht="17.399999999999999" x14ac:dyDescent="0.3">
      <c r="A3" s="1">
        <f t="shared" si="0"/>
        <v>43740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43740</v>
      </c>
      <c r="O3" s="3"/>
      <c r="P3" s="3"/>
      <c r="Q3" s="3"/>
      <c r="R3" s="3"/>
    </row>
    <row r="4" spans="1:20" ht="17.399999999999999" x14ac:dyDescent="0.3">
      <c r="A4" s="1">
        <f t="shared" si="0"/>
        <v>43740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43740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43740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43740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43740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43740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336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1460</v>
      </c>
      <c r="O9" s="3"/>
      <c r="P9" s="3"/>
      <c r="Q9" s="40" t="str">
        <f>"24 N›Uvq ?? msL¨v = "&amp;H36</f>
        <v>24 N›Uvq ?? msL¨v = 336</v>
      </c>
    </row>
    <row r="10" spans="1:20" ht="57.6" x14ac:dyDescent="0.3">
      <c r="A10" s="1">
        <f t="shared" si="0"/>
        <v>43740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9" t="s">
        <v>142</v>
      </c>
      <c r="I10" s="65" t="str">
        <f>"me©‡gvU fwZ©
= "&amp;I36</f>
        <v>me©‡gvU fwZ©
= 88660</v>
      </c>
      <c r="J10" s="65" t="str">
        <f>"ch©v‡jvPbvi Rb¨ †cÖwiZ g„„Zz¨ 
= "&amp;J36</f>
        <v>ch©v‡jvPbvi Rb¨ †cÖwiZ g„„Zz¨ 
= 236</v>
      </c>
      <c r="K10" s="65" t="str">
        <f>"ch©v‡jvPbv m¤úbœK…Z g„„Zz¨ 
= "&amp;K36</f>
        <v>ch©v‡jvPbv m¤úbœK…Z g„„Zz¨ 
= 136</v>
      </c>
      <c r="L10" s="65" t="str">
        <f>"wbwðZ g„„Zz¨ 
= "&amp;L36</f>
        <v>wbwðZ g„„Zz¨ 
= 81</v>
      </c>
      <c r="M10" s="65" t="str">
        <f>"QvocÎ cÖvß †ivMx
 = "&amp;M36</f>
        <v>QvocÎ cÖvß †ivMx
 = 86964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43740</v>
      </c>
      <c r="B11" s="2" t="s">
        <v>9</v>
      </c>
      <c r="C11" s="12">
        <v>1</v>
      </c>
      <c r="D11" s="57" t="s">
        <v>10</v>
      </c>
      <c r="E11" s="13">
        <v>29</v>
      </c>
      <c r="F11" s="13">
        <v>0</v>
      </c>
      <c r="G11" s="13">
        <v>0</v>
      </c>
      <c r="H11" s="82">
        <f>SUM(E11:G11)</f>
        <v>29</v>
      </c>
      <c r="I11" s="104">
        <f>H11+'01.10'!I11</f>
        <v>7699</v>
      </c>
      <c r="J11" s="13">
        <v>40</v>
      </c>
      <c r="K11" s="13">
        <v>18</v>
      </c>
      <c r="L11" s="13">
        <v>8</v>
      </c>
      <c r="M11" s="14">
        <f t="shared" ref="M11:M23" si="1">I11-N11-J11</f>
        <v>7538</v>
      </c>
      <c r="N11" s="85">
        <v>121</v>
      </c>
      <c r="O11" s="3"/>
      <c r="P11" s="3"/>
      <c r="Q11" s="3"/>
      <c r="R11" s="3"/>
    </row>
    <row r="12" spans="1:20" x14ac:dyDescent="0.3">
      <c r="A12" s="1">
        <f t="shared" si="0"/>
        <v>43740</v>
      </c>
      <c r="B12" s="2" t="s">
        <v>11</v>
      </c>
      <c r="C12" s="15">
        <v>2</v>
      </c>
      <c r="D12" s="59" t="s">
        <v>144</v>
      </c>
      <c r="E12" s="13">
        <v>15</v>
      </c>
      <c r="F12" s="13">
        <v>0</v>
      </c>
      <c r="G12" s="13">
        <v>0</v>
      </c>
      <c r="H12" s="83">
        <f t="shared" ref="H12:H23" si="2">SUM(E12:G12)</f>
        <v>15</v>
      </c>
      <c r="I12" s="105">
        <f>H12+'01.10'!I12</f>
        <v>4488</v>
      </c>
      <c r="J12" s="16">
        <v>2</v>
      </c>
      <c r="K12" s="16">
        <v>0</v>
      </c>
      <c r="L12" s="16">
        <v>0</v>
      </c>
      <c r="M12" s="17">
        <f t="shared" si="1"/>
        <v>4382</v>
      </c>
      <c r="N12" s="86">
        <v>104</v>
      </c>
      <c r="O12" s="3"/>
      <c r="P12" s="3"/>
      <c r="Q12" s="3"/>
      <c r="R12" s="3"/>
    </row>
    <row r="13" spans="1:20" x14ac:dyDescent="0.3">
      <c r="A13" s="1">
        <f t="shared" si="0"/>
        <v>43740</v>
      </c>
      <c r="B13" s="2" t="s">
        <v>12</v>
      </c>
      <c r="C13" s="15">
        <v>3</v>
      </c>
      <c r="D13" s="59" t="s">
        <v>13</v>
      </c>
      <c r="E13" s="13">
        <v>4</v>
      </c>
      <c r="F13" s="13">
        <v>0</v>
      </c>
      <c r="G13" s="13">
        <v>0</v>
      </c>
      <c r="H13" s="83">
        <f t="shared" si="2"/>
        <v>4</v>
      </c>
      <c r="I13" s="105">
        <f>H13+'01.10'!I13</f>
        <v>1377</v>
      </c>
      <c r="J13" s="16">
        <v>15</v>
      </c>
      <c r="K13" s="16">
        <v>4</v>
      </c>
      <c r="L13" s="16">
        <v>4</v>
      </c>
      <c r="M13" s="17">
        <f t="shared" si="1"/>
        <v>1349</v>
      </c>
      <c r="N13" s="86">
        <v>13</v>
      </c>
      <c r="O13" s="3"/>
      <c r="Q13" s="3"/>
      <c r="R13" s="3"/>
    </row>
    <row r="14" spans="1:20" x14ac:dyDescent="0.3">
      <c r="A14" s="1">
        <f t="shared" si="0"/>
        <v>43740</v>
      </c>
      <c r="B14" s="2" t="s">
        <v>14</v>
      </c>
      <c r="C14" s="15">
        <v>4</v>
      </c>
      <c r="D14" s="59" t="s">
        <v>145</v>
      </c>
      <c r="E14" s="13">
        <v>14</v>
      </c>
      <c r="F14" s="13">
        <v>0</v>
      </c>
      <c r="G14" s="13">
        <v>0</v>
      </c>
      <c r="H14" s="83">
        <f t="shared" si="2"/>
        <v>14</v>
      </c>
      <c r="I14" s="105">
        <f>H14+'01.10'!I14</f>
        <v>3379</v>
      </c>
      <c r="J14" s="16">
        <v>7</v>
      </c>
      <c r="K14" s="16">
        <v>3</v>
      </c>
      <c r="L14" s="16">
        <v>0</v>
      </c>
      <c r="M14" s="17">
        <f t="shared" si="1"/>
        <v>3317</v>
      </c>
      <c r="N14" s="86">
        <v>55</v>
      </c>
      <c r="O14" s="3"/>
      <c r="P14" s="3"/>
      <c r="Q14" s="3"/>
      <c r="R14" s="3"/>
    </row>
    <row r="15" spans="1:20" ht="17.399999999999999" x14ac:dyDescent="0.3">
      <c r="A15" s="1">
        <f t="shared" si="0"/>
        <v>43740</v>
      </c>
      <c r="B15" s="2" t="s">
        <v>19</v>
      </c>
      <c r="C15" s="15">
        <v>5</v>
      </c>
      <c r="D15" s="59" t="s">
        <v>20</v>
      </c>
      <c r="E15" s="13">
        <v>1</v>
      </c>
      <c r="F15" s="13">
        <v>0</v>
      </c>
      <c r="G15" s="13">
        <v>0</v>
      </c>
      <c r="H15" s="83">
        <f t="shared" si="2"/>
        <v>1</v>
      </c>
      <c r="I15" s="105">
        <f>H15+'01.10'!I15</f>
        <v>1480</v>
      </c>
      <c r="J15" s="16">
        <v>3</v>
      </c>
      <c r="K15" s="16">
        <v>2</v>
      </c>
      <c r="L15" s="16">
        <v>2</v>
      </c>
      <c r="M15" s="17">
        <f t="shared" si="1"/>
        <v>1460</v>
      </c>
      <c r="N15" s="86">
        <v>17</v>
      </c>
      <c r="O15" s="3"/>
      <c r="P15" s="3"/>
      <c r="Q15" s="3"/>
      <c r="R15" s="3"/>
    </row>
    <row r="16" spans="1:20" ht="17.399999999999999" x14ac:dyDescent="0.3">
      <c r="A16" s="1">
        <f t="shared" si="0"/>
        <v>43740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H16+'01.10'!I16</f>
        <v>981</v>
      </c>
      <c r="J16" s="16"/>
      <c r="K16" s="16"/>
      <c r="L16" s="16">
        <v>0</v>
      </c>
      <c r="M16" s="17">
        <f t="shared" si="1"/>
        <v>974</v>
      </c>
      <c r="N16" s="86">
        <v>7</v>
      </c>
      <c r="O16" s="3"/>
      <c r="P16" s="3"/>
      <c r="Q16" s="3"/>
      <c r="R16" s="3"/>
    </row>
    <row r="17" spans="1:18" x14ac:dyDescent="0.3">
      <c r="A17" s="1">
        <f t="shared" si="0"/>
        <v>43740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H17+'01.10'!I17</f>
        <v>3803</v>
      </c>
      <c r="J17" s="16">
        <v>15</v>
      </c>
      <c r="K17" s="16">
        <v>7</v>
      </c>
      <c r="L17" s="16">
        <v>3</v>
      </c>
      <c r="M17" s="17">
        <f t="shared" si="1"/>
        <v>3764</v>
      </c>
      <c r="N17" s="86">
        <v>24</v>
      </c>
      <c r="O17" s="3"/>
      <c r="P17" s="3"/>
      <c r="Q17" s="3"/>
      <c r="R17" s="3"/>
    </row>
    <row r="18" spans="1:18" ht="17.399999999999999" x14ac:dyDescent="0.3">
      <c r="A18" s="1">
        <f t="shared" si="0"/>
        <v>43740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H18+'01.10'!I18</f>
        <v>341</v>
      </c>
      <c r="J18" s="16"/>
      <c r="K18" s="16"/>
      <c r="L18" s="16">
        <v>0</v>
      </c>
      <c r="M18" s="17">
        <f t="shared" si="1"/>
        <v>338</v>
      </c>
      <c r="N18" s="86">
        <v>3</v>
      </c>
      <c r="O18" s="3"/>
      <c r="P18" s="3"/>
      <c r="Q18" s="3"/>
      <c r="R18" s="3"/>
    </row>
    <row r="19" spans="1:18" x14ac:dyDescent="0.3">
      <c r="A19" s="1">
        <f t="shared" si="0"/>
        <v>43740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H19+'01.10'!I19</f>
        <v>1651</v>
      </c>
      <c r="J19" s="16">
        <v>0</v>
      </c>
      <c r="K19" s="16">
        <v>0</v>
      </c>
      <c r="L19" s="16">
        <v>0</v>
      </c>
      <c r="M19" s="17">
        <f t="shared" si="1"/>
        <v>1617</v>
      </c>
      <c r="N19" s="86">
        <v>34</v>
      </c>
      <c r="O19" s="3"/>
      <c r="P19" s="3"/>
      <c r="Q19" s="3"/>
      <c r="R19" s="3"/>
    </row>
    <row r="20" spans="1:18" x14ac:dyDescent="0.3">
      <c r="A20" s="1">
        <f t="shared" si="0"/>
        <v>43740</v>
      </c>
      <c r="B20" s="2" t="s">
        <v>29</v>
      </c>
      <c r="C20" s="15">
        <v>10</v>
      </c>
      <c r="D20" s="59" t="s">
        <v>30</v>
      </c>
      <c r="E20" s="13">
        <v>10</v>
      </c>
      <c r="F20" s="13">
        <v>0</v>
      </c>
      <c r="G20" s="13">
        <v>0</v>
      </c>
      <c r="H20" s="83">
        <f t="shared" si="2"/>
        <v>10</v>
      </c>
      <c r="I20" s="105">
        <f>H20+'01.10'!I20</f>
        <v>2824</v>
      </c>
      <c r="J20" s="16">
        <v>2</v>
      </c>
      <c r="K20" s="16">
        <v>2</v>
      </c>
      <c r="L20" s="16">
        <v>2</v>
      </c>
      <c r="M20" s="17">
        <f t="shared" si="1"/>
        <v>2769</v>
      </c>
      <c r="N20" s="86">
        <v>53</v>
      </c>
      <c r="O20" s="3"/>
      <c r="P20" s="3"/>
      <c r="Q20" s="3"/>
      <c r="R20" s="3"/>
    </row>
    <row r="21" spans="1:18" ht="22.2" customHeight="1" x14ac:dyDescent="0.3">
      <c r="A21" s="1">
        <f t="shared" si="0"/>
        <v>43740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H21+'01.10'!I21</f>
        <v>237</v>
      </c>
      <c r="J21" s="16"/>
      <c r="K21" s="16"/>
      <c r="L21" s="16"/>
      <c r="M21" s="17">
        <f t="shared" si="1"/>
        <v>236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H22+'01.10'!I22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43740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81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81</v>
      </c>
      <c r="I24" s="94">
        <f t="shared" si="3"/>
        <v>28335</v>
      </c>
      <c r="J24" s="92">
        <f t="shared" si="3"/>
        <v>84</v>
      </c>
      <c r="K24" s="92">
        <f t="shared" si="3"/>
        <v>36</v>
      </c>
      <c r="L24" s="92">
        <f t="shared" si="3"/>
        <v>19</v>
      </c>
      <c r="M24" s="95">
        <f t="shared" si="3"/>
        <v>27819</v>
      </c>
      <c r="N24" s="96">
        <f t="shared" si="3"/>
        <v>432</v>
      </c>
      <c r="O24" s="3"/>
      <c r="P24" s="3"/>
      <c r="Q24" s="3"/>
      <c r="R24" s="3"/>
    </row>
    <row r="25" spans="1:18" x14ac:dyDescent="0.3">
      <c r="A25" s="1">
        <f t="shared" ref="A25:A88" si="4">$N$3</f>
        <v>43740</v>
      </c>
      <c r="B25" s="2">
        <v>1</v>
      </c>
      <c r="C25" s="78"/>
      <c r="D25" s="79" t="s">
        <v>119</v>
      </c>
      <c r="E25" s="97">
        <f>E75</f>
        <v>21</v>
      </c>
      <c r="F25" s="98">
        <f t="shared" ref="F25:N25" si="5">F75</f>
        <v>0</v>
      </c>
      <c r="G25" s="98">
        <f t="shared" si="5"/>
        <v>0</v>
      </c>
      <c r="H25" s="99">
        <f t="shared" si="5"/>
        <v>21</v>
      </c>
      <c r="I25" s="97">
        <f t="shared" si="5"/>
        <v>18920</v>
      </c>
      <c r="J25" s="98">
        <f t="shared" si="5"/>
        <v>104</v>
      </c>
      <c r="K25" s="98">
        <f t="shared" si="5"/>
        <v>85</v>
      </c>
      <c r="L25" s="100">
        <f t="shared" si="5"/>
        <v>58</v>
      </c>
      <c r="M25" s="101">
        <f t="shared" si="5"/>
        <v>18724</v>
      </c>
      <c r="N25" s="102">
        <f t="shared" si="5"/>
        <v>92</v>
      </c>
      <c r="O25" s="3"/>
      <c r="P25" s="3"/>
      <c r="Q25" s="3"/>
      <c r="R25" s="3"/>
    </row>
    <row r="26" spans="1:18" x14ac:dyDescent="0.3">
      <c r="A26" s="1">
        <f t="shared" si="4"/>
        <v>43740</v>
      </c>
      <c r="B26" s="2">
        <v>1</v>
      </c>
      <c r="C26" s="78"/>
      <c r="D26" s="79" t="s">
        <v>154</v>
      </c>
      <c r="E26" s="97">
        <f>E24+E25</f>
        <v>102</v>
      </c>
      <c r="F26" s="98">
        <f t="shared" ref="F26:N26" si="6">F24+F25</f>
        <v>0</v>
      </c>
      <c r="G26" s="98">
        <f t="shared" si="6"/>
        <v>0</v>
      </c>
      <c r="H26" s="99">
        <f t="shared" si="6"/>
        <v>102</v>
      </c>
      <c r="I26" s="97">
        <f t="shared" si="6"/>
        <v>47255</v>
      </c>
      <c r="J26" s="98">
        <f t="shared" si="6"/>
        <v>188</v>
      </c>
      <c r="K26" s="98">
        <f t="shared" si="6"/>
        <v>121</v>
      </c>
      <c r="L26" s="100">
        <f t="shared" si="6"/>
        <v>77</v>
      </c>
      <c r="M26" s="101">
        <f t="shared" si="6"/>
        <v>46543</v>
      </c>
      <c r="N26" s="102">
        <f t="shared" si="6"/>
        <v>524</v>
      </c>
      <c r="O26" s="3"/>
      <c r="P26" s="67"/>
      <c r="Q26" s="3"/>
      <c r="R26" s="3"/>
    </row>
    <row r="27" spans="1:18" x14ac:dyDescent="0.3">
      <c r="A27" s="1">
        <f t="shared" si="4"/>
        <v>43740</v>
      </c>
      <c r="B27" s="2">
        <v>1</v>
      </c>
      <c r="C27" s="80"/>
      <c r="D27" s="81" t="s">
        <v>120</v>
      </c>
      <c r="E27" s="97">
        <f>SUM(E28:E35)</f>
        <v>234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234</v>
      </c>
      <c r="I27" s="97">
        <f t="shared" si="7"/>
        <v>41405</v>
      </c>
      <c r="J27" s="98">
        <f t="shared" si="7"/>
        <v>48</v>
      </c>
      <c r="K27" s="98">
        <f t="shared" si="7"/>
        <v>15</v>
      </c>
      <c r="L27" s="100">
        <f t="shared" si="7"/>
        <v>4</v>
      </c>
      <c r="M27" s="101">
        <f t="shared" si="7"/>
        <v>40421</v>
      </c>
      <c r="N27" s="102">
        <f t="shared" si="7"/>
        <v>936</v>
      </c>
      <c r="O27" s="3"/>
      <c r="P27" s="3"/>
      <c r="Q27" s="3"/>
      <c r="R27" s="3"/>
    </row>
    <row r="28" spans="1:18" x14ac:dyDescent="0.3">
      <c r="A28" s="1">
        <f t="shared" si="4"/>
        <v>43740</v>
      </c>
      <c r="B28" s="2" t="s">
        <v>31</v>
      </c>
      <c r="C28" s="12">
        <v>1</v>
      </c>
      <c r="D28" s="48" t="s">
        <v>32</v>
      </c>
      <c r="E28" s="13">
        <v>50</v>
      </c>
      <c r="F28" s="13">
        <v>0</v>
      </c>
      <c r="G28" s="13">
        <v>0</v>
      </c>
      <c r="H28" s="82">
        <f t="shared" ref="H28:H35" si="8">SUM(E28:G28)</f>
        <v>50</v>
      </c>
      <c r="I28" s="104">
        <f>H28+'01.10'!I28</f>
        <v>10232</v>
      </c>
      <c r="J28" s="13">
        <v>10</v>
      </c>
      <c r="K28" s="13">
        <v>2</v>
      </c>
      <c r="L28" s="13">
        <v>1</v>
      </c>
      <c r="M28" s="14">
        <f t="shared" ref="M28:M35" si="9">I28-N28-J28</f>
        <v>10029</v>
      </c>
      <c r="N28" s="85">
        <v>193</v>
      </c>
      <c r="O28" s="3"/>
      <c r="P28" s="3"/>
      <c r="Q28" s="3"/>
      <c r="R28" s="3"/>
    </row>
    <row r="29" spans="1:18" x14ac:dyDescent="0.3">
      <c r="A29" s="1">
        <f t="shared" si="4"/>
        <v>43740</v>
      </c>
      <c r="B29" s="2" t="s">
        <v>33</v>
      </c>
      <c r="C29" s="15">
        <v>2</v>
      </c>
      <c r="D29" s="50" t="s">
        <v>156</v>
      </c>
      <c r="E29" s="13">
        <v>25</v>
      </c>
      <c r="F29" s="13">
        <v>0</v>
      </c>
      <c r="G29" s="13">
        <v>0</v>
      </c>
      <c r="H29" s="83">
        <f t="shared" si="8"/>
        <v>25</v>
      </c>
      <c r="I29" s="105">
        <f>H29+'01.10'!I29</f>
        <v>6785</v>
      </c>
      <c r="J29" s="16">
        <v>5</v>
      </c>
      <c r="K29" s="16">
        <v>2</v>
      </c>
      <c r="L29" s="16">
        <v>0</v>
      </c>
      <c r="M29" s="17">
        <f t="shared" si="9"/>
        <v>6659</v>
      </c>
      <c r="N29" s="86">
        <v>121</v>
      </c>
      <c r="O29" s="3"/>
      <c r="P29" s="3"/>
      <c r="Q29" s="3"/>
      <c r="R29" s="3"/>
    </row>
    <row r="30" spans="1:18" x14ac:dyDescent="0.3">
      <c r="A30" s="1">
        <f t="shared" si="4"/>
        <v>43740</v>
      </c>
      <c r="B30" s="2" t="s">
        <v>35</v>
      </c>
      <c r="C30" s="15">
        <v>3</v>
      </c>
      <c r="D30" s="50" t="s">
        <v>36</v>
      </c>
      <c r="E30" s="13">
        <v>95</v>
      </c>
      <c r="F30" s="13">
        <v>0</v>
      </c>
      <c r="G30" s="13">
        <v>0</v>
      </c>
      <c r="H30" s="83">
        <f t="shared" si="8"/>
        <v>95</v>
      </c>
      <c r="I30" s="105">
        <f>H30+'01.10'!I30</f>
        <v>9202</v>
      </c>
      <c r="J30" s="16">
        <v>13</v>
      </c>
      <c r="K30" s="16">
        <v>7</v>
      </c>
      <c r="L30" s="16">
        <v>2</v>
      </c>
      <c r="M30" s="17">
        <f t="shared" si="9"/>
        <v>8832</v>
      </c>
      <c r="N30" s="86">
        <v>357</v>
      </c>
      <c r="O30" s="3"/>
      <c r="P30" s="3"/>
      <c r="Q30" s="3"/>
      <c r="R30" s="3"/>
    </row>
    <row r="31" spans="1:18" x14ac:dyDescent="0.3">
      <c r="A31" s="1">
        <f t="shared" si="4"/>
        <v>43740</v>
      </c>
      <c r="B31" s="2" t="s">
        <v>37</v>
      </c>
      <c r="C31" s="15">
        <v>4</v>
      </c>
      <c r="D31" s="50" t="s">
        <v>38</v>
      </c>
      <c r="E31" s="13">
        <v>7</v>
      </c>
      <c r="F31" s="13">
        <v>0</v>
      </c>
      <c r="G31" s="13">
        <v>0</v>
      </c>
      <c r="H31" s="83">
        <f t="shared" si="8"/>
        <v>7</v>
      </c>
      <c r="I31" s="105">
        <f>H31+'01.10'!I31</f>
        <v>1996</v>
      </c>
      <c r="J31" s="16">
        <v>4</v>
      </c>
      <c r="K31" s="16">
        <v>1</v>
      </c>
      <c r="L31" s="16">
        <v>1</v>
      </c>
      <c r="M31" s="17">
        <f t="shared" si="9"/>
        <v>1962</v>
      </c>
      <c r="N31" s="86">
        <v>30</v>
      </c>
      <c r="O31" s="3"/>
      <c r="P31" s="3"/>
      <c r="Q31" s="3"/>
      <c r="R31" s="3"/>
    </row>
    <row r="32" spans="1:18" x14ac:dyDescent="0.3">
      <c r="A32" s="1">
        <f t="shared" si="4"/>
        <v>43740</v>
      </c>
      <c r="B32" s="2" t="s">
        <v>39</v>
      </c>
      <c r="C32" s="15">
        <v>5</v>
      </c>
      <c r="D32" s="50" t="s">
        <v>40</v>
      </c>
      <c r="E32" s="13">
        <v>15</v>
      </c>
      <c r="F32" s="13">
        <v>0</v>
      </c>
      <c r="G32" s="13">
        <v>0</v>
      </c>
      <c r="H32" s="83">
        <f t="shared" si="8"/>
        <v>15</v>
      </c>
      <c r="I32" s="105">
        <f>H32+'01.10'!I32</f>
        <v>4306</v>
      </c>
      <c r="J32" s="16">
        <v>5</v>
      </c>
      <c r="K32" s="16">
        <v>0</v>
      </c>
      <c r="L32" s="16">
        <v>0</v>
      </c>
      <c r="M32" s="17">
        <f t="shared" si="9"/>
        <v>4231</v>
      </c>
      <c r="N32" s="86">
        <v>70</v>
      </c>
      <c r="O32" s="3"/>
      <c r="P32" s="3"/>
      <c r="Q32" s="3"/>
      <c r="R32" s="3"/>
    </row>
    <row r="33" spans="1:18" x14ac:dyDescent="0.3">
      <c r="A33" s="1">
        <f t="shared" si="4"/>
        <v>43740</v>
      </c>
      <c r="B33" s="2" t="s">
        <v>41</v>
      </c>
      <c r="C33" s="15">
        <v>6</v>
      </c>
      <c r="D33" s="50" t="s">
        <v>42</v>
      </c>
      <c r="E33" s="13">
        <v>31</v>
      </c>
      <c r="F33" s="13">
        <v>0</v>
      </c>
      <c r="G33" s="13">
        <v>0</v>
      </c>
      <c r="H33" s="83">
        <f t="shared" si="8"/>
        <v>31</v>
      </c>
      <c r="I33" s="105">
        <f>H33+'01.10'!I33</f>
        <v>5781</v>
      </c>
      <c r="J33" s="16">
        <v>7</v>
      </c>
      <c r="K33" s="16">
        <v>3</v>
      </c>
      <c r="L33" s="16">
        <v>0</v>
      </c>
      <c r="M33" s="17">
        <f t="shared" si="9"/>
        <v>5653</v>
      </c>
      <c r="N33" s="86">
        <v>121</v>
      </c>
      <c r="O33" s="3"/>
      <c r="P33" s="3"/>
      <c r="Q33" s="3"/>
      <c r="R33" s="3"/>
    </row>
    <row r="34" spans="1:18" x14ac:dyDescent="0.3">
      <c r="A34" s="1">
        <f t="shared" si="4"/>
        <v>43740</v>
      </c>
      <c r="B34" s="2" t="s">
        <v>43</v>
      </c>
      <c r="C34" s="15">
        <v>7</v>
      </c>
      <c r="D34" s="50" t="s">
        <v>44</v>
      </c>
      <c r="E34" s="13">
        <v>5</v>
      </c>
      <c r="F34" s="13">
        <v>0</v>
      </c>
      <c r="G34" s="13">
        <v>0</v>
      </c>
      <c r="H34" s="83">
        <f t="shared" si="8"/>
        <v>5</v>
      </c>
      <c r="I34" s="105">
        <f>H34+'01.10'!I34</f>
        <v>945</v>
      </c>
      <c r="J34" s="16">
        <v>0</v>
      </c>
      <c r="K34" s="16">
        <v>0</v>
      </c>
      <c r="L34" s="16">
        <v>0</v>
      </c>
      <c r="M34" s="17">
        <f t="shared" si="9"/>
        <v>932</v>
      </c>
      <c r="N34" s="86">
        <v>13</v>
      </c>
      <c r="O34" s="3"/>
      <c r="P34" s="3"/>
      <c r="Q34" s="3"/>
      <c r="R34" s="3"/>
    </row>
    <row r="35" spans="1:18" x14ac:dyDescent="0.3">
      <c r="A35" s="1">
        <f t="shared" si="4"/>
        <v>43740</v>
      </c>
      <c r="B35" s="2" t="s">
        <v>45</v>
      </c>
      <c r="C35" s="20">
        <v>8</v>
      </c>
      <c r="D35" s="54" t="s">
        <v>46</v>
      </c>
      <c r="E35" s="13">
        <v>6</v>
      </c>
      <c r="F35" s="13">
        <v>0</v>
      </c>
      <c r="G35" s="13">
        <v>0</v>
      </c>
      <c r="H35" s="84">
        <f t="shared" si="8"/>
        <v>6</v>
      </c>
      <c r="I35" s="106">
        <f>H35+'01.10'!I35</f>
        <v>2158</v>
      </c>
      <c r="J35" s="18">
        <v>4</v>
      </c>
      <c r="K35" s="18">
        <v>0</v>
      </c>
      <c r="L35" s="18">
        <v>0</v>
      </c>
      <c r="M35" s="19">
        <f t="shared" si="9"/>
        <v>2123</v>
      </c>
      <c r="N35" s="87">
        <v>31</v>
      </c>
      <c r="O35" s="3"/>
      <c r="P35" s="3"/>
      <c r="Q35" s="3"/>
      <c r="R35" s="3"/>
    </row>
    <row r="36" spans="1:18" x14ac:dyDescent="0.3">
      <c r="A36" s="1">
        <f t="shared" si="4"/>
        <v>43740</v>
      </c>
      <c r="B36" s="2">
        <v>1</v>
      </c>
      <c r="C36" s="103"/>
      <c r="D36" s="22" t="s">
        <v>47</v>
      </c>
      <c r="E36" s="23">
        <f>SUM(E26:E27)</f>
        <v>336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336</v>
      </c>
      <c r="I36" s="23">
        <f t="shared" si="10"/>
        <v>88660</v>
      </c>
      <c r="J36" s="23">
        <f t="shared" si="10"/>
        <v>236</v>
      </c>
      <c r="K36" s="23">
        <f t="shared" si="10"/>
        <v>136</v>
      </c>
      <c r="L36" s="23">
        <f t="shared" si="10"/>
        <v>81</v>
      </c>
      <c r="M36" s="23">
        <f t="shared" si="10"/>
        <v>86964</v>
      </c>
      <c r="N36" s="23">
        <f t="shared" si="10"/>
        <v>1460</v>
      </c>
      <c r="O36" s="3"/>
      <c r="P36" s="3"/>
      <c r="Q36" s="3"/>
      <c r="R36" s="3"/>
    </row>
    <row r="37" spans="1:18" ht="21.6" customHeight="1" x14ac:dyDescent="0.3">
      <c r="A37" s="1">
        <f t="shared" si="4"/>
        <v>43740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43740</v>
      </c>
      <c r="B38" s="64">
        <v>1</v>
      </c>
      <c r="C38" s="69"/>
      <c r="D38" s="306" t="s">
        <v>195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43740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43740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43740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43740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43740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92</v>
      </c>
      <c r="O43" s="3"/>
      <c r="P43" s="3"/>
      <c r="Q43" s="3"/>
      <c r="R43" s="3"/>
    </row>
    <row r="44" spans="1:18" ht="58.2" customHeight="1" x14ac:dyDescent="0.3">
      <c r="A44" s="1">
        <f t="shared" si="4"/>
        <v>43740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9" t="s">
        <v>142</v>
      </c>
      <c r="I44" s="65" t="str">
        <f>"me©‡gvU fwZ© 
= "&amp;I75</f>
        <v>me©‡gvU fwZ© 
= 18920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85</v>
      </c>
      <c r="L44" s="65" t="str">
        <f>"wbwðZ g„„Zz¨ 
= "&amp;L75</f>
        <v>wbwðZ g„„Zz¨ 
= 58</v>
      </c>
      <c r="M44" s="65" t="str">
        <f>"QvocÎ cÖvß †ivMx
 = "&amp;M75</f>
        <v>QvocÎ cÖvß †ivMx
 = 18724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43740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H45+'01.10'!I45</f>
        <v>1174</v>
      </c>
      <c r="J45" s="13">
        <v>3</v>
      </c>
      <c r="K45" s="13">
        <v>2</v>
      </c>
      <c r="L45" s="13">
        <v>1</v>
      </c>
      <c r="M45" s="14">
        <f t="shared" ref="M45:M74" si="12">I45-N45-J45</f>
        <v>1168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43740</v>
      </c>
      <c r="B46" s="2" t="s">
        <v>15</v>
      </c>
      <c r="C46" s="33">
        <v>2</v>
      </c>
      <c r="D46" s="50" t="s">
        <v>16</v>
      </c>
      <c r="E46" s="13">
        <v>2</v>
      </c>
      <c r="F46" s="13">
        <v>0</v>
      </c>
      <c r="G46" s="13">
        <v>0</v>
      </c>
      <c r="H46" s="83">
        <f t="shared" si="11"/>
        <v>2</v>
      </c>
      <c r="I46" s="105">
        <f>H46+'01.10'!I46</f>
        <v>1759</v>
      </c>
      <c r="J46" s="16">
        <v>11</v>
      </c>
      <c r="K46" s="16">
        <v>7</v>
      </c>
      <c r="L46" s="16">
        <v>5</v>
      </c>
      <c r="M46" s="17">
        <f t="shared" si="12"/>
        <v>1736</v>
      </c>
      <c r="N46" s="86">
        <v>12</v>
      </c>
      <c r="O46" s="3"/>
      <c r="P46" s="3"/>
      <c r="Q46" s="3"/>
      <c r="R46" s="3"/>
    </row>
    <row r="47" spans="1:18" ht="17.55" customHeight="1" x14ac:dyDescent="0.3">
      <c r="A47" s="1">
        <f t="shared" si="4"/>
        <v>43740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H47+'01.10'!I47</f>
        <v>632</v>
      </c>
      <c r="J47" s="16">
        <v>4</v>
      </c>
      <c r="K47" s="16">
        <v>2</v>
      </c>
      <c r="L47" s="16">
        <v>1</v>
      </c>
      <c r="M47" s="17">
        <f t="shared" si="12"/>
        <v>628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43740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H48+'01.10'!I48</f>
        <v>723</v>
      </c>
      <c r="J48" s="16">
        <v>8</v>
      </c>
      <c r="K48" s="16">
        <v>5</v>
      </c>
      <c r="L48" s="16">
        <v>3</v>
      </c>
      <c r="M48" s="17">
        <f t="shared" si="12"/>
        <v>708</v>
      </c>
      <c r="N48" s="86">
        <v>7</v>
      </c>
      <c r="O48" s="3"/>
      <c r="P48" s="3"/>
      <c r="Q48" s="3"/>
      <c r="R48" s="3"/>
    </row>
    <row r="49" spans="1:18" ht="17.55" customHeight="1" x14ac:dyDescent="0.3">
      <c r="A49" s="1">
        <f t="shared" si="4"/>
        <v>43740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H49+'01.10'!I49</f>
        <v>862</v>
      </c>
      <c r="J49" s="16">
        <v>12</v>
      </c>
      <c r="K49" s="16">
        <v>12</v>
      </c>
      <c r="L49" s="16">
        <v>12</v>
      </c>
      <c r="M49" s="17">
        <f t="shared" si="12"/>
        <v>850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43740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H50+'01.10'!I50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43740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H51+'01.10'!I51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43740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H52+'01.10'!I52</f>
        <v>346</v>
      </c>
      <c r="J52" s="16">
        <v>1</v>
      </c>
      <c r="K52" s="16">
        <v>1</v>
      </c>
      <c r="L52" s="16">
        <v>1</v>
      </c>
      <c r="M52" s="17">
        <f t="shared" si="12"/>
        <v>342</v>
      </c>
      <c r="N52" s="86">
        <v>3</v>
      </c>
      <c r="O52" s="3"/>
      <c r="P52" s="3"/>
      <c r="Q52" s="3"/>
      <c r="R52" s="3"/>
    </row>
    <row r="53" spans="1:18" ht="17.55" customHeight="1" x14ac:dyDescent="0.3">
      <c r="A53" s="1">
        <f t="shared" si="4"/>
        <v>43740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H53+'01.10'!I53</f>
        <v>207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43740</v>
      </c>
      <c r="B54" s="2" t="s">
        <v>75</v>
      </c>
      <c r="C54" s="33">
        <v>10</v>
      </c>
      <c r="D54" s="50" t="s">
        <v>76</v>
      </c>
      <c r="E54" s="13">
        <v>4</v>
      </c>
      <c r="F54" s="13">
        <v>0</v>
      </c>
      <c r="G54" s="13">
        <v>0</v>
      </c>
      <c r="H54" s="83">
        <f t="shared" si="11"/>
        <v>4</v>
      </c>
      <c r="I54" s="105">
        <f>H54+'01.10'!I54</f>
        <v>1611</v>
      </c>
      <c r="J54" s="16">
        <v>1</v>
      </c>
      <c r="K54" s="16">
        <v>1</v>
      </c>
      <c r="L54" s="16">
        <v>1</v>
      </c>
      <c r="M54" s="17">
        <f t="shared" si="12"/>
        <v>1597</v>
      </c>
      <c r="N54" s="86">
        <v>13</v>
      </c>
      <c r="O54" s="3"/>
      <c r="P54" s="3"/>
      <c r="Q54" s="3"/>
      <c r="R54" s="3"/>
    </row>
    <row r="55" spans="1:18" ht="17.55" customHeight="1" x14ac:dyDescent="0.3">
      <c r="A55" s="1">
        <f t="shared" si="4"/>
        <v>43740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H55+'01.10'!I55</f>
        <v>219</v>
      </c>
      <c r="J55" s="16"/>
      <c r="K55" s="16"/>
      <c r="L55" s="16">
        <v>0</v>
      </c>
      <c r="M55" s="17">
        <f t="shared" si="12"/>
        <v>219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43740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H56+'01.10'!I56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43740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H57+'01.10'!I57</f>
        <v>654</v>
      </c>
      <c r="J57" s="16">
        <v>4</v>
      </c>
      <c r="K57" s="16">
        <v>4</v>
      </c>
      <c r="L57" s="16">
        <v>1</v>
      </c>
      <c r="M57" s="17">
        <f t="shared" si="12"/>
        <v>649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43740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H58+'01.10'!I58</f>
        <v>1325</v>
      </c>
      <c r="J58" s="16">
        <v>6</v>
      </c>
      <c r="K58" s="16">
        <v>6</v>
      </c>
      <c r="L58" s="16">
        <v>4</v>
      </c>
      <c r="M58" s="17">
        <f t="shared" si="12"/>
        <v>1313</v>
      </c>
      <c r="N58" s="86">
        <v>6</v>
      </c>
      <c r="O58" s="3"/>
      <c r="P58" s="3"/>
      <c r="Q58" s="3"/>
      <c r="R58" s="3"/>
    </row>
    <row r="59" spans="1:18" ht="17.55" customHeight="1" x14ac:dyDescent="0.3">
      <c r="A59" s="1">
        <f t="shared" si="4"/>
        <v>43740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H59+'01.10'!I59</f>
        <v>733</v>
      </c>
      <c r="J59" s="16">
        <v>8</v>
      </c>
      <c r="K59" s="16">
        <v>7</v>
      </c>
      <c r="L59" s="16">
        <v>6</v>
      </c>
      <c r="M59" s="17">
        <f t="shared" si="12"/>
        <v>722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43740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H60+'01.10'!I60</f>
        <v>347</v>
      </c>
      <c r="J60" s="16"/>
      <c r="K60" s="16"/>
      <c r="L60" s="16">
        <v>0</v>
      </c>
      <c r="M60" s="17">
        <f t="shared" si="12"/>
        <v>347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43740</v>
      </c>
      <c r="B61" s="2" t="s">
        <v>89</v>
      </c>
      <c r="C61" s="33">
        <v>17</v>
      </c>
      <c r="D61" s="52" t="s">
        <v>90</v>
      </c>
      <c r="E61" s="13">
        <v>2</v>
      </c>
      <c r="F61" s="13">
        <v>0</v>
      </c>
      <c r="G61" s="13">
        <v>0</v>
      </c>
      <c r="H61" s="83">
        <f t="shared" si="11"/>
        <v>2</v>
      </c>
      <c r="I61" s="105">
        <f>H61+'01.10'!I61</f>
        <v>466</v>
      </c>
      <c r="J61" s="16"/>
      <c r="K61" s="16"/>
      <c r="L61" s="16">
        <v>0</v>
      </c>
      <c r="M61" s="17">
        <f t="shared" si="12"/>
        <v>463</v>
      </c>
      <c r="N61" s="86">
        <v>3</v>
      </c>
      <c r="O61" s="3"/>
      <c r="P61" s="3"/>
      <c r="Q61" s="3"/>
      <c r="R61" s="3"/>
    </row>
    <row r="62" spans="1:18" ht="17.55" customHeight="1" x14ac:dyDescent="0.3">
      <c r="A62" s="1">
        <f t="shared" si="4"/>
        <v>43740</v>
      </c>
      <c r="B62" s="2" t="s">
        <v>91</v>
      </c>
      <c r="C62" s="33">
        <v>18</v>
      </c>
      <c r="D62" s="50" t="s">
        <v>92</v>
      </c>
      <c r="E62" s="13">
        <v>2</v>
      </c>
      <c r="F62" s="13">
        <v>0</v>
      </c>
      <c r="G62" s="13">
        <v>0</v>
      </c>
      <c r="H62" s="83">
        <f t="shared" si="11"/>
        <v>2</v>
      </c>
      <c r="I62" s="105">
        <f>H62+'01.10'!I62</f>
        <v>823</v>
      </c>
      <c r="J62" s="16"/>
      <c r="K62" s="16"/>
      <c r="L62" s="16">
        <v>0</v>
      </c>
      <c r="M62" s="17">
        <f t="shared" si="12"/>
        <v>820</v>
      </c>
      <c r="N62" s="86">
        <v>3</v>
      </c>
      <c r="O62" s="3"/>
      <c r="P62" s="3"/>
      <c r="Q62" s="3"/>
      <c r="R62" s="3"/>
    </row>
    <row r="63" spans="1:18" ht="17.55" customHeight="1" x14ac:dyDescent="0.3">
      <c r="A63" s="1">
        <f t="shared" si="4"/>
        <v>43740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H63+'01.10'!I63</f>
        <v>771</v>
      </c>
      <c r="J63" s="16">
        <v>6</v>
      </c>
      <c r="K63" s="16">
        <v>5</v>
      </c>
      <c r="L63" s="16">
        <v>5</v>
      </c>
      <c r="M63" s="17">
        <f t="shared" si="12"/>
        <v>763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43740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H64+'01.10'!I64</f>
        <v>952</v>
      </c>
      <c r="J64" s="16"/>
      <c r="K64" s="16"/>
      <c r="L64" s="16">
        <v>0</v>
      </c>
      <c r="M64" s="17">
        <f t="shared" si="12"/>
        <v>944</v>
      </c>
      <c r="N64" s="86">
        <v>8</v>
      </c>
      <c r="O64" s="3"/>
      <c r="P64" s="3"/>
      <c r="Q64" s="3"/>
      <c r="R64" s="3"/>
    </row>
    <row r="65" spans="1:18" ht="17.55" customHeight="1" x14ac:dyDescent="0.3">
      <c r="A65" s="1">
        <f t="shared" si="4"/>
        <v>43740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H65+'01.10'!I65</f>
        <v>472</v>
      </c>
      <c r="J65" s="16">
        <v>4</v>
      </c>
      <c r="K65" s="16">
        <v>4</v>
      </c>
      <c r="L65" s="16">
        <v>4</v>
      </c>
      <c r="M65" s="17">
        <f t="shared" si="12"/>
        <v>465</v>
      </c>
      <c r="N65" s="86">
        <v>3</v>
      </c>
      <c r="O65" s="3"/>
      <c r="P65" s="3"/>
      <c r="Q65" s="3"/>
      <c r="R65" s="3"/>
    </row>
    <row r="66" spans="1:18" ht="17.55" customHeight="1" x14ac:dyDescent="0.3">
      <c r="A66" s="1">
        <f t="shared" si="4"/>
        <v>43740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H66+'01.10'!I66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43740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H67+'01.10'!I67</f>
        <v>695</v>
      </c>
      <c r="J67" s="16">
        <v>7</v>
      </c>
      <c r="K67" s="16">
        <v>5</v>
      </c>
      <c r="L67" s="16">
        <v>4</v>
      </c>
      <c r="M67" s="17">
        <f t="shared" si="12"/>
        <v>683</v>
      </c>
      <c r="N67" s="86">
        <v>5</v>
      </c>
      <c r="O67" s="3"/>
      <c r="P67" s="3"/>
      <c r="Q67" s="3"/>
      <c r="R67" s="3"/>
    </row>
    <row r="68" spans="1:18" ht="17.55" customHeight="1" x14ac:dyDescent="0.3">
      <c r="A68" s="1">
        <f t="shared" si="4"/>
        <v>43740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H68+'01.10'!I68</f>
        <v>355</v>
      </c>
      <c r="J68" s="16">
        <v>2</v>
      </c>
      <c r="K68" s="16">
        <v>2</v>
      </c>
      <c r="L68" s="16">
        <v>0</v>
      </c>
      <c r="M68" s="17">
        <f t="shared" si="12"/>
        <v>353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43740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H69+'01.10'!I69</f>
        <v>791</v>
      </c>
      <c r="J69" s="16">
        <v>2</v>
      </c>
      <c r="K69" s="16">
        <v>1</v>
      </c>
      <c r="L69" s="16">
        <v>0</v>
      </c>
      <c r="M69" s="17">
        <f t="shared" si="12"/>
        <v>783</v>
      </c>
      <c r="N69" s="86">
        <v>6</v>
      </c>
      <c r="O69" s="3"/>
      <c r="P69" s="3"/>
      <c r="Q69" s="3"/>
      <c r="R69" s="3"/>
    </row>
    <row r="70" spans="1:18" ht="17.55" customHeight="1" x14ac:dyDescent="0.3">
      <c r="A70" s="1">
        <f t="shared" si="4"/>
        <v>43740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H70+'01.10'!I70</f>
        <v>750</v>
      </c>
      <c r="J70" s="16">
        <v>2</v>
      </c>
      <c r="K70" s="16">
        <v>2</v>
      </c>
      <c r="L70" s="16">
        <v>0</v>
      </c>
      <c r="M70" s="17">
        <f t="shared" si="12"/>
        <v>740</v>
      </c>
      <c r="N70" s="86">
        <v>8</v>
      </c>
      <c r="O70" s="3"/>
      <c r="P70" s="3"/>
      <c r="Q70" s="3"/>
      <c r="R70" s="3"/>
    </row>
    <row r="71" spans="1:18" ht="17.55" customHeight="1" x14ac:dyDescent="0.3">
      <c r="A71" s="1">
        <f t="shared" si="4"/>
        <v>43740</v>
      </c>
      <c r="B71" s="2" t="s">
        <v>109</v>
      </c>
      <c r="C71" s="33">
        <v>27</v>
      </c>
      <c r="D71" s="50" t="s">
        <v>110</v>
      </c>
      <c r="E71" s="13">
        <v>2</v>
      </c>
      <c r="F71" s="13">
        <v>0</v>
      </c>
      <c r="G71" s="13">
        <v>0</v>
      </c>
      <c r="H71" s="83">
        <f t="shared" si="11"/>
        <v>2</v>
      </c>
      <c r="I71" s="105">
        <f>H71+'01.10'!I71</f>
        <v>764</v>
      </c>
      <c r="J71" s="16"/>
      <c r="K71" s="16"/>
      <c r="L71" s="16">
        <v>0</v>
      </c>
      <c r="M71" s="17">
        <f t="shared" si="12"/>
        <v>761</v>
      </c>
      <c r="N71" s="86">
        <v>3</v>
      </c>
      <c r="O71" s="3"/>
      <c r="P71" s="3"/>
      <c r="Q71" s="3"/>
      <c r="R71" s="3"/>
    </row>
    <row r="72" spans="1:18" ht="17.55" customHeight="1" x14ac:dyDescent="0.3">
      <c r="A72" s="1">
        <f t="shared" si="4"/>
        <v>43740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H72+'01.10'!I72</f>
        <v>284</v>
      </c>
      <c r="J72" s="16"/>
      <c r="K72" s="16"/>
      <c r="L72" s="16">
        <v>0</v>
      </c>
      <c r="M72" s="17">
        <f t="shared" si="12"/>
        <v>283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43740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H73+'01.10'!I73</f>
        <v>388</v>
      </c>
      <c r="J73" s="16">
        <v>3</v>
      </c>
      <c r="K73" s="16">
        <v>3</v>
      </c>
      <c r="L73" s="16">
        <v>3</v>
      </c>
      <c r="M73" s="17">
        <f t="shared" si="12"/>
        <v>383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43740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H74+'01.10'!I74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43740</v>
      </c>
      <c r="B75" s="2">
        <v>1</v>
      </c>
      <c r="C75" s="29"/>
      <c r="D75" s="22" t="s">
        <v>117</v>
      </c>
      <c r="E75" s="23">
        <f>SUM(E45:E74)</f>
        <v>21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21</v>
      </c>
      <c r="I75" s="23">
        <f t="shared" si="13"/>
        <v>18920</v>
      </c>
      <c r="J75" s="23">
        <f t="shared" si="13"/>
        <v>104</v>
      </c>
      <c r="K75" s="23">
        <f t="shared" si="13"/>
        <v>85</v>
      </c>
      <c r="L75" s="23">
        <f t="shared" si="13"/>
        <v>58</v>
      </c>
      <c r="M75" s="23">
        <f t="shared" si="13"/>
        <v>18724</v>
      </c>
      <c r="N75" s="23">
        <f t="shared" si="13"/>
        <v>92</v>
      </c>
      <c r="O75" s="3"/>
      <c r="P75" s="3"/>
      <c r="Q75" s="3"/>
      <c r="R75" s="3"/>
    </row>
    <row r="76" spans="1:18" ht="17.55" customHeight="1" x14ac:dyDescent="0.3">
      <c r="A76" s="1">
        <f t="shared" si="4"/>
        <v>43740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43740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43740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43740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43740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43740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43740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43740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43740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43740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43740</v>
      </c>
      <c r="B86" s="2">
        <v>1</v>
      </c>
      <c r="E86" s="30"/>
    </row>
    <row r="87" spans="1:14" x14ac:dyDescent="0.3">
      <c r="A87" s="1">
        <f t="shared" si="4"/>
        <v>43740</v>
      </c>
      <c r="B87" s="2">
        <v>1</v>
      </c>
      <c r="E87" s="30"/>
    </row>
    <row r="88" spans="1:14" x14ac:dyDescent="0.3">
      <c r="A88" s="1">
        <f t="shared" si="4"/>
        <v>43740</v>
      </c>
      <c r="B88" s="2">
        <v>1</v>
      </c>
      <c r="E88" s="30"/>
    </row>
    <row r="89" spans="1:14" x14ac:dyDescent="0.3">
      <c r="A89" s="1">
        <f t="shared" ref="A89" si="14">$N$3</f>
        <v>43740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5" zoomScaleNormal="80" zoomScaleSheetLayoutView="85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43739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43739</v>
      </c>
      <c r="B2" s="2">
        <v>1</v>
      </c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41"/>
      <c r="N2" s="150"/>
    </row>
    <row r="3" spans="1:20" ht="17.399999999999999" x14ac:dyDescent="0.3">
      <c r="A3" s="1">
        <f t="shared" si="0"/>
        <v>43739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43739</v>
      </c>
      <c r="O3" s="3"/>
      <c r="P3" s="3"/>
      <c r="Q3" s="3"/>
      <c r="R3" s="3"/>
    </row>
    <row r="4" spans="1:20" ht="17.399999999999999" x14ac:dyDescent="0.3">
      <c r="A4" s="1">
        <f t="shared" si="0"/>
        <v>43739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43739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43739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43739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43739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43739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371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1472</v>
      </c>
      <c r="O9" s="3"/>
      <c r="P9" s="3"/>
      <c r="Q9" s="40" t="str">
        <f>"24 N›Uvq ?? msL¨v = "&amp;H36</f>
        <v>24 N›Uvq ?? msL¨v = 371</v>
      </c>
    </row>
    <row r="10" spans="1:20" ht="57.6" x14ac:dyDescent="0.3">
      <c r="A10" s="1">
        <f t="shared" si="0"/>
        <v>43739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9" t="s">
        <v>142</v>
      </c>
      <c r="I10" s="65" t="str">
        <f>"me©‡gvU fwZ©
= "&amp;I36</f>
        <v>me©‡gvU fwZ©
= 88324</v>
      </c>
      <c r="J10" s="65" t="str">
        <f>"ch©v‡jvPbvi Rb¨ †cÖwiZ g„„Zz¨ 
= "&amp;J36</f>
        <v>ch©v‡jvPbvi Rb¨ †cÖwiZ g„„Zz¨ 
= 236</v>
      </c>
      <c r="K10" s="65" t="str">
        <f>"ch©v‡jvPbv m¤úbœK…Z g„„Zz¨ 
= "&amp;K36</f>
        <v>ch©v‡jvPbv m¤úbœK…Z g„„Zz¨ 
= 136</v>
      </c>
      <c r="L10" s="65" t="str">
        <f>"wbwðZ g„„Zz¨ 
= "&amp;L36</f>
        <v>wbwðZ g„„Zz¨ 
= 81</v>
      </c>
      <c r="M10" s="65" t="str">
        <f>"QvocÎ cÖvß †ivMx
 = "&amp;M36</f>
        <v>QvocÎ cÖvß †ivMx
 = 86616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43739</v>
      </c>
      <c r="B11" s="2" t="s">
        <v>9</v>
      </c>
      <c r="C11" s="12">
        <v>1</v>
      </c>
      <c r="D11" s="57" t="s">
        <v>10</v>
      </c>
      <c r="E11" s="13">
        <v>23</v>
      </c>
      <c r="F11" s="13">
        <v>0</v>
      </c>
      <c r="G11" s="13">
        <v>0</v>
      </c>
      <c r="H11" s="82">
        <f>SUM(E11:G11)</f>
        <v>23</v>
      </c>
      <c r="I11" s="104">
        <f>H11+'30.09'!I11</f>
        <v>7670</v>
      </c>
      <c r="J11" s="13">
        <v>40</v>
      </c>
      <c r="K11" s="13">
        <v>18</v>
      </c>
      <c r="L11" s="13">
        <v>8</v>
      </c>
      <c r="M11" s="14">
        <f t="shared" ref="M11:M23" si="1">I11-N11-J11</f>
        <v>7506</v>
      </c>
      <c r="N11" s="85">
        <v>124</v>
      </c>
      <c r="O11" s="3"/>
      <c r="P11" s="3"/>
      <c r="Q11" s="3"/>
      <c r="R11" s="3"/>
    </row>
    <row r="12" spans="1:20" x14ac:dyDescent="0.3">
      <c r="A12" s="1">
        <f t="shared" si="0"/>
        <v>43739</v>
      </c>
      <c r="B12" s="2" t="s">
        <v>11</v>
      </c>
      <c r="C12" s="15">
        <v>2</v>
      </c>
      <c r="D12" s="59" t="s">
        <v>144</v>
      </c>
      <c r="E12" s="13">
        <v>17</v>
      </c>
      <c r="F12" s="13">
        <v>0</v>
      </c>
      <c r="G12" s="13">
        <v>0</v>
      </c>
      <c r="H12" s="83">
        <f t="shared" ref="H12:H23" si="2">SUM(E12:G12)</f>
        <v>17</v>
      </c>
      <c r="I12" s="105">
        <f>H12+'30.09'!I12</f>
        <v>4473</v>
      </c>
      <c r="J12" s="16">
        <v>2</v>
      </c>
      <c r="K12" s="16">
        <v>0</v>
      </c>
      <c r="L12" s="16">
        <v>0</v>
      </c>
      <c r="M12" s="17">
        <f t="shared" si="1"/>
        <v>4378</v>
      </c>
      <c r="N12" s="86">
        <v>93</v>
      </c>
      <c r="O12" s="3"/>
      <c r="P12" s="3"/>
      <c r="Q12" s="3"/>
      <c r="R12" s="3"/>
    </row>
    <row r="13" spans="1:20" x14ac:dyDescent="0.3">
      <c r="A13" s="1">
        <f t="shared" si="0"/>
        <v>43739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H13+'30.09'!I13</f>
        <v>1373</v>
      </c>
      <c r="J13" s="16">
        <v>15</v>
      </c>
      <c r="K13" s="16">
        <v>4</v>
      </c>
      <c r="L13" s="16">
        <v>4</v>
      </c>
      <c r="M13" s="17">
        <f t="shared" si="1"/>
        <v>1340</v>
      </c>
      <c r="N13" s="86">
        <v>18</v>
      </c>
      <c r="O13" s="3"/>
      <c r="Q13" s="3"/>
      <c r="R13" s="3"/>
    </row>
    <row r="14" spans="1:20" x14ac:dyDescent="0.3">
      <c r="A14" s="1">
        <f t="shared" si="0"/>
        <v>43739</v>
      </c>
      <c r="B14" s="2" t="s">
        <v>14</v>
      </c>
      <c r="C14" s="15">
        <v>4</v>
      </c>
      <c r="D14" s="59" t="s">
        <v>145</v>
      </c>
      <c r="E14" s="13">
        <v>8</v>
      </c>
      <c r="F14" s="13">
        <v>0</v>
      </c>
      <c r="G14" s="13">
        <v>0</v>
      </c>
      <c r="H14" s="83">
        <f t="shared" si="2"/>
        <v>8</v>
      </c>
      <c r="I14" s="105">
        <f>H14+'30.09'!I14</f>
        <v>3365</v>
      </c>
      <c r="J14" s="16">
        <v>7</v>
      </c>
      <c r="K14" s="16">
        <v>3</v>
      </c>
      <c r="L14" s="16">
        <v>0</v>
      </c>
      <c r="M14" s="17">
        <f t="shared" si="1"/>
        <v>3300</v>
      </c>
      <c r="N14" s="86">
        <v>58</v>
      </c>
      <c r="O14" s="3"/>
      <c r="P14" s="3"/>
      <c r="Q14" s="3"/>
      <c r="R14" s="3"/>
    </row>
    <row r="15" spans="1:20" ht="17.399999999999999" x14ac:dyDescent="0.3">
      <c r="A15" s="1">
        <f t="shared" si="0"/>
        <v>43739</v>
      </c>
      <c r="B15" s="2" t="s">
        <v>19</v>
      </c>
      <c r="C15" s="15">
        <v>5</v>
      </c>
      <c r="D15" s="59" t="s">
        <v>20</v>
      </c>
      <c r="E15" s="13">
        <v>5</v>
      </c>
      <c r="F15" s="13">
        <v>0</v>
      </c>
      <c r="G15" s="13">
        <v>0</v>
      </c>
      <c r="H15" s="83">
        <f t="shared" si="2"/>
        <v>5</v>
      </c>
      <c r="I15" s="105">
        <f>H15+'30.09'!I15</f>
        <v>1479</v>
      </c>
      <c r="J15" s="16">
        <v>3</v>
      </c>
      <c r="K15" s="16">
        <v>2</v>
      </c>
      <c r="L15" s="16">
        <v>2</v>
      </c>
      <c r="M15" s="17">
        <f t="shared" si="1"/>
        <v>1456</v>
      </c>
      <c r="N15" s="86">
        <v>20</v>
      </c>
      <c r="O15" s="3"/>
      <c r="P15" s="3"/>
      <c r="Q15" s="3"/>
      <c r="R15" s="3"/>
    </row>
    <row r="16" spans="1:20" ht="17.399999999999999" x14ac:dyDescent="0.3">
      <c r="A16" s="1">
        <f t="shared" si="0"/>
        <v>43739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H16+'30.09'!I16</f>
        <v>979</v>
      </c>
      <c r="J16" s="16"/>
      <c r="K16" s="16"/>
      <c r="L16" s="16">
        <v>0</v>
      </c>
      <c r="M16" s="17">
        <f t="shared" si="1"/>
        <v>973</v>
      </c>
      <c r="N16" s="86">
        <v>6</v>
      </c>
      <c r="O16" s="3"/>
      <c r="P16" s="3"/>
      <c r="Q16" s="3"/>
      <c r="R16" s="3"/>
    </row>
    <row r="17" spans="1:18" x14ac:dyDescent="0.3">
      <c r="A17" s="1">
        <f t="shared" si="0"/>
        <v>43739</v>
      </c>
      <c r="B17" s="2" t="s">
        <v>23</v>
      </c>
      <c r="C17" s="15">
        <v>7</v>
      </c>
      <c r="D17" s="61" t="s">
        <v>24</v>
      </c>
      <c r="E17" s="13">
        <v>4</v>
      </c>
      <c r="F17" s="13">
        <v>0</v>
      </c>
      <c r="G17" s="13">
        <v>0</v>
      </c>
      <c r="H17" s="83">
        <f t="shared" si="2"/>
        <v>4</v>
      </c>
      <c r="I17" s="105">
        <f>H17+'30.09'!I17</f>
        <v>3800</v>
      </c>
      <c r="J17" s="16">
        <v>15</v>
      </c>
      <c r="K17" s="16">
        <v>7</v>
      </c>
      <c r="L17" s="16">
        <v>3</v>
      </c>
      <c r="M17" s="17">
        <f t="shared" si="1"/>
        <v>3750</v>
      </c>
      <c r="N17" s="86">
        <v>35</v>
      </c>
      <c r="O17" s="3"/>
      <c r="P17" s="3"/>
      <c r="Q17" s="3"/>
      <c r="R17" s="3"/>
    </row>
    <row r="18" spans="1:18" ht="17.399999999999999" x14ac:dyDescent="0.3">
      <c r="A18" s="1">
        <f t="shared" si="0"/>
        <v>43739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H18+'30.09'!I18</f>
        <v>340</v>
      </c>
      <c r="J18" s="16"/>
      <c r="K18" s="16"/>
      <c r="L18" s="16">
        <v>0</v>
      </c>
      <c r="M18" s="17">
        <f t="shared" si="1"/>
        <v>338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43739</v>
      </c>
      <c r="B19" s="2" t="s">
        <v>27</v>
      </c>
      <c r="C19" s="15">
        <v>9</v>
      </c>
      <c r="D19" s="61" t="s">
        <v>28</v>
      </c>
      <c r="E19" s="13">
        <v>7</v>
      </c>
      <c r="F19" s="13">
        <v>0</v>
      </c>
      <c r="G19" s="13">
        <v>0</v>
      </c>
      <c r="H19" s="83">
        <f t="shared" si="2"/>
        <v>7</v>
      </c>
      <c r="I19" s="105">
        <f>H19+'30.09'!I19</f>
        <v>1649</v>
      </c>
      <c r="J19" s="16">
        <v>0</v>
      </c>
      <c r="K19" s="16">
        <v>0</v>
      </c>
      <c r="L19" s="16">
        <v>0</v>
      </c>
      <c r="M19" s="17">
        <f t="shared" si="1"/>
        <v>1614</v>
      </c>
      <c r="N19" s="86">
        <v>35</v>
      </c>
      <c r="O19" s="3"/>
      <c r="P19" s="3"/>
      <c r="Q19" s="3"/>
      <c r="R19" s="3"/>
    </row>
    <row r="20" spans="1:18" x14ac:dyDescent="0.3">
      <c r="A20" s="1">
        <f t="shared" si="0"/>
        <v>43739</v>
      </c>
      <c r="B20" s="2" t="s">
        <v>29</v>
      </c>
      <c r="C20" s="15">
        <v>10</v>
      </c>
      <c r="D20" s="59" t="s">
        <v>30</v>
      </c>
      <c r="E20" s="13">
        <v>15</v>
      </c>
      <c r="F20" s="13">
        <v>0</v>
      </c>
      <c r="G20" s="13">
        <v>0</v>
      </c>
      <c r="H20" s="83">
        <f t="shared" si="2"/>
        <v>15</v>
      </c>
      <c r="I20" s="105">
        <f>H20+'30.09'!I20</f>
        <v>2814</v>
      </c>
      <c r="J20" s="16">
        <v>2</v>
      </c>
      <c r="K20" s="16">
        <v>2</v>
      </c>
      <c r="L20" s="16">
        <v>2</v>
      </c>
      <c r="M20" s="17">
        <f t="shared" si="1"/>
        <v>2755</v>
      </c>
      <c r="N20" s="86">
        <v>57</v>
      </c>
      <c r="O20" s="3"/>
      <c r="P20" s="3"/>
      <c r="Q20" s="3"/>
      <c r="R20" s="3"/>
    </row>
    <row r="21" spans="1:18" ht="22.2" customHeight="1" x14ac:dyDescent="0.3">
      <c r="A21" s="1">
        <f t="shared" si="0"/>
        <v>43739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H21+'30.09'!I21</f>
        <v>237</v>
      </c>
      <c r="J21" s="16"/>
      <c r="K21" s="16"/>
      <c r="L21" s="16"/>
      <c r="M21" s="17">
        <f t="shared" si="1"/>
        <v>236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H22+'30.09'!I22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43739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84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84</v>
      </c>
      <c r="I24" s="94">
        <f t="shared" si="3"/>
        <v>28254</v>
      </c>
      <c r="J24" s="92">
        <f t="shared" si="3"/>
        <v>84</v>
      </c>
      <c r="K24" s="92">
        <f t="shared" si="3"/>
        <v>36</v>
      </c>
      <c r="L24" s="92">
        <f t="shared" si="3"/>
        <v>19</v>
      </c>
      <c r="M24" s="95">
        <f t="shared" si="3"/>
        <v>27721</v>
      </c>
      <c r="N24" s="96">
        <f t="shared" si="3"/>
        <v>449</v>
      </c>
      <c r="O24" s="3"/>
      <c r="P24" s="3"/>
      <c r="Q24" s="3"/>
      <c r="R24" s="3"/>
    </row>
    <row r="25" spans="1:18" x14ac:dyDescent="0.3">
      <c r="A25" s="1">
        <f t="shared" ref="A25:A88" si="4">$N$3</f>
        <v>43739</v>
      </c>
      <c r="B25" s="2">
        <v>1</v>
      </c>
      <c r="C25" s="78"/>
      <c r="D25" s="79" t="s">
        <v>119</v>
      </c>
      <c r="E25" s="97">
        <f>E75</f>
        <v>22</v>
      </c>
      <c r="F25" s="98">
        <f t="shared" ref="F25:N25" si="5">F75</f>
        <v>0</v>
      </c>
      <c r="G25" s="98">
        <f t="shared" si="5"/>
        <v>0</v>
      </c>
      <c r="H25" s="99">
        <f t="shared" si="5"/>
        <v>22</v>
      </c>
      <c r="I25" s="97">
        <f t="shared" si="5"/>
        <v>18899</v>
      </c>
      <c r="J25" s="98">
        <f t="shared" si="5"/>
        <v>104</v>
      </c>
      <c r="K25" s="98">
        <f t="shared" si="5"/>
        <v>85</v>
      </c>
      <c r="L25" s="100">
        <f t="shared" si="5"/>
        <v>58</v>
      </c>
      <c r="M25" s="101">
        <f t="shared" si="5"/>
        <v>18697</v>
      </c>
      <c r="N25" s="102">
        <f t="shared" si="5"/>
        <v>98</v>
      </c>
      <c r="O25" s="3"/>
      <c r="P25" s="3"/>
      <c r="Q25" s="3"/>
      <c r="R25" s="3"/>
    </row>
    <row r="26" spans="1:18" x14ac:dyDescent="0.3">
      <c r="A26" s="1">
        <f t="shared" si="4"/>
        <v>43739</v>
      </c>
      <c r="B26" s="2">
        <v>1</v>
      </c>
      <c r="C26" s="78"/>
      <c r="D26" s="79" t="s">
        <v>154</v>
      </c>
      <c r="E26" s="97">
        <f>E24+E25</f>
        <v>106</v>
      </c>
      <c r="F26" s="98">
        <f t="shared" ref="F26:N26" si="6">F24+F25</f>
        <v>0</v>
      </c>
      <c r="G26" s="98">
        <f t="shared" si="6"/>
        <v>0</v>
      </c>
      <c r="H26" s="99">
        <f t="shared" si="6"/>
        <v>106</v>
      </c>
      <c r="I26" s="97">
        <f t="shared" si="6"/>
        <v>47153</v>
      </c>
      <c r="J26" s="98">
        <f t="shared" si="6"/>
        <v>188</v>
      </c>
      <c r="K26" s="98">
        <f t="shared" si="6"/>
        <v>121</v>
      </c>
      <c r="L26" s="100">
        <f t="shared" si="6"/>
        <v>77</v>
      </c>
      <c r="M26" s="101">
        <f t="shared" si="6"/>
        <v>46418</v>
      </c>
      <c r="N26" s="102">
        <f t="shared" si="6"/>
        <v>547</v>
      </c>
      <c r="O26" s="3"/>
      <c r="P26" s="67"/>
      <c r="Q26" s="3"/>
      <c r="R26" s="3"/>
    </row>
    <row r="27" spans="1:18" x14ac:dyDescent="0.3">
      <c r="A27" s="1">
        <f t="shared" si="4"/>
        <v>43739</v>
      </c>
      <c r="B27" s="2">
        <v>1</v>
      </c>
      <c r="C27" s="80"/>
      <c r="D27" s="81" t="s">
        <v>120</v>
      </c>
      <c r="E27" s="97">
        <f>SUM(E28:E35)</f>
        <v>265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265</v>
      </c>
      <c r="I27" s="97">
        <f t="shared" si="7"/>
        <v>41171</v>
      </c>
      <c r="J27" s="98">
        <f t="shared" si="7"/>
        <v>48</v>
      </c>
      <c r="K27" s="98">
        <f t="shared" si="7"/>
        <v>15</v>
      </c>
      <c r="L27" s="100">
        <f t="shared" si="7"/>
        <v>4</v>
      </c>
      <c r="M27" s="101">
        <f t="shared" si="7"/>
        <v>40198</v>
      </c>
      <c r="N27" s="102">
        <f t="shared" si="7"/>
        <v>925</v>
      </c>
      <c r="O27" s="3"/>
      <c r="P27" s="3"/>
      <c r="Q27" s="3"/>
      <c r="R27" s="3"/>
    </row>
    <row r="28" spans="1:18" x14ac:dyDescent="0.3">
      <c r="A28" s="1">
        <f t="shared" si="4"/>
        <v>43739</v>
      </c>
      <c r="B28" s="2" t="s">
        <v>31</v>
      </c>
      <c r="C28" s="12">
        <v>1</v>
      </c>
      <c r="D28" s="48" t="s">
        <v>32</v>
      </c>
      <c r="E28" s="13">
        <v>63</v>
      </c>
      <c r="F28" s="13">
        <v>0</v>
      </c>
      <c r="G28" s="13">
        <v>0</v>
      </c>
      <c r="H28" s="82">
        <f t="shared" ref="H28:H35" si="8">SUM(E28:G28)</f>
        <v>63</v>
      </c>
      <c r="I28" s="104">
        <f>H28+'30.09'!I28</f>
        <v>10182</v>
      </c>
      <c r="J28" s="13">
        <v>10</v>
      </c>
      <c r="K28" s="13">
        <v>2</v>
      </c>
      <c r="L28" s="13">
        <v>1</v>
      </c>
      <c r="M28" s="14">
        <f t="shared" ref="M28:M35" si="9">I28-N28-J28</f>
        <v>9981</v>
      </c>
      <c r="N28" s="85">
        <v>191</v>
      </c>
      <c r="O28" s="3"/>
      <c r="P28" s="3"/>
      <c r="Q28" s="3"/>
      <c r="R28" s="3"/>
    </row>
    <row r="29" spans="1:18" x14ac:dyDescent="0.3">
      <c r="A29" s="1">
        <f t="shared" si="4"/>
        <v>43739</v>
      </c>
      <c r="B29" s="2" t="s">
        <v>33</v>
      </c>
      <c r="C29" s="15">
        <v>2</v>
      </c>
      <c r="D29" s="50" t="s">
        <v>156</v>
      </c>
      <c r="E29" s="13">
        <v>20</v>
      </c>
      <c r="F29" s="13">
        <v>0</v>
      </c>
      <c r="G29" s="13">
        <v>0</v>
      </c>
      <c r="H29" s="83">
        <f t="shared" si="8"/>
        <v>20</v>
      </c>
      <c r="I29" s="105">
        <f>H29+'30.09'!I29</f>
        <v>6760</v>
      </c>
      <c r="J29" s="16">
        <v>5</v>
      </c>
      <c r="K29" s="16">
        <v>2</v>
      </c>
      <c r="L29" s="16">
        <v>0</v>
      </c>
      <c r="M29" s="17">
        <f t="shared" si="9"/>
        <v>6615</v>
      </c>
      <c r="N29" s="86">
        <v>140</v>
      </c>
      <c r="O29" s="3"/>
      <c r="P29" s="3"/>
      <c r="Q29" s="3"/>
      <c r="R29" s="3"/>
    </row>
    <row r="30" spans="1:18" x14ac:dyDescent="0.3">
      <c r="A30" s="1">
        <f t="shared" si="4"/>
        <v>43739</v>
      </c>
      <c r="B30" s="2" t="s">
        <v>35</v>
      </c>
      <c r="C30" s="15">
        <v>3</v>
      </c>
      <c r="D30" s="50" t="s">
        <v>36</v>
      </c>
      <c r="E30" s="13">
        <v>98</v>
      </c>
      <c r="F30" s="13">
        <v>0</v>
      </c>
      <c r="G30" s="13">
        <v>0</v>
      </c>
      <c r="H30" s="83">
        <f t="shared" si="8"/>
        <v>98</v>
      </c>
      <c r="I30" s="105">
        <f>H30+'30.09'!I30</f>
        <v>9107</v>
      </c>
      <c r="J30" s="16">
        <v>13</v>
      </c>
      <c r="K30" s="16">
        <v>7</v>
      </c>
      <c r="L30" s="16">
        <v>2</v>
      </c>
      <c r="M30" s="17">
        <f t="shared" si="9"/>
        <v>8765</v>
      </c>
      <c r="N30" s="86">
        <v>329</v>
      </c>
      <c r="O30" s="3"/>
      <c r="P30" s="3"/>
      <c r="Q30" s="3"/>
      <c r="R30" s="3"/>
    </row>
    <row r="31" spans="1:18" x14ac:dyDescent="0.3">
      <c r="A31" s="1">
        <f t="shared" si="4"/>
        <v>43739</v>
      </c>
      <c r="B31" s="2" t="s">
        <v>37</v>
      </c>
      <c r="C31" s="15">
        <v>4</v>
      </c>
      <c r="D31" s="50" t="s">
        <v>38</v>
      </c>
      <c r="E31" s="13">
        <v>7</v>
      </c>
      <c r="F31" s="13">
        <v>0</v>
      </c>
      <c r="G31" s="13">
        <v>0</v>
      </c>
      <c r="H31" s="83">
        <f t="shared" si="8"/>
        <v>7</v>
      </c>
      <c r="I31" s="105">
        <f>H31+'30.09'!I31</f>
        <v>1989</v>
      </c>
      <c r="J31" s="16">
        <v>4</v>
      </c>
      <c r="K31" s="16">
        <v>1</v>
      </c>
      <c r="L31" s="16">
        <v>1</v>
      </c>
      <c r="M31" s="17">
        <f t="shared" si="9"/>
        <v>1954</v>
      </c>
      <c r="N31" s="86">
        <v>31</v>
      </c>
      <c r="O31" s="3"/>
      <c r="P31" s="3"/>
      <c r="Q31" s="3"/>
      <c r="R31" s="3"/>
    </row>
    <row r="32" spans="1:18" x14ac:dyDescent="0.3">
      <c r="A32" s="1">
        <f t="shared" si="4"/>
        <v>43739</v>
      </c>
      <c r="B32" s="2" t="s">
        <v>39</v>
      </c>
      <c r="C32" s="15">
        <v>5</v>
      </c>
      <c r="D32" s="50" t="s">
        <v>40</v>
      </c>
      <c r="E32" s="13">
        <v>17</v>
      </c>
      <c r="F32" s="13">
        <v>0</v>
      </c>
      <c r="G32" s="13">
        <v>0</v>
      </c>
      <c r="H32" s="83">
        <f t="shared" si="8"/>
        <v>17</v>
      </c>
      <c r="I32" s="105">
        <f>H32+'30.09'!I32</f>
        <v>4291</v>
      </c>
      <c r="J32" s="16">
        <v>5</v>
      </c>
      <c r="K32" s="16">
        <v>0</v>
      </c>
      <c r="L32" s="16">
        <v>0</v>
      </c>
      <c r="M32" s="17">
        <f t="shared" si="9"/>
        <v>4222</v>
      </c>
      <c r="N32" s="86">
        <v>64</v>
      </c>
      <c r="O32" s="3"/>
      <c r="P32" s="3"/>
      <c r="Q32" s="3"/>
      <c r="R32" s="3"/>
    </row>
    <row r="33" spans="1:18" x14ac:dyDescent="0.3">
      <c r="A33" s="1">
        <f t="shared" si="4"/>
        <v>43739</v>
      </c>
      <c r="B33" s="2" t="s">
        <v>41</v>
      </c>
      <c r="C33" s="15">
        <v>6</v>
      </c>
      <c r="D33" s="50" t="s">
        <v>42</v>
      </c>
      <c r="E33" s="13">
        <v>46</v>
      </c>
      <c r="F33" s="13">
        <v>0</v>
      </c>
      <c r="G33" s="13">
        <v>0</v>
      </c>
      <c r="H33" s="83">
        <f t="shared" si="8"/>
        <v>46</v>
      </c>
      <c r="I33" s="105">
        <f>H33+'30.09'!I33</f>
        <v>5750</v>
      </c>
      <c r="J33" s="16">
        <v>7</v>
      </c>
      <c r="K33" s="16">
        <v>3</v>
      </c>
      <c r="L33" s="16">
        <v>0</v>
      </c>
      <c r="M33" s="17">
        <f t="shared" si="9"/>
        <v>5616</v>
      </c>
      <c r="N33" s="86">
        <v>127</v>
      </c>
      <c r="O33" s="3"/>
      <c r="P33" s="3"/>
      <c r="Q33" s="3"/>
      <c r="R33" s="3"/>
    </row>
    <row r="34" spans="1:18" x14ac:dyDescent="0.3">
      <c r="A34" s="1">
        <f t="shared" si="4"/>
        <v>43739</v>
      </c>
      <c r="B34" s="2" t="s">
        <v>43</v>
      </c>
      <c r="C34" s="15">
        <v>7</v>
      </c>
      <c r="D34" s="50" t="s">
        <v>44</v>
      </c>
      <c r="E34" s="13">
        <v>5</v>
      </c>
      <c r="F34" s="13">
        <v>0</v>
      </c>
      <c r="G34" s="13">
        <v>0</v>
      </c>
      <c r="H34" s="83">
        <f t="shared" si="8"/>
        <v>5</v>
      </c>
      <c r="I34" s="105">
        <f>H34+'30.09'!I34</f>
        <v>940</v>
      </c>
      <c r="J34" s="16">
        <v>0</v>
      </c>
      <c r="K34" s="16">
        <v>0</v>
      </c>
      <c r="L34" s="16">
        <v>0</v>
      </c>
      <c r="M34" s="17">
        <f t="shared" si="9"/>
        <v>929</v>
      </c>
      <c r="N34" s="86">
        <v>11</v>
      </c>
      <c r="O34" s="3"/>
      <c r="P34" s="3"/>
      <c r="Q34" s="3"/>
      <c r="R34" s="3"/>
    </row>
    <row r="35" spans="1:18" x14ac:dyDescent="0.3">
      <c r="A35" s="1">
        <f t="shared" si="4"/>
        <v>43739</v>
      </c>
      <c r="B35" s="2" t="s">
        <v>45</v>
      </c>
      <c r="C35" s="20">
        <v>8</v>
      </c>
      <c r="D35" s="54" t="s">
        <v>46</v>
      </c>
      <c r="E35" s="13">
        <v>9</v>
      </c>
      <c r="F35" s="13">
        <v>0</v>
      </c>
      <c r="G35" s="13">
        <v>0</v>
      </c>
      <c r="H35" s="84">
        <f t="shared" si="8"/>
        <v>9</v>
      </c>
      <c r="I35" s="106">
        <f>H35+'30.09'!I35</f>
        <v>2152</v>
      </c>
      <c r="J35" s="18">
        <v>4</v>
      </c>
      <c r="K35" s="18">
        <v>0</v>
      </c>
      <c r="L35" s="18">
        <v>0</v>
      </c>
      <c r="M35" s="19">
        <f t="shared" si="9"/>
        <v>2116</v>
      </c>
      <c r="N35" s="87">
        <v>32</v>
      </c>
      <c r="O35" s="3"/>
      <c r="P35" s="3"/>
      <c r="Q35" s="3"/>
      <c r="R35" s="3"/>
    </row>
    <row r="36" spans="1:18" x14ac:dyDescent="0.3">
      <c r="A36" s="1">
        <f t="shared" si="4"/>
        <v>43739</v>
      </c>
      <c r="B36" s="2">
        <v>1</v>
      </c>
      <c r="C36" s="103"/>
      <c r="D36" s="22" t="s">
        <v>47</v>
      </c>
      <c r="E36" s="23">
        <f>SUM(E26:E27)</f>
        <v>371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371</v>
      </c>
      <c r="I36" s="23">
        <f t="shared" si="10"/>
        <v>88324</v>
      </c>
      <c r="J36" s="23">
        <f t="shared" si="10"/>
        <v>236</v>
      </c>
      <c r="K36" s="23">
        <f t="shared" si="10"/>
        <v>136</v>
      </c>
      <c r="L36" s="23">
        <f t="shared" si="10"/>
        <v>81</v>
      </c>
      <c r="M36" s="23">
        <f t="shared" si="10"/>
        <v>86616</v>
      </c>
      <c r="N36" s="23">
        <f t="shared" si="10"/>
        <v>1472</v>
      </c>
      <c r="O36" s="3"/>
      <c r="P36" s="3"/>
      <c r="Q36" s="3"/>
      <c r="R36" s="3"/>
    </row>
    <row r="37" spans="1:18" ht="21.6" customHeight="1" x14ac:dyDescent="0.3">
      <c r="A37" s="1">
        <f t="shared" si="4"/>
        <v>43739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43739</v>
      </c>
      <c r="B38" s="64">
        <v>1</v>
      </c>
      <c r="C38" s="69"/>
      <c r="D38" s="306" t="s">
        <v>194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43739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43739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43739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43739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43739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98</v>
      </c>
      <c r="O43" s="3"/>
      <c r="P43" s="3"/>
      <c r="Q43" s="3"/>
      <c r="R43" s="3"/>
    </row>
    <row r="44" spans="1:18" ht="58.2" customHeight="1" x14ac:dyDescent="0.3">
      <c r="A44" s="1">
        <f t="shared" si="4"/>
        <v>43739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9" t="s">
        <v>142</v>
      </c>
      <c r="I44" s="65" t="str">
        <f>"me©‡gvU fwZ© 
= "&amp;I75</f>
        <v>me©‡gvU fwZ© 
= 18899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85</v>
      </c>
      <c r="L44" s="65" t="str">
        <f>"wbwðZ g„„Zz¨ 
= "&amp;L75</f>
        <v>wbwðZ g„„Zz¨ 
= 58</v>
      </c>
      <c r="M44" s="65" t="str">
        <f>"QvocÎ cÖvß †ivMx
 = "&amp;M75</f>
        <v>QvocÎ cÖvß †ivMx
 = 18697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43739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H45+'30.09'!I45</f>
        <v>1174</v>
      </c>
      <c r="J45" s="13">
        <v>3</v>
      </c>
      <c r="K45" s="13">
        <v>2</v>
      </c>
      <c r="L45" s="13">
        <v>1</v>
      </c>
      <c r="M45" s="14">
        <f t="shared" ref="M45:M74" si="12">I45-N45-J45</f>
        <v>1168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43739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H46+'30.09'!I46</f>
        <v>1757</v>
      </c>
      <c r="J46" s="16">
        <v>11</v>
      </c>
      <c r="K46" s="16">
        <v>7</v>
      </c>
      <c r="L46" s="16">
        <v>5</v>
      </c>
      <c r="M46" s="17">
        <f t="shared" si="12"/>
        <v>1730</v>
      </c>
      <c r="N46" s="86">
        <v>16</v>
      </c>
      <c r="O46" s="3"/>
      <c r="P46" s="3"/>
      <c r="Q46" s="3"/>
      <c r="R46" s="3"/>
    </row>
    <row r="47" spans="1:18" ht="17.55" customHeight="1" x14ac:dyDescent="0.3">
      <c r="A47" s="1">
        <f t="shared" si="4"/>
        <v>43739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H47+'30.09'!I47</f>
        <v>632</v>
      </c>
      <c r="J47" s="16">
        <v>4</v>
      </c>
      <c r="K47" s="16">
        <v>2</v>
      </c>
      <c r="L47" s="16">
        <v>1</v>
      </c>
      <c r="M47" s="17">
        <f t="shared" si="12"/>
        <v>628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43739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H48+'30.09'!I48</f>
        <v>723</v>
      </c>
      <c r="J48" s="16">
        <v>8</v>
      </c>
      <c r="K48" s="16">
        <v>5</v>
      </c>
      <c r="L48" s="16">
        <v>3</v>
      </c>
      <c r="M48" s="17">
        <f t="shared" si="12"/>
        <v>708</v>
      </c>
      <c r="N48" s="86">
        <v>7</v>
      </c>
      <c r="O48" s="3"/>
      <c r="P48" s="3"/>
      <c r="Q48" s="3"/>
      <c r="R48" s="3"/>
    </row>
    <row r="49" spans="1:18" ht="17.55" customHeight="1" x14ac:dyDescent="0.3">
      <c r="A49" s="1">
        <f t="shared" si="4"/>
        <v>43739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H49+'30.09'!I49</f>
        <v>862</v>
      </c>
      <c r="J49" s="16">
        <v>12</v>
      </c>
      <c r="K49" s="16">
        <v>12</v>
      </c>
      <c r="L49" s="16">
        <v>12</v>
      </c>
      <c r="M49" s="17">
        <f t="shared" si="12"/>
        <v>849</v>
      </c>
      <c r="N49" s="86">
        <v>1</v>
      </c>
      <c r="O49" s="3"/>
      <c r="P49" s="3"/>
      <c r="Q49" s="3"/>
      <c r="R49" s="3"/>
    </row>
    <row r="50" spans="1:18" ht="17.55" customHeight="1" x14ac:dyDescent="0.3">
      <c r="A50" s="1">
        <f t="shared" si="4"/>
        <v>43739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H50+'30.09'!I50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43739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H51+'30.09'!I51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43739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H52+'30.09'!I52</f>
        <v>345</v>
      </c>
      <c r="J52" s="16">
        <v>1</v>
      </c>
      <c r="K52" s="16">
        <v>1</v>
      </c>
      <c r="L52" s="16">
        <v>1</v>
      </c>
      <c r="M52" s="17">
        <f t="shared" si="12"/>
        <v>342</v>
      </c>
      <c r="N52" s="86">
        <v>2</v>
      </c>
      <c r="O52" s="3"/>
      <c r="P52" s="3"/>
      <c r="Q52" s="3"/>
      <c r="R52" s="3"/>
    </row>
    <row r="53" spans="1:18" ht="17.55" customHeight="1" x14ac:dyDescent="0.3">
      <c r="A53" s="1">
        <f t="shared" si="4"/>
        <v>43739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H53+'30.09'!I53</f>
        <v>207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43739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H54+'30.09'!I54</f>
        <v>1607</v>
      </c>
      <c r="J54" s="16">
        <v>1</v>
      </c>
      <c r="K54" s="16">
        <v>1</v>
      </c>
      <c r="L54" s="16">
        <v>1</v>
      </c>
      <c r="M54" s="17">
        <f t="shared" si="12"/>
        <v>1597</v>
      </c>
      <c r="N54" s="86">
        <v>9</v>
      </c>
      <c r="O54" s="3"/>
      <c r="P54" s="3"/>
      <c r="Q54" s="3"/>
      <c r="R54" s="3"/>
    </row>
    <row r="55" spans="1:18" ht="17.55" customHeight="1" x14ac:dyDescent="0.3">
      <c r="A55" s="1">
        <f t="shared" si="4"/>
        <v>43739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H55+'30.09'!I55</f>
        <v>219</v>
      </c>
      <c r="J55" s="16"/>
      <c r="K55" s="16"/>
      <c r="L55" s="16">
        <v>0</v>
      </c>
      <c r="M55" s="17">
        <f t="shared" si="12"/>
        <v>219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43739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H56+'30.09'!I56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43739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H57+'30.09'!I57</f>
        <v>654</v>
      </c>
      <c r="J57" s="16">
        <v>4</v>
      </c>
      <c r="K57" s="16">
        <v>4</v>
      </c>
      <c r="L57" s="16">
        <v>1</v>
      </c>
      <c r="M57" s="17">
        <f t="shared" si="12"/>
        <v>649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43739</v>
      </c>
      <c r="B58" s="2" t="s">
        <v>83</v>
      </c>
      <c r="C58" s="33">
        <v>14</v>
      </c>
      <c r="D58" s="50" t="s">
        <v>84</v>
      </c>
      <c r="E58" s="13">
        <v>5</v>
      </c>
      <c r="F58" s="13">
        <v>0</v>
      </c>
      <c r="G58" s="13">
        <v>0</v>
      </c>
      <c r="H58" s="83">
        <f t="shared" si="11"/>
        <v>5</v>
      </c>
      <c r="I58" s="105">
        <f>H58+'30.09'!I58</f>
        <v>1324</v>
      </c>
      <c r="J58" s="16">
        <v>6</v>
      </c>
      <c r="K58" s="16">
        <v>6</v>
      </c>
      <c r="L58" s="16">
        <v>4</v>
      </c>
      <c r="M58" s="17">
        <f t="shared" si="12"/>
        <v>1307</v>
      </c>
      <c r="N58" s="86">
        <v>11</v>
      </c>
      <c r="O58" s="3"/>
      <c r="P58" s="3"/>
      <c r="Q58" s="3"/>
      <c r="R58" s="3"/>
    </row>
    <row r="59" spans="1:18" ht="17.55" customHeight="1" x14ac:dyDescent="0.3">
      <c r="A59" s="1">
        <f t="shared" si="4"/>
        <v>43739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H59+'30.09'!I59</f>
        <v>733</v>
      </c>
      <c r="J59" s="16">
        <v>8</v>
      </c>
      <c r="K59" s="16">
        <v>7</v>
      </c>
      <c r="L59" s="16">
        <v>6</v>
      </c>
      <c r="M59" s="17">
        <f t="shared" si="12"/>
        <v>722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43739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H60+'30.09'!I60</f>
        <v>347</v>
      </c>
      <c r="J60" s="16"/>
      <c r="K60" s="16"/>
      <c r="L60" s="16">
        <v>0</v>
      </c>
      <c r="M60" s="17">
        <f t="shared" si="12"/>
        <v>347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43739</v>
      </c>
      <c r="B61" s="2" t="s">
        <v>89</v>
      </c>
      <c r="C61" s="33">
        <v>17</v>
      </c>
      <c r="D61" s="52" t="s">
        <v>90</v>
      </c>
      <c r="E61" s="13">
        <v>2</v>
      </c>
      <c r="F61" s="13">
        <v>0</v>
      </c>
      <c r="G61" s="13">
        <v>0</v>
      </c>
      <c r="H61" s="83">
        <f t="shared" si="11"/>
        <v>2</v>
      </c>
      <c r="I61" s="105">
        <f>H61+'30.09'!I61</f>
        <v>464</v>
      </c>
      <c r="J61" s="16"/>
      <c r="K61" s="16"/>
      <c r="L61" s="16">
        <v>0</v>
      </c>
      <c r="M61" s="17">
        <f t="shared" si="12"/>
        <v>461</v>
      </c>
      <c r="N61" s="86">
        <v>3</v>
      </c>
      <c r="O61" s="3"/>
      <c r="P61" s="3"/>
      <c r="Q61" s="3"/>
      <c r="R61" s="3"/>
    </row>
    <row r="62" spans="1:18" ht="17.55" customHeight="1" x14ac:dyDescent="0.3">
      <c r="A62" s="1">
        <f t="shared" si="4"/>
        <v>43739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H62+'30.09'!I62</f>
        <v>821</v>
      </c>
      <c r="J62" s="16"/>
      <c r="K62" s="16"/>
      <c r="L62" s="16">
        <v>0</v>
      </c>
      <c r="M62" s="17">
        <f t="shared" si="12"/>
        <v>819</v>
      </c>
      <c r="N62" s="86">
        <v>2</v>
      </c>
      <c r="O62" s="3"/>
      <c r="P62" s="3"/>
      <c r="Q62" s="3"/>
      <c r="R62" s="3"/>
    </row>
    <row r="63" spans="1:18" ht="17.55" customHeight="1" x14ac:dyDescent="0.3">
      <c r="A63" s="1">
        <f t="shared" si="4"/>
        <v>43739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H63+'30.09'!I63</f>
        <v>770</v>
      </c>
      <c r="J63" s="16">
        <v>6</v>
      </c>
      <c r="K63" s="16">
        <v>5</v>
      </c>
      <c r="L63" s="16">
        <v>5</v>
      </c>
      <c r="M63" s="17">
        <f t="shared" si="12"/>
        <v>762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43739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H64+'30.09'!I64</f>
        <v>951</v>
      </c>
      <c r="J64" s="16"/>
      <c r="K64" s="16"/>
      <c r="L64" s="16">
        <v>0</v>
      </c>
      <c r="M64" s="17">
        <f t="shared" si="12"/>
        <v>941</v>
      </c>
      <c r="N64" s="86">
        <v>10</v>
      </c>
      <c r="O64" s="3"/>
      <c r="P64" s="3"/>
      <c r="Q64" s="3"/>
      <c r="R64" s="3"/>
    </row>
    <row r="65" spans="1:18" ht="17.55" customHeight="1" x14ac:dyDescent="0.3">
      <c r="A65" s="1">
        <f t="shared" si="4"/>
        <v>43739</v>
      </c>
      <c r="B65" s="2" t="s">
        <v>97</v>
      </c>
      <c r="C65" s="33">
        <v>21</v>
      </c>
      <c r="D65" s="50" t="s">
        <v>98</v>
      </c>
      <c r="E65" s="13">
        <v>3</v>
      </c>
      <c r="F65" s="13">
        <v>0</v>
      </c>
      <c r="G65" s="13">
        <v>0</v>
      </c>
      <c r="H65" s="83">
        <f t="shared" si="11"/>
        <v>3</v>
      </c>
      <c r="I65" s="105">
        <f>H65+'30.09'!I65</f>
        <v>472</v>
      </c>
      <c r="J65" s="16">
        <v>4</v>
      </c>
      <c r="K65" s="16">
        <v>4</v>
      </c>
      <c r="L65" s="16">
        <v>4</v>
      </c>
      <c r="M65" s="17">
        <f t="shared" si="12"/>
        <v>464</v>
      </c>
      <c r="N65" s="86">
        <v>4</v>
      </c>
      <c r="O65" s="3"/>
      <c r="P65" s="3"/>
      <c r="Q65" s="3"/>
      <c r="R65" s="3"/>
    </row>
    <row r="66" spans="1:18" ht="17.55" customHeight="1" x14ac:dyDescent="0.3">
      <c r="A66" s="1">
        <f t="shared" si="4"/>
        <v>43739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H66+'30.09'!I66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43739</v>
      </c>
      <c r="B67" s="2" t="s">
        <v>101</v>
      </c>
      <c r="C67" s="33">
        <v>23</v>
      </c>
      <c r="D67" s="50" t="s">
        <v>102</v>
      </c>
      <c r="E67" s="13">
        <v>2</v>
      </c>
      <c r="F67" s="13">
        <v>0</v>
      </c>
      <c r="G67" s="13">
        <v>0</v>
      </c>
      <c r="H67" s="83">
        <f t="shared" si="11"/>
        <v>2</v>
      </c>
      <c r="I67" s="105">
        <f>H67+'30.09'!I67</f>
        <v>694</v>
      </c>
      <c r="J67" s="16">
        <v>7</v>
      </c>
      <c r="K67" s="16">
        <v>5</v>
      </c>
      <c r="L67" s="16">
        <v>4</v>
      </c>
      <c r="M67" s="17">
        <f t="shared" si="12"/>
        <v>681</v>
      </c>
      <c r="N67" s="86">
        <v>6</v>
      </c>
      <c r="O67" s="3"/>
      <c r="P67" s="3"/>
      <c r="Q67" s="3"/>
      <c r="R67" s="3"/>
    </row>
    <row r="68" spans="1:18" ht="17.55" customHeight="1" x14ac:dyDescent="0.3">
      <c r="A68" s="1">
        <f t="shared" si="4"/>
        <v>43739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H68+'30.09'!I68</f>
        <v>355</v>
      </c>
      <c r="J68" s="16">
        <v>2</v>
      </c>
      <c r="K68" s="16">
        <v>2</v>
      </c>
      <c r="L68" s="16">
        <v>0</v>
      </c>
      <c r="M68" s="17">
        <f t="shared" si="12"/>
        <v>352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43739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H69+'30.09'!I69</f>
        <v>790</v>
      </c>
      <c r="J69" s="16">
        <v>2</v>
      </c>
      <c r="K69" s="16">
        <v>1</v>
      </c>
      <c r="L69" s="16">
        <v>0</v>
      </c>
      <c r="M69" s="17">
        <f t="shared" si="12"/>
        <v>783</v>
      </c>
      <c r="N69" s="86">
        <v>5</v>
      </c>
      <c r="O69" s="3"/>
      <c r="P69" s="3"/>
      <c r="Q69" s="3"/>
      <c r="R69" s="3"/>
    </row>
    <row r="70" spans="1:18" ht="17.55" customHeight="1" x14ac:dyDescent="0.3">
      <c r="A70" s="1">
        <f t="shared" si="4"/>
        <v>43739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H70+'30.09'!I70</f>
        <v>748</v>
      </c>
      <c r="J70" s="16">
        <v>2</v>
      </c>
      <c r="K70" s="16">
        <v>2</v>
      </c>
      <c r="L70" s="16">
        <v>0</v>
      </c>
      <c r="M70" s="17">
        <f t="shared" si="12"/>
        <v>739</v>
      </c>
      <c r="N70" s="86">
        <v>7</v>
      </c>
      <c r="O70" s="3"/>
      <c r="P70" s="3"/>
      <c r="Q70" s="3"/>
      <c r="R70" s="3"/>
    </row>
    <row r="71" spans="1:18" ht="17.55" customHeight="1" x14ac:dyDescent="0.3">
      <c r="A71" s="1">
        <f t="shared" si="4"/>
        <v>43739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H71+'30.09'!I71</f>
        <v>762</v>
      </c>
      <c r="J71" s="16"/>
      <c r="K71" s="16"/>
      <c r="L71" s="16">
        <v>0</v>
      </c>
      <c r="M71" s="17">
        <f t="shared" si="12"/>
        <v>760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43739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H72+'30.09'!I72</f>
        <v>283</v>
      </c>
      <c r="J72" s="16"/>
      <c r="K72" s="16"/>
      <c r="L72" s="16">
        <v>0</v>
      </c>
      <c r="M72" s="17">
        <f t="shared" si="12"/>
        <v>282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43739</v>
      </c>
      <c r="B73" s="2" t="s">
        <v>113</v>
      </c>
      <c r="C73" s="33">
        <v>29</v>
      </c>
      <c r="D73" s="50" t="s">
        <v>114</v>
      </c>
      <c r="E73" s="13">
        <v>2</v>
      </c>
      <c r="F73" s="13">
        <v>0</v>
      </c>
      <c r="G73" s="13">
        <v>0</v>
      </c>
      <c r="H73" s="83">
        <f t="shared" si="11"/>
        <v>2</v>
      </c>
      <c r="I73" s="105">
        <f>H73+'30.09'!I73</f>
        <v>388</v>
      </c>
      <c r="J73" s="16">
        <v>3</v>
      </c>
      <c r="K73" s="16">
        <v>3</v>
      </c>
      <c r="L73" s="16">
        <v>3</v>
      </c>
      <c r="M73" s="17">
        <f t="shared" si="12"/>
        <v>383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43739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H74+'30.09'!I74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43739</v>
      </c>
      <c r="B75" s="2">
        <v>1</v>
      </c>
      <c r="C75" s="29"/>
      <c r="D75" s="22" t="s">
        <v>117</v>
      </c>
      <c r="E75" s="23">
        <f>SUM(E45:E74)</f>
        <v>22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22</v>
      </c>
      <c r="I75" s="23">
        <f t="shared" si="13"/>
        <v>18899</v>
      </c>
      <c r="J75" s="23">
        <f t="shared" si="13"/>
        <v>104</v>
      </c>
      <c r="K75" s="23">
        <f t="shared" si="13"/>
        <v>85</v>
      </c>
      <c r="L75" s="23">
        <f t="shared" si="13"/>
        <v>58</v>
      </c>
      <c r="M75" s="23">
        <f t="shared" si="13"/>
        <v>18697</v>
      </c>
      <c r="N75" s="23">
        <f t="shared" si="13"/>
        <v>98</v>
      </c>
      <c r="O75" s="3"/>
      <c r="P75" s="3"/>
      <c r="Q75" s="3"/>
      <c r="R75" s="3"/>
    </row>
    <row r="76" spans="1:18" ht="17.55" customHeight="1" x14ac:dyDescent="0.3">
      <c r="A76" s="1">
        <f t="shared" si="4"/>
        <v>43739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43739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43739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43739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43739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43739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43739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43739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43739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43739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43739</v>
      </c>
      <c r="B86" s="2">
        <v>1</v>
      </c>
      <c r="E86" s="30"/>
    </row>
    <row r="87" spans="1:14" x14ac:dyDescent="0.3">
      <c r="A87" s="1">
        <f t="shared" si="4"/>
        <v>43739</v>
      </c>
      <c r="B87" s="2">
        <v>1</v>
      </c>
      <c r="E87" s="30"/>
    </row>
    <row r="88" spans="1:14" x14ac:dyDescent="0.3">
      <c r="A88" s="1">
        <f t="shared" si="4"/>
        <v>43739</v>
      </c>
      <c r="B88" s="2">
        <v>1</v>
      </c>
      <c r="E88" s="30"/>
    </row>
    <row r="89" spans="1:14" x14ac:dyDescent="0.3">
      <c r="A89" s="1">
        <f t="shared" ref="A89" si="14">$N$3</f>
        <v>43739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43738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43738</v>
      </c>
      <c r="B2" s="2">
        <v>1</v>
      </c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41"/>
      <c r="N2" s="150"/>
    </row>
    <row r="3" spans="1:20" ht="17.399999999999999" x14ac:dyDescent="0.3">
      <c r="A3" s="1">
        <f t="shared" si="0"/>
        <v>43738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43738</v>
      </c>
      <c r="O3" s="3"/>
      <c r="P3" s="3"/>
      <c r="Q3" s="3"/>
      <c r="R3" s="3"/>
    </row>
    <row r="4" spans="1:20" ht="17.399999999999999" x14ac:dyDescent="0.3">
      <c r="A4" s="1">
        <f t="shared" si="0"/>
        <v>43738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43738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43738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43738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43738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43738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348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1481</v>
      </c>
      <c r="O9" s="3"/>
      <c r="P9" s="3"/>
      <c r="Q9" s="40" t="str">
        <f>"24 N›Uvq ?? msL¨v = "&amp;H36</f>
        <v>24 N›Uvq ?? msL¨v = 348</v>
      </c>
    </row>
    <row r="10" spans="1:20" ht="57.6" x14ac:dyDescent="0.3">
      <c r="A10" s="1">
        <f t="shared" si="0"/>
        <v>43738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9" t="s">
        <v>142</v>
      </c>
      <c r="I10" s="65" t="str">
        <f>"me©‡gvU fwZ©
= "&amp;I36</f>
        <v>me©‡gvU fwZ©
= 87953</v>
      </c>
      <c r="J10" s="65" t="str">
        <f>"ch©v‡jvPbvi Rb¨ †cÖwiZ g„„Zz¨ 
= "&amp;J36</f>
        <v>ch©v‡jvPbvi Rb¨ †cÖwiZ g„„Zz¨ 
= 231</v>
      </c>
      <c r="K10" s="65" t="str">
        <f>"ch©v‡jvPbv m¤úbœK…Z g„„Zz¨ 
= "&amp;K36</f>
        <v>ch©v‡jvPbv m¤úbœK…Z g„„Zz¨ 
= 136</v>
      </c>
      <c r="L10" s="65" t="str">
        <f>"wbwðZ g„„Zz¨ 
= "&amp;L36</f>
        <v>wbwðZ g„„Zz¨ 
= 81</v>
      </c>
      <c r="M10" s="65" t="str">
        <f>"QvocÎ cÖvß †ivMx
 = "&amp;M36</f>
        <v>QvocÎ cÖvß †ivMx
 = 86241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43738</v>
      </c>
      <c r="B11" s="2" t="s">
        <v>9</v>
      </c>
      <c r="C11" s="12">
        <v>1</v>
      </c>
      <c r="D11" s="57" t="s">
        <v>10</v>
      </c>
      <c r="E11" s="13">
        <v>15</v>
      </c>
      <c r="F11" s="13">
        <v>0</v>
      </c>
      <c r="G11" s="13">
        <v>0</v>
      </c>
      <c r="H11" s="82">
        <f>SUM(E11:G11)</f>
        <v>15</v>
      </c>
      <c r="I11" s="104">
        <f>H11+'29.09'!I11</f>
        <v>7647</v>
      </c>
      <c r="J11" s="13">
        <v>40</v>
      </c>
      <c r="K11" s="13">
        <v>18</v>
      </c>
      <c r="L11" s="13">
        <v>8</v>
      </c>
      <c r="M11" s="14">
        <f t="shared" ref="M11:M23" si="1">I11-N11-J11</f>
        <v>7486</v>
      </c>
      <c r="N11" s="85">
        <v>121</v>
      </c>
      <c r="O11" s="3"/>
      <c r="P11" s="3"/>
      <c r="Q11" s="3"/>
      <c r="R11" s="3"/>
    </row>
    <row r="12" spans="1:20" x14ac:dyDescent="0.3">
      <c r="A12" s="1">
        <f t="shared" si="0"/>
        <v>43738</v>
      </c>
      <c r="B12" s="2" t="s">
        <v>11</v>
      </c>
      <c r="C12" s="15">
        <v>2</v>
      </c>
      <c r="D12" s="59" t="s">
        <v>144</v>
      </c>
      <c r="E12" s="13">
        <v>20</v>
      </c>
      <c r="F12" s="13">
        <v>0</v>
      </c>
      <c r="G12" s="13">
        <v>0</v>
      </c>
      <c r="H12" s="83">
        <f t="shared" ref="H12:H23" si="2">SUM(E12:G12)</f>
        <v>20</v>
      </c>
      <c r="I12" s="105">
        <f>H12+'29.09'!I12</f>
        <v>4456</v>
      </c>
      <c r="J12" s="16">
        <v>2</v>
      </c>
      <c r="K12" s="16">
        <v>0</v>
      </c>
      <c r="L12" s="16">
        <v>0</v>
      </c>
      <c r="M12" s="17">
        <f t="shared" si="1"/>
        <v>4359</v>
      </c>
      <c r="N12" s="86">
        <v>95</v>
      </c>
      <c r="O12" s="3"/>
      <c r="P12" s="3"/>
      <c r="Q12" s="3"/>
      <c r="R12" s="3"/>
    </row>
    <row r="13" spans="1:20" x14ac:dyDescent="0.3">
      <c r="A13" s="1">
        <f t="shared" si="0"/>
        <v>43738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H13+'29.09'!I13</f>
        <v>1371</v>
      </c>
      <c r="J13" s="16">
        <v>15</v>
      </c>
      <c r="K13" s="16">
        <v>4</v>
      </c>
      <c r="L13" s="16">
        <v>4</v>
      </c>
      <c r="M13" s="17">
        <f t="shared" si="1"/>
        <v>1337</v>
      </c>
      <c r="N13" s="86">
        <v>19</v>
      </c>
      <c r="O13" s="3"/>
      <c r="Q13" s="3"/>
      <c r="R13" s="3"/>
    </row>
    <row r="14" spans="1:20" x14ac:dyDescent="0.3">
      <c r="A14" s="1">
        <f t="shared" si="0"/>
        <v>43738</v>
      </c>
      <c r="B14" s="2" t="s">
        <v>14</v>
      </c>
      <c r="C14" s="15">
        <v>4</v>
      </c>
      <c r="D14" s="59" t="s">
        <v>145</v>
      </c>
      <c r="E14" s="13">
        <v>17</v>
      </c>
      <c r="F14" s="13">
        <v>0</v>
      </c>
      <c r="G14" s="13">
        <v>0</v>
      </c>
      <c r="H14" s="83">
        <f t="shared" si="2"/>
        <v>17</v>
      </c>
      <c r="I14" s="105">
        <f>H14+'29.09'!I14</f>
        <v>3357</v>
      </c>
      <c r="J14" s="16">
        <v>7</v>
      </c>
      <c r="K14" s="16">
        <v>3</v>
      </c>
      <c r="L14" s="16">
        <v>0</v>
      </c>
      <c r="M14" s="17">
        <f t="shared" si="1"/>
        <v>3288</v>
      </c>
      <c r="N14" s="86">
        <v>62</v>
      </c>
      <c r="O14" s="3"/>
      <c r="P14" s="3"/>
      <c r="Q14" s="3"/>
      <c r="R14" s="3"/>
    </row>
    <row r="15" spans="1:20" ht="17.399999999999999" x14ac:dyDescent="0.3">
      <c r="A15" s="1">
        <f t="shared" si="0"/>
        <v>43738</v>
      </c>
      <c r="B15" s="2" t="s">
        <v>19</v>
      </c>
      <c r="C15" s="15">
        <v>5</v>
      </c>
      <c r="D15" s="59" t="s">
        <v>20</v>
      </c>
      <c r="E15" s="13">
        <v>10</v>
      </c>
      <c r="F15" s="13">
        <v>0</v>
      </c>
      <c r="G15" s="13">
        <v>0</v>
      </c>
      <c r="H15" s="83">
        <f t="shared" si="2"/>
        <v>10</v>
      </c>
      <c r="I15" s="105">
        <f>H15+'29.09'!I15</f>
        <v>1474</v>
      </c>
      <c r="J15" s="16">
        <v>3</v>
      </c>
      <c r="K15" s="16">
        <v>2</v>
      </c>
      <c r="L15" s="16">
        <v>2</v>
      </c>
      <c r="M15" s="17">
        <f t="shared" si="1"/>
        <v>1443</v>
      </c>
      <c r="N15" s="86">
        <v>28</v>
      </c>
      <c r="O15" s="3"/>
      <c r="P15" s="3"/>
      <c r="Q15" s="3"/>
      <c r="R15" s="3"/>
    </row>
    <row r="16" spans="1:20" ht="17.399999999999999" x14ac:dyDescent="0.3">
      <c r="A16" s="1">
        <f t="shared" si="0"/>
        <v>43738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H16+'29.09'!I16</f>
        <v>977</v>
      </c>
      <c r="J16" s="16"/>
      <c r="K16" s="16"/>
      <c r="L16" s="16">
        <v>0</v>
      </c>
      <c r="M16" s="17">
        <f t="shared" si="1"/>
        <v>971</v>
      </c>
      <c r="N16" s="86">
        <v>6</v>
      </c>
      <c r="O16" s="3"/>
      <c r="P16" s="3"/>
      <c r="Q16" s="3"/>
      <c r="R16" s="3"/>
    </row>
    <row r="17" spans="1:18" x14ac:dyDescent="0.3">
      <c r="A17" s="1">
        <f t="shared" si="0"/>
        <v>43738</v>
      </c>
      <c r="B17" s="2" t="s">
        <v>23</v>
      </c>
      <c r="C17" s="15">
        <v>7</v>
      </c>
      <c r="D17" s="61" t="s">
        <v>24</v>
      </c>
      <c r="E17" s="13">
        <v>8</v>
      </c>
      <c r="F17" s="13">
        <v>0</v>
      </c>
      <c r="G17" s="13">
        <v>0</v>
      </c>
      <c r="H17" s="83">
        <f t="shared" si="2"/>
        <v>8</v>
      </c>
      <c r="I17" s="105">
        <f>H17+'29.09'!I17</f>
        <v>3796</v>
      </c>
      <c r="J17" s="16">
        <v>15</v>
      </c>
      <c r="K17" s="16">
        <v>7</v>
      </c>
      <c r="L17" s="16">
        <v>3</v>
      </c>
      <c r="M17" s="17">
        <f t="shared" si="1"/>
        <v>3747</v>
      </c>
      <c r="N17" s="86">
        <v>34</v>
      </c>
      <c r="O17" s="3"/>
      <c r="P17" s="3"/>
      <c r="Q17" s="3"/>
      <c r="R17" s="3"/>
    </row>
    <row r="18" spans="1:18" ht="17.399999999999999" x14ac:dyDescent="0.3">
      <c r="A18" s="1">
        <f t="shared" si="0"/>
        <v>43738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H18+'29.09'!I18</f>
        <v>340</v>
      </c>
      <c r="J18" s="16"/>
      <c r="K18" s="16"/>
      <c r="L18" s="16">
        <v>0</v>
      </c>
      <c r="M18" s="17">
        <f t="shared" si="1"/>
        <v>338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43738</v>
      </c>
      <c r="B19" s="2" t="s">
        <v>27</v>
      </c>
      <c r="C19" s="15">
        <v>9</v>
      </c>
      <c r="D19" s="61" t="s">
        <v>28</v>
      </c>
      <c r="E19" s="13">
        <v>3</v>
      </c>
      <c r="F19" s="13">
        <v>0</v>
      </c>
      <c r="G19" s="13">
        <v>0</v>
      </c>
      <c r="H19" s="83">
        <f t="shared" si="2"/>
        <v>3</v>
      </c>
      <c r="I19" s="105">
        <f>H19+'29.09'!I19</f>
        <v>1642</v>
      </c>
      <c r="J19" s="16">
        <v>0</v>
      </c>
      <c r="K19" s="16">
        <v>0</v>
      </c>
      <c r="L19" s="16">
        <v>0</v>
      </c>
      <c r="M19" s="17">
        <f t="shared" si="1"/>
        <v>1613</v>
      </c>
      <c r="N19" s="86">
        <v>29</v>
      </c>
      <c r="O19" s="3"/>
      <c r="P19" s="3"/>
      <c r="Q19" s="3"/>
      <c r="R19" s="3"/>
    </row>
    <row r="20" spans="1:18" x14ac:dyDescent="0.3">
      <c r="A20" s="1">
        <f t="shared" si="0"/>
        <v>43738</v>
      </c>
      <c r="B20" s="2" t="s">
        <v>29</v>
      </c>
      <c r="C20" s="15">
        <v>10</v>
      </c>
      <c r="D20" s="59" t="s">
        <v>30</v>
      </c>
      <c r="E20" s="13">
        <v>5</v>
      </c>
      <c r="F20" s="13">
        <v>0</v>
      </c>
      <c r="G20" s="13">
        <v>0</v>
      </c>
      <c r="H20" s="83">
        <f t="shared" si="2"/>
        <v>5</v>
      </c>
      <c r="I20" s="105">
        <f>H20+'29.09'!I20</f>
        <v>2799</v>
      </c>
      <c r="J20" s="16">
        <v>2</v>
      </c>
      <c r="K20" s="16">
        <v>2</v>
      </c>
      <c r="L20" s="16">
        <v>2</v>
      </c>
      <c r="M20" s="17">
        <f t="shared" si="1"/>
        <v>2743</v>
      </c>
      <c r="N20" s="86">
        <v>54</v>
      </c>
      <c r="O20" s="3"/>
      <c r="P20" s="3"/>
      <c r="Q20" s="3"/>
      <c r="R20" s="3"/>
    </row>
    <row r="21" spans="1:18" ht="22.2" customHeight="1" x14ac:dyDescent="0.3">
      <c r="A21" s="1">
        <f t="shared" si="0"/>
        <v>43738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H21+'29.09'!I21</f>
        <v>236</v>
      </c>
      <c r="J21" s="16"/>
      <c r="K21" s="16"/>
      <c r="L21" s="16"/>
      <c r="M21" s="17">
        <f t="shared" si="1"/>
        <v>236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H22+'29.09'!I22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43738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82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82</v>
      </c>
      <c r="I24" s="94">
        <f t="shared" si="3"/>
        <v>28170</v>
      </c>
      <c r="J24" s="92">
        <f t="shared" si="3"/>
        <v>84</v>
      </c>
      <c r="K24" s="92">
        <f t="shared" si="3"/>
        <v>36</v>
      </c>
      <c r="L24" s="92">
        <f t="shared" si="3"/>
        <v>19</v>
      </c>
      <c r="M24" s="95">
        <f t="shared" si="3"/>
        <v>27636</v>
      </c>
      <c r="N24" s="96">
        <f t="shared" si="3"/>
        <v>450</v>
      </c>
      <c r="O24" s="3"/>
      <c r="P24" s="3"/>
      <c r="Q24" s="3"/>
      <c r="R24" s="3"/>
    </row>
    <row r="25" spans="1:18" x14ac:dyDescent="0.3">
      <c r="A25" s="1">
        <f t="shared" ref="A25:A88" si="4">$N$3</f>
        <v>43738</v>
      </c>
      <c r="B25" s="2">
        <v>1</v>
      </c>
      <c r="C25" s="78"/>
      <c r="D25" s="79" t="s">
        <v>119</v>
      </c>
      <c r="E25" s="97">
        <f>E75</f>
        <v>18</v>
      </c>
      <c r="F25" s="98">
        <f t="shared" ref="F25:N25" si="5">F75</f>
        <v>0</v>
      </c>
      <c r="G25" s="98">
        <f t="shared" si="5"/>
        <v>0</v>
      </c>
      <c r="H25" s="99">
        <f t="shared" si="5"/>
        <v>18</v>
      </c>
      <c r="I25" s="97">
        <f t="shared" si="5"/>
        <v>18877</v>
      </c>
      <c r="J25" s="98">
        <f t="shared" si="5"/>
        <v>104</v>
      </c>
      <c r="K25" s="98">
        <f t="shared" si="5"/>
        <v>85</v>
      </c>
      <c r="L25" s="100">
        <f t="shared" si="5"/>
        <v>58</v>
      </c>
      <c r="M25" s="101">
        <f t="shared" si="5"/>
        <v>18668</v>
      </c>
      <c r="N25" s="102">
        <f t="shared" si="5"/>
        <v>105</v>
      </c>
      <c r="O25" s="3"/>
      <c r="P25" s="3"/>
      <c r="Q25" s="3"/>
      <c r="R25" s="3"/>
    </row>
    <row r="26" spans="1:18" x14ac:dyDescent="0.3">
      <c r="A26" s="1">
        <f t="shared" si="4"/>
        <v>43738</v>
      </c>
      <c r="B26" s="2">
        <v>1</v>
      </c>
      <c r="C26" s="78"/>
      <c r="D26" s="79" t="s">
        <v>154</v>
      </c>
      <c r="E26" s="97">
        <f>E24+E25</f>
        <v>100</v>
      </c>
      <c r="F26" s="98">
        <f t="shared" ref="F26:N26" si="6">F24+F25</f>
        <v>0</v>
      </c>
      <c r="G26" s="98">
        <f t="shared" si="6"/>
        <v>0</v>
      </c>
      <c r="H26" s="99">
        <f t="shared" si="6"/>
        <v>100</v>
      </c>
      <c r="I26" s="97">
        <f t="shared" si="6"/>
        <v>47047</v>
      </c>
      <c r="J26" s="98">
        <f t="shared" si="6"/>
        <v>188</v>
      </c>
      <c r="K26" s="98">
        <f t="shared" si="6"/>
        <v>121</v>
      </c>
      <c r="L26" s="100">
        <f t="shared" si="6"/>
        <v>77</v>
      </c>
      <c r="M26" s="101">
        <f t="shared" si="6"/>
        <v>46304</v>
      </c>
      <c r="N26" s="102">
        <f t="shared" si="6"/>
        <v>555</v>
      </c>
      <c r="O26" s="3"/>
      <c r="P26" s="67"/>
      <c r="Q26" s="3"/>
      <c r="R26" s="3"/>
    </row>
    <row r="27" spans="1:18" x14ac:dyDescent="0.3">
      <c r="A27" s="1">
        <f t="shared" si="4"/>
        <v>43738</v>
      </c>
      <c r="B27" s="2">
        <v>1</v>
      </c>
      <c r="C27" s="80"/>
      <c r="D27" s="81" t="s">
        <v>120</v>
      </c>
      <c r="E27" s="97">
        <f>SUM(E28:E35)</f>
        <v>248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248</v>
      </c>
      <c r="I27" s="97">
        <f t="shared" si="7"/>
        <v>40906</v>
      </c>
      <c r="J27" s="98">
        <f t="shared" si="7"/>
        <v>43</v>
      </c>
      <c r="K27" s="98">
        <f t="shared" si="7"/>
        <v>15</v>
      </c>
      <c r="L27" s="100">
        <f t="shared" si="7"/>
        <v>4</v>
      </c>
      <c r="M27" s="101">
        <f t="shared" si="7"/>
        <v>39937</v>
      </c>
      <c r="N27" s="102">
        <f t="shared" si="7"/>
        <v>926</v>
      </c>
      <c r="O27" s="3"/>
      <c r="P27" s="3"/>
      <c r="Q27" s="3"/>
      <c r="R27" s="3"/>
    </row>
    <row r="28" spans="1:18" x14ac:dyDescent="0.3">
      <c r="A28" s="1">
        <f t="shared" si="4"/>
        <v>43738</v>
      </c>
      <c r="B28" s="2" t="s">
        <v>31</v>
      </c>
      <c r="C28" s="12">
        <v>1</v>
      </c>
      <c r="D28" s="48" t="s">
        <v>32</v>
      </c>
      <c r="E28" s="13">
        <v>63</v>
      </c>
      <c r="F28" s="13">
        <v>0</v>
      </c>
      <c r="G28" s="13">
        <v>0</v>
      </c>
      <c r="H28" s="82">
        <f t="shared" ref="H28:H35" si="8">SUM(E28:G28)</f>
        <v>63</v>
      </c>
      <c r="I28" s="104">
        <f>H28+'29.09'!I28</f>
        <v>10119</v>
      </c>
      <c r="J28" s="13">
        <v>9</v>
      </c>
      <c r="K28" s="13">
        <v>2</v>
      </c>
      <c r="L28" s="13">
        <v>1</v>
      </c>
      <c r="M28" s="14">
        <f t="shared" ref="M28:M35" si="9">I28-N28-J28</f>
        <v>9920</v>
      </c>
      <c r="N28" s="85">
        <v>190</v>
      </c>
      <c r="O28" s="3"/>
      <c r="P28" s="3"/>
      <c r="Q28" s="3"/>
      <c r="R28" s="3"/>
    </row>
    <row r="29" spans="1:18" x14ac:dyDescent="0.3">
      <c r="A29" s="1">
        <f t="shared" si="4"/>
        <v>43738</v>
      </c>
      <c r="B29" s="2" t="s">
        <v>33</v>
      </c>
      <c r="C29" s="15">
        <v>2</v>
      </c>
      <c r="D29" s="50" t="s">
        <v>156</v>
      </c>
      <c r="E29" s="13">
        <v>29</v>
      </c>
      <c r="F29" s="13">
        <v>0</v>
      </c>
      <c r="G29" s="13">
        <v>0</v>
      </c>
      <c r="H29" s="83">
        <f t="shared" si="8"/>
        <v>29</v>
      </c>
      <c r="I29" s="105">
        <f>H29+'29.09'!I29</f>
        <v>6740</v>
      </c>
      <c r="J29" s="16">
        <v>5</v>
      </c>
      <c r="K29" s="16">
        <v>2</v>
      </c>
      <c r="L29" s="16">
        <v>0</v>
      </c>
      <c r="M29" s="17">
        <f t="shared" si="9"/>
        <v>6590</v>
      </c>
      <c r="N29" s="86">
        <v>145</v>
      </c>
      <c r="O29" s="3"/>
      <c r="P29" s="3"/>
      <c r="Q29" s="3"/>
      <c r="R29" s="3"/>
    </row>
    <row r="30" spans="1:18" x14ac:dyDescent="0.3">
      <c r="A30" s="1">
        <f t="shared" si="4"/>
        <v>43738</v>
      </c>
      <c r="B30" s="2" t="s">
        <v>35</v>
      </c>
      <c r="C30" s="15">
        <v>3</v>
      </c>
      <c r="D30" s="50" t="s">
        <v>36</v>
      </c>
      <c r="E30" s="13">
        <v>92</v>
      </c>
      <c r="F30" s="13">
        <v>0</v>
      </c>
      <c r="G30" s="13">
        <v>0</v>
      </c>
      <c r="H30" s="83">
        <f t="shared" si="8"/>
        <v>92</v>
      </c>
      <c r="I30" s="105">
        <f>H30+'29.09'!I30</f>
        <v>9009</v>
      </c>
      <c r="J30" s="16">
        <v>11</v>
      </c>
      <c r="K30" s="16">
        <v>7</v>
      </c>
      <c r="L30" s="16">
        <v>2</v>
      </c>
      <c r="M30" s="17">
        <f t="shared" si="9"/>
        <v>8673</v>
      </c>
      <c r="N30" s="86">
        <v>325</v>
      </c>
      <c r="O30" s="3"/>
      <c r="P30" s="3"/>
      <c r="Q30" s="3"/>
      <c r="R30" s="3"/>
    </row>
    <row r="31" spans="1:18" x14ac:dyDescent="0.3">
      <c r="A31" s="1">
        <f t="shared" si="4"/>
        <v>43738</v>
      </c>
      <c r="B31" s="2" t="s">
        <v>37</v>
      </c>
      <c r="C31" s="15">
        <v>4</v>
      </c>
      <c r="D31" s="50" t="s">
        <v>38</v>
      </c>
      <c r="E31" s="13">
        <v>8</v>
      </c>
      <c r="F31" s="13">
        <v>0</v>
      </c>
      <c r="G31" s="13">
        <v>0</v>
      </c>
      <c r="H31" s="83">
        <f t="shared" si="8"/>
        <v>8</v>
      </c>
      <c r="I31" s="105">
        <f>H31+'29.09'!I31</f>
        <v>1982</v>
      </c>
      <c r="J31" s="16">
        <v>4</v>
      </c>
      <c r="K31" s="16">
        <v>1</v>
      </c>
      <c r="L31" s="16">
        <v>1</v>
      </c>
      <c r="M31" s="17">
        <f t="shared" si="9"/>
        <v>1950</v>
      </c>
      <c r="N31" s="86">
        <v>28</v>
      </c>
      <c r="O31" s="3"/>
      <c r="P31" s="3"/>
      <c r="Q31" s="3"/>
      <c r="R31" s="3"/>
    </row>
    <row r="32" spans="1:18" x14ac:dyDescent="0.3">
      <c r="A32" s="1">
        <f t="shared" si="4"/>
        <v>43738</v>
      </c>
      <c r="B32" s="2" t="s">
        <v>39</v>
      </c>
      <c r="C32" s="15">
        <v>5</v>
      </c>
      <c r="D32" s="50" t="s">
        <v>40</v>
      </c>
      <c r="E32" s="13">
        <v>15</v>
      </c>
      <c r="F32" s="13">
        <v>0</v>
      </c>
      <c r="G32" s="13">
        <v>0</v>
      </c>
      <c r="H32" s="83">
        <f t="shared" si="8"/>
        <v>15</v>
      </c>
      <c r="I32" s="105">
        <f>H32+'29.09'!I32</f>
        <v>4274</v>
      </c>
      <c r="J32" s="16">
        <v>5</v>
      </c>
      <c r="K32" s="16">
        <v>0</v>
      </c>
      <c r="L32" s="16">
        <v>0</v>
      </c>
      <c r="M32" s="17">
        <f t="shared" si="9"/>
        <v>4203</v>
      </c>
      <c r="N32" s="86">
        <v>66</v>
      </c>
      <c r="O32" s="3"/>
      <c r="P32" s="3"/>
      <c r="Q32" s="3"/>
      <c r="R32" s="3"/>
    </row>
    <row r="33" spans="1:18" x14ac:dyDescent="0.3">
      <c r="A33" s="1">
        <f t="shared" si="4"/>
        <v>43738</v>
      </c>
      <c r="B33" s="2" t="s">
        <v>41</v>
      </c>
      <c r="C33" s="15">
        <v>6</v>
      </c>
      <c r="D33" s="50" t="s">
        <v>42</v>
      </c>
      <c r="E33" s="13">
        <v>30</v>
      </c>
      <c r="F33" s="13">
        <v>0</v>
      </c>
      <c r="G33" s="13">
        <v>0</v>
      </c>
      <c r="H33" s="83">
        <f t="shared" si="8"/>
        <v>30</v>
      </c>
      <c r="I33" s="105">
        <f>H33+'29.09'!I33</f>
        <v>5704</v>
      </c>
      <c r="J33" s="16">
        <v>5</v>
      </c>
      <c r="K33" s="16">
        <v>3</v>
      </c>
      <c r="L33" s="16">
        <v>0</v>
      </c>
      <c r="M33" s="17">
        <f t="shared" si="9"/>
        <v>5571</v>
      </c>
      <c r="N33" s="86">
        <v>128</v>
      </c>
      <c r="O33" s="3"/>
      <c r="P33" s="3"/>
      <c r="Q33" s="3"/>
      <c r="R33" s="3"/>
    </row>
    <row r="34" spans="1:18" x14ac:dyDescent="0.3">
      <c r="A34" s="1">
        <f t="shared" si="4"/>
        <v>43738</v>
      </c>
      <c r="B34" s="2" t="s">
        <v>43</v>
      </c>
      <c r="C34" s="15">
        <v>7</v>
      </c>
      <c r="D34" s="50" t="s">
        <v>44</v>
      </c>
      <c r="E34" s="13">
        <v>5</v>
      </c>
      <c r="F34" s="13">
        <v>0</v>
      </c>
      <c r="G34" s="13">
        <v>0</v>
      </c>
      <c r="H34" s="83">
        <f t="shared" si="8"/>
        <v>5</v>
      </c>
      <c r="I34" s="105">
        <f>H34+'29.09'!I34</f>
        <v>935</v>
      </c>
      <c r="J34" s="16">
        <v>0</v>
      </c>
      <c r="K34" s="16">
        <v>0</v>
      </c>
      <c r="L34" s="16">
        <v>0</v>
      </c>
      <c r="M34" s="17">
        <f t="shared" si="9"/>
        <v>923</v>
      </c>
      <c r="N34" s="86">
        <v>12</v>
      </c>
      <c r="O34" s="3"/>
      <c r="P34" s="3"/>
      <c r="Q34" s="3"/>
      <c r="R34" s="3"/>
    </row>
    <row r="35" spans="1:18" x14ac:dyDescent="0.3">
      <c r="A35" s="1">
        <f t="shared" si="4"/>
        <v>43738</v>
      </c>
      <c r="B35" s="2" t="s">
        <v>45</v>
      </c>
      <c r="C35" s="20">
        <v>8</v>
      </c>
      <c r="D35" s="54" t="s">
        <v>46</v>
      </c>
      <c r="E35" s="13">
        <v>6</v>
      </c>
      <c r="F35" s="13">
        <v>0</v>
      </c>
      <c r="G35" s="13">
        <v>0</v>
      </c>
      <c r="H35" s="84">
        <f t="shared" si="8"/>
        <v>6</v>
      </c>
      <c r="I35" s="106">
        <f>H35+'29.09'!I35</f>
        <v>2143</v>
      </c>
      <c r="J35" s="18">
        <v>4</v>
      </c>
      <c r="K35" s="18">
        <v>0</v>
      </c>
      <c r="L35" s="18">
        <v>0</v>
      </c>
      <c r="M35" s="19">
        <f t="shared" si="9"/>
        <v>2107</v>
      </c>
      <c r="N35" s="87">
        <v>32</v>
      </c>
      <c r="O35" s="3"/>
      <c r="P35" s="3"/>
      <c r="Q35" s="3"/>
      <c r="R35" s="3"/>
    </row>
    <row r="36" spans="1:18" x14ac:dyDescent="0.3">
      <c r="A36" s="1">
        <f t="shared" si="4"/>
        <v>43738</v>
      </c>
      <c r="B36" s="2">
        <v>1</v>
      </c>
      <c r="C36" s="103"/>
      <c r="D36" s="22" t="s">
        <v>47</v>
      </c>
      <c r="E36" s="23">
        <f>SUM(E26:E27)</f>
        <v>348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348</v>
      </c>
      <c r="I36" s="23">
        <f t="shared" si="10"/>
        <v>87953</v>
      </c>
      <c r="J36" s="23">
        <f t="shared" si="10"/>
        <v>231</v>
      </c>
      <c r="K36" s="23">
        <f t="shared" si="10"/>
        <v>136</v>
      </c>
      <c r="L36" s="23">
        <f t="shared" si="10"/>
        <v>81</v>
      </c>
      <c r="M36" s="23">
        <f t="shared" si="10"/>
        <v>86241</v>
      </c>
      <c r="N36" s="23">
        <f t="shared" si="10"/>
        <v>1481</v>
      </c>
      <c r="O36" s="3"/>
      <c r="P36" s="3"/>
      <c r="Q36" s="3"/>
      <c r="R36" s="3"/>
    </row>
    <row r="37" spans="1:18" ht="21.6" customHeight="1" x14ac:dyDescent="0.3">
      <c r="A37" s="1">
        <f t="shared" si="4"/>
        <v>43738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43738</v>
      </c>
      <c r="B38" s="64">
        <v>1</v>
      </c>
      <c r="C38" s="69"/>
      <c r="D38" s="306" t="s">
        <v>193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43738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43738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43738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43738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43738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105</v>
      </c>
      <c r="O43" s="3"/>
      <c r="P43" s="3"/>
      <c r="Q43" s="3"/>
      <c r="R43" s="3"/>
    </row>
    <row r="44" spans="1:18" ht="58.2" customHeight="1" x14ac:dyDescent="0.3">
      <c r="A44" s="1">
        <f t="shared" si="4"/>
        <v>43738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9" t="s">
        <v>142</v>
      </c>
      <c r="I44" s="65" t="str">
        <f>"me©‡gvU fwZ© 
= "&amp;I75</f>
        <v>me©‡gvU fwZ© 
= 18877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85</v>
      </c>
      <c r="L44" s="65" t="str">
        <f>"wbwðZ g„„Zz¨ 
= "&amp;L75</f>
        <v>wbwðZ g„„Zz¨ 
= 58</v>
      </c>
      <c r="M44" s="65" t="str">
        <f>"QvocÎ cÖvß †ivMx
 = "&amp;M75</f>
        <v>QvocÎ cÖvß †ivMx
 = 18668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43738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H45+'29.09'!I45</f>
        <v>1174</v>
      </c>
      <c r="J45" s="13">
        <v>3</v>
      </c>
      <c r="K45" s="13">
        <v>2</v>
      </c>
      <c r="L45" s="13">
        <v>1</v>
      </c>
      <c r="M45" s="14">
        <f t="shared" ref="M45:M74" si="12">I45-N45-J45</f>
        <v>1166</v>
      </c>
      <c r="N45" s="85">
        <v>5</v>
      </c>
      <c r="O45" s="3"/>
      <c r="P45" s="3"/>
      <c r="Q45" s="3"/>
      <c r="R45" s="3"/>
    </row>
    <row r="46" spans="1:18" ht="17.55" customHeight="1" x14ac:dyDescent="0.3">
      <c r="A46" s="1">
        <f t="shared" si="4"/>
        <v>43738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H46+'29.09'!I46</f>
        <v>1756</v>
      </c>
      <c r="J46" s="16">
        <v>11</v>
      </c>
      <c r="K46" s="16">
        <v>7</v>
      </c>
      <c r="L46" s="16">
        <v>5</v>
      </c>
      <c r="M46" s="17">
        <f t="shared" si="12"/>
        <v>1729</v>
      </c>
      <c r="N46" s="86">
        <v>16</v>
      </c>
      <c r="O46" s="3"/>
      <c r="P46" s="3"/>
      <c r="Q46" s="3"/>
      <c r="R46" s="3"/>
    </row>
    <row r="47" spans="1:18" ht="17.55" customHeight="1" x14ac:dyDescent="0.3">
      <c r="A47" s="1">
        <f t="shared" si="4"/>
        <v>43738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H47+'29.09'!I47</f>
        <v>632</v>
      </c>
      <c r="J47" s="16">
        <v>4</v>
      </c>
      <c r="K47" s="16">
        <v>2</v>
      </c>
      <c r="L47" s="16">
        <v>1</v>
      </c>
      <c r="M47" s="17">
        <f t="shared" si="12"/>
        <v>628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43738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H48+'29.09'!I48</f>
        <v>723</v>
      </c>
      <c r="J48" s="16">
        <v>8</v>
      </c>
      <c r="K48" s="16">
        <v>5</v>
      </c>
      <c r="L48" s="16">
        <v>3</v>
      </c>
      <c r="M48" s="17">
        <f t="shared" si="12"/>
        <v>707</v>
      </c>
      <c r="N48" s="86">
        <v>8</v>
      </c>
      <c r="O48" s="3"/>
      <c r="P48" s="3"/>
      <c r="Q48" s="3"/>
      <c r="R48" s="3"/>
    </row>
    <row r="49" spans="1:18" ht="17.55" customHeight="1" x14ac:dyDescent="0.3">
      <c r="A49" s="1">
        <f t="shared" si="4"/>
        <v>43738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H49+'29.09'!I49</f>
        <v>862</v>
      </c>
      <c r="J49" s="16">
        <v>12</v>
      </c>
      <c r="K49" s="16">
        <v>12</v>
      </c>
      <c r="L49" s="16">
        <v>12</v>
      </c>
      <c r="M49" s="17">
        <f t="shared" si="12"/>
        <v>849</v>
      </c>
      <c r="N49" s="86">
        <v>1</v>
      </c>
      <c r="O49" s="3"/>
      <c r="P49" s="3"/>
      <c r="Q49" s="3"/>
      <c r="R49" s="3"/>
    </row>
    <row r="50" spans="1:18" ht="17.55" customHeight="1" x14ac:dyDescent="0.3">
      <c r="A50" s="1">
        <f t="shared" si="4"/>
        <v>43738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H50+'29.09'!I50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43738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H51+'29.09'!I51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43738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H52+'29.09'!I52</f>
        <v>344</v>
      </c>
      <c r="J52" s="16">
        <v>1</v>
      </c>
      <c r="K52" s="16">
        <v>1</v>
      </c>
      <c r="L52" s="16">
        <v>1</v>
      </c>
      <c r="M52" s="17">
        <f t="shared" si="12"/>
        <v>342</v>
      </c>
      <c r="N52" s="86">
        <v>1</v>
      </c>
      <c r="O52" s="3"/>
      <c r="P52" s="3"/>
      <c r="Q52" s="3"/>
      <c r="R52" s="3"/>
    </row>
    <row r="53" spans="1:18" ht="17.55" customHeight="1" x14ac:dyDescent="0.3">
      <c r="A53" s="1">
        <f t="shared" si="4"/>
        <v>43738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H53+'29.09'!I53</f>
        <v>207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43738</v>
      </c>
      <c r="B54" s="2" t="s">
        <v>75</v>
      </c>
      <c r="C54" s="33">
        <v>10</v>
      </c>
      <c r="D54" s="50" t="s">
        <v>76</v>
      </c>
      <c r="E54" s="13">
        <v>4</v>
      </c>
      <c r="F54" s="13">
        <v>0</v>
      </c>
      <c r="G54" s="13">
        <v>0</v>
      </c>
      <c r="H54" s="83">
        <f t="shared" si="11"/>
        <v>4</v>
      </c>
      <c r="I54" s="105">
        <f>H54+'29.09'!I54</f>
        <v>1606</v>
      </c>
      <c r="J54" s="16">
        <v>1</v>
      </c>
      <c r="K54" s="16">
        <v>1</v>
      </c>
      <c r="L54" s="16">
        <v>1</v>
      </c>
      <c r="M54" s="17">
        <f t="shared" si="12"/>
        <v>1594</v>
      </c>
      <c r="N54" s="86">
        <v>11</v>
      </c>
      <c r="O54" s="3"/>
      <c r="P54" s="3"/>
      <c r="Q54" s="3"/>
      <c r="R54" s="3"/>
    </row>
    <row r="55" spans="1:18" ht="17.55" customHeight="1" x14ac:dyDescent="0.3">
      <c r="A55" s="1">
        <f t="shared" si="4"/>
        <v>43738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H55+'29.09'!I55</f>
        <v>219</v>
      </c>
      <c r="J55" s="16"/>
      <c r="K55" s="16"/>
      <c r="L55" s="16">
        <v>0</v>
      </c>
      <c r="M55" s="17">
        <f t="shared" si="12"/>
        <v>219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43738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H56+'29.09'!I56</f>
        <v>141</v>
      </c>
      <c r="J56" s="16">
        <v>1</v>
      </c>
      <c r="K56" s="16">
        <v>1</v>
      </c>
      <c r="L56" s="16">
        <v>1</v>
      </c>
      <c r="M56" s="17">
        <f t="shared" si="12"/>
        <v>140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43738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H57+'29.09'!I57</f>
        <v>653</v>
      </c>
      <c r="J57" s="16">
        <v>4</v>
      </c>
      <c r="K57" s="16">
        <v>4</v>
      </c>
      <c r="L57" s="16">
        <v>1</v>
      </c>
      <c r="M57" s="17">
        <f t="shared" si="12"/>
        <v>648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43738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H58+'29.09'!I58</f>
        <v>1319</v>
      </c>
      <c r="J58" s="16">
        <v>6</v>
      </c>
      <c r="K58" s="16">
        <v>6</v>
      </c>
      <c r="L58" s="16">
        <v>4</v>
      </c>
      <c r="M58" s="17">
        <f t="shared" si="12"/>
        <v>1304</v>
      </c>
      <c r="N58" s="86">
        <v>9</v>
      </c>
      <c r="O58" s="3"/>
      <c r="P58" s="3"/>
      <c r="Q58" s="3"/>
      <c r="R58" s="3"/>
    </row>
    <row r="59" spans="1:18" ht="17.55" customHeight="1" x14ac:dyDescent="0.3">
      <c r="A59" s="1">
        <f t="shared" si="4"/>
        <v>43738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H59+'29.09'!I59</f>
        <v>733</v>
      </c>
      <c r="J59" s="16">
        <v>8</v>
      </c>
      <c r="K59" s="16">
        <v>7</v>
      </c>
      <c r="L59" s="16">
        <v>6</v>
      </c>
      <c r="M59" s="17">
        <f t="shared" si="12"/>
        <v>720</v>
      </c>
      <c r="N59" s="86">
        <v>5</v>
      </c>
      <c r="O59" s="3"/>
      <c r="P59" s="3"/>
      <c r="Q59" s="3"/>
      <c r="R59" s="3"/>
    </row>
    <row r="60" spans="1:18" ht="17.55" customHeight="1" x14ac:dyDescent="0.3">
      <c r="A60" s="1">
        <f t="shared" si="4"/>
        <v>43738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H60+'29.09'!I60</f>
        <v>347</v>
      </c>
      <c r="J60" s="16"/>
      <c r="K60" s="16"/>
      <c r="L60" s="16">
        <v>0</v>
      </c>
      <c r="M60" s="17">
        <f t="shared" si="12"/>
        <v>347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43738</v>
      </c>
      <c r="B61" s="2" t="s">
        <v>89</v>
      </c>
      <c r="C61" s="33">
        <v>17</v>
      </c>
      <c r="D61" s="52" t="s">
        <v>90</v>
      </c>
      <c r="E61" s="13">
        <v>2</v>
      </c>
      <c r="F61" s="13">
        <v>0</v>
      </c>
      <c r="G61" s="13">
        <v>0</v>
      </c>
      <c r="H61" s="83">
        <f t="shared" si="11"/>
        <v>2</v>
      </c>
      <c r="I61" s="105">
        <f>H61+'29.09'!I61</f>
        <v>462</v>
      </c>
      <c r="J61" s="16"/>
      <c r="K61" s="16"/>
      <c r="L61" s="16">
        <v>0</v>
      </c>
      <c r="M61" s="17">
        <f t="shared" si="12"/>
        <v>460</v>
      </c>
      <c r="N61" s="86">
        <v>2</v>
      </c>
      <c r="O61" s="3"/>
      <c r="P61" s="3"/>
      <c r="Q61" s="3"/>
      <c r="R61" s="3"/>
    </row>
    <row r="62" spans="1:18" ht="17.55" customHeight="1" x14ac:dyDescent="0.3">
      <c r="A62" s="1">
        <f t="shared" si="4"/>
        <v>43738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H62+'29.09'!I62</f>
        <v>821</v>
      </c>
      <c r="J62" s="16"/>
      <c r="K62" s="16"/>
      <c r="L62" s="16">
        <v>0</v>
      </c>
      <c r="M62" s="17">
        <f t="shared" si="12"/>
        <v>819</v>
      </c>
      <c r="N62" s="86">
        <v>2</v>
      </c>
      <c r="O62" s="3"/>
      <c r="P62" s="3"/>
      <c r="Q62" s="3"/>
      <c r="R62" s="3"/>
    </row>
    <row r="63" spans="1:18" ht="17.55" customHeight="1" x14ac:dyDescent="0.3">
      <c r="A63" s="1">
        <f t="shared" si="4"/>
        <v>43738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H63+'29.09'!I63</f>
        <v>770</v>
      </c>
      <c r="J63" s="16">
        <v>6</v>
      </c>
      <c r="K63" s="16">
        <v>5</v>
      </c>
      <c r="L63" s="16">
        <v>5</v>
      </c>
      <c r="M63" s="17">
        <f t="shared" si="12"/>
        <v>760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43738</v>
      </c>
      <c r="B64" s="2" t="s">
        <v>95</v>
      </c>
      <c r="C64" s="33">
        <v>20</v>
      </c>
      <c r="D64" s="50" t="s">
        <v>96</v>
      </c>
      <c r="E64" s="13">
        <v>3</v>
      </c>
      <c r="F64" s="13">
        <v>0</v>
      </c>
      <c r="G64" s="13">
        <v>0</v>
      </c>
      <c r="H64" s="83">
        <f t="shared" si="11"/>
        <v>3</v>
      </c>
      <c r="I64" s="105">
        <f>H64+'29.09'!I64</f>
        <v>950</v>
      </c>
      <c r="J64" s="16"/>
      <c r="K64" s="16"/>
      <c r="L64" s="16">
        <v>0</v>
      </c>
      <c r="M64" s="17">
        <f t="shared" si="12"/>
        <v>938</v>
      </c>
      <c r="N64" s="86">
        <v>12</v>
      </c>
      <c r="O64" s="3"/>
      <c r="P64" s="3"/>
      <c r="Q64" s="3"/>
      <c r="R64" s="3"/>
    </row>
    <row r="65" spans="1:18" ht="17.55" customHeight="1" x14ac:dyDescent="0.3">
      <c r="A65" s="1">
        <f t="shared" si="4"/>
        <v>43738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H65+'29.09'!I65</f>
        <v>469</v>
      </c>
      <c r="J65" s="16">
        <v>4</v>
      </c>
      <c r="K65" s="16">
        <v>4</v>
      </c>
      <c r="L65" s="16">
        <v>4</v>
      </c>
      <c r="M65" s="17">
        <f t="shared" si="12"/>
        <v>463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43738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H66+'29.09'!I66</f>
        <v>306</v>
      </c>
      <c r="J66" s="16">
        <v>7</v>
      </c>
      <c r="K66" s="16">
        <v>7</v>
      </c>
      <c r="L66" s="16">
        <v>3</v>
      </c>
      <c r="M66" s="17">
        <f t="shared" si="12"/>
        <v>299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43738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H67+'29.09'!I67</f>
        <v>692</v>
      </c>
      <c r="J67" s="16">
        <v>7</v>
      </c>
      <c r="K67" s="16">
        <v>5</v>
      </c>
      <c r="L67" s="16">
        <v>4</v>
      </c>
      <c r="M67" s="17">
        <f t="shared" si="12"/>
        <v>681</v>
      </c>
      <c r="N67" s="86">
        <v>4</v>
      </c>
      <c r="O67" s="3"/>
      <c r="P67" s="3"/>
      <c r="Q67" s="3"/>
      <c r="R67" s="3"/>
    </row>
    <row r="68" spans="1:18" ht="17.55" customHeight="1" x14ac:dyDescent="0.3">
      <c r="A68" s="1">
        <f t="shared" si="4"/>
        <v>43738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H68+'29.09'!I68</f>
        <v>355</v>
      </c>
      <c r="J68" s="16">
        <v>2</v>
      </c>
      <c r="K68" s="16">
        <v>2</v>
      </c>
      <c r="L68" s="16">
        <v>0</v>
      </c>
      <c r="M68" s="17">
        <f t="shared" si="12"/>
        <v>352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43738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H69+'29.09'!I69</f>
        <v>789</v>
      </c>
      <c r="J69" s="16">
        <v>2</v>
      </c>
      <c r="K69" s="16">
        <v>1</v>
      </c>
      <c r="L69" s="16">
        <v>0</v>
      </c>
      <c r="M69" s="17">
        <f t="shared" si="12"/>
        <v>780</v>
      </c>
      <c r="N69" s="86">
        <v>7</v>
      </c>
      <c r="O69" s="3"/>
      <c r="P69" s="3"/>
      <c r="Q69" s="3"/>
      <c r="R69" s="3"/>
    </row>
    <row r="70" spans="1:18" ht="17.55" customHeight="1" x14ac:dyDescent="0.3">
      <c r="A70" s="1">
        <f t="shared" si="4"/>
        <v>43738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H70+'29.09'!I70</f>
        <v>746</v>
      </c>
      <c r="J70" s="16">
        <v>2</v>
      </c>
      <c r="K70" s="16">
        <v>2</v>
      </c>
      <c r="L70" s="16">
        <v>0</v>
      </c>
      <c r="M70" s="17">
        <f t="shared" si="12"/>
        <v>738</v>
      </c>
      <c r="N70" s="86">
        <v>6</v>
      </c>
      <c r="O70" s="3"/>
      <c r="P70" s="3"/>
      <c r="Q70" s="3"/>
      <c r="R70" s="3"/>
    </row>
    <row r="71" spans="1:18" ht="17.55" customHeight="1" x14ac:dyDescent="0.3">
      <c r="A71" s="1">
        <f t="shared" si="4"/>
        <v>43738</v>
      </c>
      <c r="B71" s="2" t="s">
        <v>109</v>
      </c>
      <c r="C71" s="33">
        <v>27</v>
      </c>
      <c r="D71" s="50" t="s">
        <v>110</v>
      </c>
      <c r="E71" s="13">
        <v>1</v>
      </c>
      <c r="F71" s="13">
        <v>0</v>
      </c>
      <c r="G71" s="13">
        <v>0</v>
      </c>
      <c r="H71" s="83">
        <f t="shared" si="11"/>
        <v>1</v>
      </c>
      <c r="I71" s="105">
        <f>H71+'29.09'!I71</f>
        <v>762</v>
      </c>
      <c r="J71" s="16"/>
      <c r="K71" s="16"/>
      <c r="L71" s="16">
        <v>0</v>
      </c>
      <c r="M71" s="17">
        <f t="shared" si="12"/>
        <v>760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43738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H72+'29.09'!I72</f>
        <v>283</v>
      </c>
      <c r="J72" s="16"/>
      <c r="K72" s="16"/>
      <c r="L72" s="16">
        <v>0</v>
      </c>
      <c r="M72" s="17">
        <f t="shared" si="12"/>
        <v>279</v>
      </c>
      <c r="N72" s="86">
        <v>4</v>
      </c>
      <c r="O72" s="3"/>
      <c r="P72" s="3"/>
      <c r="Q72" s="3"/>
      <c r="R72" s="3"/>
    </row>
    <row r="73" spans="1:18" ht="17.55" customHeight="1" x14ac:dyDescent="0.3">
      <c r="A73" s="1">
        <f t="shared" si="4"/>
        <v>43738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H73+'29.09'!I73</f>
        <v>386</v>
      </c>
      <c r="J73" s="16">
        <v>3</v>
      </c>
      <c r="K73" s="16">
        <v>3</v>
      </c>
      <c r="L73" s="16">
        <v>3</v>
      </c>
      <c r="M73" s="17">
        <f t="shared" si="12"/>
        <v>381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43738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H74+'29.09'!I74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43738</v>
      </c>
      <c r="B75" s="2">
        <v>1</v>
      </c>
      <c r="C75" s="29"/>
      <c r="D75" s="22" t="s">
        <v>117</v>
      </c>
      <c r="E75" s="23">
        <f>SUM(E45:E74)</f>
        <v>18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18</v>
      </c>
      <c r="I75" s="23">
        <f t="shared" si="13"/>
        <v>18877</v>
      </c>
      <c r="J75" s="23">
        <f t="shared" si="13"/>
        <v>104</v>
      </c>
      <c r="K75" s="23">
        <f t="shared" si="13"/>
        <v>85</v>
      </c>
      <c r="L75" s="23">
        <f t="shared" si="13"/>
        <v>58</v>
      </c>
      <c r="M75" s="23">
        <f t="shared" si="13"/>
        <v>18668</v>
      </c>
      <c r="N75" s="23">
        <f t="shared" si="13"/>
        <v>105</v>
      </c>
      <c r="O75" s="3"/>
      <c r="P75" s="3"/>
      <c r="Q75" s="3"/>
      <c r="R75" s="3"/>
    </row>
    <row r="76" spans="1:18" ht="17.55" customHeight="1" x14ac:dyDescent="0.3">
      <c r="A76" s="1">
        <f t="shared" si="4"/>
        <v>43738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43738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43738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43738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43738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43738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43738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43738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43738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43738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43738</v>
      </c>
      <c r="B86" s="2">
        <v>1</v>
      </c>
      <c r="E86" s="30"/>
    </row>
    <row r="87" spans="1:14" x14ac:dyDescent="0.3">
      <c r="A87" s="1">
        <f t="shared" si="4"/>
        <v>43738</v>
      </c>
      <c r="B87" s="2">
        <v>1</v>
      </c>
      <c r="E87" s="30"/>
    </row>
    <row r="88" spans="1:14" x14ac:dyDescent="0.3">
      <c r="A88" s="1">
        <f t="shared" si="4"/>
        <v>43738</v>
      </c>
      <c r="B88" s="2">
        <v>1</v>
      </c>
      <c r="E88" s="30"/>
    </row>
    <row r="89" spans="1:14" x14ac:dyDescent="0.3">
      <c r="A89" s="1">
        <f t="shared" ref="A89" si="14">$N$3</f>
        <v>43738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43737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43737</v>
      </c>
      <c r="B2" s="2">
        <v>1</v>
      </c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41"/>
      <c r="N2" s="150"/>
    </row>
    <row r="3" spans="1:20" ht="17.399999999999999" x14ac:dyDescent="0.3">
      <c r="A3" s="1">
        <f t="shared" si="0"/>
        <v>43737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43737</v>
      </c>
      <c r="O3" s="3"/>
      <c r="P3" s="3"/>
      <c r="Q3" s="3"/>
      <c r="R3" s="3"/>
    </row>
    <row r="4" spans="1:20" ht="17.399999999999999" x14ac:dyDescent="0.3">
      <c r="A4" s="1">
        <f t="shared" si="0"/>
        <v>43737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43737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43737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43737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43737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43737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342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1577</v>
      </c>
      <c r="O9" s="3"/>
      <c r="P9" s="3"/>
      <c r="Q9" s="40" t="str">
        <f>"24 N›Uvq ?? msL¨v = "&amp;H36</f>
        <v>24 N›Uvq ?? msL¨v = 342</v>
      </c>
    </row>
    <row r="10" spans="1:20" ht="57.6" x14ac:dyDescent="0.3">
      <c r="A10" s="1">
        <f t="shared" si="0"/>
        <v>43737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9" t="s">
        <v>142</v>
      </c>
      <c r="I10" s="65" t="str">
        <f>"me©‡gvU fwZ©
= "&amp;I36</f>
        <v>me©‡gvU fwZ©
= 87605</v>
      </c>
      <c r="J10" s="65" t="str">
        <f>"ch©v‡jvPbvi Rb¨ †cÖwiZ g„„Zz¨ 
= "&amp;J36</f>
        <v>ch©v‡jvPbvi Rb¨ †cÖwiZ g„„Zz¨ 
= 231</v>
      </c>
      <c r="K10" s="65" t="str">
        <f>"ch©v‡jvPbv m¤úbœK…Z g„„Zz¨ 
= "&amp;K36</f>
        <v>ch©v‡jvPbv m¤úbœK…Z g„„Zz¨ 
= 136</v>
      </c>
      <c r="L10" s="65" t="str">
        <f>"wbwðZ g„„Zz¨ 
= "&amp;L36</f>
        <v>wbwðZ g„„Zz¨ 
= 81</v>
      </c>
      <c r="M10" s="65" t="str">
        <f>"QvocÎ cÖvß †ivMx
 = "&amp;M36</f>
        <v>QvocÎ cÖvß †ivMx
 = 85797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43737</v>
      </c>
      <c r="B11" s="2" t="s">
        <v>9</v>
      </c>
      <c r="C11" s="12">
        <v>1</v>
      </c>
      <c r="D11" s="57" t="s">
        <v>10</v>
      </c>
      <c r="E11" s="13">
        <v>25</v>
      </c>
      <c r="F11" s="13">
        <v>0</v>
      </c>
      <c r="G11" s="13">
        <v>0</v>
      </c>
      <c r="H11" s="82">
        <f>SUM(E11:G11)</f>
        <v>25</v>
      </c>
      <c r="I11" s="104">
        <f>H11+'28.09'!I11</f>
        <v>7632</v>
      </c>
      <c r="J11" s="13">
        <v>40</v>
      </c>
      <c r="K11" s="13">
        <v>18</v>
      </c>
      <c r="L11" s="13">
        <v>8</v>
      </c>
      <c r="M11" s="14">
        <f t="shared" ref="M11:M23" si="1">I11-N11-J11</f>
        <v>7441</v>
      </c>
      <c r="N11" s="85">
        <v>151</v>
      </c>
      <c r="O11" s="3"/>
      <c r="P11" s="3"/>
      <c r="Q11" s="3"/>
      <c r="R11" s="3"/>
    </row>
    <row r="12" spans="1:20" x14ac:dyDescent="0.3">
      <c r="A12" s="1">
        <f t="shared" si="0"/>
        <v>43737</v>
      </c>
      <c r="B12" s="2" t="s">
        <v>11</v>
      </c>
      <c r="C12" s="15">
        <v>2</v>
      </c>
      <c r="D12" s="59" t="s">
        <v>144</v>
      </c>
      <c r="E12" s="13">
        <v>13</v>
      </c>
      <c r="F12" s="13">
        <v>0</v>
      </c>
      <c r="G12" s="13">
        <v>0</v>
      </c>
      <c r="H12" s="83">
        <f t="shared" ref="H12:H23" si="2">SUM(E12:G12)</f>
        <v>13</v>
      </c>
      <c r="I12" s="105">
        <f>H12+'28.09'!I12</f>
        <v>4436</v>
      </c>
      <c r="J12" s="16">
        <v>2</v>
      </c>
      <c r="K12" s="16">
        <v>0</v>
      </c>
      <c r="L12" s="16">
        <v>0</v>
      </c>
      <c r="M12" s="17">
        <f t="shared" si="1"/>
        <v>4341</v>
      </c>
      <c r="N12" s="86">
        <v>93</v>
      </c>
      <c r="O12" s="3"/>
      <c r="P12" s="3"/>
      <c r="Q12" s="3"/>
      <c r="R12" s="3"/>
    </row>
    <row r="13" spans="1:20" x14ac:dyDescent="0.3">
      <c r="A13" s="1">
        <f t="shared" si="0"/>
        <v>43737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H13+'28.09'!I13</f>
        <v>1370</v>
      </c>
      <c r="J13" s="16">
        <v>15</v>
      </c>
      <c r="K13" s="16">
        <v>4</v>
      </c>
      <c r="L13" s="16">
        <v>4</v>
      </c>
      <c r="M13" s="17">
        <f t="shared" si="1"/>
        <v>1332</v>
      </c>
      <c r="N13" s="86">
        <v>23</v>
      </c>
      <c r="O13" s="3"/>
      <c r="Q13" s="3"/>
      <c r="R13" s="3"/>
    </row>
    <row r="14" spans="1:20" x14ac:dyDescent="0.3">
      <c r="A14" s="1">
        <f t="shared" si="0"/>
        <v>43737</v>
      </c>
      <c r="B14" s="2" t="s">
        <v>14</v>
      </c>
      <c r="C14" s="15">
        <v>4</v>
      </c>
      <c r="D14" s="59" t="s">
        <v>145</v>
      </c>
      <c r="E14" s="13">
        <v>10</v>
      </c>
      <c r="F14" s="13">
        <v>0</v>
      </c>
      <c r="G14" s="13">
        <v>0</v>
      </c>
      <c r="H14" s="83">
        <f t="shared" si="2"/>
        <v>10</v>
      </c>
      <c r="I14" s="105">
        <f>H14+'28.09'!I14</f>
        <v>3340</v>
      </c>
      <c r="J14" s="16">
        <v>7</v>
      </c>
      <c r="K14" s="16">
        <v>3</v>
      </c>
      <c r="L14" s="16">
        <v>0</v>
      </c>
      <c r="M14" s="17">
        <f t="shared" si="1"/>
        <v>3277</v>
      </c>
      <c r="N14" s="86">
        <v>56</v>
      </c>
      <c r="O14" s="3"/>
      <c r="P14" s="3"/>
      <c r="Q14" s="3"/>
      <c r="R14" s="3"/>
    </row>
    <row r="15" spans="1:20" ht="17.399999999999999" x14ac:dyDescent="0.3">
      <c r="A15" s="1">
        <f t="shared" si="0"/>
        <v>43737</v>
      </c>
      <c r="B15" s="2" t="s">
        <v>19</v>
      </c>
      <c r="C15" s="15">
        <v>5</v>
      </c>
      <c r="D15" s="59" t="s">
        <v>20</v>
      </c>
      <c r="E15" s="13">
        <v>4</v>
      </c>
      <c r="F15" s="13">
        <v>0</v>
      </c>
      <c r="G15" s="13">
        <v>0</v>
      </c>
      <c r="H15" s="83">
        <f t="shared" si="2"/>
        <v>4</v>
      </c>
      <c r="I15" s="105">
        <f>H15+'28.09'!I15</f>
        <v>1464</v>
      </c>
      <c r="J15" s="16">
        <v>3</v>
      </c>
      <c r="K15" s="16">
        <v>2</v>
      </c>
      <c r="L15" s="16">
        <v>2</v>
      </c>
      <c r="M15" s="17">
        <f t="shared" si="1"/>
        <v>1436</v>
      </c>
      <c r="N15" s="86">
        <v>25</v>
      </c>
      <c r="O15" s="3"/>
      <c r="P15" s="3"/>
      <c r="Q15" s="3"/>
      <c r="R15" s="3"/>
    </row>
    <row r="16" spans="1:20" ht="17.399999999999999" x14ac:dyDescent="0.3">
      <c r="A16" s="1">
        <f t="shared" si="0"/>
        <v>43737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H16+'28.09'!I16</f>
        <v>975</v>
      </c>
      <c r="J16" s="16"/>
      <c r="K16" s="16"/>
      <c r="L16" s="16">
        <v>0</v>
      </c>
      <c r="M16" s="17">
        <f t="shared" si="1"/>
        <v>969</v>
      </c>
      <c r="N16" s="86">
        <v>6</v>
      </c>
      <c r="O16" s="3"/>
      <c r="P16" s="3"/>
      <c r="Q16" s="3"/>
      <c r="R16" s="3"/>
    </row>
    <row r="17" spans="1:18" x14ac:dyDescent="0.3">
      <c r="A17" s="1">
        <f t="shared" si="0"/>
        <v>43737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H17+'28.09'!I17</f>
        <v>3788</v>
      </c>
      <c r="J17" s="16">
        <v>15</v>
      </c>
      <c r="K17" s="16">
        <v>7</v>
      </c>
      <c r="L17" s="16">
        <v>3</v>
      </c>
      <c r="M17" s="17">
        <f t="shared" si="1"/>
        <v>3742</v>
      </c>
      <c r="N17" s="86">
        <v>31</v>
      </c>
      <c r="O17" s="3"/>
      <c r="P17" s="3"/>
      <c r="Q17" s="3"/>
      <c r="R17" s="3"/>
    </row>
    <row r="18" spans="1:18" ht="17.399999999999999" x14ac:dyDescent="0.3">
      <c r="A18" s="1">
        <f t="shared" si="0"/>
        <v>43737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H18+'28.09'!I18</f>
        <v>339</v>
      </c>
      <c r="J18" s="16"/>
      <c r="K18" s="16"/>
      <c r="L18" s="16">
        <v>0</v>
      </c>
      <c r="M18" s="17">
        <f t="shared" si="1"/>
        <v>338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43737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H19+'28.09'!I19</f>
        <v>1639</v>
      </c>
      <c r="J19" s="16">
        <v>0</v>
      </c>
      <c r="K19" s="16">
        <v>0</v>
      </c>
      <c r="L19" s="16">
        <v>0</v>
      </c>
      <c r="M19" s="17">
        <f t="shared" si="1"/>
        <v>1613</v>
      </c>
      <c r="N19" s="86">
        <v>26</v>
      </c>
      <c r="O19" s="3"/>
      <c r="P19" s="3"/>
      <c r="Q19" s="3"/>
      <c r="R19" s="3"/>
    </row>
    <row r="20" spans="1:18" x14ac:dyDescent="0.3">
      <c r="A20" s="1">
        <f t="shared" si="0"/>
        <v>43737</v>
      </c>
      <c r="B20" s="2" t="s">
        <v>29</v>
      </c>
      <c r="C20" s="15">
        <v>10</v>
      </c>
      <c r="D20" s="59" t="s">
        <v>30</v>
      </c>
      <c r="E20" s="13">
        <v>10</v>
      </c>
      <c r="F20" s="13">
        <v>0</v>
      </c>
      <c r="G20" s="13">
        <v>0</v>
      </c>
      <c r="H20" s="83">
        <f t="shared" si="2"/>
        <v>10</v>
      </c>
      <c r="I20" s="105">
        <f>H20+'28.09'!I20</f>
        <v>2794</v>
      </c>
      <c r="J20" s="16">
        <v>2</v>
      </c>
      <c r="K20" s="16">
        <v>2</v>
      </c>
      <c r="L20" s="16">
        <v>2</v>
      </c>
      <c r="M20" s="17">
        <f t="shared" si="1"/>
        <v>2737</v>
      </c>
      <c r="N20" s="86">
        <v>55</v>
      </c>
      <c r="O20" s="3"/>
      <c r="P20" s="3"/>
      <c r="Q20" s="3"/>
      <c r="R20" s="3"/>
    </row>
    <row r="21" spans="1:18" ht="22.2" customHeight="1" x14ac:dyDescent="0.3">
      <c r="A21" s="1">
        <f t="shared" si="0"/>
        <v>43737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H21+'28.09'!I21</f>
        <v>236</v>
      </c>
      <c r="J21" s="16"/>
      <c r="K21" s="16"/>
      <c r="L21" s="16"/>
      <c r="M21" s="17">
        <f t="shared" si="1"/>
        <v>236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H22+'28.09'!I22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43737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69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69</v>
      </c>
      <c r="I24" s="94">
        <f t="shared" si="3"/>
        <v>28088</v>
      </c>
      <c r="J24" s="92">
        <f t="shared" si="3"/>
        <v>84</v>
      </c>
      <c r="K24" s="92">
        <f t="shared" si="3"/>
        <v>36</v>
      </c>
      <c r="L24" s="92">
        <f t="shared" si="3"/>
        <v>19</v>
      </c>
      <c r="M24" s="95">
        <f t="shared" si="3"/>
        <v>27537</v>
      </c>
      <c r="N24" s="96">
        <f t="shared" si="3"/>
        <v>467</v>
      </c>
      <c r="O24" s="3"/>
      <c r="P24" s="3"/>
      <c r="Q24" s="3"/>
      <c r="R24" s="3"/>
    </row>
    <row r="25" spans="1:18" x14ac:dyDescent="0.3">
      <c r="A25" s="1">
        <f t="shared" ref="A25:A88" si="4">$N$3</f>
        <v>43737</v>
      </c>
      <c r="B25" s="2">
        <v>1</v>
      </c>
      <c r="C25" s="78"/>
      <c r="D25" s="79" t="s">
        <v>119</v>
      </c>
      <c r="E25" s="97">
        <f>E75</f>
        <v>29</v>
      </c>
      <c r="F25" s="98">
        <f t="shared" ref="F25:N25" si="5">F75</f>
        <v>0</v>
      </c>
      <c r="G25" s="98">
        <f t="shared" si="5"/>
        <v>0</v>
      </c>
      <c r="H25" s="99">
        <f t="shared" si="5"/>
        <v>29</v>
      </c>
      <c r="I25" s="97">
        <f t="shared" si="5"/>
        <v>18859</v>
      </c>
      <c r="J25" s="98">
        <f t="shared" si="5"/>
        <v>104</v>
      </c>
      <c r="K25" s="98">
        <f t="shared" si="5"/>
        <v>85</v>
      </c>
      <c r="L25" s="100">
        <f t="shared" si="5"/>
        <v>58</v>
      </c>
      <c r="M25" s="101">
        <f t="shared" si="5"/>
        <v>18639</v>
      </c>
      <c r="N25" s="102">
        <f t="shared" si="5"/>
        <v>116</v>
      </c>
      <c r="O25" s="3"/>
      <c r="P25" s="3"/>
      <c r="Q25" s="3"/>
      <c r="R25" s="3"/>
    </row>
    <row r="26" spans="1:18" x14ac:dyDescent="0.3">
      <c r="A26" s="1">
        <f t="shared" si="4"/>
        <v>43737</v>
      </c>
      <c r="B26" s="2">
        <v>1</v>
      </c>
      <c r="C26" s="78"/>
      <c r="D26" s="79" t="s">
        <v>154</v>
      </c>
      <c r="E26" s="97">
        <f>E24+E25</f>
        <v>98</v>
      </c>
      <c r="F26" s="98">
        <f t="shared" ref="F26:N26" si="6">F24+F25</f>
        <v>0</v>
      </c>
      <c r="G26" s="98">
        <f t="shared" si="6"/>
        <v>0</v>
      </c>
      <c r="H26" s="99">
        <f t="shared" si="6"/>
        <v>98</v>
      </c>
      <c r="I26" s="97">
        <f t="shared" si="6"/>
        <v>46947</v>
      </c>
      <c r="J26" s="98">
        <f t="shared" si="6"/>
        <v>188</v>
      </c>
      <c r="K26" s="98">
        <f t="shared" si="6"/>
        <v>121</v>
      </c>
      <c r="L26" s="100">
        <f t="shared" si="6"/>
        <v>77</v>
      </c>
      <c r="M26" s="101">
        <f t="shared" si="6"/>
        <v>46176</v>
      </c>
      <c r="N26" s="102">
        <f t="shared" si="6"/>
        <v>583</v>
      </c>
      <c r="O26" s="3"/>
      <c r="P26" s="67"/>
      <c r="Q26" s="3"/>
      <c r="R26" s="3"/>
    </row>
    <row r="27" spans="1:18" x14ac:dyDescent="0.3">
      <c r="A27" s="1">
        <f t="shared" si="4"/>
        <v>43737</v>
      </c>
      <c r="B27" s="2">
        <v>1</v>
      </c>
      <c r="C27" s="80"/>
      <c r="D27" s="81" t="s">
        <v>120</v>
      </c>
      <c r="E27" s="97">
        <f>SUM(E28:E35)</f>
        <v>244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244</v>
      </c>
      <c r="I27" s="97">
        <f t="shared" si="7"/>
        <v>40658</v>
      </c>
      <c r="J27" s="98">
        <f t="shared" si="7"/>
        <v>43</v>
      </c>
      <c r="K27" s="98">
        <f t="shared" si="7"/>
        <v>15</v>
      </c>
      <c r="L27" s="100">
        <f t="shared" si="7"/>
        <v>4</v>
      </c>
      <c r="M27" s="101">
        <f t="shared" si="7"/>
        <v>39621</v>
      </c>
      <c r="N27" s="102">
        <f t="shared" si="7"/>
        <v>994</v>
      </c>
      <c r="O27" s="3"/>
      <c r="P27" s="3"/>
      <c r="Q27" s="3"/>
      <c r="R27" s="3"/>
    </row>
    <row r="28" spans="1:18" x14ac:dyDescent="0.3">
      <c r="A28" s="1">
        <f t="shared" si="4"/>
        <v>43737</v>
      </c>
      <c r="B28" s="2" t="s">
        <v>31</v>
      </c>
      <c r="C28" s="12">
        <v>1</v>
      </c>
      <c r="D28" s="48" t="s">
        <v>32</v>
      </c>
      <c r="E28" s="13">
        <v>51</v>
      </c>
      <c r="F28" s="13">
        <v>0</v>
      </c>
      <c r="G28" s="13">
        <v>0</v>
      </c>
      <c r="H28" s="82">
        <f t="shared" ref="H28:H35" si="8">SUM(E28:G28)</f>
        <v>51</v>
      </c>
      <c r="I28" s="104">
        <f>H28+'28.09'!I28</f>
        <v>10056</v>
      </c>
      <c r="J28" s="13">
        <v>9</v>
      </c>
      <c r="K28" s="13">
        <v>2</v>
      </c>
      <c r="L28" s="13">
        <v>1</v>
      </c>
      <c r="M28" s="14">
        <f t="shared" ref="M28:M35" si="9">I28-N28-J28</f>
        <v>9837</v>
      </c>
      <c r="N28" s="85">
        <v>210</v>
      </c>
      <c r="O28" s="3"/>
      <c r="P28" s="3"/>
      <c r="Q28" s="3"/>
      <c r="R28" s="3"/>
    </row>
    <row r="29" spans="1:18" x14ac:dyDescent="0.3">
      <c r="A29" s="1">
        <f t="shared" si="4"/>
        <v>43737</v>
      </c>
      <c r="B29" s="2" t="s">
        <v>33</v>
      </c>
      <c r="C29" s="15">
        <v>2</v>
      </c>
      <c r="D29" s="50" t="s">
        <v>156</v>
      </c>
      <c r="E29" s="13">
        <v>37</v>
      </c>
      <c r="F29" s="13">
        <v>0</v>
      </c>
      <c r="G29" s="13">
        <v>0</v>
      </c>
      <c r="H29" s="83">
        <f t="shared" si="8"/>
        <v>37</v>
      </c>
      <c r="I29" s="105">
        <f>H29+'28.09'!I29</f>
        <v>6711</v>
      </c>
      <c r="J29" s="16">
        <v>5</v>
      </c>
      <c r="K29" s="16">
        <v>2</v>
      </c>
      <c r="L29" s="16">
        <v>0</v>
      </c>
      <c r="M29" s="17">
        <f t="shared" si="9"/>
        <v>6555</v>
      </c>
      <c r="N29" s="86">
        <v>151</v>
      </c>
      <c r="O29" s="3"/>
      <c r="P29" s="3"/>
      <c r="Q29" s="3"/>
      <c r="R29" s="3"/>
    </row>
    <row r="30" spans="1:18" x14ac:dyDescent="0.3">
      <c r="A30" s="1">
        <f t="shared" si="4"/>
        <v>43737</v>
      </c>
      <c r="B30" s="2" t="s">
        <v>35</v>
      </c>
      <c r="C30" s="15">
        <v>3</v>
      </c>
      <c r="D30" s="50" t="s">
        <v>36</v>
      </c>
      <c r="E30" s="13">
        <v>81</v>
      </c>
      <c r="F30" s="13">
        <v>0</v>
      </c>
      <c r="G30" s="13">
        <v>0</v>
      </c>
      <c r="H30" s="83">
        <f t="shared" si="8"/>
        <v>81</v>
      </c>
      <c r="I30" s="105">
        <f>H30+'28.09'!I30</f>
        <v>8917</v>
      </c>
      <c r="J30" s="16">
        <v>11</v>
      </c>
      <c r="K30" s="16">
        <v>7</v>
      </c>
      <c r="L30" s="16">
        <v>2</v>
      </c>
      <c r="M30" s="17">
        <f t="shared" si="9"/>
        <v>8564</v>
      </c>
      <c r="N30" s="86">
        <v>342</v>
      </c>
      <c r="O30" s="3"/>
      <c r="P30" s="3"/>
      <c r="Q30" s="3"/>
      <c r="R30" s="3"/>
    </row>
    <row r="31" spans="1:18" x14ac:dyDescent="0.3">
      <c r="A31" s="1">
        <f t="shared" si="4"/>
        <v>43737</v>
      </c>
      <c r="B31" s="2" t="s">
        <v>37</v>
      </c>
      <c r="C31" s="15">
        <v>4</v>
      </c>
      <c r="D31" s="50" t="s">
        <v>38</v>
      </c>
      <c r="E31" s="13">
        <v>10</v>
      </c>
      <c r="F31" s="13">
        <v>0</v>
      </c>
      <c r="G31" s="13">
        <v>0</v>
      </c>
      <c r="H31" s="83">
        <f t="shared" si="8"/>
        <v>10</v>
      </c>
      <c r="I31" s="105">
        <f>H31+'28.09'!I31</f>
        <v>1974</v>
      </c>
      <c r="J31" s="16">
        <v>4</v>
      </c>
      <c r="K31" s="16">
        <v>1</v>
      </c>
      <c r="L31" s="16">
        <v>1</v>
      </c>
      <c r="M31" s="17">
        <f t="shared" si="9"/>
        <v>1942</v>
      </c>
      <c r="N31" s="86">
        <v>28</v>
      </c>
      <c r="O31" s="3"/>
      <c r="P31" s="3"/>
      <c r="Q31" s="3"/>
      <c r="R31" s="3"/>
    </row>
    <row r="32" spans="1:18" x14ac:dyDescent="0.3">
      <c r="A32" s="1">
        <f t="shared" si="4"/>
        <v>43737</v>
      </c>
      <c r="B32" s="2" t="s">
        <v>39</v>
      </c>
      <c r="C32" s="15">
        <v>5</v>
      </c>
      <c r="D32" s="50" t="s">
        <v>40</v>
      </c>
      <c r="E32" s="13">
        <v>21</v>
      </c>
      <c r="F32" s="13">
        <v>0</v>
      </c>
      <c r="G32" s="13">
        <v>0</v>
      </c>
      <c r="H32" s="83">
        <f t="shared" si="8"/>
        <v>21</v>
      </c>
      <c r="I32" s="105">
        <f>H32+'28.09'!I32</f>
        <v>4259</v>
      </c>
      <c r="J32" s="16">
        <v>5</v>
      </c>
      <c r="K32" s="16">
        <v>0</v>
      </c>
      <c r="L32" s="16">
        <v>0</v>
      </c>
      <c r="M32" s="17">
        <f t="shared" si="9"/>
        <v>4164</v>
      </c>
      <c r="N32" s="86">
        <v>90</v>
      </c>
      <c r="O32" s="3"/>
      <c r="P32" s="3"/>
      <c r="Q32" s="3"/>
      <c r="R32" s="3"/>
    </row>
    <row r="33" spans="1:18" x14ac:dyDescent="0.3">
      <c r="A33" s="1">
        <f t="shared" si="4"/>
        <v>43737</v>
      </c>
      <c r="B33" s="2" t="s">
        <v>41</v>
      </c>
      <c r="C33" s="15">
        <v>6</v>
      </c>
      <c r="D33" s="50" t="s">
        <v>42</v>
      </c>
      <c r="E33" s="13">
        <v>36</v>
      </c>
      <c r="F33" s="13">
        <v>0</v>
      </c>
      <c r="G33" s="13">
        <v>0</v>
      </c>
      <c r="H33" s="83">
        <f t="shared" si="8"/>
        <v>36</v>
      </c>
      <c r="I33" s="105">
        <f>H33+'28.09'!I33</f>
        <v>5674</v>
      </c>
      <c r="J33" s="16">
        <v>5</v>
      </c>
      <c r="K33" s="16">
        <v>3</v>
      </c>
      <c r="L33" s="16">
        <v>0</v>
      </c>
      <c r="M33" s="17">
        <f t="shared" si="9"/>
        <v>5534</v>
      </c>
      <c r="N33" s="86">
        <v>135</v>
      </c>
      <c r="O33" s="3"/>
      <c r="P33" s="3"/>
      <c r="Q33" s="3"/>
      <c r="R33" s="3"/>
    </row>
    <row r="34" spans="1:18" x14ac:dyDescent="0.3">
      <c r="A34" s="1">
        <f t="shared" si="4"/>
        <v>43737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H34+'28.09'!I34</f>
        <v>930</v>
      </c>
      <c r="J34" s="16">
        <v>0</v>
      </c>
      <c r="K34" s="16">
        <v>0</v>
      </c>
      <c r="L34" s="16">
        <v>0</v>
      </c>
      <c r="M34" s="17">
        <f t="shared" si="9"/>
        <v>920</v>
      </c>
      <c r="N34" s="86">
        <v>10</v>
      </c>
      <c r="O34" s="3"/>
      <c r="P34" s="3"/>
      <c r="Q34" s="3"/>
      <c r="R34" s="3"/>
    </row>
    <row r="35" spans="1:18" x14ac:dyDescent="0.3">
      <c r="A35" s="1">
        <f t="shared" si="4"/>
        <v>43737</v>
      </c>
      <c r="B35" s="2" t="s">
        <v>45</v>
      </c>
      <c r="C35" s="20">
        <v>8</v>
      </c>
      <c r="D35" s="54" t="s">
        <v>46</v>
      </c>
      <c r="E35" s="13">
        <v>7</v>
      </c>
      <c r="F35" s="13">
        <v>0</v>
      </c>
      <c r="G35" s="13">
        <v>0</v>
      </c>
      <c r="H35" s="84">
        <f t="shared" si="8"/>
        <v>7</v>
      </c>
      <c r="I35" s="106">
        <f>H35+'28.09'!I35</f>
        <v>2137</v>
      </c>
      <c r="J35" s="18">
        <v>4</v>
      </c>
      <c r="K35" s="18">
        <v>0</v>
      </c>
      <c r="L35" s="18">
        <v>0</v>
      </c>
      <c r="M35" s="19">
        <f t="shared" si="9"/>
        <v>2105</v>
      </c>
      <c r="N35" s="87">
        <v>28</v>
      </c>
      <c r="O35" s="3"/>
      <c r="P35" s="3"/>
      <c r="Q35" s="3"/>
      <c r="R35" s="3"/>
    </row>
    <row r="36" spans="1:18" x14ac:dyDescent="0.3">
      <c r="A36" s="1">
        <f t="shared" si="4"/>
        <v>43737</v>
      </c>
      <c r="B36" s="2">
        <v>1</v>
      </c>
      <c r="C36" s="103"/>
      <c r="D36" s="22" t="s">
        <v>47</v>
      </c>
      <c r="E36" s="23">
        <f>SUM(E26:E27)</f>
        <v>342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342</v>
      </c>
      <c r="I36" s="23">
        <f t="shared" si="10"/>
        <v>87605</v>
      </c>
      <c r="J36" s="23">
        <f t="shared" si="10"/>
        <v>231</v>
      </c>
      <c r="K36" s="23">
        <f t="shared" si="10"/>
        <v>136</v>
      </c>
      <c r="L36" s="23">
        <f t="shared" si="10"/>
        <v>81</v>
      </c>
      <c r="M36" s="23">
        <f t="shared" si="10"/>
        <v>85797</v>
      </c>
      <c r="N36" s="23">
        <f t="shared" si="10"/>
        <v>1577</v>
      </c>
      <c r="O36" s="3"/>
      <c r="P36" s="3"/>
      <c r="Q36" s="3"/>
      <c r="R36" s="3"/>
    </row>
    <row r="37" spans="1:18" ht="21.6" customHeight="1" x14ac:dyDescent="0.3">
      <c r="A37" s="1">
        <f t="shared" si="4"/>
        <v>43737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43737</v>
      </c>
      <c r="B38" s="64">
        <v>1</v>
      </c>
      <c r="C38" s="69"/>
      <c r="D38" s="306" t="s">
        <v>192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43737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43737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43737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43737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43737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29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116</v>
      </c>
      <c r="O43" s="3"/>
      <c r="P43" s="3"/>
      <c r="Q43" s="3"/>
      <c r="R43" s="3"/>
    </row>
    <row r="44" spans="1:18" ht="58.2" customHeight="1" x14ac:dyDescent="0.3">
      <c r="A44" s="1">
        <f t="shared" si="4"/>
        <v>43737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9" t="s">
        <v>142</v>
      </c>
      <c r="I44" s="65" t="str">
        <f>"me©‡gvU fwZ© 
= "&amp;I75</f>
        <v>me©‡gvU fwZ© 
= 18859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85</v>
      </c>
      <c r="L44" s="65" t="str">
        <f>"wbwðZ g„„Zz¨ 
= "&amp;L75</f>
        <v>wbwðZ g„„Zz¨ 
= 58</v>
      </c>
      <c r="M44" s="65" t="str">
        <f>"QvocÎ cÖvß †ivMx
 = "&amp;M75</f>
        <v>QvocÎ cÖvß †ivMx
 = 18639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43737</v>
      </c>
      <c r="B45" s="2" t="s">
        <v>61</v>
      </c>
      <c r="C45" s="28">
        <v>1</v>
      </c>
      <c r="D45" s="48" t="s">
        <v>62</v>
      </c>
      <c r="E45" s="13">
        <v>3</v>
      </c>
      <c r="F45" s="13">
        <v>0</v>
      </c>
      <c r="G45" s="13">
        <v>0</v>
      </c>
      <c r="H45" s="82">
        <f t="shared" ref="H45:H74" si="11">SUM(E45:G45)</f>
        <v>3</v>
      </c>
      <c r="I45" s="104">
        <f>H45+'28.09'!I45</f>
        <v>1173</v>
      </c>
      <c r="J45" s="13">
        <v>3</v>
      </c>
      <c r="K45" s="13">
        <v>2</v>
      </c>
      <c r="L45" s="13">
        <v>1</v>
      </c>
      <c r="M45" s="14">
        <f t="shared" ref="M45:M74" si="12">I45-N45-J45</f>
        <v>1166</v>
      </c>
      <c r="N45" s="85">
        <v>4</v>
      </c>
      <c r="O45" s="3"/>
      <c r="P45" s="3"/>
      <c r="Q45" s="3"/>
      <c r="R45" s="3"/>
    </row>
    <row r="46" spans="1:18" ht="17.55" customHeight="1" x14ac:dyDescent="0.3">
      <c r="A46" s="1">
        <f t="shared" si="4"/>
        <v>43737</v>
      </c>
      <c r="B46" s="2" t="s">
        <v>15</v>
      </c>
      <c r="C46" s="33">
        <v>2</v>
      </c>
      <c r="D46" s="50" t="s">
        <v>16</v>
      </c>
      <c r="E46" s="13">
        <v>2</v>
      </c>
      <c r="F46" s="13">
        <v>0</v>
      </c>
      <c r="G46" s="13">
        <v>0</v>
      </c>
      <c r="H46" s="83">
        <f t="shared" si="11"/>
        <v>2</v>
      </c>
      <c r="I46" s="105">
        <f>H46+'28.09'!I46</f>
        <v>1756</v>
      </c>
      <c r="J46" s="16">
        <v>11</v>
      </c>
      <c r="K46" s="16">
        <v>7</v>
      </c>
      <c r="L46" s="16">
        <v>5</v>
      </c>
      <c r="M46" s="17">
        <f t="shared" si="12"/>
        <v>1729</v>
      </c>
      <c r="N46" s="86">
        <v>16</v>
      </c>
      <c r="O46" s="3"/>
      <c r="P46" s="3"/>
      <c r="Q46" s="3"/>
      <c r="R46" s="3"/>
    </row>
    <row r="47" spans="1:18" ht="17.55" customHeight="1" x14ac:dyDescent="0.3">
      <c r="A47" s="1">
        <f t="shared" si="4"/>
        <v>43737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H47+'28.09'!I47</f>
        <v>632</v>
      </c>
      <c r="J47" s="16">
        <v>4</v>
      </c>
      <c r="K47" s="16">
        <v>2</v>
      </c>
      <c r="L47" s="16">
        <v>1</v>
      </c>
      <c r="M47" s="17">
        <f t="shared" si="12"/>
        <v>628</v>
      </c>
      <c r="N47" s="86">
        <v>0</v>
      </c>
      <c r="O47" s="3"/>
      <c r="P47" s="3"/>
      <c r="Q47" s="3"/>
      <c r="R47" s="3"/>
    </row>
    <row r="48" spans="1:18" ht="17.55" customHeight="1" x14ac:dyDescent="0.3">
      <c r="A48" s="1">
        <f t="shared" si="4"/>
        <v>43737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H48+'28.09'!I48</f>
        <v>722</v>
      </c>
      <c r="J48" s="16">
        <v>8</v>
      </c>
      <c r="K48" s="16">
        <v>5</v>
      </c>
      <c r="L48" s="16">
        <v>3</v>
      </c>
      <c r="M48" s="17">
        <f t="shared" si="12"/>
        <v>704</v>
      </c>
      <c r="N48" s="86">
        <v>10</v>
      </c>
      <c r="O48" s="3"/>
      <c r="P48" s="3"/>
      <c r="Q48" s="3"/>
      <c r="R48" s="3"/>
    </row>
    <row r="49" spans="1:18" ht="17.55" customHeight="1" x14ac:dyDescent="0.3">
      <c r="A49" s="1">
        <f t="shared" si="4"/>
        <v>43737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H49+'28.09'!I49</f>
        <v>862</v>
      </c>
      <c r="J49" s="16">
        <v>12</v>
      </c>
      <c r="K49" s="16">
        <v>12</v>
      </c>
      <c r="L49" s="16">
        <v>12</v>
      </c>
      <c r="M49" s="17">
        <f t="shared" si="12"/>
        <v>849</v>
      </c>
      <c r="N49" s="86">
        <v>1</v>
      </c>
      <c r="O49" s="3"/>
      <c r="P49" s="3"/>
      <c r="Q49" s="3"/>
      <c r="R49" s="3"/>
    </row>
    <row r="50" spans="1:18" ht="17.55" customHeight="1" x14ac:dyDescent="0.3">
      <c r="A50" s="1">
        <f t="shared" si="4"/>
        <v>43737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H50+'28.09'!I50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43737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H51+'28.09'!I51</f>
        <v>267</v>
      </c>
      <c r="J51" s="16">
        <v>2</v>
      </c>
      <c r="K51" s="16">
        <v>2</v>
      </c>
      <c r="L51" s="16">
        <v>1</v>
      </c>
      <c r="M51" s="17">
        <f t="shared" si="12"/>
        <v>263</v>
      </c>
      <c r="N51" s="86">
        <v>2</v>
      </c>
      <c r="O51" s="3"/>
      <c r="P51" s="3"/>
      <c r="Q51" s="3"/>
      <c r="R51" s="3"/>
    </row>
    <row r="52" spans="1:18" ht="17.55" customHeight="1" x14ac:dyDescent="0.3">
      <c r="A52" s="1">
        <f t="shared" si="4"/>
        <v>43737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H52+'28.09'!I52</f>
        <v>344</v>
      </c>
      <c r="J52" s="16">
        <v>1</v>
      </c>
      <c r="K52" s="16">
        <v>1</v>
      </c>
      <c r="L52" s="16">
        <v>1</v>
      </c>
      <c r="M52" s="17">
        <f t="shared" si="12"/>
        <v>339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43737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H53+'28.09'!I53</f>
        <v>207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43737</v>
      </c>
      <c r="B54" s="2" t="s">
        <v>75</v>
      </c>
      <c r="C54" s="33">
        <v>10</v>
      </c>
      <c r="D54" s="50" t="s">
        <v>76</v>
      </c>
      <c r="E54" s="13">
        <v>3</v>
      </c>
      <c r="F54" s="13">
        <v>0</v>
      </c>
      <c r="G54" s="13">
        <v>0</v>
      </c>
      <c r="H54" s="83">
        <f t="shared" si="11"/>
        <v>3</v>
      </c>
      <c r="I54" s="105">
        <f>H54+'28.09'!I54</f>
        <v>1602</v>
      </c>
      <c r="J54" s="16">
        <v>1</v>
      </c>
      <c r="K54" s="16">
        <v>1</v>
      </c>
      <c r="L54" s="16">
        <v>1</v>
      </c>
      <c r="M54" s="17">
        <f t="shared" si="12"/>
        <v>1588</v>
      </c>
      <c r="N54" s="86">
        <v>13</v>
      </c>
      <c r="O54" s="3"/>
      <c r="P54" s="3"/>
      <c r="Q54" s="3"/>
      <c r="R54" s="3"/>
    </row>
    <row r="55" spans="1:18" ht="17.55" customHeight="1" x14ac:dyDescent="0.3">
      <c r="A55" s="1">
        <f t="shared" si="4"/>
        <v>43737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H55+'28.09'!I55</f>
        <v>219</v>
      </c>
      <c r="J55" s="16"/>
      <c r="K55" s="16"/>
      <c r="L55" s="16">
        <v>0</v>
      </c>
      <c r="M55" s="17">
        <f t="shared" si="12"/>
        <v>219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43737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H56+'28.09'!I56</f>
        <v>141</v>
      </c>
      <c r="J56" s="16">
        <v>1</v>
      </c>
      <c r="K56" s="16">
        <v>1</v>
      </c>
      <c r="L56" s="16">
        <v>1</v>
      </c>
      <c r="M56" s="17">
        <f t="shared" si="12"/>
        <v>139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43737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H57+'28.09'!I57</f>
        <v>653</v>
      </c>
      <c r="J57" s="16">
        <v>4</v>
      </c>
      <c r="K57" s="16">
        <v>4</v>
      </c>
      <c r="L57" s="16">
        <v>1</v>
      </c>
      <c r="M57" s="17">
        <f t="shared" si="12"/>
        <v>647</v>
      </c>
      <c r="N57" s="86">
        <v>2</v>
      </c>
      <c r="O57" s="3"/>
      <c r="P57" s="3"/>
      <c r="Q57" s="3"/>
      <c r="R57" s="3"/>
    </row>
    <row r="58" spans="1:18" ht="17.55" customHeight="1" x14ac:dyDescent="0.3">
      <c r="A58" s="1">
        <f t="shared" si="4"/>
        <v>43737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H58+'28.09'!I58</f>
        <v>1317</v>
      </c>
      <c r="J58" s="16">
        <v>6</v>
      </c>
      <c r="K58" s="16">
        <v>6</v>
      </c>
      <c r="L58" s="16">
        <v>4</v>
      </c>
      <c r="M58" s="17">
        <f t="shared" si="12"/>
        <v>1301</v>
      </c>
      <c r="N58" s="86">
        <v>10</v>
      </c>
      <c r="O58" s="3"/>
      <c r="P58" s="3"/>
      <c r="Q58" s="3"/>
      <c r="R58" s="3"/>
    </row>
    <row r="59" spans="1:18" ht="17.55" customHeight="1" x14ac:dyDescent="0.3">
      <c r="A59" s="1">
        <f t="shared" si="4"/>
        <v>43737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H59+'28.09'!I59</f>
        <v>733</v>
      </c>
      <c r="J59" s="16">
        <v>8</v>
      </c>
      <c r="K59" s="16">
        <v>7</v>
      </c>
      <c r="L59" s="16">
        <v>6</v>
      </c>
      <c r="M59" s="17">
        <f t="shared" si="12"/>
        <v>719</v>
      </c>
      <c r="N59" s="86">
        <v>6</v>
      </c>
      <c r="O59" s="3"/>
      <c r="P59" s="3"/>
      <c r="Q59" s="3"/>
      <c r="R59" s="3"/>
    </row>
    <row r="60" spans="1:18" ht="17.55" customHeight="1" x14ac:dyDescent="0.3">
      <c r="A60" s="1">
        <f t="shared" si="4"/>
        <v>43737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H60+'28.09'!I60</f>
        <v>347</v>
      </c>
      <c r="J60" s="16"/>
      <c r="K60" s="16"/>
      <c r="L60" s="16">
        <v>0</v>
      </c>
      <c r="M60" s="17">
        <f t="shared" si="12"/>
        <v>345</v>
      </c>
      <c r="N60" s="86">
        <v>2</v>
      </c>
      <c r="O60" s="3"/>
      <c r="P60" s="3"/>
      <c r="Q60" s="3"/>
      <c r="R60" s="3"/>
    </row>
    <row r="61" spans="1:18" ht="17.55" customHeight="1" x14ac:dyDescent="0.3">
      <c r="A61" s="1">
        <f t="shared" si="4"/>
        <v>43737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H61+'28.09'!I61</f>
        <v>460</v>
      </c>
      <c r="J61" s="16"/>
      <c r="K61" s="16"/>
      <c r="L61" s="16">
        <v>0</v>
      </c>
      <c r="M61" s="17">
        <f t="shared" si="12"/>
        <v>459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43737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H62+'28.09'!I62</f>
        <v>821</v>
      </c>
      <c r="J62" s="16"/>
      <c r="K62" s="16"/>
      <c r="L62" s="16">
        <v>0</v>
      </c>
      <c r="M62" s="17">
        <f t="shared" si="12"/>
        <v>819</v>
      </c>
      <c r="N62" s="86">
        <v>2</v>
      </c>
      <c r="O62" s="3"/>
      <c r="P62" s="3"/>
      <c r="Q62" s="3"/>
      <c r="R62" s="3"/>
    </row>
    <row r="63" spans="1:18" ht="17.55" customHeight="1" x14ac:dyDescent="0.3">
      <c r="A63" s="1">
        <f t="shared" si="4"/>
        <v>43737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H63+'28.09'!I63</f>
        <v>770</v>
      </c>
      <c r="J63" s="16">
        <v>6</v>
      </c>
      <c r="K63" s="16">
        <v>5</v>
      </c>
      <c r="L63" s="16">
        <v>5</v>
      </c>
      <c r="M63" s="17">
        <f t="shared" si="12"/>
        <v>759</v>
      </c>
      <c r="N63" s="86">
        <v>5</v>
      </c>
      <c r="O63" s="3"/>
      <c r="P63" s="3"/>
      <c r="Q63" s="3"/>
      <c r="R63" s="3"/>
    </row>
    <row r="64" spans="1:18" ht="17.55" customHeight="1" x14ac:dyDescent="0.3">
      <c r="A64" s="1">
        <f t="shared" si="4"/>
        <v>43737</v>
      </c>
      <c r="B64" s="2" t="s">
        <v>95</v>
      </c>
      <c r="C64" s="33">
        <v>20</v>
      </c>
      <c r="D64" s="50" t="s">
        <v>96</v>
      </c>
      <c r="E64" s="13">
        <v>3</v>
      </c>
      <c r="F64" s="13">
        <v>0</v>
      </c>
      <c r="G64" s="13">
        <v>0</v>
      </c>
      <c r="H64" s="83">
        <f t="shared" si="11"/>
        <v>3</v>
      </c>
      <c r="I64" s="105">
        <f>H64+'28.09'!I64</f>
        <v>947</v>
      </c>
      <c r="J64" s="16"/>
      <c r="K64" s="16"/>
      <c r="L64" s="16">
        <v>0</v>
      </c>
      <c r="M64" s="17">
        <f t="shared" si="12"/>
        <v>938</v>
      </c>
      <c r="N64" s="86">
        <v>9</v>
      </c>
      <c r="O64" s="3"/>
      <c r="P64" s="3"/>
      <c r="Q64" s="3"/>
      <c r="R64" s="3"/>
    </row>
    <row r="65" spans="1:18" ht="17.55" customHeight="1" x14ac:dyDescent="0.3">
      <c r="A65" s="1">
        <f t="shared" si="4"/>
        <v>43737</v>
      </c>
      <c r="B65" s="2" t="s">
        <v>97</v>
      </c>
      <c r="C65" s="33">
        <v>21</v>
      </c>
      <c r="D65" s="50" t="s">
        <v>98</v>
      </c>
      <c r="E65" s="13">
        <v>2</v>
      </c>
      <c r="F65" s="13">
        <v>0</v>
      </c>
      <c r="G65" s="13">
        <v>0</v>
      </c>
      <c r="H65" s="83">
        <f t="shared" si="11"/>
        <v>2</v>
      </c>
      <c r="I65" s="105">
        <f>H65+'28.09'!I65</f>
        <v>468</v>
      </c>
      <c r="J65" s="16">
        <v>4</v>
      </c>
      <c r="K65" s="16">
        <v>4</v>
      </c>
      <c r="L65" s="16">
        <v>4</v>
      </c>
      <c r="M65" s="17">
        <f t="shared" si="12"/>
        <v>462</v>
      </c>
      <c r="N65" s="86">
        <v>2</v>
      </c>
      <c r="O65" s="3"/>
      <c r="P65" s="3"/>
      <c r="Q65" s="3"/>
      <c r="R65" s="3"/>
    </row>
    <row r="66" spans="1:18" ht="17.55" customHeight="1" x14ac:dyDescent="0.3">
      <c r="A66" s="1">
        <f t="shared" si="4"/>
        <v>43737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H66+'28.09'!I66</f>
        <v>306</v>
      </c>
      <c r="J66" s="16">
        <v>7</v>
      </c>
      <c r="K66" s="16">
        <v>7</v>
      </c>
      <c r="L66" s="16">
        <v>3</v>
      </c>
      <c r="M66" s="17">
        <f t="shared" si="12"/>
        <v>298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43737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H67+'28.09'!I67</f>
        <v>691</v>
      </c>
      <c r="J67" s="16">
        <v>7</v>
      </c>
      <c r="K67" s="16">
        <v>5</v>
      </c>
      <c r="L67" s="16">
        <v>4</v>
      </c>
      <c r="M67" s="17">
        <f t="shared" si="12"/>
        <v>681</v>
      </c>
      <c r="N67" s="86">
        <v>3</v>
      </c>
      <c r="O67" s="3"/>
      <c r="P67" s="3"/>
      <c r="Q67" s="3"/>
      <c r="R67" s="3"/>
    </row>
    <row r="68" spans="1:18" ht="17.55" customHeight="1" x14ac:dyDescent="0.3">
      <c r="A68" s="1">
        <f t="shared" si="4"/>
        <v>43737</v>
      </c>
      <c r="B68" s="2" t="s">
        <v>103</v>
      </c>
      <c r="C68" s="33">
        <v>24</v>
      </c>
      <c r="D68" s="50" t="s">
        <v>104</v>
      </c>
      <c r="E68" s="13">
        <v>1</v>
      </c>
      <c r="F68" s="13">
        <v>0</v>
      </c>
      <c r="G68" s="13">
        <v>0</v>
      </c>
      <c r="H68" s="83">
        <f t="shared" si="11"/>
        <v>1</v>
      </c>
      <c r="I68" s="105">
        <f>H68+'28.09'!I68</f>
        <v>355</v>
      </c>
      <c r="J68" s="16">
        <v>2</v>
      </c>
      <c r="K68" s="16">
        <v>2</v>
      </c>
      <c r="L68" s="16">
        <v>0</v>
      </c>
      <c r="M68" s="17">
        <f t="shared" si="12"/>
        <v>352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43737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H69+'28.09'!I69</f>
        <v>788</v>
      </c>
      <c r="J69" s="16">
        <v>2</v>
      </c>
      <c r="K69" s="16">
        <v>1</v>
      </c>
      <c r="L69" s="16">
        <v>0</v>
      </c>
      <c r="M69" s="17">
        <f t="shared" si="12"/>
        <v>779</v>
      </c>
      <c r="N69" s="86">
        <v>7</v>
      </c>
      <c r="O69" s="3"/>
      <c r="P69" s="3"/>
      <c r="Q69" s="3"/>
      <c r="R69" s="3"/>
    </row>
    <row r="70" spans="1:18" ht="17.55" customHeight="1" x14ac:dyDescent="0.3">
      <c r="A70" s="1">
        <f t="shared" si="4"/>
        <v>43737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H70+'28.09'!I70</f>
        <v>745</v>
      </c>
      <c r="J70" s="16">
        <v>2</v>
      </c>
      <c r="K70" s="16">
        <v>2</v>
      </c>
      <c r="L70" s="16">
        <v>0</v>
      </c>
      <c r="M70" s="17">
        <f t="shared" si="12"/>
        <v>738</v>
      </c>
      <c r="N70" s="86">
        <v>5</v>
      </c>
      <c r="O70" s="3"/>
      <c r="P70" s="3"/>
      <c r="Q70" s="3"/>
      <c r="R70" s="3"/>
    </row>
    <row r="71" spans="1:18" ht="17.55" customHeight="1" x14ac:dyDescent="0.3">
      <c r="A71" s="1">
        <f t="shared" si="4"/>
        <v>43737</v>
      </c>
      <c r="B71" s="2" t="s">
        <v>109</v>
      </c>
      <c r="C71" s="33">
        <v>27</v>
      </c>
      <c r="D71" s="50" t="s">
        <v>110</v>
      </c>
      <c r="E71" s="13">
        <v>2</v>
      </c>
      <c r="F71" s="13">
        <v>0</v>
      </c>
      <c r="G71" s="13">
        <v>0</v>
      </c>
      <c r="H71" s="83">
        <f t="shared" si="11"/>
        <v>2</v>
      </c>
      <c r="I71" s="105">
        <f>H71+'28.09'!I71</f>
        <v>761</v>
      </c>
      <c r="J71" s="16"/>
      <c r="K71" s="16"/>
      <c r="L71" s="16">
        <v>0</v>
      </c>
      <c r="M71" s="17">
        <f t="shared" si="12"/>
        <v>759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43737</v>
      </c>
      <c r="B72" s="2" t="s">
        <v>111</v>
      </c>
      <c r="C72" s="33">
        <v>28</v>
      </c>
      <c r="D72" s="50" t="s">
        <v>112</v>
      </c>
      <c r="E72" s="13">
        <v>2</v>
      </c>
      <c r="F72" s="13">
        <v>0</v>
      </c>
      <c r="G72" s="13">
        <v>0</v>
      </c>
      <c r="H72" s="83">
        <f t="shared" si="11"/>
        <v>2</v>
      </c>
      <c r="I72" s="105">
        <f>H72+'28.09'!I72</f>
        <v>283</v>
      </c>
      <c r="J72" s="16"/>
      <c r="K72" s="16"/>
      <c r="L72" s="16">
        <v>0</v>
      </c>
      <c r="M72" s="17">
        <f t="shared" si="12"/>
        <v>277</v>
      </c>
      <c r="N72" s="86">
        <v>6</v>
      </c>
      <c r="O72" s="3"/>
      <c r="P72" s="3"/>
      <c r="Q72" s="3"/>
      <c r="R72" s="3"/>
    </row>
    <row r="73" spans="1:18" ht="17.55" customHeight="1" x14ac:dyDescent="0.3">
      <c r="A73" s="1">
        <f t="shared" si="4"/>
        <v>43737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H73+'28.09'!I73</f>
        <v>386</v>
      </c>
      <c r="J73" s="16">
        <v>3</v>
      </c>
      <c r="K73" s="16">
        <v>3</v>
      </c>
      <c r="L73" s="16">
        <v>3</v>
      </c>
      <c r="M73" s="17">
        <f t="shared" si="12"/>
        <v>382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43737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H74+'28.09'!I74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43737</v>
      </c>
      <c r="B75" s="2">
        <v>1</v>
      </c>
      <c r="C75" s="29"/>
      <c r="D75" s="22" t="s">
        <v>117</v>
      </c>
      <c r="E75" s="23">
        <f>SUM(E45:E74)</f>
        <v>29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29</v>
      </c>
      <c r="I75" s="23">
        <f t="shared" si="13"/>
        <v>18859</v>
      </c>
      <c r="J75" s="23">
        <f t="shared" si="13"/>
        <v>104</v>
      </c>
      <c r="K75" s="23">
        <f t="shared" si="13"/>
        <v>85</v>
      </c>
      <c r="L75" s="23">
        <f t="shared" si="13"/>
        <v>58</v>
      </c>
      <c r="M75" s="23">
        <f t="shared" si="13"/>
        <v>18639</v>
      </c>
      <c r="N75" s="23">
        <f t="shared" si="13"/>
        <v>116</v>
      </c>
      <c r="O75" s="3"/>
      <c r="P75" s="3"/>
      <c r="Q75" s="3"/>
      <c r="R75" s="3"/>
    </row>
    <row r="76" spans="1:18" ht="17.55" customHeight="1" x14ac:dyDescent="0.3">
      <c r="A76" s="1">
        <f t="shared" si="4"/>
        <v>43737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43737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43737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43737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43737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43737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43737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43737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43737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43737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43737</v>
      </c>
      <c r="B86" s="2">
        <v>1</v>
      </c>
      <c r="E86" s="30"/>
    </row>
    <row r="87" spans="1:14" x14ac:dyDescent="0.3">
      <c r="A87" s="1">
        <f t="shared" si="4"/>
        <v>43737</v>
      </c>
      <c r="B87" s="2">
        <v>1</v>
      </c>
      <c r="E87" s="30"/>
    </row>
    <row r="88" spans="1:14" x14ac:dyDescent="0.3">
      <c r="A88" s="1">
        <f t="shared" si="4"/>
        <v>43737</v>
      </c>
      <c r="B88" s="2">
        <v>1</v>
      </c>
      <c r="E88" s="30"/>
    </row>
    <row r="89" spans="1:14" x14ac:dyDescent="0.3">
      <c r="A89" s="1">
        <f t="shared" ref="A89" si="14">$N$3</f>
        <v>43737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H26" sqref="H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43736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43736</v>
      </c>
      <c r="B2" s="2">
        <v>1</v>
      </c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41"/>
      <c r="N2" s="150"/>
    </row>
    <row r="3" spans="1:20" ht="17.399999999999999" x14ac:dyDescent="0.3">
      <c r="A3" s="1">
        <f t="shared" si="0"/>
        <v>43736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43736</v>
      </c>
      <c r="O3" s="3"/>
      <c r="P3" s="3"/>
      <c r="Q3" s="3"/>
      <c r="R3" s="3"/>
    </row>
    <row r="4" spans="1:20" ht="17.399999999999999" x14ac:dyDescent="0.3">
      <c r="A4" s="1">
        <f t="shared" si="0"/>
        <v>43736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43736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43736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43736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43736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43736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360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1709</v>
      </c>
      <c r="O9" s="3"/>
      <c r="P9" s="3"/>
      <c r="Q9" s="40" t="str">
        <f>"24 N›Uvq ?? msL¨v = "&amp;H36</f>
        <v>24 N›Uvq ?? msL¨v = 360</v>
      </c>
    </row>
    <row r="10" spans="1:20" ht="57.6" x14ac:dyDescent="0.3">
      <c r="A10" s="1">
        <f t="shared" si="0"/>
        <v>43736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9" t="s">
        <v>142</v>
      </c>
      <c r="I10" s="65" t="str">
        <f>"me©‡gvU fwZ©
= "&amp;I36</f>
        <v>me©‡gvU fwZ©
= 87263</v>
      </c>
      <c r="J10" s="65" t="str">
        <f>"ch©v‡jvPbvi Rb¨ †cÖwiZ g„„Zz¨ 
= "&amp;J36</f>
        <v>ch©v‡jvPbvi Rb¨ †cÖwiZ g„„Zz¨ 
= 231</v>
      </c>
      <c r="K10" s="65" t="str">
        <f>"ch©v‡jvPbv m¤úbœK…Z g„„Zz¨ 
= "&amp;K36</f>
        <v>ch©v‡jvPbv m¤úbœK…Z g„„Zz¨ 
= 136</v>
      </c>
      <c r="L10" s="65" t="str">
        <f>"wbwðZ g„„Zz¨ 
= "&amp;L36</f>
        <v>wbwðZ g„„Zz¨ 
= 81</v>
      </c>
      <c r="M10" s="65" t="str">
        <f>"QvocÎ cÖvß †ivMx
 = "&amp;M36</f>
        <v>QvocÎ cÖvß †ivMx
 = 85323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43736</v>
      </c>
      <c r="B11" s="2" t="s">
        <v>9</v>
      </c>
      <c r="C11" s="12">
        <v>1</v>
      </c>
      <c r="D11" s="57" t="s">
        <v>10</v>
      </c>
      <c r="E11" s="13">
        <v>30</v>
      </c>
      <c r="F11" s="13">
        <v>0</v>
      </c>
      <c r="G11" s="13">
        <v>0</v>
      </c>
      <c r="H11" s="82">
        <f>SUM(E11:G11)</f>
        <v>30</v>
      </c>
      <c r="I11" s="104">
        <f>H11+'27.09'!I11</f>
        <v>7607</v>
      </c>
      <c r="J11" s="13">
        <v>40</v>
      </c>
      <c r="K11" s="13">
        <v>18</v>
      </c>
      <c r="L11" s="13">
        <v>8</v>
      </c>
      <c r="M11" s="14">
        <f t="shared" ref="M11:M23" si="1">I11-N11-J11</f>
        <v>7405</v>
      </c>
      <c r="N11" s="85">
        <v>162</v>
      </c>
      <c r="O11" s="3"/>
      <c r="P11" s="3"/>
      <c r="Q11" s="3"/>
      <c r="R11" s="3"/>
    </row>
    <row r="12" spans="1:20" x14ac:dyDescent="0.3">
      <c r="A12" s="1">
        <f t="shared" si="0"/>
        <v>43736</v>
      </c>
      <c r="B12" s="2" t="s">
        <v>11</v>
      </c>
      <c r="C12" s="15">
        <v>2</v>
      </c>
      <c r="D12" s="59" t="s">
        <v>144</v>
      </c>
      <c r="E12" s="13">
        <v>6</v>
      </c>
      <c r="F12" s="13">
        <v>0</v>
      </c>
      <c r="G12" s="13">
        <v>0</v>
      </c>
      <c r="H12" s="83">
        <f t="shared" ref="H12:H23" si="2">SUM(E12:G12)</f>
        <v>6</v>
      </c>
      <c r="I12" s="105">
        <f>H12+'27.09'!I12</f>
        <v>4423</v>
      </c>
      <c r="J12" s="16">
        <v>2</v>
      </c>
      <c r="K12" s="16">
        <v>0</v>
      </c>
      <c r="L12" s="16">
        <v>0</v>
      </c>
      <c r="M12" s="17">
        <f t="shared" si="1"/>
        <v>4314</v>
      </c>
      <c r="N12" s="86">
        <v>107</v>
      </c>
      <c r="O12" s="3"/>
      <c r="P12" s="3"/>
      <c r="Q12" s="3"/>
      <c r="R12" s="3"/>
    </row>
    <row r="13" spans="1:20" x14ac:dyDescent="0.3">
      <c r="A13" s="1">
        <f t="shared" si="0"/>
        <v>43736</v>
      </c>
      <c r="B13" s="2" t="s">
        <v>12</v>
      </c>
      <c r="C13" s="15">
        <v>3</v>
      </c>
      <c r="D13" s="59" t="s">
        <v>13</v>
      </c>
      <c r="E13" s="13">
        <v>4</v>
      </c>
      <c r="F13" s="13">
        <v>0</v>
      </c>
      <c r="G13" s="13">
        <v>0</v>
      </c>
      <c r="H13" s="83">
        <f t="shared" si="2"/>
        <v>4</v>
      </c>
      <c r="I13" s="105">
        <f>H13+'27.09'!I13</f>
        <v>1368</v>
      </c>
      <c r="J13" s="16">
        <v>15</v>
      </c>
      <c r="K13" s="16">
        <v>4</v>
      </c>
      <c r="L13" s="16">
        <v>4</v>
      </c>
      <c r="M13" s="17">
        <f t="shared" si="1"/>
        <v>1327</v>
      </c>
      <c r="N13" s="86">
        <v>26</v>
      </c>
      <c r="O13" s="3"/>
      <c r="Q13" s="3"/>
      <c r="R13" s="3"/>
    </row>
    <row r="14" spans="1:20" x14ac:dyDescent="0.3">
      <c r="A14" s="1">
        <f t="shared" si="0"/>
        <v>43736</v>
      </c>
      <c r="B14" s="2" t="s">
        <v>14</v>
      </c>
      <c r="C14" s="15">
        <v>4</v>
      </c>
      <c r="D14" s="59" t="s">
        <v>145</v>
      </c>
      <c r="E14" s="13">
        <v>8</v>
      </c>
      <c r="F14" s="13">
        <v>0</v>
      </c>
      <c r="G14" s="13">
        <v>0</v>
      </c>
      <c r="H14" s="83">
        <f t="shared" si="2"/>
        <v>8</v>
      </c>
      <c r="I14" s="105">
        <f>H14+'27.09'!I14</f>
        <v>3330</v>
      </c>
      <c r="J14" s="16">
        <v>7</v>
      </c>
      <c r="K14" s="16">
        <v>3</v>
      </c>
      <c r="L14" s="16">
        <v>0</v>
      </c>
      <c r="M14" s="17">
        <f t="shared" si="1"/>
        <v>3267</v>
      </c>
      <c r="N14" s="86">
        <v>56</v>
      </c>
      <c r="O14" s="3"/>
      <c r="P14" s="3"/>
      <c r="Q14" s="3"/>
      <c r="R14" s="3"/>
    </row>
    <row r="15" spans="1:20" ht="17.399999999999999" x14ac:dyDescent="0.3">
      <c r="A15" s="1">
        <f t="shared" si="0"/>
        <v>43736</v>
      </c>
      <c r="B15" s="2" t="s">
        <v>19</v>
      </c>
      <c r="C15" s="15">
        <v>5</v>
      </c>
      <c r="D15" s="59" t="s">
        <v>20</v>
      </c>
      <c r="E15" s="13">
        <v>7</v>
      </c>
      <c r="F15" s="13">
        <v>0</v>
      </c>
      <c r="G15" s="13">
        <v>0</v>
      </c>
      <c r="H15" s="83">
        <f t="shared" si="2"/>
        <v>7</v>
      </c>
      <c r="I15" s="105">
        <f>H15+'27.09'!I15</f>
        <v>1460</v>
      </c>
      <c r="J15" s="16">
        <v>3</v>
      </c>
      <c r="K15" s="16">
        <v>2</v>
      </c>
      <c r="L15" s="16">
        <v>2</v>
      </c>
      <c r="M15" s="17">
        <f t="shared" si="1"/>
        <v>1426</v>
      </c>
      <c r="N15" s="86">
        <v>31</v>
      </c>
      <c r="O15" s="3"/>
      <c r="P15" s="3"/>
      <c r="Q15" s="3"/>
      <c r="R15" s="3"/>
    </row>
    <row r="16" spans="1:20" ht="17.399999999999999" x14ac:dyDescent="0.3">
      <c r="A16" s="1">
        <f t="shared" si="0"/>
        <v>43736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H16+'27.09'!I16</f>
        <v>974</v>
      </c>
      <c r="J16" s="16"/>
      <c r="K16" s="16"/>
      <c r="L16" s="16">
        <v>0</v>
      </c>
      <c r="M16" s="17">
        <f t="shared" si="1"/>
        <v>968</v>
      </c>
      <c r="N16" s="86">
        <v>6</v>
      </c>
      <c r="O16" s="3"/>
      <c r="P16" s="3"/>
      <c r="Q16" s="3"/>
      <c r="R16" s="3"/>
    </row>
    <row r="17" spans="1:18" x14ac:dyDescent="0.3">
      <c r="A17" s="1">
        <f t="shared" si="0"/>
        <v>43736</v>
      </c>
      <c r="B17" s="2" t="s">
        <v>23</v>
      </c>
      <c r="C17" s="15">
        <v>7</v>
      </c>
      <c r="D17" s="61" t="s">
        <v>24</v>
      </c>
      <c r="E17" s="13">
        <v>7</v>
      </c>
      <c r="F17" s="13">
        <v>0</v>
      </c>
      <c r="G17" s="13">
        <v>0</v>
      </c>
      <c r="H17" s="83">
        <f t="shared" si="2"/>
        <v>7</v>
      </c>
      <c r="I17" s="105">
        <f>H17+'27.09'!I17</f>
        <v>3785</v>
      </c>
      <c r="J17" s="16">
        <v>15</v>
      </c>
      <c r="K17" s="16">
        <v>7</v>
      </c>
      <c r="L17" s="16">
        <v>3</v>
      </c>
      <c r="M17" s="17">
        <f t="shared" si="1"/>
        <v>3723</v>
      </c>
      <c r="N17" s="86">
        <v>47</v>
      </c>
      <c r="O17" s="3"/>
      <c r="P17" s="3"/>
      <c r="Q17" s="3"/>
      <c r="R17" s="3"/>
    </row>
    <row r="18" spans="1:18" ht="17.399999999999999" x14ac:dyDescent="0.3">
      <c r="A18" s="1">
        <f t="shared" si="0"/>
        <v>43736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H18+'27.09'!I18</f>
        <v>338</v>
      </c>
      <c r="J18" s="16"/>
      <c r="K18" s="16"/>
      <c r="L18" s="16">
        <v>0</v>
      </c>
      <c r="M18" s="17">
        <f t="shared" si="1"/>
        <v>337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43736</v>
      </c>
      <c r="B19" s="2" t="s">
        <v>27</v>
      </c>
      <c r="C19" s="15">
        <v>9</v>
      </c>
      <c r="D19" s="61" t="s">
        <v>28</v>
      </c>
      <c r="E19" s="13">
        <v>3</v>
      </c>
      <c r="F19" s="13">
        <v>0</v>
      </c>
      <c r="G19" s="13">
        <v>0</v>
      </c>
      <c r="H19" s="83">
        <f t="shared" si="2"/>
        <v>3</v>
      </c>
      <c r="I19" s="105">
        <f>H19+'27.09'!I19</f>
        <v>1639</v>
      </c>
      <c r="J19" s="16">
        <v>0</v>
      </c>
      <c r="K19" s="16">
        <v>0</v>
      </c>
      <c r="L19" s="16">
        <v>0</v>
      </c>
      <c r="M19" s="17">
        <f t="shared" si="1"/>
        <v>1607</v>
      </c>
      <c r="N19" s="86">
        <v>32</v>
      </c>
      <c r="O19" s="3"/>
      <c r="P19" s="3"/>
      <c r="Q19" s="3"/>
      <c r="R19" s="3"/>
    </row>
    <row r="20" spans="1:18" x14ac:dyDescent="0.3">
      <c r="A20" s="1">
        <f t="shared" si="0"/>
        <v>43736</v>
      </c>
      <c r="B20" s="2" t="s">
        <v>29</v>
      </c>
      <c r="C20" s="15">
        <v>10</v>
      </c>
      <c r="D20" s="59" t="s">
        <v>30</v>
      </c>
      <c r="E20" s="13">
        <v>11</v>
      </c>
      <c r="F20" s="13">
        <v>0</v>
      </c>
      <c r="G20" s="13">
        <v>0</v>
      </c>
      <c r="H20" s="83">
        <f t="shared" si="2"/>
        <v>11</v>
      </c>
      <c r="I20" s="105">
        <f>H20+'27.09'!I20</f>
        <v>2784</v>
      </c>
      <c r="J20" s="16">
        <v>2</v>
      </c>
      <c r="K20" s="16">
        <v>2</v>
      </c>
      <c r="L20" s="16">
        <v>2</v>
      </c>
      <c r="M20" s="17">
        <f t="shared" si="1"/>
        <v>2721</v>
      </c>
      <c r="N20" s="86">
        <v>61</v>
      </c>
      <c r="O20" s="3"/>
      <c r="P20" s="3"/>
      <c r="Q20" s="3"/>
      <c r="R20" s="3"/>
    </row>
    <row r="21" spans="1:18" ht="22.2" customHeight="1" x14ac:dyDescent="0.3">
      <c r="A21" s="1">
        <f t="shared" si="0"/>
        <v>43736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H21+'27.09'!I21</f>
        <v>236</v>
      </c>
      <c r="J21" s="16"/>
      <c r="K21" s="16"/>
      <c r="L21" s="16"/>
      <c r="M21" s="17">
        <f t="shared" si="1"/>
        <v>236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H22+'27.09'!I22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43736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76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76</v>
      </c>
      <c r="I24" s="94">
        <f t="shared" si="3"/>
        <v>28019</v>
      </c>
      <c r="J24" s="92">
        <f t="shared" si="3"/>
        <v>84</v>
      </c>
      <c r="K24" s="92">
        <f t="shared" si="3"/>
        <v>36</v>
      </c>
      <c r="L24" s="92">
        <f t="shared" si="3"/>
        <v>19</v>
      </c>
      <c r="M24" s="95">
        <f t="shared" si="3"/>
        <v>27406</v>
      </c>
      <c r="N24" s="96">
        <f t="shared" si="3"/>
        <v>529</v>
      </c>
      <c r="O24" s="3"/>
      <c r="P24" s="3"/>
      <c r="Q24" s="3"/>
      <c r="R24" s="3"/>
    </row>
    <row r="25" spans="1:18" x14ac:dyDescent="0.3">
      <c r="A25" s="1">
        <f t="shared" ref="A25:A88" si="4">$N$3</f>
        <v>43736</v>
      </c>
      <c r="B25" s="2">
        <v>1</v>
      </c>
      <c r="C25" s="78"/>
      <c r="D25" s="79" t="s">
        <v>119</v>
      </c>
      <c r="E25" s="97">
        <f>E75</f>
        <v>26</v>
      </c>
      <c r="F25" s="98">
        <f t="shared" ref="F25:N25" si="5">F75</f>
        <v>0</v>
      </c>
      <c r="G25" s="98">
        <f t="shared" si="5"/>
        <v>0</v>
      </c>
      <c r="H25" s="99">
        <f t="shared" si="5"/>
        <v>26</v>
      </c>
      <c r="I25" s="97">
        <f t="shared" si="5"/>
        <v>18830</v>
      </c>
      <c r="J25" s="98">
        <f t="shared" si="5"/>
        <v>104</v>
      </c>
      <c r="K25" s="98">
        <f t="shared" si="5"/>
        <v>85</v>
      </c>
      <c r="L25" s="100">
        <f t="shared" si="5"/>
        <v>58</v>
      </c>
      <c r="M25" s="101">
        <f t="shared" si="5"/>
        <v>18626</v>
      </c>
      <c r="N25" s="102">
        <f t="shared" si="5"/>
        <v>100</v>
      </c>
      <c r="O25" s="3"/>
      <c r="P25" s="3"/>
      <c r="Q25" s="3"/>
      <c r="R25" s="3"/>
    </row>
    <row r="26" spans="1:18" x14ac:dyDescent="0.3">
      <c r="A26" s="1">
        <f t="shared" si="4"/>
        <v>43736</v>
      </c>
      <c r="B26" s="2">
        <v>1</v>
      </c>
      <c r="C26" s="78"/>
      <c r="D26" s="79" t="s">
        <v>154</v>
      </c>
      <c r="E26" s="97">
        <f>E24+E25</f>
        <v>102</v>
      </c>
      <c r="F26" s="98">
        <f t="shared" ref="F26:N26" si="6">F24+F25</f>
        <v>0</v>
      </c>
      <c r="G26" s="98">
        <f t="shared" si="6"/>
        <v>0</v>
      </c>
      <c r="H26" s="99">
        <f t="shared" si="6"/>
        <v>102</v>
      </c>
      <c r="I26" s="97">
        <f t="shared" si="6"/>
        <v>46849</v>
      </c>
      <c r="J26" s="98">
        <f t="shared" si="6"/>
        <v>188</v>
      </c>
      <c r="K26" s="98">
        <f t="shared" si="6"/>
        <v>121</v>
      </c>
      <c r="L26" s="100">
        <f t="shared" si="6"/>
        <v>77</v>
      </c>
      <c r="M26" s="101">
        <f t="shared" si="6"/>
        <v>46032</v>
      </c>
      <c r="N26" s="102">
        <f t="shared" si="6"/>
        <v>629</v>
      </c>
      <c r="O26" s="3"/>
      <c r="P26" s="67"/>
      <c r="Q26" s="3"/>
      <c r="R26" s="3"/>
    </row>
    <row r="27" spans="1:18" x14ac:dyDescent="0.3">
      <c r="A27" s="1">
        <f t="shared" si="4"/>
        <v>43736</v>
      </c>
      <c r="B27" s="2">
        <v>1</v>
      </c>
      <c r="C27" s="80"/>
      <c r="D27" s="81" t="s">
        <v>120</v>
      </c>
      <c r="E27" s="97">
        <f>SUM(E28:E35)</f>
        <v>258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258</v>
      </c>
      <c r="I27" s="97">
        <f t="shared" si="7"/>
        <v>40414</v>
      </c>
      <c r="J27" s="98">
        <f t="shared" si="7"/>
        <v>43</v>
      </c>
      <c r="K27" s="98">
        <f t="shared" si="7"/>
        <v>15</v>
      </c>
      <c r="L27" s="100">
        <f t="shared" si="7"/>
        <v>4</v>
      </c>
      <c r="M27" s="101">
        <f t="shared" si="7"/>
        <v>39291</v>
      </c>
      <c r="N27" s="102">
        <f t="shared" si="7"/>
        <v>1080</v>
      </c>
      <c r="O27" s="3"/>
      <c r="P27" s="3"/>
      <c r="Q27" s="3"/>
      <c r="R27" s="3"/>
    </row>
    <row r="28" spans="1:18" x14ac:dyDescent="0.3">
      <c r="A28" s="1">
        <f t="shared" si="4"/>
        <v>43736</v>
      </c>
      <c r="B28" s="2" t="s">
        <v>31</v>
      </c>
      <c r="C28" s="12">
        <v>1</v>
      </c>
      <c r="D28" s="48" t="s">
        <v>32</v>
      </c>
      <c r="E28" s="13">
        <v>63</v>
      </c>
      <c r="F28" s="13">
        <v>0</v>
      </c>
      <c r="G28" s="13">
        <v>0</v>
      </c>
      <c r="H28" s="82">
        <f t="shared" ref="H28:H35" si="8">SUM(E28:G28)</f>
        <v>63</v>
      </c>
      <c r="I28" s="104">
        <f>H28+'27.09'!I28</f>
        <v>10005</v>
      </c>
      <c r="J28" s="13">
        <v>9</v>
      </c>
      <c r="K28" s="13">
        <v>2</v>
      </c>
      <c r="L28" s="13">
        <v>1</v>
      </c>
      <c r="M28" s="14">
        <f t="shared" ref="M28:M35" si="9">I28-N28-J28</f>
        <v>9763</v>
      </c>
      <c r="N28" s="85">
        <v>233</v>
      </c>
      <c r="O28" s="3"/>
      <c r="P28" s="3"/>
      <c r="Q28" s="3"/>
      <c r="R28" s="3"/>
    </row>
    <row r="29" spans="1:18" x14ac:dyDescent="0.3">
      <c r="A29" s="1">
        <f t="shared" si="4"/>
        <v>43736</v>
      </c>
      <c r="B29" s="2" t="s">
        <v>33</v>
      </c>
      <c r="C29" s="15">
        <v>2</v>
      </c>
      <c r="D29" s="50" t="s">
        <v>156</v>
      </c>
      <c r="E29" s="13">
        <v>31</v>
      </c>
      <c r="F29" s="13">
        <v>0</v>
      </c>
      <c r="G29" s="13">
        <v>0</v>
      </c>
      <c r="H29" s="83">
        <f t="shared" si="8"/>
        <v>31</v>
      </c>
      <c r="I29" s="105">
        <f>H29+'27.09'!I29</f>
        <v>6674</v>
      </c>
      <c r="J29" s="16">
        <v>5</v>
      </c>
      <c r="K29" s="16">
        <v>2</v>
      </c>
      <c r="L29" s="16">
        <v>0</v>
      </c>
      <c r="M29" s="17">
        <f t="shared" si="9"/>
        <v>6502</v>
      </c>
      <c r="N29" s="86">
        <v>167</v>
      </c>
      <c r="O29" s="3"/>
      <c r="P29" s="3"/>
      <c r="Q29" s="3"/>
      <c r="R29" s="3"/>
    </row>
    <row r="30" spans="1:18" x14ac:dyDescent="0.3">
      <c r="A30" s="1">
        <f t="shared" si="4"/>
        <v>43736</v>
      </c>
      <c r="B30" s="2" t="s">
        <v>35</v>
      </c>
      <c r="C30" s="15">
        <v>3</v>
      </c>
      <c r="D30" s="50" t="s">
        <v>36</v>
      </c>
      <c r="E30" s="13">
        <v>107</v>
      </c>
      <c r="F30" s="13">
        <v>0</v>
      </c>
      <c r="G30" s="13">
        <v>0</v>
      </c>
      <c r="H30" s="83">
        <f t="shared" si="8"/>
        <v>107</v>
      </c>
      <c r="I30" s="105">
        <f>H30+'27.09'!I30</f>
        <v>8836</v>
      </c>
      <c r="J30" s="16">
        <v>11</v>
      </c>
      <c r="K30" s="16">
        <v>7</v>
      </c>
      <c r="L30" s="16">
        <v>2</v>
      </c>
      <c r="M30" s="17">
        <f t="shared" si="9"/>
        <v>8462</v>
      </c>
      <c r="N30" s="86">
        <v>363</v>
      </c>
      <c r="O30" s="3"/>
      <c r="P30" s="3"/>
      <c r="Q30" s="3"/>
      <c r="R30" s="3"/>
    </row>
    <row r="31" spans="1:18" x14ac:dyDescent="0.3">
      <c r="A31" s="1">
        <f t="shared" si="4"/>
        <v>43736</v>
      </c>
      <c r="B31" s="2" t="s">
        <v>37</v>
      </c>
      <c r="C31" s="15">
        <v>4</v>
      </c>
      <c r="D31" s="50" t="s">
        <v>38</v>
      </c>
      <c r="E31" s="13">
        <v>8</v>
      </c>
      <c r="F31" s="13">
        <v>0</v>
      </c>
      <c r="G31" s="13">
        <v>0</v>
      </c>
      <c r="H31" s="83">
        <f t="shared" si="8"/>
        <v>8</v>
      </c>
      <c r="I31" s="105">
        <f>H31+'27.09'!I31</f>
        <v>1964</v>
      </c>
      <c r="J31" s="16">
        <v>4</v>
      </c>
      <c r="K31" s="16">
        <v>1</v>
      </c>
      <c r="L31" s="16">
        <v>1</v>
      </c>
      <c r="M31" s="17">
        <f t="shared" si="9"/>
        <v>1932</v>
      </c>
      <c r="N31" s="86">
        <v>28</v>
      </c>
      <c r="O31" s="3"/>
      <c r="P31" s="3"/>
      <c r="Q31" s="3"/>
      <c r="R31" s="3"/>
    </row>
    <row r="32" spans="1:18" x14ac:dyDescent="0.3">
      <c r="A32" s="1">
        <f t="shared" si="4"/>
        <v>43736</v>
      </c>
      <c r="B32" s="2" t="s">
        <v>39</v>
      </c>
      <c r="C32" s="15">
        <v>5</v>
      </c>
      <c r="D32" s="50" t="s">
        <v>40</v>
      </c>
      <c r="E32" s="13">
        <v>16</v>
      </c>
      <c r="F32" s="13">
        <v>0</v>
      </c>
      <c r="G32" s="13">
        <v>0</v>
      </c>
      <c r="H32" s="83">
        <f t="shared" si="8"/>
        <v>16</v>
      </c>
      <c r="I32" s="105">
        <f>H32+'27.09'!I32</f>
        <v>4238</v>
      </c>
      <c r="J32" s="16">
        <v>5</v>
      </c>
      <c r="K32" s="16">
        <v>0</v>
      </c>
      <c r="L32" s="16">
        <v>0</v>
      </c>
      <c r="M32" s="17">
        <f t="shared" si="9"/>
        <v>4129</v>
      </c>
      <c r="N32" s="86">
        <v>104</v>
      </c>
      <c r="O32" s="3"/>
      <c r="P32" s="3"/>
      <c r="Q32" s="3"/>
      <c r="R32" s="3"/>
    </row>
    <row r="33" spans="1:18" x14ac:dyDescent="0.3">
      <c r="A33" s="1">
        <f t="shared" si="4"/>
        <v>43736</v>
      </c>
      <c r="B33" s="2" t="s">
        <v>41</v>
      </c>
      <c r="C33" s="15">
        <v>6</v>
      </c>
      <c r="D33" s="50" t="s">
        <v>42</v>
      </c>
      <c r="E33" s="13">
        <v>30</v>
      </c>
      <c r="F33" s="13">
        <v>0</v>
      </c>
      <c r="G33" s="13">
        <v>0</v>
      </c>
      <c r="H33" s="83">
        <f t="shared" si="8"/>
        <v>30</v>
      </c>
      <c r="I33" s="105">
        <f>H33+'27.09'!I33</f>
        <v>5638</v>
      </c>
      <c r="J33" s="16">
        <v>5</v>
      </c>
      <c r="K33" s="16">
        <v>3</v>
      </c>
      <c r="L33" s="16">
        <v>0</v>
      </c>
      <c r="M33" s="17">
        <f t="shared" si="9"/>
        <v>5489</v>
      </c>
      <c r="N33" s="86">
        <v>144</v>
      </c>
      <c r="O33" s="3"/>
      <c r="P33" s="3"/>
      <c r="Q33" s="3"/>
      <c r="R33" s="3"/>
    </row>
    <row r="34" spans="1:18" x14ac:dyDescent="0.3">
      <c r="A34" s="1">
        <f t="shared" si="4"/>
        <v>43736</v>
      </c>
      <c r="B34" s="2" t="s">
        <v>43</v>
      </c>
      <c r="C34" s="15">
        <v>7</v>
      </c>
      <c r="D34" s="50" t="s">
        <v>44</v>
      </c>
      <c r="E34" s="13">
        <v>1</v>
      </c>
      <c r="F34" s="13">
        <v>0</v>
      </c>
      <c r="G34" s="13">
        <v>0</v>
      </c>
      <c r="H34" s="83">
        <f t="shared" si="8"/>
        <v>1</v>
      </c>
      <c r="I34" s="105">
        <f>H34+'27.09'!I34</f>
        <v>929</v>
      </c>
      <c r="J34" s="16">
        <v>0</v>
      </c>
      <c r="K34" s="16">
        <v>0</v>
      </c>
      <c r="L34" s="16">
        <v>0</v>
      </c>
      <c r="M34" s="17">
        <f t="shared" si="9"/>
        <v>919</v>
      </c>
      <c r="N34" s="86">
        <v>10</v>
      </c>
      <c r="O34" s="3"/>
      <c r="P34" s="3"/>
      <c r="Q34" s="3"/>
      <c r="R34" s="3"/>
    </row>
    <row r="35" spans="1:18" x14ac:dyDescent="0.3">
      <c r="A35" s="1">
        <f t="shared" si="4"/>
        <v>43736</v>
      </c>
      <c r="B35" s="2" t="s">
        <v>45</v>
      </c>
      <c r="C35" s="20">
        <v>8</v>
      </c>
      <c r="D35" s="54" t="s">
        <v>46</v>
      </c>
      <c r="E35" s="13">
        <v>2</v>
      </c>
      <c r="F35" s="13">
        <v>0</v>
      </c>
      <c r="G35" s="13">
        <v>0</v>
      </c>
      <c r="H35" s="84">
        <f t="shared" si="8"/>
        <v>2</v>
      </c>
      <c r="I35" s="106">
        <f>H35+'27.09'!I35</f>
        <v>2130</v>
      </c>
      <c r="J35" s="18">
        <v>4</v>
      </c>
      <c r="K35" s="18">
        <v>0</v>
      </c>
      <c r="L35" s="18">
        <v>0</v>
      </c>
      <c r="M35" s="19">
        <f t="shared" si="9"/>
        <v>2095</v>
      </c>
      <c r="N35" s="87">
        <v>31</v>
      </c>
      <c r="O35" s="3"/>
      <c r="P35" s="3"/>
      <c r="Q35" s="3"/>
      <c r="R35" s="3"/>
    </row>
    <row r="36" spans="1:18" x14ac:dyDescent="0.3">
      <c r="A36" s="1">
        <f t="shared" si="4"/>
        <v>43736</v>
      </c>
      <c r="B36" s="2">
        <v>1</v>
      </c>
      <c r="C36" s="103"/>
      <c r="D36" s="22" t="s">
        <v>47</v>
      </c>
      <c r="E36" s="23">
        <f>SUM(E26:E27)</f>
        <v>360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360</v>
      </c>
      <c r="I36" s="23">
        <f t="shared" si="10"/>
        <v>87263</v>
      </c>
      <c r="J36" s="23">
        <f t="shared" si="10"/>
        <v>231</v>
      </c>
      <c r="K36" s="23">
        <f t="shared" si="10"/>
        <v>136</v>
      </c>
      <c r="L36" s="23">
        <f t="shared" si="10"/>
        <v>81</v>
      </c>
      <c r="M36" s="23">
        <f t="shared" si="10"/>
        <v>85323</v>
      </c>
      <c r="N36" s="23">
        <f t="shared" si="10"/>
        <v>1709</v>
      </c>
      <c r="O36" s="3"/>
      <c r="P36" s="3"/>
      <c r="Q36" s="3"/>
      <c r="R36" s="3"/>
    </row>
    <row r="37" spans="1:18" ht="21.6" customHeight="1" x14ac:dyDescent="0.3">
      <c r="A37" s="1">
        <f t="shared" si="4"/>
        <v>43736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43736</v>
      </c>
      <c r="B38" s="64">
        <v>1</v>
      </c>
      <c r="C38" s="69"/>
      <c r="D38" s="306" t="s">
        <v>191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43736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43736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43736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43736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43736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26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100</v>
      </c>
      <c r="O43" s="3"/>
      <c r="P43" s="3"/>
      <c r="Q43" s="3"/>
      <c r="R43" s="3"/>
    </row>
    <row r="44" spans="1:18" ht="58.2" customHeight="1" x14ac:dyDescent="0.3">
      <c r="A44" s="1">
        <f t="shared" si="4"/>
        <v>43736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9" t="s">
        <v>142</v>
      </c>
      <c r="I44" s="65" t="str">
        <f>"me©‡gvU fwZ© 
= "&amp;I75</f>
        <v>me©‡gvU fwZ© 
= 18830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85</v>
      </c>
      <c r="L44" s="65" t="str">
        <f>"wbwðZ g„„Zz¨ 
= "&amp;L75</f>
        <v>wbwðZ g„„Zz¨ 
= 58</v>
      </c>
      <c r="M44" s="65" t="str">
        <f>"QvocÎ cÖvß †ivMx
 = "&amp;M75</f>
        <v>QvocÎ cÖvß †ivMx
 = 18626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43736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H45+'27.09'!I45</f>
        <v>1170</v>
      </c>
      <c r="J45" s="13">
        <v>3</v>
      </c>
      <c r="K45" s="13">
        <v>2</v>
      </c>
      <c r="L45" s="13">
        <v>1</v>
      </c>
      <c r="M45" s="14">
        <f t="shared" ref="M45:M74" si="12">I45-N45-J45</f>
        <v>1165</v>
      </c>
      <c r="N45" s="85">
        <v>2</v>
      </c>
      <c r="O45" s="3"/>
      <c r="P45" s="3"/>
      <c r="Q45" s="3"/>
      <c r="R45" s="3"/>
    </row>
    <row r="46" spans="1:18" ht="17.55" customHeight="1" x14ac:dyDescent="0.3">
      <c r="A46" s="1">
        <f t="shared" si="4"/>
        <v>43736</v>
      </c>
      <c r="B46" s="2" t="s">
        <v>15</v>
      </c>
      <c r="C46" s="33">
        <v>2</v>
      </c>
      <c r="D46" s="50" t="s">
        <v>16</v>
      </c>
      <c r="E46" s="13">
        <v>4</v>
      </c>
      <c r="F46" s="13">
        <v>0</v>
      </c>
      <c r="G46" s="13">
        <v>0</v>
      </c>
      <c r="H46" s="83">
        <f t="shared" si="11"/>
        <v>4</v>
      </c>
      <c r="I46" s="105">
        <f>H46+'27.09'!I46</f>
        <v>1754</v>
      </c>
      <c r="J46" s="16">
        <v>11</v>
      </c>
      <c r="K46" s="16">
        <v>7</v>
      </c>
      <c r="L46" s="16">
        <v>5</v>
      </c>
      <c r="M46" s="17">
        <f t="shared" si="12"/>
        <v>1729</v>
      </c>
      <c r="N46" s="86">
        <v>14</v>
      </c>
      <c r="O46" s="3"/>
      <c r="P46" s="3"/>
      <c r="Q46" s="3"/>
      <c r="R46" s="3"/>
    </row>
    <row r="47" spans="1:18" ht="17.55" customHeight="1" x14ac:dyDescent="0.3">
      <c r="A47" s="1">
        <f t="shared" si="4"/>
        <v>43736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H47+'27.09'!I47</f>
        <v>632</v>
      </c>
      <c r="J47" s="16">
        <v>4</v>
      </c>
      <c r="K47" s="16">
        <v>2</v>
      </c>
      <c r="L47" s="16">
        <v>1</v>
      </c>
      <c r="M47" s="17">
        <f t="shared" si="12"/>
        <v>627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43736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H48+'27.09'!I48</f>
        <v>720</v>
      </c>
      <c r="J48" s="16">
        <v>8</v>
      </c>
      <c r="K48" s="16">
        <v>5</v>
      </c>
      <c r="L48" s="16">
        <v>3</v>
      </c>
      <c r="M48" s="17">
        <f t="shared" si="12"/>
        <v>705</v>
      </c>
      <c r="N48" s="86">
        <v>7</v>
      </c>
      <c r="O48" s="3"/>
      <c r="P48" s="3"/>
      <c r="Q48" s="3"/>
      <c r="R48" s="3"/>
    </row>
    <row r="49" spans="1:18" ht="17.55" customHeight="1" x14ac:dyDescent="0.3">
      <c r="A49" s="1">
        <f t="shared" si="4"/>
        <v>43736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H49+'27.09'!I49</f>
        <v>861</v>
      </c>
      <c r="J49" s="16">
        <v>12</v>
      </c>
      <c r="K49" s="16">
        <v>12</v>
      </c>
      <c r="L49" s="16">
        <v>12</v>
      </c>
      <c r="M49" s="17">
        <f t="shared" si="12"/>
        <v>849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43736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H50+'27.09'!I50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43736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H51+'27.09'!I51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43736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H52+'27.09'!I52</f>
        <v>343</v>
      </c>
      <c r="J52" s="16">
        <v>1</v>
      </c>
      <c r="K52" s="16">
        <v>1</v>
      </c>
      <c r="L52" s="16">
        <v>1</v>
      </c>
      <c r="M52" s="17">
        <f t="shared" si="12"/>
        <v>338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43736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H53+'27.09'!I53</f>
        <v>207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43736</v>
      </c>
      <c r="B54" s="2" t="s">
        <v>75</v>
      </c>
      <c r="C54" s="33">
        <v>10</v>
      </c>
      <c r="D54" s="50" t="s">
        <v>76</v>
      </c>
      <c r="E54" s="13">
        <v>5</v>
      </c>
      <c r="F54" s="13">
        <v>0</v>
      </c>
      <c r="G54" s="13">
        <v>0</v>
      </c>
      <c r="H54" s="83">
        <f t="shared" si="11"/>
        <v>5</v>
      </c>
      <c r="I54" s="105">
        <f>H54+'27.09'!I54</f>
        <v>1599</v>
      </c>
      <c r="J54" s="16">
        <v>1</v>
      </c>
      <c r="K54" s="16">
        <v>1</v>
      </c>
      <c r="L54" s="16">
        <v>1</v>
      </c>
      <c r="M54" s="17">
        <f t="shared" si="12"/>
        <v>1588</v>
      </c>
      <c r="N54" s="86">
        <v>10</v>
      </c>
      <c r="O54" s="3"/>
      <c r="P54" s="3"/>
      <c r="Q54" s="3"/>
      <c r="R54" s="3"/>
    </row>
    <row r="55" spans="1:18" ht="17.55" customHeight="1" x14ac:dyDescent="0.3">
      <c r="A55" s="1">
        <f t="shared" si="4"/>
        <v>43736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H55+'27.09'!I55</f>
        <v>219</v>
      </c>
      <c r="J55" s="16"/>
      <c r="K55" s="16"/>
      <c r="L55" s="16">
        <v>0</v>
      </c>
      <c r="M55" s="17">
        <f t="shared" si="12"/>
        <v>219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43736</v>
      </c>
      <c r="B56" s="2" t="s">
        <v>79</v>
      </c>
      <c r="C56" s="33">
        <v>12</v>
      </c>
      <c r="D56" s="50" t="s">
        <v>80</v>
      </c>
      <c r="E56" s="13">
        <v>1</v>
      </c>
      <c r="F56" s="13">
        <v>0</v>
      </c>
      <c r="G56" s="13">
        <v>0</v>
      </c>
      <c r="H56" s="83">
        <f t="shared" si="11"/>
        <v>1</v>
      </c>
      <c r="I56" s="105">
        <f>H56+'27.09'!I56</f>
        <v>141</v>
      </c>
      <c r="J56" s="16">
        <v>1</v>
      </c>
      <c r="K56" s="16">
        <v>1</v>
      </c>
      <c r="L56" s="16">
        <v>1</v>
      </c>
      <c r="M56" s="17">
        <f t="shared" si="12"/>
        <v>139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43736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H57+'27.09'!I57</f>
        <v>653</v>
      </c>
      <c r="J57" s="16">
        <v>4</v>
      </c>
      <c r="K57" s="16">
        <v>4</v>
      </c>
      <c r="L57" s="16">
        <v>1</v>
      </c>
      <c r="M57" s="17">
        <f t="shared" si="12"/>
        <v>644</v>
      </c>
      <c r="N57" s="86">
        <v>5</v>
      </c>
      <c r="O57" s="3"/>
      <c r="P57" s="3"/>
      <c r="Q57" s="3"/>
      <c r="R57" s="3"/>
    </row>
    <row r="58" spans="1:18" ht="17.55" customHeight="1" x14ac:dyDescent="0.3">
      <c r="A58" s="1">
        <f t="shared" si="4"/>
        <v>43736</v>
      </c>
      <c r="B58" s="2" t="s">
        <v>83</v>
      </c>
      <c r="C58" s="33">
        <v>14</v>
      </c>
      <c r="D58" s="50" t="s">
        <v>84</v>
      </c>
      <c r="E58" s="13">
        <v>4</v>
      </c>
      <c r="F58" s="13">
        <v>0</v>
      </c>
      <c r="G58" s="13">
        <v>0</v>
      </c>
      <c r="H58" s="83">
        <f t="shared" si="11"/>
        <v>4</v>
      </c>
      <c r="I58" s="105">
        <f>H58+'27.09'!I58</f>
        <v>1315</v>
      </c>
      <c r="J58" s="16">
        <v>6</v>
      </c>
      <c r="K58" s="16">
        <v>6</v>
      </c>
      <c r="L58" s="16">
        <v>4</v>
      </c>
      <c r="M58" s="17">
        <f t="shared" si="12"/>
        <v>1298</v>
      </c>
      <c r="N58" s="86">
        <v>11</v>
      </c>
      <c r="O58" s="3"/>
      <c r="P58" s="3"/>
      <c r="Q58" s="3"/>
      <c r="R58" s="3"/>
    </row>
    <row r="59" spans="1:18" ht="17.55" customHeight="1" x14ac:dyDescent="0.3">
      <c r="A59" s="1">
        <f t="shared" si="4"/>
        <v>43736</v>
      </c>
      <c r="B59" s="2" t="s">
        <v>85</v>
      </c>
      <c r="C59" s="33">
        <v>15</v>
      </c>
      <c r="D59" s="50" t="s">
        <v>86</v>
      </c>
      <c r="E59" s="13">
        <v>4</v>
      </c>
      <c r="F59" s="13">
        <v>0</v>
      </c>
      <c r="G59" s="13">
        <v>0</v>
      </c>
      <c r="H59" s="83">
        <f t="shared" si="11"/>
        <v>4</v>
      </c>
      <c r="I59" s="105">
        <f>H59+'27.09'!I59</f>
        <v>732</v>
      </c>
      <c r="J59" s="16">
        <v>8</v>
      </c>
      <c r="K59" s="16">
        <v>7</v>
      </c>
      <c r="L59" s="16">
        <v>6</v>
      </c>
      <c r="M59" s="17">
        <f t="shared" si="12"/>
        <v>719</v>
      </c>
      <c r="N59" s="86">
        <v>5</v>
      </c>
      <c r="O59" s="3"/>
      <c r="P59" s="3"/>
      <c r="Q59" s="3"/>
      <c r="R59" s="3"/>
    </row>
    <row r="60" spans="1:18" ht="17.55" customHeight="1" x14ac:dyDescent="0.3">
      <c r="A60" s="1">
        <f t="shared" si="4"/>
        <v>43736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H60+'27.09'!I60</f>
        <v>346</v>
      </c>
      <c r="J60" s="16"/>
      <c r="K60" s="16"/>
      <c r="L60" s="16">
        <v>0</v>
      </c>
      <c r="M60" s="17">
        <f t="shared" si="12"/>
        <v>345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43736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H61+'27.09'!I61</f>
        <v>460</v>
      </c>
      <c r="J61" s="16"/>
      <c r="K61" s="16"/>
      <c r="L61" s="16">
        <v>0</v>
      </c>
      <c r="M61" s="17">
        <f t="shared" si="12"/>
        <v>459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43736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H62+'27.09'!I62</f>
        <v>821</v>
      </c>
      <c r="J62" s="16"/>
      <c r="K62" s="16"/>
      <c r="L62" s="16">
        <v>0</v>
      </c>
      <c r="M62" s="17">
        <f t="shared" si="12"/>
        <v>818</v>
      </c>
      <c r="N62" s="86">
        <v>3</v>
      </c>
      <c r="O62" s="3"/>
      <c r="P62" s="3"/>
      <c r="Q62" s="3"/>
      <c r="R62" s="3"/>
    </row>
    <row r="63" spans="1:18" ht="17.55" customHeight="1" x14ac:dyDescent="0.3">
      <c r="A63" s="1">
        <f t="shared" si="4"/>
        <v>43736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H63+'27.09'!I63</f>
        <v>770</v>
      </c>
      <c r="J63" s="16">
        <v>6</v>
      </c>
      <c r="K63" s="16">
        <v>5</v>
      </c>
      <c r="L63" s="16">
        <v>5</v>
      </c>
      <c r="M63" s="17">
        <f t="shared" si="12"/>
        <v>760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43736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H64+'27.09'!I64</f>
        <v>944</v>
      </c>
      <c r="J64" s="16"/>
      <c r="K64" s="16"/>
      <c r="L64" s="16">
        <v>0</v>
      </c>
      <c r="M64" s="17">
        <f t="shared" si="12"/>
        <v>940</v>
      </c>
      <c r="N64" s="86">
        <v>4</v>
      </c>
      <c r="O64" s="3"/>
      <c r="P64" s="3"/>
      <c r="Q64" s="3"/>
      <c r="R64" s="3"/>
    </row>
    <row r="65" spans="1:18" ht="17.55" customHeight="1" x14ac:dyDescent="0.3">
      <c r="A65" s="1">
        <f t="shared" si="4"/>
        <v>43736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H65+'27.09'!I65</f>
        <v>466</v>
      </c>
      <c r="J65" s="16">
        <v>4</v>
      </c>
      <c r="K65" s="16">
        <v>4</v>
      </c>
      <c r="L65" s="16">
        <v>4</v>
      </c>
      <c r="M65" s="17">
        <f t="shared" si="12"/>
        <v>462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43736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H66+'27.09'!I66</f>
        <v>306</v>
      </c>
      <c r="J66" s="16">
        <v>7</v>
      </c>
      <c r="K66" s="16">
        <v>7</v>
      </c>
      <c r="L66" s="16">
        <v>3</v>
      </c>
      <c r="M66" s="17">
        <f t="shared" si="12"/>
        <v>298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43736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H67+'27.09'!I67</f>
        <v>691</v>
      </c>
      <c r="J67" s="16">
        <v>7</v>
      </c>
      <c r="K67" s="16">
        <v>5</v>
      </c>
      <c r="L67" s="16">
        <v>4</v>
      </c>
      <c r="M67" s="17">
        <f t="shared" si="12"/>
        <v>678</v>
      </c>
      <c r="N67" s="86">
        <v>6</v>
      </c>
      <c r="O67" s="3"/>
      <c r="P67" s="3"/>
      <c r="Q67" s="3"/>
      <c r="R67" s="3"/>
    </row>
    <row r="68" spans="1:18" ht="17.55" customHeight="1" x14ac:dyDescent="0.3">
      <c r="A68" s="1">
        <f t="shared" si="4"/>
        <v>43736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H68+'27.09'!I68</f>
        <v>354</v>
      </c>
      <c r="J68" s="16">
        <v>2</v>
      </c>
      <c r="K68" s="16">
        <v>2</v>
      </c>
      <c r="L68" s="16">
        <v>0</v>
      </c>
      <c r="M68" s="17">
        <f t="shared" si="12"/>
        <v>352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43736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H69+'27.09'!I69</f>
        <v>787</v>
      </c>
      <c r="J69" s="16">
        <v>2</v>
      </c>
      <c r="K69" s="16">
        <v>1</v>
      </c>
      <c r="L69" s="16">
        <v>0</v>
      </c>
      <c r="M69" s="17">
        <f t="shared" si="12"/>
        <v>778</v>
      </c>
      <c r="N69" s="86">
        <v>7</v>
      </c>
      <c r="O69" s="3"/>
      <c r="P69" s="3"/>
      <c r="Q69" s="3"/>
      <c r="R69" s="3"/>
    </row>
    <row r="70" spans="1:18" ht="17.55" customHeight="1" x14ac:dyDescent="0.3">
      <c r="A70" s="1">
        <f t="shared" si="4"/>
        <v>43736</v>
      </c>
      <c r="B70" s="2" t="s">
        <v>107</v>
      </c>
      <c r="C70" s="33">
        <v>26</v>
      </c>
      <c r="D70" s="50" t="s">
        <v>108</v>
      </c>
      <c r="E70" s="13">
        <v>3</v>
      </c>
      <c r="F70" s="13">
        <v>0</v>
      </c>
      <c r="G70" s="13">
        <v>0</v>
      </c>
      <c r="H70" s="83">
        <f t="shared" si="11"/>
        <v>3</v>
      </c>
      <c r="I70" s="105">
        <f>H70+'27.09'!I70</f>
        <v>743</v>
      </c>
      <c r="J70" s="16">
        <v>2</v>
      </c>
      <c r="K70" s="16">
        <v>2</v>
      </c>
      <c r="L70" s="16">
        <v>0</v>
      </c>
      <c r="M70" s="17">
        <f t="shared" si="12"/>
        <v>735</v>
      </c>
      <c r="N70" s="86">
        <v>6</v>
      </c>
      <c r="O70" s="3"/>
      <c r="P70" s="3"/>
      <c r="Q70" s="3"/>
      <c r="R70" s="3"/>
    </row>
    <row r="71" spans="1:18" ht="17.55" customHeight="1" x14ac:dyDescent="0.3">
      <c r="A71" s="1">
        <f t="shared" si="4"/>
        <v>43736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H71+'27.09'!I71</f>
        <v>759</v>
      </c>
      <c r="J71" s="16"/>
      <c r="K71" s="16"/>
      <c r="L71" s="16">
        <v>0</v>
      </c>
      <c r="M71" s="17">
        <f t="shared" si="12"/>
        <v>758</v>
      </c>
      <c r="N71" s="86">
        <v>1</v>
      </c>
      <c r="O71" s="3"/>
      <c r="P71" s="3"/>
      <c r="Q71" s="3"/>
      <c r="R71" s="3"/>
    </row>
    <row r="72" spans="1:18" ht="17.55" customHeight="1" x14ac:dyDescent="0.3">
      <c r="A72" s="1">
        <f t="shared" si="4"/>
        <v>43736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H72+'27.09'!I72</f>
        <v>281</v>
      </c>
      <c r="J72" s="16"/>
      <c r="K72" s="16"/>
      <c r="L72" s="16">
        <v>0</v>
      </c>
      <c r="M72" s="17">
        <f t="shared" si="12"/>
        <v>277</v>
      </c>
      <c r="N72" s="86">
        <v>4</v>
      </c>
      <c r="O72" s="3"/>
      <c r="P72" s="3"/>
      <c r="Q72" s="3"/>
      <c r="R72" s="3"/>
    </row>
    <row r="73" spans="1:18" ht="17.55" customHeight="1" x14ac:dyDescent="0.3">
      <c r="A73" s="1">
        <f t="shared" si="4"/>
        <v>43736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H73+'27.09'!I73</f>
        <v>386</v>
      </c>
      <c r="J73" s="16">
        <v>3</v>
      </c>
      <c r="K73" s="16">
        <v>3</v>
      </c>
      <c r="L73" s="16">
        <v>3</v>
      </c>
      <c r="M73" s="17">
        <f t="shared" si="12"/>
        <v>381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43736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H74+'27.09'!I74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43736</v>
      </c>
      <c r="B75" s="2">
        <v>1</v>
      </c>
      <c r="C75" s="29"/>
      <c r="D75" s="22" t="s">
        <v>117</v>
      </c>
      <c r="E75" s="23">
        <f>SUM(E45:E74)</f>
        <v>26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26</v>
      </c>
      <c r="I75" s="23">
        <f t="shared" si="13"/>
        <v>18830</v>
      </c>
      <c r="J75" s="23">
        <f t="shared" si="13"/>
        <v>104</v>
      </c>
      <c r="K75" s="23">
        <f t="shared" si="13"/>
        <v>85</v>
      </c>
      <c r="L75" s="23">
        <f t="shared" si="13"/>
        <v>58</v>
      </c>
      <c r="M75" s="23">
        <f t="shared" si="13"/>
        <v>18626</v>
      </c>
      <c r="N75" s="23">
        <f t="shared" si="13"/>
        <v>100</v>
      </c>
      <c r="O75" s="3"/>
      <c r="P75" s="3"/>
      <c r="Q75" s="3"/>
      <c r="R75" s="3"/>
    </row>
    <row r="76" spans="1:18" ht="17.55" customHeight="1" x14ac:dyDescent="0.3">
      <c r="A76" s="1">
        <f t="shared" si="4"/>
        <v>43736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43736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43736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43736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43736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43736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43736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43736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43736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43736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43736</v>
      </c>
      <c r="B86" s="2">
        <v>1</v>
      </c>
      <c r="E86" s="30"/>
    </row>
    <row r="87" spans="1:14" x14ac:dyDescent="0.3">
      <c r="A87" s="1">
        <f t="shared" si="4"/>
        <v>43736</v>
      </c>
      <c r="B87" s="2">
        <v>1</v>
      </c>
      <c r="E87" s="30"/>
    </row>
    <row r="88" spans="1:14" x14ac:dyDescent="0.3">
      <c r="A88" s="1">
        <f t="shared" si="4"/>
        <v>43736</v>
      </c>
      <c r="B88" s="2">
        <v>1</v>
      </c>
      <c r="E88" s="30"/>
    </row>
    <row r="89" spans="1:14" x14ac:dyDescent="0.3">
      <c r="A89" s="1">
        <f t="shared" ref="A89" si="14">$N$3</f>
        <v>43736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K30" sqref="K30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43735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43735</v>
      </c>
      <c r="B2" s="2">
        <v>1</v>
      </c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41"/>
      <c r="N2" s="147"/>
    </row>
    <row r="3" spans="1:20" ht="17.399999999999999" x14ac:dyDescent="0.3">
      <c r="A3" s="1">
        <f t="shared" si="0"/>
        <v>43735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43735</v>
      </c>
      <c r="O3" s="3"/>
      <c r="P3" s="3"/>
      <c r="Q3" s="3"/>
      <c r="R3" s="3"/>
    </row>
    <row r="4" spans="1:20" ht="17.399999999999999" x14ac:dyDescent="0.3">
      <c r="A4" s="1">
        <f t="shared" si="0"/>
        <v>43735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43735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43735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43735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43735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43735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360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1557</v>
      </c>
      <c r="O9" s="3"/>
      <c r="P9" s="3"/>
      <c r="Q9" s="40" t="str">
        <f>"24 N›Uvq ?? msL¨v = "&amp;H36</f>
        <v>24 N›Uvq ?? msL¨v = 360</v>
      </c>
    </row>
    <row r="10" spans="1:20" ht="57.6" x14ac:dyDescent="0.3">
      <c r="A10" s="1">
        <f t="shared" si="0"/>
        <v>43735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8" t="s">
        <v>142</v>
      </c>
      <c r="I10" s="65" t="str">
        <f>"me©‡gvU fwZ©
= "&amp;I36</f>
        <v>me©‡gvU fwZ©
= 86903</v>
      </c>
      <c r="J10" s="65" t="str">
        <f>"ch©v‡jvPbvi Rb¨ †cÖwiZ g„„Zz¨ 
= "&amp;J36</f>
        <v>ch©v‡jvPbvi Rb¨ †cÖwiZ g„„Zz¨ 
= 231</v>
      </c>
      <c r="K10" s="65" t="str">
        <f>"ch©v‡jvPbv m¤úbœK…Z g„„Zz¨ 
= "&amp;K36</f>
        <v>ch©v‡jvPbv m¤úbœK…Z g„„Zz¨ 
= 136</v>
      </c>
      <c r="L10" s="65" t="str">
        <f>"wbwðZ g„„Zz¨ 
= "&amp;L36</f>
        <v>wbwðZ g„„Zz¨ 
= 81</v>
      </c>
      <c r="M10" s="65" t="str">
        <f>"QvocÎ cÖvß †ivMx
 = "&amp;M36</f>
        <v>QvocÎ cÖvß †ivMx
 = 85115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43735</v>
      </c>
      <c r="B11" s="2" t="s">
        <v>9</v>
      </c>
      <c r="C11" s="12">
        <v>1</v>
      </c>
      <c r="D11" s="57" t="s">
        <v>10</v>
      </c>
      <c r="E11" s="13">
        <v>20</v>
      </c>
      <c r="F11" s="13">
        <v>0</v>
      </c>
      <c r="G11" s="13">
        <v>0</v>
      </c>
      <c r="H11" s="82">
        <f>SUM(E11:G11)</f>
        <v>20</v>
      </c>
      <c r="I11" s="104">
        <f>H11+'26.09'!I11</f>
        <v>7577</v>
      </c>
      <c r="J11" s="13">
        <v>40</v>
      </c>
      <c r="K11" s="13">
        <v>18</v>
      </c>
      <c r="L11" s="13">
        <v>8</v>
      </c>
      <c r="M11" s="14">
        <f t="shared" ref="M11:M23" si="1">I11-N11-J11</f>
        <v>7409</v>
      </c>
      <c r="N11" s="85">
        <v>128</v>
      </c>
      <c r="O11" s="3"/>
      <c r="P11" s="3"/>
      <c r="Q11" s="3"/>
      <c r="R11" s="3"/>
    </row>
    <row r="12" spans="1:20" x14ac:dyDescent="0.3">
      <c r="A12" s="1">
        <f t="shared" si="0"/>
        <v>43735</v>
      </c>
      <c r="B12" s="2" t="s">
        <v>11</v>
      </c>
      <c r="C12" s="15">
        <v>2</v>
      </c>
      <c r="D12" s="59" t="s">
        <v>144</v>
      </c>
      <c r="E12" s="13">
        <v>17</v>
      </c>
      <c r="F12" s="13">
        <v>0</v>
      </c>
      <c r="G12" s="13">
        <v>0</v>
      </c>
      <c r="H12" s="83">
        <f t="shared" ref="H12:H23" si="2">SUM(E12:G12)</f>
        <v>17</v>
      </c>
      <c r="I12" s="105">
        <f>H12+'26.09'!I12</f>
        <v>4417</v>
      </c>
      <c r="J12" s="16">
        <v>2</v>
      </c>
      <c r="K12" s="16">
        <v>0</v>
      </c>
      <c r="L12" s="16">
        <v>0</v>
      </c>
      <c r="M12" s="17">
        <f t="shared" si="1"/>
        <v>4303</v>
      </c>
      <c r="N12" s="86">
        <v>112</v>
      </c>
      <c r="O12" s="3"/>
      <c r="P12" s="3"/>
      <c r="Q12" s="3"/>
      <c r="R12" s="3"/>
    </row>
    <row r="13" spans="1:20" x14ac:dyDescent="0.3">
      <c r="A13" s="1">
        <f t="shared" si="0"/>
        <v>43735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H13+'26.09'!I13</f>
        <v>1364</v>
      </c>
      <c r="J13" s="16">
        <v>15</v>
      </c>
      <c r="K13" s="16">
        <v>4</v>
      </c>
      <c r="L13" s="16">
        <v>4</v>
      </c>
      <c r="M13" s="17">
        <f t="shared" si="1"/>
        <v>1324</v>
      </c>
      <c r="N13" s="86">
        <v>25</v>
      </c>
      <c r="O13" s="3"/>
      <c r="Q13" s="3"/>
      <c r="R13" s="3"/>
    </row>
    <row r="14" spans="1:20" x14ac:dyDescent="0.3">
      <c r="A14" s="1">
        <f t="shared" si="0"/>
        <v>43735</v>
      </c>
      <c r="B14" s="2" t="s">
        <v>14</v>
      </c>
      <c r="C14" s="15">
        <v>4</v>
      </c>
      <c r="D14" s="59" t="s">
        <v>145</v>
      </c>
      <c r="E14" s="13">
        <v>4</v>
      </c>
      <c r="F14" s="13">
        <v>0</v>
      </c>
      <c r="G14" s="13">
        <v>0</v>
      </c>
      <c r="H14" s="83">
        <f t="shared" si="2"/>
        <v>4</v>
      </c>
      <c r="I14" s="105">
        <f>H14+'26.09'!I14</f>
        <v>3322</v>
      </c>
      <c r="J14" s="16">
        <v>7</v>
      </c>
      <c r="K14" s="16">
        <v>3</v>
      </c>
      <c r="L14" s="16">
        <v>0</v>
      </c>
      <c r="M14" s="17">
        <f t="shared" si="1"/>
        <v>3267</v>
      </c>
      <c r="N14" s="86">
        <v>48</v>
      </c>
      <c r="O14" s="3"/>
      <c r="P14" s="3"/>
      <c r="Q14" s="3"/>
      <c r="R14" s="3"/>
    </row>
    <row r="15" spans="1:20" ht="17.399999999999999" x14ac:dyDescent="0.3">
      <c r="A15" s="1">
        <f t="shared" si="0"/>
        <v>43735</v>
      </c>
      <c r="B15" s="2" t="s">
        <v>19</v>
      </c>
      <c r="C15" s="15">
        <v>5</v>
      </c>
      <c r="D15" s="59" t="s">
        <v>20</v>
      </c>
      <c r="E15" s="13">
        <v>7</v>
      </c>
      <c r="F15" s="13">
        <v>0</v>
      </c>
      <c r="G15" s="13">
        <v>0</v>
      </c>
      <c r="H15" s="83">
        <f t="shared" si="2"/>
        <v>7</v>
      </c>
      <c r="I15" s="105">
        <f>H15+'26.09'!I15</f>
        <v>1453</v>
      </c>
      <c r="J15" s="16">
        <v>3</v>
      </c>
      <c r="K15" s="16">
        <v>2</v>
      </c>
      <c r="L15" s="16">
        <v>2</v>
      </c>
      <c r="M15" s="17">
        <f t="shared" si="1"/>
        <v>1419</v>
      </c>
      <c r="N15" s="86">
        <v>31</v>
      </c>
      <c r="O15" s="3"/>
      <c r="P15" s="3"/>
      <c r="Q15" s="3"/>
      <c r="R15" s="3"/>
    </row>
    <row r="16" spans="1:20" ht="17.399999999999999" x14ac:dyDescent="0.3">
      <c r="A16" s="1">
        <f t="shared" si="0"/>
        <v>43735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H16+'26.09'!I16</f>
        <v>974</v>
      </c>
      <c r="J16" s="16"/>
      <c r="K16" s="16"/>
      <c r="L16" s="16">
        <v>0</v>
      </c>
      <c r="M16" s="17">
        <f t="shared" si="1"/>
        <v>968</v>
      </c>
      <c r="N16" s="86">
        <v>6</v>
      </c>
      <c r="O16" s="3"/>
      <c r="P16" s="3"/>
      <c r="Q16" s="3"/>
      <c r="R16" s="3"/>
    </row>
    <row r="17" spans="1:18" x14ac:dyDescent="0.3">
      <c r="A17" s="1">
        <f t="shared" si="0"/>
        <v>43735</v>
      </c>
      <c r="B17" s="2" t="s">
        <v>23</v>
      </c>
      <c r="C17" s="15">
        <v>7</v>
      </c>
      <c r="D17" s="61" t="s">
        <v>24</v>
      </c>
      <c r="E17" s="13">
        <v>3</v>
      </c>
      <c r="F17" s="13">
        <v>0</v>
      </c>
      <c r="G17" s="13">
        <v>0</v>
      </c>
      <c r="H17" s="83">
        <f t="shared" si="2"/>
        <v>3</v>
      </c>
      <c r="I17" s="105">
        <f>H17+'26.09'!I17</f>
        <v>3778</v>
      </c>
      <c r="J17" s="16">
        <v>15</v>
      </c>
      <c r="K17" s="16">
        <v>7</v>
      </c>
      <c r="L17" s="16">
        <v>3</v>
      </c>
      <c r="M17" s="17">
        <f t="shared" si="1"/>
        <v>3716</v>
      </c>
      <c r="N17" s="86">
        <v>47</v>
      </c>
      <c r="O17" s="3"/>
      <c r="P17" s="3"/>
      <c r="Q17" s="3"/>
      <c r="R17" s="3"/>
    </row>
    <row r="18" spans="1:18" ht="17.399999999999999" x14ac:dyDescent="0.3">
      <c r="A18" s="1">
        <f t="shared" si="0"/>
        <v>43735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H18+'26.09'!I18</f>
        <v>338</v>
      </c>
      <c r="J18" s="16"/>
      <c r="K18" s="16"/>
      <c r="L18" s="16">
        <v>0</v>
      </c>
      <c r="M18" s="17">
        <f t="shared" si="1"/>
        <v>337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43735</v>
      </c>
      <c r="B19" s="2" t="s">
        <v>27</v>
      </c>
      <c r="C19" s="15">
        <v>9</v>
      </c>
      <c r="D19" s="61" t="s">
        <v>28</v>
      </c>
      <c r="E19" s="13">
        <v>0</v>
      </c>
      <c r="F19" s="13">
        <v>0</v>
      </c>
      <c r="G19" s="13">
        <v>0</v>
      </c>
      <c r="H19" s="83">
        <f t="shared" si="2"/>
        <v>0</v>
      </c>
      <c r="I19" s="105">
        <f>H19+'26.09'!I19</f>
        <v>1636</v>
      </c>
      <c r="J19" s="16">
        <v>0</v>
      </c>
      <c r="K19" s="16">
        <v>0</v>
      </c>
      <c r="L19" s="16">
        <v>0</v>
      </c>
      <c r="M19" s="17">
        <f t="shared" si="1"/>
        <v>1607</v>
      </c>
      <c r="N19" s="86">
        <v>29</v>
      </c>
      <c r="O19" s="3"/>
      <c r="P19" s="3"/>
      <c r="Q19" s="3"/>
      <c r="R19" s="3"/>
    </row>
    <row r="20" spans="1:18" x14ac:dyDescent="0.3">
      <c r="A20" s="1">
        <f t="shared" si="0"/>
        <v>43735</v>
      </c>
      <c r="B20" s="2" t="s">
        <v>29</v>
      </c>
      <c r="C20" s="15">
        <v>10</v>
      </c>
      <c r="D20" s="59" t="s">
        <v>30</v>
      </c>
      <c r="E20" s="13">
        <v>7</v>
      </c>
      <c r="F20" s="13">
        <v>0</v>
      </c>
      <c r="G20" s="13">
        <v>0</v>
      </c>
      <c r="H20" s="83">
        <f t="shared" si="2"/>
        <v>7</v>
      </c>
      <c r="I20" s="105">
        <f>H20+'26.09'!I20</f>
        <v>2773</v>
      </c>
      <c r="J20" s="16">
        <v>2</v>
      </c>
      <c r="K20" s="16">
        <v>2</v>
      </c>
      <c r="L20" s="16">
        <v>2</v>
      </c>
      <c r="M20" s="17">
        <f t="shared" si="1"/>
        <v>2724</v>
      </c>
      <c r="N20" s="86">
        <v>47</v>
      </c>
      <c r="O20" s="3"/>
      <c r="P20" s="3"/>
      <c r="Q20" s="3"/>
      <c r="R20" s="3"/>
    </row>
    <row r="21" spans="1:18" ht="22.2" customHeight="1" x14ac:dyDescent="0.3">
      <c r="A21" s="1">
        <f t="shared" si="0"/>
        <v>43735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H21+'26.09'!I21</f>
        <v>236</v>
      </c>
      <c r="J21" s="16"/>
      <c r="K21" s="16"/>
      <c r="L21" s="16"/>
      <c r="M21" s="17">
        <f t="shared" si="1"/>
        <v>236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H22+'26.09'!I22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43735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60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60</v>
      </c>
      <c r="I24" s="94">
        <f t="shared" si="3"/>
        <v>27943</v>
      </c>
      <c r="J24" s="92">
        <f t="shared" si="3"/>
        <v>84</v>
      </c>
      <c r="K24" s="92">
        <f t="shared" si="3"/>
        <v>36</v>
      </c>
      <c r="L24" s="92">
        <f t="shared" si="3"/>
        <v>19</v>
      </c>
      <c r="M24" s="95">
        <f t="shared" si="3"/>
        <v>27385</v>
      </c>
      <c r="N24" s="96">
        <f t="shared" si="3"/>
        <v>474</v>
      </c>
      <c r="O24" s="3"/>
      <c r="P24" s="3"/>
      <c r="Q24" s="3"/>
      <c r="R24" s="3"/>
    </row>
    <row r="25" spans="1:18" x14ac:dyDescent="0.3">
      <c r="A25" s="1">
        <f t="shared" ref="A25:A88" si="4">$N$3</f>
        <v>43735</v>
      </c>
      <c r="B25" s="2">
        <v>1</v>
      </c>
      <c r="C25" s="78"/>
      <c r="D25" s="79" t="s">
        <v>119</v>
      </c>
      <c r="E25" s="97">
        <f>E75</f>
        <v>22</v>
      </c>
      <c r="F25" s="98">
        <f t="shared" ref="F25:N25" si="5">F75</f>
        <v>0</v>
      </c>
      <c r="G25" s="98">
        <f t="shared" si="5"/>
        <v>0</v>
      </c>
      <c r="H25" s="99">
        <f t="shared" si="5"/>
        <v>22</v>
      </c>
      <c r="I25" s="97">
        <f t="shared" si="5"/>
        <v>18804</v>
      </c>
      <c r="J25" s="98">
        <f t="shared" si="5"/>
        <v>104</v>
      </c>
      <c r="K25" s="98">
        <f t="shared" si="5"/>
        <v>85</v>
      </c>
      <c r="L25" s="100">
        <f t="shared" si="5"/>
        <v>58</v>
      </c>
      <c r="M25" s="101">
        <f t="shared" si="5"/>
        <v>18607</v>
      </c>
      <c r="N25" s="102">
        <f t="shared" si="5"/>
        <v>93</v>
      </c>
      <c r="O25" s="3"/>
      <c r="P25" s="3"/>
      <c r="Q25" s="3"/>
      <c r="R25" s="3"/>
    </row>
    <row r="26" spans="1:18" x14ac:dyDescent="0.3">
      <c r="A26" s="1">
        <f t="shared" si="4"/>
        <v>43735</v>
      </c>
      <c r="B26" s="2">
        <v>1</v>
      </c>
      <c r="C26" s="78"/>
      <c r="D26" s="79" t="s">
        <v>154</v>
      </c>
      <c r="E26" s="97">
        <f>E24+E25</f>
        <v>82</v>
      </c>
      <c r="F26" s="98">
        <f t="shared" ref="F26:N26" si="6">F24+F25</f>
        <v>0</v>
      </c>
      <c r="G26" s="98">
        <f t="shared" si="6"/>
        <v>0</v>
      </c>
      <c r="H26" s="99">
        <f t="shared" si="6"/>
        <v>82</v>
      </c>
      <c r="I26" s="97">
        <f t="shared" si="6"/>
        <v>46747</v>
      </c>
      <c r="J26" s="98">
        <f t="shared" si="6"/>
        <v>188</v>
      </c>
      <c r="K26" s="98">
        <f t="shared" si="6"/>
        <v>121</v>
      </c>
      <c r="L26" s="100">
        <f t="shared" si="6"/>
        <v>77</v>
      </c>
      <c r="M26" s="101">
        <f t="shared" si="6"/>
        <v>45992</v>
      </c>
      <c r="N26" s="102">
        <f t="shared" si="6"/>
        <v>567</v>
      </c>
      <c r="O26" s="3"/>
      <c r="P26" s="67"/>
      <c r="Q26" s="3"/>
      <c r="R26" s="3"/>
    </row>
    <row r="27" spans="1:18" x14ac:dyDescent="0.3">
      <c r="A27" s="1">
        <f t="shared" si="4"/>
        <v>43735</v>
      </c>
      <c r="B27" s="2">
        <v>1</v>
      </c>
      <c r="C27" s="80"/>
      <c r="D27" s="81" t="s">
        <v>120</v>
      </c>
      <c r="E27" s="97">
        <f>SUM(E28:E35)</f>
        <v>278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278</v>
      </c>
      <c r="I27" s="97">
        <f t="shared" si="7"/>
        <v>40156</v>
      </c>
      <c r="J27" s="98">
        <f t="shared" si="7"/>
        <v>43</v>
      </c>
      <c r="K27" s="98">
        <f t="shared" si="7"/>
        <v>15</v>
      </c>
      <c r="L27" s="100">
        <f t="shared" si="7"/>
        <v>4</v>
      </c>
      <c r="M27" s="101">
        <f t="shared" si="7"/>
        <v>39123</v>
      </c>
      <c r="N27" s="102">
        <f t="shared" si="7"/>
        <v>990</v>
      </c>
      <c r="O27" s="3"/>
      <c r="P27" s="3"/>
      <c r="Q27" s="3"/>
      <c r="R27" s="3"/>
    </row>
    <row r="28" spans="1:18" x14ac:dyDescent="0.3">
      <c r="A28" s="1">
        <f t="shared" si="4"/>
        <v>43735</v>
      </c>
      <c r="B28" s="2" t="s">
        <v>31</v>
      </c>
      <c r="C28" s="12">
        <v>1</v>
      </c>
      <c r="D28" s="48" t="s">
        <v>32</v>
      </c>
      <c r="E28" s="13">
        <v>52</v>
      </c>
      <c r="F28" s="13">
        <v>0</v>
      </c>
      <c r="G28" s="13">
        <v>0</v>
      </c>
      <c r="H28" s="82">
        <f t="shared" ref="H28:H35" si="8">SUM(E28:G28)</f>
        <v>52</v>
      </c>
      <c r="I28" s="104">
        <f>H28+'26.09'!I28</f>
        <v>9942</v>
      </c>
      <c r="J28" s="13">
        <v>9</v>
      </c>
      <c r="K28" s="13">
        <v>2</v>
      </c>
      <c r="L28" s="13">
        <v>1</v>
      </c>
      <c r="M28" s="14">
        <f t="shared" ref="M28:M35" si="9">I28-N28-J28</f>
        <v>9743</v>
      </c>
      <c r="N28" s="85">
        <v>190</v>
      </c>
      <c r="O28" s="3"/>
      <c r="P28" s="3"/>
      <c r="Q28" s="3"/>
      <c r="R28" s="3"/>
    </row>
    <row r="29" spans="1:18" x14ac:dyDescent="0.3">
      <c r="A29" s="1">
        <f t="shared" si="4"/>
        <v>43735</v>
      </c>
      <c r="B29" s="2" t="s">
        <v>33</v>
      </c>
      <c r="C29" s="15">
        <v>2</v>
      </c>
      <c r="D29" s="50" t="s">
        <v>156</v>
      </c>
      <c r="E29" s="13">
        <v>29</v>
      </c>
      <c r="F29" s="13">
        <v>0</v>
      </c>
      <c r="G29" s="13">
        <v>0</v>
      </c>
      <c r="H29" s="83">
        <f t="shared" si="8"/>
        <v>29</v>
      </c>
      <c r="I29" s="105">
        <f>H29+'26.09'!I29</f>
        <v>6643</v>
      </c>
      <c r="J29" s="16">
        <v>5</v>
      </c>
      <c r="K29" s="16">
        <v>2</v>
      </c>
      <c r="L29" s="16">
        <v>0</v>
      </c>
      <c r="M29" s="17">
        <f t="shared" si="9"/>
        <v>6498</v>
      </c>
      <c r="N29" s="86">
        <v>140</v>
      </c>
      <c r="O29" s="3"/>
      <c r="P29" s="3"/>
      <c r="Q29" s="3"/>
      <c r="R29" s="3"/>
    </row>
    <row r="30" spans="1:18" x14ac:dyDescent="0.3">
      <c r="A30" s="1">
        <f t="shared" si="4"/>
        <v>43735</v>
      </c>
      <c r="B30" s="2" t="s">
        <v>35</v>
      </c>
      <c r="C30" s="15">
        <v>3</v>
      </c>
      <c r="D30" s="50" t="s">
        <v>36</v>
      </c>
      <c r="E30" s="13">
        <v>107</v>
      </c>
      <c r="F30" s="13">
        <v>0</v>
      </c>
      <c r="G30" s="13">
        <v>0</v>
      </c>
      <c r="H30" s="83">
        <f t="shared" si="8"/>
        <v>107</v>
      </c>
      <c r="I30" s="105">
        <f>H30+'26.09'!I30</f>
        <v>8729</v>
      </c>
      <c r="J30" s="16">
        <v>11</v>
      </c>
      <c r="K30" s="16">
        <v>7</v>
      </c>
      <c r="L30" s="16">
        <v>2</v>
      </c>
      <c r="M30" s="17">
        <f t="shared" si="9"/>
        <v>8355</v>
      </c>
      <c r="N30" s="86">
        <v>363</v>
      </c>
      <c r="O30" s="3"/>
      <c r="P30" s="3"/>
      <c r="Q30" s="3"/>
      <c r="R30" s="3"/>
    </row>
    <row r="31" spans="1:18" x14ac:dyDescent="0.3">
      <c r="A31" s="1">
        <f t="shared" si="4"/>
        <v>43735</v>
      </c>
      <c r="B31" s="2" t="s">
        <v>37</v>
      </c>
      <c r="C31" s="15">
        <v>4</v>
      </c>
      <c r="D31" s="50" t="s">
        <v>38</v>
      </c>
      <c r="E31" s="13">
        <v>4</v>
      </c>
      <c r="F31" s="13">
        <v>0</v>
      </c>
      <c r="G31" s="13">
        <v>0</v>
      </c>
      <c r="H31" s="83">
        <f t="shared" si="8"/>
        <v>4</v>
      </c>
      <c r="I31" s="105">
        <f>H31+'26.09'!I31</f>
        <v>1956</v>
      </c>
      <c r="J31" s="16">
        <v>4</v>
      </c>
      <c r="K31" s="16">
        <v>1</v>
      </c>
      <c r="L31" s="16">
        <v>1</v>
      </c>
      <c r="M31" s="17">
        <f t="shared" si="9"/>
        <v>1928</v>
      </c>
      <c r="N31" s="86">
        <v>24</v>
      </c>
      <c r="O31" s="3"/>
      <c r="P31" s="3"/>
      <c r="Q31" s="3"/>
      <c r="R31" s="3"/>
    </row>
    <row r="32" spans="1:18" x14ac:dyDescent="0.3">
      <c r="A32" s="1">
        <f t="shared" si="4"/>
        <v>43735</v>
      </c>
      <c r="B32" s="2" t="s">
        <v>39</v>
      </c>
      <c r="C32" s="15">
        <v>5</v>
      </c>
      <c r="D32" s="50" t="s">
        <v>40</v>
      </c>
      <c r="E32" s="13">
        <v>36</v>
      </c>
      <c r="F32" s="13">
        <v>0</v>
      </c>
      <c r="G32" s="13">
        <v>0</v>
      </c>
      <c r="H32" s="83">
        <f t="shared" si="8"/>
        <v>36</v>
      </c>
      <c r="I32" s="105">
        <f>H32+'26.09'!I32</f>
        <v>4222</v>
      </c>
      <c r="J32" s="16">
        <v>5</v>
      </c>
      <c r="K32" s="16">
        <v>0</v>
      </c>
      <c r="L32" s="16">
        <v>0</v>
      </c>
      <c r="M32" s="17">
        <f t="shared" si="9"/>
        <v>4119</v>
      </c>
      <c r="N32" s="86">
        <v>98</v>
      </c>
      <c r="O32" s="3"/>
      <c r="P32" s="3"/>
      <c r="Q32" s="3"/>
      <c r="R32" s="3"/>
    </row>
    <row r="33" spans="1:18" x14ac:dyDescent="0.3">
      <c r="A33" s="1">
        <f t="shared" si="4"/>
        <v>43735</v>
      </c>
      <c r="B33" s="2" t="s">
        <v>41</v>
      </c>
      <c r="C33" s="15">
        <v>6</v>
      </c>
      <c r="D33" s="50" t="s">
        <v>42</v>
      </c>
      <c r="E33" s="13">
        <v>38</v>
      </c>
      <c r="F33" s="13">
        <v>0</v>
      </c>
      <c r="G33" s="13">
        <v>0</v>
      </c>
      <c r="H33" s="83">
        <f t="shared" si="8"/>
        <v>38</v>
      </c>
      <c r="I33" s="105">
        <f>H33+'26.09'!I33</f>
        <v>5608</v>
      </c>
      <c r="J33" s="16">
        <v>5</v>
      </c>
      <c r="K33" s="16">
        <v>3</v>
      </c>
      <c r="L33" s="16">
        <v>0</v>
      </c>
      <c r="M33" s="17">
        <f t="shared" si="9"/>
        <v>5473</v>
      </c>
      <c r="N33" s="86">
        <v>130</v>
      </c>
      <c r="O33" s="3"/>
      <c r="P33" s="3"/>
      <c r="Q33" s="3"/>
      <c r="R33" s="3"/>
    </row>
    <row r="34" spans="1:18" x14ac:dyDescent="0.3">
      <c r="A34" s="1">
        <f t="shared" si="4"/>
        <v>43735</v>
      </c>
      <c r="B34" s="2" t="s">
        <v>43</v>
      </c>
      <c r="C34" s="15">
        <v>7</v>
      </c>
      <c r="D34" s="50" t="s">
        <v>44</v>
      </c>
      <c r="E34" s="13">
        <v>5</v>
      </c>
      <c r="F34" s="13">
        <v>0</v>
      </c>
      <c r="G34" s="13">
        <v>0</v>
      </c>
      <c r="H34" s="83">
        <f t="shared" si="8"/>
        <v>5</v>
      </c>
      <c r="I34" s="105">
        <f>H34+'26.09'!I34</f>
        <v>928</v>
      </c>
      <c r="J34" s="16">
        <v>0</v>
      </c>
      <c r="K34" s="16">
        <v>0</v>
      </c>
      <c r="L34" s="16">
        <v>0</v>
      </c>
      <c r="M34" s="17">
        <f t="shared" si="9"/>
        <v>917</v>
      </c>
      <c r="N34" s="86">
        <v>11</v>
      </c>
      <c r="O34" s="3"/>
      <c r="P34" s="3"/>
      <c r="Q34" s="3"/>
      <c r="R34" s="3"/>
    </row>
    <row r="35" spans="1:18" x14ac:dyDescent="0.3">
      <c r="A35" s="1">
        <f t="shared" si="4"/>
        <v>43735</v>
      </c>
      <c r="B35" s="2" t="s">
        <v>45</v>
      </c>
      <c r="C35" s="20">
        <v>8</v>
      </c>
      <c r="D35" s="54" t="s">
        <v>46</v>
      </c>
      <c r="E35" s="13">
        <v>7</v>
      </c>
      <c r="F35" s="13">
        <v>0</v>
      </c>
      <c r="G35" s="13">
        <v>0</v>
      </c>
      <c r="H35" s="84">
        <f t="shared" si="8"/>
        <v>7</v>
      </c>
      <c r="I35" s="106">
        <f>H35+'26.09'!I35</f>
        <v>2128</v>
      </c>
      <c r="J35" s="18">
        <v>4</v>
      </c>
      <c r="K35" s="18">
        <v>0</v>
      </c>
      <c r="L35" s="18">
        <v>0</v>
      </c>
      <c r="M35" s="19">
        <f t="shared" si="9"/>
        <v>2090</v>
      </c>
      <c r="N35" s="87">
        <v>34</v>
      </c>
      <c r="O35" s="3"/>
      <c r="P35" s="3"/>
      <c r="Q35" s="3"/>
      <c r="R35" s="3"/>
    </row>
    <row r="36" spans="1:18" x14ac:dyDescent="0.3">
      <c r="A36" s="1">
        <f t="shared" si="4"/>
        <v>43735</v>
      </c>
      <c r="B36" s="2">
        <v>1</v>
      </c>
      <c r="C36" s="103"/>
      <c r="D36" s="22" t="s">
        <v>47</v>
      </c>
      <c r="E36" s="23">
        <f>SUM(E26:E27)</f>
        <v>360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360</v>
      </c>
      <c r="I36" s="23">
        <f t="shared" si="10"/>
        <v>86903</v>
      </c>
      <c r="J36" s="23">
        <f t="shared" si="10"/>
        <v>231</v>
      </c>
      <c r="K36" s="23">
        <f t="shared" si="10"/>
        <v>136</v>
      </c>
      <c r="L36" s="23">
        <f t="shared" si="10"/>
        <v>81</v>
      </c>
      <c r="M36" s="23">
        <f t="shared" si="10"/>
        <v>85115</v>
      </c>
      <c r="N36" s="23">
        <f t="shared" si="10"/>
        <v>1557</v>
      </c>
      <c r="O36" s="3"/>
      <c r="P36" s="3"/>
      <c r="Q36" s="3"/>
      <c r="R36" s="3"/>
    </row>
    <row r="37" spans="1:18" ht="21.6" customHeight="1" x14ac:dyDescent="0.3">
      <c r="A37" s="1">
        <f t="shared" si="4"/>
        <v>43735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43735</v>
      </c>
      <c r="B38" s="64">
        <v>1</v>
      </c>
      <c r="C38" s="69"/>
      <c r="D38" s="306" t="s">
        <v>190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43735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43735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43735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43735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43735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93</v>
      </c>
      <c r="O43" s="3"/>
      <c r="P43" s="3"/>
      <c r="Q43" s="3"/>
      <c r="R43" s="3"/>
    </row>
    <row r="44" spans="1:18" ht="58.2" customHeight="1" x14ac:dyDescent="0.3">
      <c r="A44" s="1">
        <f t="shared" si="4"/>
        <v>43735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8" t="s">
        <v>142</v>
      </c>
      <c r="I44" s="65" t="str">
        <f>"me©‡gvU fwZ© 
= "&amp;I75</f>
        <v>me©‡gvU fwZ© 
= 18804</v>
      </c>
      <c r="J44" s="65" t="str">
        <f>"ch©v‡jvPbvi Rb¨ †cÖwiZ g„„Zz¨ 
= "&amp;J75</f>
        <v>ch©v‡jvPbvi Rb¨ †cÖwiZ g„„Zz¨ 
= 104</v>
      </c>
      <c r="K44" s="65" t="str">
        <f>"ch©v‡jvPbv m¤úbœK…Z g„„Zz¨ 
= "&amp;K75</f>
        <v>ch©v‡jvPbv m¤úbœK…Z g„„Zz¨ 
= 85</v>
      </c>
      <c r="L44" s="65" t="str">
        <f>"wbwðZ g„„Zz¨ 
= "&amp;L75</f>
        <v>wbwðZ g„„Zz¨ 
= 58</v>
      </c>
      <c r="M44" s="65" t="str">
        <f>"QvocÎ cÖvß †ivMx
 = "&amp;M75</f>
        <v>QvocÎ cÖvß †ivMx
 = 18607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43735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H45+'26.09'!I45</f>
        <v>1170</v>
      </c>
      <c r="J45" s="13">
        <v>3</v>
      </c>
      <c r="K45" s="13">
        <v>2</v>
      </c>
      <c r="L45" s="13">
        <v>1</v>
      </c>
      <c r="M45" s="14">
        <f t="shared" ref="M45:M74" si="12">I45-N45-J45</f>
        <v>1162</v>
      </c>
      <c r="N45" s="85">
        <v>5</v>
      </c>
      <c r="O45" s="3"/>
      <c r="P45" s="3"/>
      <c r="Q45" s="3"/>
      <c r="R45" s="3"/>
    </row>
    <row r="46" spans="1:18" ht="17.55" customHeight="1" x14ac:dyDescent="0.3">
      <c r="A46" s="1">
        <f t="shared" si="4"/>
        <v>43735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H46+'26.09'!I46</f>
        <v>1750</v>
      </c>
      <c r="J46" s="16">
        <v>11</v>
      </c>
      <c r="K46" s="16">
        <v>7</v>
      </c>
      <c r="L46" s="16">
        <v>5</v>
      </c>
      <c r="M46" s="17">
        <f t="shared" si="12"/>
        <v>1729</v>
      </c>
      <c r="N46" s="86">
        <v>10</v>
      </c>
      <c r="O46" s="3"/>
      <c r="P46" s="3"/>
      <c r="Q46" s="3"/>
      <c r="R46" s="3"/>
    </row>
    <row r="47" spans="1:18" ht="17.55" customHeight="1" x14ac:dyDescent="0.3">
      <c r="A47" s="1">
        <f t="shared" si="4"/>
        <v>43735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H47+'26.09'!I47</f>
        <v>632</v>
      </c>
      <c r="J47" s="16">
        <v>4</v>
      </c>
      <c r="K47" s="16">
        <v>2</v>
      </c>
      <c r="L47" s="16">
        <v>1</v>
      </c>
      <c r="M47" s="17">
        <f t="shared" si="12"/>
        <v>627</v>
      </c>
      <c r="N47" s="86">
        <v>1</v>
      </c>
      <c r="O47" s="3"/>
      <c r="P47" s="3"/>
      <c r="Q47" s="3"/>
      <c r="R47" s="3"/>
    </row>
    <row r="48" spans="1:18" ht="17.55" customHeight="1" x14ac:dyDescent="0.3">
      <c r="A48" s="1">
        <f t="shared" si="4"/>
        <v>43735</v>
      </c>
      <c r="B48" s="2" t="s">
        <v>63</v>
      </c>
      <c r="C48" s="33">
        <v>4</v>
      </c>
      <c r="D48" s="50" t="s">
        <v>64</v>
      </c>
      <c r="E48" s="13">
        <v>4</v>
      </c>
      <c r="F48" s="13">
        <v>0</v>
      </c>
      <c r="G48" s="13">
        <v>0</v>
      </c>
      <c r="H48" s="83">
        <f t="shared" si="11"/>
        <v>4</v>
      </c>
      <c r="I48" s="105">
        <f>H48+'26.09'!I48</f>
        <v>719</v>
      </c>
      <c r="J48" s="16">
        <v>8</v>
      </c>
      <c r="K48" s="16">
        <v>5</v>
      </c>
      <c r="L48" s="16">
        <v>3</v>
      </c>
      <c r="M48" s="17">
        <f t="shared" si="12"/>
        <v>703</v>
      </c>
      <c r="N48" s="86">
        <v>8</v>
      </c>
      <c r="O48" s="3"/>
      <c r="P48" s="3"/>
      <c r="Q48" s="3"/>
      <c r="R48" s="3"/>
    </row>
    <row r="49" spans="1:18" ht="17.55" customHeight="1" x14ac:dyDescent="0.3">
      <c r="A49" s="1">
        <f t="shared" si="4"/>
        <v>43735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H49+'26.09'!I49</f>
        <v>861</v>
      </c>
      <c r="J49" s="16">
        <v>12</v>
      </c>
      <c r="K49" s="16">
        <v>12</v>
      </c>
      <c r="L49" s="16">
        <v>12</v>
      </c>
      <c r="M49" s="17">
        <f t="shared" si="12"/>
        <v>849</v>
      </c>
      <c r="N49" s="86">
        <v>0</v>
      </c>
      <c r="O49" s="3"/>
      <c r="P49" s="3"/>
      <c r="Q49" s="3"/>
      <c r="R49" s="3"/>
    </row>
    <row r="50" spans="1:18" ht="17.55" customHeight="1" x14ac:dyDescent="0.3">
      <c r="A50" s="1">
        <f t="shared" si="4"/>
        <v>43735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H50+'26.09'!I50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43735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H51+'26.09'!I51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43735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H52+'26.09'!I52</f>
        <v>343</v>
      </c>
      <c r="J52" s="16">
        <v>1</v>
      </c>
      <c r="K52" s="16">
        <v>1</v>
      </c>
      <c r="L52" s="16">
        <v>1</v>
      </c>
      <c r="M52" s="17">
        <f t="shared" si="12"/>
        <v>337</v>
      </c>
      <c r="N52" s="86">
        <v>5</v>
      </c>
      <c r="O52" s="3"/>
      <c r="P52" s="3"/>
      <c r="Q52" s="3"/>
      <c r="R52" s="3"/>
    </row>
    <row r="53" spans="1:18" ht="17.55" customHeight="1" x14ac:dyDescent="0.3">
      <c r="A53" s="1">
        <f t="shared" si="4"/>
        <v>43735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H53+'26.09'!I53</f>
        <v>207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43735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H54+'26.09'!I54</f>
        <v>1594</v>
      </c>
      <c r="J54" s="16">
        <v>1</v>
      </c>
      <c r="K54" s="16">
        <v>1</v>
      </c>
      <c r="L54" s="16">
        <v>1</v>
      </c>
      <c r="M54" s="17">
        <f t="shared" si="12"/>
        <v>1586</v>
      </c>
      <c r="N54" s="86">
        <v>7</v>
      </c>
      <c r="O54" s="3"/>
      <c r="P54" s="3"/>
      <c r="Q54" s="3"/>
      <c r="R54" s="3"/>
    </row>
    <row r="55" spans="1:18" ht="17.55" customHeight="1" x14ac:dyDescent="0.3">
      <c r="A55" s="1">
        <f t="shared" si="4"/>
        <v>43735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H55+'26.09'!I55</f>
        <v>219</v>
      </c>
      <c r="J55" s="16"/>
      <c r="K55" s="16"/>
      <c r="L55" s="16">
        <v>0</v>
      </c>
      <c r="M55" s="17">
        <f t="shared" si="12"/>
        <v>218</v>
      </c>
      <c r="N55" s="86">
        <v>1</v>
      </c>
      <c r="O55" s="3"/>
      <c r="P55" s="3"/>
      <c r="Q55" s="3"/>
      <c r="R55" s="3"/>
    </row>
    <row r="56" spans="1:18" ht="17.55" customHeight="1" x14ac:dyDescent="0.3">
      <c r="A56" s="1">
        <f t="shared" si="4"/>
        <v>43735</v>
      </c>
      <c r="B56" s="2" t="s">
        <v>79</v>
      </c>
      <c r="C56" s="33">
        <v>12</v>
      </c>
      <c r="D56" s="50" t="s">
        <v>80</v>
      </c>
      <c r="E56" s="13">
        <v>1</v>
      </c>
      <c r="F56" s="13">
        <v>0</v>
      </c>
      <c r="G56" s="13">
        <v>0</v>
      </c>
      <c r="H56" s="83">
        <f t="shared" si="11"/>
        <v>1</v>
      </c>
      <c r="I56" s="105">
        <f>H56+'26.09'!I56</f>
        <v>140</v>
      </c>
      <c r="J56" s="16">
        <v>1</v>
      </c>
      <c r="K56" s="16">
        <v>1</v>
      </c>
      <c r="L56" s="16">
        <v>1</v>
      </c>
      <c r="M56" s="17">
        <f t="shared" si="12"/>
        <v>138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43735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H57+'26.09'!I57</f>
        <v>653</v>
      </c>
      <c r="J57" s="16">
        <v>4</v>
      </c>
      <c r="K57" s="16">
        <v>4</v>
      </c>
      <c r="L57" s="16">
        <v>1</v>
      </c>
      <c r="M57" s="17">
        <f t="shared" si="12"/>
        <v>648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43735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H58+'26.09'!I58</f>
        <v>1311</v>
      </c>
      <c r="J58" s="16">
        <v>6</v>
      </c>
      <c r="K58" s="16">
        <v>6</v>
      </c>
      <c r="L58" s="16">
        <v>4</v>
      </c>
      <c r="M58" s="17">
        <f t="shared" si="12"/>
        <v>1296</v>
      </c>
      <c r="N58" s="86">
        <v>9</v>
      </c>
      <c r="O58" s="3"/>
      <c r="P58" s="3"/>
      <c r="Q58" s="3"/>
      <c r="R58" s="3"/>
    </row>
    <row r="59" spans="1:18" ht="17.55" customHeight="1" x14ac:dyDescent="0.3">
      <c r="A59" s="1">
        <f t="shared" si="4"/>
        <v>43735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H59+'26.09'!I59</f>
        <v>728</v>
      </c>
      <c r="J59" s="16">
        <v>8</v>
      </c>
      <c r="K59" s="16">
        <v>7</v>
      </c>
      <c r="L59" s="16">
        <v>6</v>
      </c>
      <c r="M59" s="17">
        <f t="shared" si="12"/>
        <v>719</v>
      </c>
      <c r="N59" s="86">
        <v>1</v>
      </c>
      <c r="O59" s="3"/>
      <c r="P59" s="3"/>
      <c r="Q59" s="3"/>
      <c r="R59" s="3"/>
    </row>
    <row r="60" spans="1:18" ht="17.55" customHeight="1" x14ac:dyDescent="0.3">
      <c r="A60" s="1">
        <f t="shared" si="4"/>
        <v>43735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H60+'26.09'!I60</f>
        <v>345</v>
      </c>
      <c r="J60" s="16"/>
      <c r="K60" s="16"/>
      <c r="L60" s="16">
        <v>0</v>
      </c>
      <c r="M60" s="17">
        <f t="shared" si="12"/>
        <v>344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43735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H61+'26.09'!I61</f>
        <v>459</v>
      </c>
      <c r="J61" s="16"/>
      <c r="K61" s="16"/>
      <c r="L61" s="16">
        <v>0</v>
      </c>
      <c r="M61" s="17">
        <f t="shared" si="12"/>
        <v>455</v>
      </c>
      <c r="N61" s="86">
        <v>4</v>
      </c>
      <c r="O61" s="3"/>
      <c r="P61" s="3"/>
      <c r="Q61" s="3"/>
      <c r="R61" s="3"/>
    </row>
    <row r="62" spans="1:18" ht="17.55" customHeight="1" x14ac:dyDescent="0.3">
      <c r="A62" s="1">
        <f t="shared" si="4"/>
        <v>43735</v>
      </c>
      <c r="B62" s="2" t="s">
        <v>91</v>
      </c>
      <c r="C62" s="33">
        <v>18</v>
      </c>
      <c r="D62" s="50" t="s">
        <v>92</v>
      </c>
      <c r="E62" s="13">
        <v>1</v>
      </c>
      <c r="F62" s="13">
        <v>0</v>
      </c>
      <c r="G62" s="13">
        <v>0</v>
      </c>
      <c r="H62" s="83">
        <f t="shared" si="11"/>
        <v>1</v>
      </c>
      <c r="I62" s="105">
        <f>H62+'26.09'!I62</f>
        <v>821</v>
      </c>
      <c r="J62" s="16"/>
      <c r="K62" s="16"/>
      <c r="L62" s="16">
        <v>0</v>
      </c>
      <c r="M62" s="17">
        <f t="shared" si="12"/>
        <v>818</v>
      </c>
      <c r="N62" s="86">
        <v>3</v>
      </c>
      <c r="O62" s="3"/>
      <c r="P62" s="3"/>
      <c r="Q62" s="3"/>
      <c r="R62" s="3"/>
    </row>
    <row r="63" spans="1:18" ht="17.55" customHeight="1" x14ac:dyDescent="0.3">
      <c r="A63" s="1">
        <f t="shared" si="4"/>
        <v>43735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H63+'26.09'!I63</f>
        <v>770</v>
      </c>
      <c r="J63" s="16">
        <v>6</v>
      </c>
      <c r="K63" s="16">
        <v>5</v>
      </c>
      <c r="L63" s="16">
        <v>5</v>
      </c>
      <c r="M63" s="17">
        <f t="shared" si="12"/>
        <v>760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43735</v>
      </c>
      <c r="B64" s="2" t="s">
        <v>95</v>
      </c>
      <c r="C64" s="33">
        <v>20</v>
      </c>
      <c r="D64" s="50" t="s">
        <v>96</v>
      </c>
      <c r="E64" s="13">
        <v>3</v>
      </c>
      <c r="F64" s="13">
        <v>0</v>
      </c>
      <c r="G64" s="13">
        <v>0</v>
      </c>
      <c r="H64" s="83">
        <f t="shared" si="11"/>
        <v>3</v>
      </c>
      <c r="I64" s="105">
        <f>H64+'26.09'!I64</f>
        <v>944</v>
      </c>
      <c r="J64" s="16"/>
      <c r="K64" s="16"/>
      <c r="L64" s="16">
        <v>0</v>
      </c>
      <c r="M64" s="17">
        <f t="shared" si="12"/>
        <v>937</v>
      </c>
      <c r="N64" s="86">
        <v>7</v>
      </c>
      <c r="O64" s="3"/>
      <c r="P64" s="3"/>
      <c r="Q64" s="3"/>
      <c r="R64" s="3"/>
    </row>
    <row r="65" spans="1:18" ht="17.55" customHeight="1" x14ac:dyDescent="0.3">
      <c r="A65" s="1">
        <f t="shared" si="4"/>
        <v>43735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H65+'26.09'!I65</f>
        <v>466</v>
      </c>
      <c r="J65" s="16">
        <v>4</v>
      </c>
      <c r="K65" s="16">
        <v>4</v>
      </c>
      <c r="L65" s="16">
        <v>4</v>
      </c>
      <c r="M65" s="17">
        <f t="shared" si="12"/>
        <v>462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43735</v>
      </c>
      <c r="B66" s="2" t="s">
        <v>99</v>
      </c>
      <c r="C66" s="33">
        <v>22</v>
      </c>
      <c r="D66" s="50" t="s">
        <v>100</v>
      </c>
      <c r="E66" s="13">
        <v>1</v>
      </c>
      <c r="F66" s="13">
        <v>0</v>
      </c>
      <c r="G66" s="13">
        <v>0</v>
      </c>
      <c r="H66" s="83">
        <f t="shared" si="11"/>
        <v>1</v>
      </c>
      <c r="I66" s="105">
        <f>H66+'26.09'!I66</f>
        <v>306</v>
      </c>
      <c r="J66" s="16">
        <v>7</v>
      </c>
      <c r="K66" s="16">
        <v>7</v>
      </c>
      <c r="L66" s="16">
        <v>3</v>
      </c>
      <c r="M66" s="17">
        <f t="shared" si="12"/>
        <v>297</v>
      </c>
      <c r="N66" s="86">
        <v>2</v>
      </c>
      <c r="O66" s="3"/>
      <c r="P66" s="3"/>
      <c r="Q66" s="3"/>
      <c r="R66" s="3"/>
    </row>
    <row r="67" spans="1:18" ht="17.55" customHeight="1" x14ac:dyDescent="0.3">
      <c r="A67" s="1">
        <f t="shared" si="4"/>
        <v>43735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H67+'26.09'!I67</f>
        <v>691</v>
      </c>
      <c r="J67" s="16">
        <v>7</v>
      </c>
      <c r="K67" s="16">
        <v>5</v>
      </c>
      <c r="L67" s="16">
        <v>4</v>
      </c>
      <c r="M67" s="17">
        <f t="shared" si="12"/>
        <v>679</v>
      </c>
      <c r="N67" s="86">
        <v>5</v>
      </c>
      <c r="O67" s="3"/>
      <c r="P67" s="3"/>
      <c r="Q67" s="3"/>
      <c r="R67" s="3"/>
    </row>
    <row r="68" spans="1:18" ht="17.55" customHeight="1" x14ac:dyDescent="0.3">
      <c r="A68" s="1">
        <f t="shared" si="4"/>
        <v>43735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H68+'26.09'!I68</f>
        <v>354</v>
      </c>
      <c r="J68" s="16">
        <v>2</v>
      </c>
      <c r="K68" s="16">
        <v>2</v>
      </c>
      <c r="L68" s="16">
        <v>0</v>
      </c>
      <c r="M68" s="17">
        <f t="shared" si="12"/>
        <v>352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43735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H69+'26.09'!I69</f>
        <v>786</v>
      </c>
      <c r="J69" s="16">
        <v>2</v>
      </c>
      <c r="K69" s="16">
        <v>1</v>
      </c>
      <c r="L69" s="16">
        <v>0</v>
      </c>
      <c r="M69" s="17">
        <f t="shared" si="12"/>
        <v>777</v>
      </c>
      <c r="N69" s="86">
        <v>7</v>
      </c>
      <c r="O69" s="3"/>
      <c r="P69" s="3"/>
      <c r="Q69" s="3"/>
      <c r="R69" s="3"/>
    </row>
    <row r="70" spans="1:18" ht="17.55" customHeight="1" x14ac:dyDescent="0.3">
      <c r="A70" s="1">
        <f t="shared" si="4"/>
        <v>43735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H70+'26.09'!I70</f>
        <v>740</v>
      </c>
      <c r="J70" s="16">
        <v>2</v>
      </c>
      <c r="K70" s="16">
        <v>2</v>
      </c>
      <c r="L70" s="16">
        <v>0</v>
      </c>
      <c r="M70" s="17">
        <f t="shared" si="12"/>
        <v>734</v>
      </c>
      <c r="N70" s="86">
        <v>4</v>
      </c>
      <c r="O70" s="3"/>
      <c r="P70" s="3"/>
      <c r="Q70" s="3"/>
      <c r="R70" s="3"/>
    </row>
    <row r="71" spans="1:18" ht="17.55" customHeight="1" x14ac:dyDescent="0.3">
      <c r="A71" s="1">
        <f t="shared" si="4"/>
        <v>43735</v>
      </c>
      <c r="B71" s="2" t="s">
        <v>109</v>
      </c>
      <c r="C71" s="33">
        <v>27</v>
      </c>
      <c r="D71" s="50" t="s">
        <v>110</v>
      </c>
      <c r="E71" s="13">
        <v>1</v>
      </c>
      <c r="F71" s="13">
        <v>0</v>
      </c>
      <c r="G71" s="13">
        <v>0</v>
      </c>
      <c r="H71" s="83">
        <f t="shared" si="11"/>
        <v>1</v>
      </c>
      <c r="I71" s="105">
        <f>H71+'26.09'!I71</f>
        <v>759</v>
      </c>
      <c r="J71" s="16"/>
      <c r="K71" s="16"/>
      <c r="L71" s="16">
        <v>0</v>
      </c>
      <c r="M71" s="17">
        <f t="shared" si="12"/>
        <v>757</v>
      </c>
      <c r="N71" s="86">
        <v>2</v>
      </c>
      <c r="O71" s="3"/>
      <c r="P71" s="3"/>
      <c r="Q71" s="3"/>
      <c r="R71" s="3"/>
    </row>
    <row r="72" spans="1:18" ht="17.55" customHeight="1" x14ac:dyDescent="0.3">
      <c r="A72" s="1">
        <f t="shared" si="4"/>
        <v>43735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H72+'26.09'!I72</f>
        <v>280</v>
      </c>
      <c r="J72" s="16"/>
      <c r="K72" s="16"/>
      <c r="L72" s="16">
        <v>0</v>
      </c>
      <c r="M72" s="17">
        <f t="shared" si="12"/>
        <v>277</v>
      </c>
      <c r="N72" s="86">
        <v>3</v>
      </c>
      <c r="O72" s="3"/>
      <c r="P72" s="3"/>
      <c r="Q72" s="3"/>
      <c r="R72" s="3"/>
    </row>
    <row r="73" spans="1:18" ht="17.55" customHeight="1" x14ac:dyDescent="0.3">
      <c r="A73" s="1">
        <f t="shared" si="4"/>
        <v>43735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H73+'26.09'!I73</f>
        <v>386</v>
      </c>
      <c r="J73" s="16">
        <v>3</v>
      </c>
      <c r="K73" s="16">
        <v>3</v>
      </c>
      <c r="L73" s="16">
        <v>3</v>
      </c>
      <c r="M73" s="17">
        <f t="shared" si="12"/>
        <v>381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43735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H74+'26.09'!I74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43735</v>
      </c>
      <c r="B75" s="2">
        <v>1</v>
      </c>
      <c r="C75" s="29"/>
      <c r="D75" s="22" t="s">
        <v>117</v>
      </c>
      <c r="E75" s="23">
        <f>SUM(E45:E74)</f>
        <v>22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22</v>
      </c>
      <c r="I75" s="23">
        <f t="shared" si="13"/>
        <v>18804</v>
      </c>
      <c r="J75" s="23">
        <f t="shared" si="13"/>
        <v>104</v>
      </c>
      <c r="K75" s="23">
        <f t="shared" si="13"/>
        <v>85</v>
      </c>
      <c r="L75" s="23">
        <f t="shared" si="13"/>
        <v>58</v>
      </c>
      <c r="M75" s="23">
        <f t="shared" si="13"/>
        <v>18607</v>
      </c>
      <c r="N75" s="23">
        <f t="shared" si="13"/>
        <v>93</v>
      </c>
      <c r="O75" s="3"/>
      <c r="P75" s="3"/>
      <c r="Q75" s="3"/>
      <c r="R75" s="3"/>
    </row>
    <row r="76" spans="1:18" ht="17.55" customHeight="1" x14ac:dyDescent="0.3">
      <c r="A76" s="1">
        <f t="shared" si="4"/>
        <v>43735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43735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43735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43735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43735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43735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43735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43735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43735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43735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43735</v>
      </c>
      <c r="B86" s="2">
        <v>1</v>
      </c>
      <c r="E86" s="30"/>
    </row>
    <row r="87" spans="1:14" x14ac:dyDescent="0.3">
      <c r="A87" s="1">
        <f t="shared" si="4"/>
        <v>43735</v>
      </c>
      <c r="B87" s="2">
        <v>1</v>
      </c>
      <c r="E87" s="30"/>
    </row>
    <row r="88" spans="1:14" x14ac:dyDescent="0.3">
      <c r="A88" s="1">
        <f t="shared" si="4"/>
        <v>43735</v>
      </c>
      <c r="B88" s="2">
        <v>1</v>
      </c>
      <c r="E88" s="30"/>
    </row>
    <row r="89" spans="1:14" x14ac:dyDescent="0.3">
      <c r="A89" s="1">
        <f t="shared" ref="A89" si="14">$N$3</f>
        <v>43735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J30" sqref="J30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43734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43734</v>
      </c>
      <c r="B2" s="2">
        <v>1</v>
      </c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41"/>
      <c r="N2" s="146"/>
    </row>
    <row r="3" spans="1:20" ht="17.399999999999999" x14ac:dyDescent="0.3">
      <c r="A3" s="1">
        <f t="shared" si="0"/>
        <v>43734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43734</v>
      </c>
      <c r="O3" s="3"/>
      <c r="P3" s="3"/>
      <c r="Q3" s="3"/>
      <c r="R3" s="3"/>
    </row>
    <row r="4" spans="1:20" ht="17.399999999999999" x14ac:dyDescent="0.3">
      <c r="A4" s="1">
        <f t="shared" si="0"/>
        <v>43734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43734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43734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43734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43734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43734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388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1704</v>
      </c>
      <c r="O9" s="3"/>
      <c r="P9" s="3"/>
      <c r="Q9" s="40" t="str">
        <f>"24 N›Uvq ?? msL¨v = "&amp;H36</f>
        <v>24 N›Uvq ?? msL¨v = 388</v>
      </c>
    </row>
    <row r="10" spans="1:20" ht="57.6" x14ac:dyDescent="0.3">
      <c r="A10" s="1">
        <f t="shared" si="0"/>
        <v>43734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5" t="s">
        <v>142</v>
      </c>
      <c r="I10" s="65" t="str">
        <f>"me©‡gvU fwZ©
= "&amp;I36</f>
        <v>me©‡gvU fwZ©
= 86543</v>
      </c>
      <c r="J10" s="65" t="str">
        <f>"ch©v‡jvPbvi Rb¨ †cÖwiZ g„„Zz¨ 
= "&amp;J36</f>
        <v>ch©v‡jvPbvi Rb¨ †cÖwiZ g„„Zz¨ 
= 224</v>
      </c>
      <c r="K10" s="65" t="str">
        <f>"ch©v‡jvPbv m¤úbœK…Z g„„Zz¨ 
= "&amp;K36</f>
        <v>ch©v‡jvPbv m¤úbœK…Z g„„Zz¨ 
= 126</v>
      </c>
      <c r="L10" s="65" t="str">
        <f>"wbwðZ g„„Zz¨ 
= "&amp;L36</f>
        <v>wbwðZ g„„Zz¨ 
= 75</v>
      </c>
      <c r="M10" s="65" t="str">
        <f>"QvocÎ cÖvß †ivMx
 = "&amp;M36</f>
        <v>QvocÎ cÖvß †ivMx
 = 84615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43734</v>
      </c>
      <c r="B11" s="2" t="s">
        <v>9</v>
      </c>
      <c r="C11" s="12">
        <v>1</v>
      </c>
      <c r="D11" s="57" t="s">
        <v>10</v>
      </c>
      <c r="E11" s="13">
        <v>24</v>
      </c>
      <c r="F11" s="13">
        <v>0</v>
      </c>
      <c r="G11" s="13">
        <v>0</v>
      </c>
      <c r="H11" s="82">
        <f>SUM(E11:G11)</f>
        <v>24</v>
      </c>
      <c r="I11" s="104">
        <f>H11+'25.09'!I11</f>
        <v>7557</v>
      </c>
      <c r="J11" s="13">
        <v>40</v>
      </c>
      <c r="K11" s="13">
        <v>13</v>
      </c>
      <c r="L11" s="13">
        <v>5</v>
      </c>
      <c r="M11" s="14">
        <f t="shared" ref="M11:M23" si="1">I11-N11-J11</f>
        <v>7382</v>
      </c>
      <c r="N11" s="85">
        <v>135</v>
      </c>
      <c r="O11" s="3"/>
      <c r="P11" s="3"/>
      <c r="Q11" s="3"/>
      <c r="R11" s="3"/>
    </row>
    <row r="12" spans="1:20" x14ac:dyDescent="0.3">
      <c r="A12" s="1">
        <f t="shared" si="0"/>
        <v>43734</v>
      </c>
      <c r="B12" s="2" t="s">
        <v>11</v>
      </c>
      <c r="C12" s="15">
        <v>2</v>
      </c>
      <c r="D12" s="59" t="s">
        <v>144</v>
      </c>
      <c r="E12" s="13">
        <v>17</v>
      </c>
      <c r="F12" s="13">
        <v>0</v>
      </c>
      <c r="G12" s="13">
        <v>0</v>
      </c>
      <c r="H12" s="83">
        <f t="shared" ref="H12:H23" si="2">SUM(E12:G12)</f>
        <v>17</v>
      </c>
      <c r="I12" s="105">
        <f>H12+'25.09'!I12</f>
        <v>4400</v>
      </c>
      <c r="J12" s="16">
        <v>2</v>
      </c>
      <c r="K12" s="16">
        <v>0</v>
      </c>
      <c r="L12" s="16">
        <v>0</v>
      </c>
      <c r="M12" s="17">
        <f t="shared" si="1"/>
        <v>4281</v>
      </c>
      <c r="N12" s="86">
        <v>117</v>
      </c>
      <c r="O12" s="3"/>
      <c r="P12" s="3"/>
      <c r="Q12" s="3"/>
      <c r="R12" s="3"/>
    </row>
    <row r="13" spans="1:20" x14ac:dyDescent="0.3">
      <c r="A13" s="1">
        <f t="shared" si="0"/>
        <v>43734</v>
      </c>
      <c r="B13" s="2" t="s">
        <v>12</v>
      </c>
      <c r="C13" s="15">
        <v>3</v>
      </c>
      <c r="D13" s="59" t="s">
        <v>13</v>
      </c>
      <c r="E13" s="13">
        <v>6</v>
      </c>
      <c r="F13" s="13">
        <v>0</v>
      </c>
      <c r="G13" s="13">
        <v>0</v>
      </c>
      <c r="H13" s="83">
        <f t="shared" si="2"/>
        <v>6</v>
      </c>
      <c r="I13" s="105">
        <f>H13+'25.09'!I13</f>
        <v>1363</v>
      </c>
      <c r="J13" s="16">
        <v>11</v>
      </c>
      <c r="K13" s="16">
        <v>4</v>
      </c>
      <c r="L13" s="16">
        <v>4</v>
      </c>
      <c r="M13" s="17">
        <f t="shared" si="1"/>
        <v>1328</v>
      </c>
      <c r="N13" s="86">
        <v>24</v>
      </c>
      <c r="O13" s="3"/>
      <c r="Q13" s="3"/>
      <c r="R13" s="3"/>
    </row>
    <row r="14" spans="1:20" x14ac:dyDescent="0.3">
      <c r="A14" s="1">
        <f t="shared" si="0"/>
        <v>43734</v>
      </c>
      <c r="B14" s="2" t="s">
        <v>14</v>
      </c>
      <c r="C14" s="15">
        <v>4</v>
      </c>
      <c r="D14" s="59" t="s">
        <v>145</v>
      </c>
      <c r="E14" s="13">
        <v>11</v>
      </c>
      <c r="F14" s="13">
        <v>0</v>
      </c>
      <c r="G14" s="13">
        <v>0</v>
      </c>
      <c r="H14" s="83">
        <f t="shared" si="2"/>
        <v>11</v>
      </c>
      <c r="I14" s="105">
        <f>H14+'25.09'!I14</f>
        <v>3318</v>
      </c>
      <c r="J14" s="16">
        <v>7</v>
      </c>
      <c r="K14" s="16">
        <v>3</v>
      </c>
      <c r="L14" s="16">
        <v>0</v>
      </c>
      <c r="M14" s="17">
        <f t="shared" si="1"/>
        <v>3244</v>
      </c>
      <c r="N14" s="86">
        <v>67</v>
      </c>
      <c r="O14" s="3"/>
      <c r="P14" s="3"/>
      <c r="Q14" s="3"/>
      <c r="R14" s="3"/>
    </row>
    <row r="15" spans="1:20" ht="17.399999999999999" x14ac:dyDescent="0.3">
      <c r="A15" s="1">
        <f t="shared" si="0"/>
        <v>43734</v>
      </c>
      <c r="B15" s="2" t="s">
        <v>19</v>
      </c>
      <c r="C15" s="15">
        <v>5</v>
      </c>
      <c r="D15" s="59" t="s">
        <v>20</v>
      </c>
      <c r="E15" s="13">
        <v>7</v>
      </c>
      <c r="F15" s="13">
        <v>0</v>
      </c>
      <c r="G15" s="13">
        <v>0</v>
      </c>
      <c r="H15" s="83">
        <f t="shared" si="2"/>
        <v>7</v>
      </c>
      <c r="I15" s="105">
        <f>H15+'25.09'!I15</f>
        <v>1446</v>
      </c>
      <c r="J15" s="16">
        <v>3</v>
      </c>
      <c r="K15" s="16">
        <v>2</v>
      </c>
      <c r="L15" s="16">
        <v>2</v>
      </c>
      <c r="M15" s="17">
        <f t="shared" si="1"/>
        <v>1407</v>
      </c>
      <c r="N15" s="86">
        <v>36</v>
      </c>
      <c r="O15" s="3"/>
      <c r="P15" s="3"/>
      <c r="Q15" s="3"/>
      <c r="R15" s="3"/>
    </row>
    <row r="16" spans="1:20" ht="17.399999999999999" x14ac:dyDescent="0.3">
      <c r="A16" s="1">
        <f t="shared" si="0"/>
        <v>43734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H16+'25.09'!I16</f>
        <v>973</v>
      </c>
      <c r="J16" s="16"/>
      <c r="K16" s="16"/>
      <c r="L16" s="16">
        <v>0</v>
      </c>
      <c r="M16" s="17">
        <f t="shared" si="1"/>
        <v>968</v>
      </c>
      <c r="N16" s="86">
        <v>5</v>
      </c>
      <c r="O16" s="3"/>
      <c r="P16" s="3"/>
      <c r="Q16" s="3"/>
      <c r="R16" s="3"/>
    </row>
    <row r="17" spans="1:18" x14ac:dyDescent="0.3">
      <c r="A17" s="1">
        <f t="shared" si="0"/>
        <v>43734</v>
      </c>
      <c r="B17" s="2" t="s">
        <v>23</v>
      </c>
      <c r="C17" s="15">
        <v>7</v>
      </c>
      <c r="D17" s="61" t="s">
        <v>24</v>
      </c>
      <c r="E17" s="13">
        <v>8</v>
      </c>
      <c r="F17" s="13">
        <v>0</v>
      </c>
      <c r="G17" s="13">
        <v>0</v>
      </c>
      <c r="H17" s="83">
        <f t="shared" si="2"/>
        <v>8</v>
      </c>
      <c r="I17" s="105">
        <f>H17+'25.09'!I17</f>
        <v>3775</v>
      </c>
      <c r="J17" s="16">
        <v>15</v>
      </c>
      <c r="K17" s="16">
        <v>6</v>
      </c>
      <c r="L17" s="16">
        <v>3</v>
      </c>
      <c r="M17" s="17">
        <f t="shared" si="1"/>
        <v>3692</v>
      </c>
      <c r="N17" s="86">
        <v>68</v>
      </c>
      <c r="O17" s="3"/>
      <c r="P17" s="3"/>
      <c r="Q17" s="3"/>
      <c r="R17" s="3"/>
    </row>
    <row r="18" spans="1:18" ht="17.399999999999999" x14ac:dyDescent="0.3">
      <c r="A18" s="1">
        <f t="shared" si="0"/>
        <v>43734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H18+'25.09'!I18</f>
        <v>338</v>
      </c>
      <c r="J18" s="16"/>
      <c r="K18" s="16"/>
      <c r="L18" s="16">
        <v>0</v>
      </c>
      <c r="M18" s="17">
        <f t="shared" si="1"/>
        <v>337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43734</v>
      </c>
      <c r="B19" s="2" t="s">
        <v>27</v>
      </c>
      <c r="C19" s="15">
        <v>9</v>
      </c>
      <c r="D19" s="61" t="s">
        <v>28</v>
      </c>
      <c r="E19" s="13">
        <v>1</v>
      </c>
      <c r="F19" s="13">
        <v>0</v>
      </c>
      <c r="G19" s="13">
        <v>0</v>
      </c>
      <c r="H19" s="83">
        <f t="shared" si="2"/>
        <v>1</v>
      </c>
      <c r="I19" s="105">
        <f>H19+'25.09'!I19</f>
        <v>1636</v>
      </c>
      <c r="J19" s="16">
        <v>0</v>
      </c>
      <c r="K19" s="16">
        <v>0</v>
      </c>
      <c r="L19" s="16">
        <v>0</v>
      </c>
      <c r="M19" s="17">
        <f t="shared" si="1"/>
        <v>1600</v>
      </c>
      <c r="N19" s="86">
        <v>36</v>
      </c>
      <c r="O19" s="3"/>
      <c r="P19" s="3"/>
      <c r="Q19" s="3"/>
      <c r="R19" s="3"/>
    </row>
    <row r="20" spans="1:18" x14ac:dyDescent="0.3">
      <c r="A20" s="1">
        <f t="shared" si="0"/>
        <v>43734</v>
      </c>
      <c r="B20" s="2" t="s">
        <v>29</v>
      </c>
      <c r="C20" s="15">
        <v>10</v>
      </c>
      <c r="D20" s="59" t="s">
        <v>30</v>
      </c>
      <c r="E20" s="13">
        <v>20</v>
      </c>
      <c r="F20" s="13">
        <v>0</v>
      </c>
      <c r="G20" s="13">
        <v>0</v>
      </c>
      <c r="H20" s="83">
        <f t="shared" si="2"/>
        <v>20</v>
      </c>
      <c r="I20" s="105">
        <f>H20+'25.09'!I20</f>
        <v>2766</v>
      </c>
      <c r="J20" s="16">
        <v>2</v>
      </c>
      <c r="K20" s="16">
        <v>2</v>
      </c>
      <c r="L20" s="16">
        <v>2</v>
      </c>
      <c r="M20" s="17">
        <f t="shared" si="1"/>
        <v>2697</v>
      </c>
      <c r="N20" s="86">
        <v>67</v>
      </c>
      <c r="O20" s="3"/>
      <c r="P20" s="3"/>
      <c r="Q20" s="3"/>
      <c r="R20" s="3"/>
    </row>
    <row r="21" spans="1:18" ht="22.2" customHeight="1" x14ac:dyDescent="0.3">
      <c r="A21" s="1">
        <f t="shared" si="0"/>
        <v>43734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H21+'25.09'!I21</f>
        <v>236</v>
      </c>
      <c r="J21" s="16"/>
      <c r="K21" s="16"/>
      <c r="L21" s="16"/>
      <c r="M21" s="17">
        <f t="shared" si="1"/>
        <v>236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H22+'25.09'!I22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43734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95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95</v>
      </c>
      <c r="I24" s="94">
        <f t="shared" si="3"/>
        <v>27883</v>
      </c>
      <c r="J24" s="92">
        <f t="shared" si="3"/>
        <v>80</v>
      </c>
      <c r="K24" s="92">
        <f t="shared" si="3"/>
        <v>30</v>
      </c>
      <c r="L24" s="92">
        <f t="shared" si="3"/>
        <v>16</v>
      </c>
      <c r="M24" s="95">
        <f t="shared" si="3"/>
        <v>27247</v>
      </c>
      <c r="N24" s="96">
        <f t="shared" si="3"/>
        <v>556</v>
      </c>
      <c r="O24" s="3"/>
      <c r="P24" s="3"/>
      <c r="Q24" s="3"/>
      <c r="R24" s="3"/>
    </row>
    <row r="25" spans="1:18" x14ac:dyDescent="0.3">
      <c r="A25" s="1">
        <f t="shared" ref="A25:A88" si="4">$N$3</f>
        <v>43734</v>
      </c>
      <c r="B25" s="2">
        <v>1</v>
      </c>
      <c r="C25" s="78"/>
      <c r="D25" s="79" t="s">
        <v>119</v>
      </c>
      <c r="E25" s="97">
        <f>E75</f>
        <v>21</v>
      </c>
      <c r="F25" s="98">
        <f t="shared" ref="F25:N25" si="5">F75</f>
        <v>1</v>
      </c>
      <c r="G25" s="98">
        <f t="shared" si="5"/>
        <v>0</v>
      </c>
      <c r="H25" s="99">
        <f t="shared" si="5"/>
        <v>22</v>
      </c>
      <c r="I25" s="97">
        <f t="shared" si="5"/>
        <v>18782</v>
      </c>
      <c r="J25" s="98">
        <f t="shared" si="5"/>
        <v>102</v>
      </c>
      <c r="K25" s="98">
        <f t="shared" si="5"/>
        <v>81</v>
      </c>
      <c r="L25" s="100">
        <f t="shared" si="5"/>
        <v>55</v>
      </c>
      <c r="M25" s="101">
        <f t="shared" si="5"/>
        <v>18577</v>
      </c>
      <c r="N25" s="102">
        <f t="shared" si="5"/>
        <v>103</v>
      </c>
      <c r="O25" s="3"/>
      <c r="P25" s="3"/>
      <c r="Q25" s="3"/>
      <c r="R25" s="3"/>
    </row>
    <row r="26" spans="1:18" x14ac:dyDescent="0.3">
      <c r="A26" s="1">
        <f t="shared" si="4"/>
        <v>43734</v>
      </c>
      <c r="B26" s="2">
        <v>1</v>
      </c>
      <c r="C26" s="78"/>
      <c r="D26" s="79" t="s">
        <v>154</v>
      </c>
      <c r="E26" s="97">
        <f>E24+E25</f>
        <v>116</v>
      </c>
      <c r="F26" s="98">
        <f t="shared" ref="F26:N26" si="6">F24+F25</f>
        <v>1</v>
      </c>
      <c r="G26" s="98">
        <f t="shared" si="6"/>
        <v>0</v>
      </c>
      <c r="H26" s="99">
        <f t="shared" si="6"/>
        <v>117</v>
      </c>
      <c r="I26" s="97">
        <f t="shared" si="6"/>
        <v>46665</v>
      </c>
      <c r="J26" s="98">
        <f t="shared" si="6"/>
        <v>182</v>
      </c>
      <c r="K26" s="98">
        <f t="shared" si="6"/>
        <v>111</v>
      </c>
      <c r="L26" s="100">
        <f t="shared" si="6"/>
        <v>71</v>
      </c>
      <c r="M26" s="101">
        <f t="shared" si="6"/>
        <v>45824</v>
      </c>
      <c r="N26" s="102">
        <f t="shared" si="6"/>
        <v>659</v>
      </c>
      <c r="O26" s="3"/>
      <c r="P26" s="67"/>
      <c r="Q26" s="3"/>
      <c r="R26" s="3"/>
    </row>
    <row r="27" spans="1:18" x14ac:dyDescent="0.3">
      <c r="A27" s="1">
        <f t="shared" si="4"/>
        <v>43734</v>
      </c>
      <c r="B27" s="2">
        <v>1</v>
      </c>
      <c r="C27" s="80"/>
      <c r="D27" s="81" t="s">
        <v>120</v>
      </c>
      <c r="E27" s="97">
        <f>SUM(E28:E35)</f>
        <v>271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271</v>
      </c>
      <c r="I27" s="97">
        <f t="shared" si="7"/>
        <v>39878</v>
      </c>
      <c r="J27" s="98">
        <f t="shared" si="7"/>
        <v>42</v>
      </c>
      <c r="K27" s="98">
        <f t="shared" si="7"/>
        <v>15</v>
      </c>
      <c r="L27" s="100">
        <f t="shared" si="7"/>
        <v>4</v>
      </c>
      <c r="M27" s="101">
        <f t="shared" si="7"/>
        <v>38791</v>
      </c>
      <c r="N27" s="102">
        <f t="shared" si="7"/>
        <v>1045</v>
      </c>
      <c r="O27" s="3"/>
      <c r="P27" s="3"/>
      <c r="Q27" s="3"/>
      <c r="R27" s="3"/>
    </row>
    <row r="28" spans="1:18" x14ac:dyDescent="0.3">
      <c r="A28" s="1">
        <f t="shared" si="4"/>
        <v>43734</v>
      </c>
      <c r="B28" s="2" t="s">
        <v>31</v>
      </c>
      <c r="C28" s="12">
        <v>1</v>
      </c>
      <c r="D28" s="48" t="s">
        <v>32</v>
      </c>
      <c r="E28" s="13">
        <v>46</v>
      </c>
      <c r="F28" s="13">
        <v>0</v>
      </c>
      <c r="G28" s="13">
        <v>0</v>
      </c>
      <c r="H28" s="82">
        <f t="shared" ref="H28:H35" si="8">SUM(E28:G28)</f>
        <v>46</v>
      </c>
      <c r="I28" s="104">
        <f>H28+'25.09'!I28</f>
        <v>9890</v>
      </c>
      <c r="J28" s="13">
        <v>9</v>
      </c>
      <c r="K28" s="13">
        <v>2</v>
      </c>
      <c r="L28" s="13">
        <v>1</v>
      </c>
      <c r="M28" s="14">
        <f t="shared" ref="M28:M35" si="9">I28-N28-J28</f>
        <v>9670</v>
      </c>
      <c r="N28" s="85">
        <v>211</v>
      </c>
      <c r="O28" s="3"/>
      <c r="P28" s="3"/>
      <c r="Q28" s="3"/>
      <c r="R28" s="3"/>
    </row>
    <row r="29" spans="1:18" x14ac:dyDescent="0.3">
      <c r="A29" s="1">
        <f t="shared" si="4"/>
        <v>43734</v>
      </c>
      <c r="B29" s="2" t="s">
        <v>33</v>
      </c>
      <c r="C29" s="15">
        <v>2</v>
      </c>
      <c r="D29" s="50" t="s">
        <v>156</v>
      </c>
      <c r="E29" s="13">
        <v>39</v>
      </c>
      <c r="F29" s="13">
        <v>0</v>
      </c>
      <c r="G29" s="13">
        <v>0</v>
      </c>
      <c r="H29" s="83">
        <f t="shared" si="8"/>
        <v>39</v>
      </c>
      <c r="I29" s="105">
        <f>H29+'25.09'!I29</f>
        <v>6614</v>
      </c>
      <c r="J29" s="16">
        <v>5</v>
      </c>
      <c r="K29" s="16">
        <v>2</v>
      </c>
      <c r="L29" s="16">
        <v>0</v>
      </c>
      <c r="M29" s="17">
        <f t="shared" si="9"/>
        <v>6461</v>
      </c>
      <c r="N29" s="86">
        <v>148</v>
      </c>
      <c r="O29" s="3"/>
      <c r="P29" s="3"/>
      <c r="Q29" s="3"/>
      <c r="R29" s="3"/>
    </row>
    <row r="30" spans="1:18" x14ac:dyDescent="0.3">
      <c r="A30" s="1">
        <f t="shared" si="4"/>
        <v>43734</v>
      </c>
      <c r="B30" s="2" t="s">
        <v>35</v>
      </c>
      <c r="C30" s="15">
        <v>3</v>
      </c>
      <c r="D30" s="50" t="s">
        <v>36</v>
      </c>
      <c r="E30" s="13">
        <v>110</v>
      </c>
      <c r="F30" s="13">
        <v>0</v>
      </c>
      <c r="G30" s="13">
        <v>0</v>
      </c>
      <c r="H30" s="83">
        <f t="shared" si="8"/>
        <v>110</v>
      </c>
      <c r="I30" s="105">
        <f>H30+'25.09'!I30</f>
        <v>8622</v>
      </c>
      <c r="J30" s="16">
        <v>10</v>
      </c>
      <c r="K30" s="16">
        <v>7</v>
      </c>
      <c r="L30" s="16">
        <v>2</v>
      </c>
      <c r="M30" s="17">
        <f t="shared" si="9"/>
        <v>8228</v>
      </c>
      <c r="N30" s="86">
        <v>384</v>
      </c>
      <c r="O30" s="3"/>
      <c r="P30" s="3"/>
      <c r="Q30" s="3"/>
      <c r="R30" s="3"/>
    </row>
    <row r="31" spans="1:18" x14ac:dyDescent="0.3">
      <c r="A31" s="1">
        <f t="shared" si="4"/>
        <v>43734</v>
      </c>
      <c r="B31" s="2" t="s">
        <v>37</v>
      </c>
      <c r="C31" s="15">
        <v>4</v>
      </c>
      <c r="D31" s="50" t="s">
        <v>38</v>
      </c>
      <c r="E31" s="13">
        <v>11</v>
      </c>
      <c r="F31" s="13">
        <v>0</v>
      </c>
      <c r="G31" s="13">
        <v>0</v>
      </c>
      <c r="H31" s="83">
        <f t="shared" si="8"/>
        <v>11</v>
      </c>
      <c r="I31" s="105">
        <f>H31+'25.09'!I31</f>
        <v>1952</v>
      </c>
      <c r="J31" s="16">
        <v>4</v>
      </c>
      <c r="K31" s="16">
        <v>1</v>
      </c>
      <c r="L31" s="16">
        <v>1</v>
      </c>
      <c r="M31" s="17">
        <f t="shared" si="9"/>
        <v>1924</v>
      </c>
      <c r="N31" s="86">
        <v>24</v>
      </c>
      <c r="O31" s="3"/>
      <c r="P31" s="3"/>
      <c r="Q31" s="3"/>
      <c r="R31" s="3"/>
    </row>
    <row r="32" spans="1:18" x14ac:dyDescent="0.3">
      <c r="A32" s="1">
        <f t="shared" si="4"/>
        <v>43734</v>
      </c>
      <c r="B32" s="2" t="s">
        <v>39</v>
      </c>
      <c r="C32" s="15">
        <v>5</v>
      </c>
      <c r="D32" s="50" t="s">
        <v>40</v>
      </c>
      <c r="E32" s="13">
        <v>16</v>
      </c>
      <c r="F32" s="13">
        <v>0</v>
      </c>
      <c r="G32" s="13">
        <v>0</v>
      </c>
      <c r="H32" s="83">
        <f t="shared" si="8"/>
        <v>16</v>
      </c>
      <c r="I32" s="105">
        <f>H32+'25.09'!I32</f>
        <v>4186</v>
      </c>
      <c r="J32" s="16">
        <v>5</v>
      </c>
      <c r="K32" s="16">
        <v>0</v>
      </c>
      <c r="L32" s="16">
        <v>0</v>
      </c>
      <c r="M32" s="17">
        <f t="shared" si="9"/>
        <v>4091</v>
      </c>
      <c r="N32" s="86">
        <v>90</v>
      </c>
      <c r="O32" s="3"/>
      <c r="P32" s="3"/>
      <c r="Q32" s="3"/>
      <c r="R32" s="3"/>
    </row>
    <row r="33" spans="1:18" x14ac:dyDescent="0.3">
      <c r="A33" s="1">
        <f t="shared" si="4"/>
        <v>43734</v>
      </c>
      <c r="B33" s="2" t="s">
        <v>41</v>
      </c>
      <c r="C33" s="15">
        <v>6</v>
      </c>
      <c r="D33" s="50" t="s">
        <v>42</v>
      </c>
      <c r="E33" s="13">
        <v>37</v>
      </c>
      <c r="F33" s="13">
        <v>0</v>
      </c>
      <c r="G33" s="13">
        <v>0</v>
      </c>
      <c r="H33" s="83">
        <f t="shared" si="8"/>
        <v>37</v>
      </c>
      <c r="I33" s="105">
        <f>H33+'25.09'!I33</f>
        <v>5570</v>
      </c>
      <c r="J33" s="16">
        <v>5</v>
      </c>
      <c r="K33" s="16">
        <v>3</v>
      </c>
      <c r="L33" s="16">
        <v>0</v>
      </c>
      <c r="M33" s="17">
        <f t="shared" si="9"/>
        <v>5419</v>
      </c>
      <c r="N33" s="86">
        <v>146</v>
      </c>
      <c r="O33" s="3"/>
      <c r="P33" s="3"/>
      <c r="Q33" s="3"/>
      <c r="R33" s="3"/>
    </row>
    <row r="34" spans="1:18" x14ac:dyDescent="0.3">
      <c r="A34" s="1">
        <f t="shared" si="4"/>
        <v>43734</v>
      </c>
      <c r="B34" s="2" t="s">
        <v>43</v>
      </c>
      <c r="C34" s="15">
        <v>7</v>
      </c>
      <c r="D34" s="50" t="s">
        <v>44</v>
      </c>
      <c r="E34" s="13">
        <v>3</v>
      </c>
      <c r="F34" s="13">
        <v>0</v>
      </c>
      <c r="G34" s="13">
        <v>0</v>
      </c>
      <c r="H34" s="83">
        <f t="shared" si="8"/>
        <v>3</v>
      </c>
      <c r="I34" s="105">
        <f>H34+'25.09'!I34</f>
        <v>923</v>
      </c>
      <c r="J34" s="16">
        <v>0</v>
      </c>
      <c r="K34" s="16">
        <v>0</v>
      </c>
      <c r="L34" s="16">
        <v>0</v>
      </c>
      <c r="M34" s="17">
        <f t="shared" si="9"/>
        <v>911</v>
      </c>
      <c r="N34" s="86">
        <v>12</v>
      </c>
      <c r="O34" s="3"/>
      <c r="P34" s="3"/>
      <c r="Q34" s="3"/>
      <c r="R34" s="3"/>
    </row>
    <row r="35" spans="1:18" x14ac:dyDescent="0.3">
      <c r="A35" s="1">
        <f t="shared" si="4"/>
        <v>43734</v>
      </c>
      <c r="B35" s="2" t="s">
        <v>45</v>
      </c>
      <c r="C35" s="20">
        <v>8</v>
      </c>
      <c r="D35" s="54" t="s">
        <v>46</v>
      </c>
      <c r="E35" s="13">
        <v>9</v>
      </c>
      <c r="F35" s="13">
        <v>0</v>
      </c>
      <c r="G35" s="13">
        <v>0</v>
      </c>
      <c r="H35" s="84">
        <f t="shared" si="8"/>
        <v>9</v>
      </c>
      <c r="I35" s="106">
        <f>H35+'25.09'!I35</f>
        <v>2121</v>
      </c>
      <c r="J35" s="18">
        <v>4</v>
      </c>
      <c r="K35" s="18">
        <v>0</v>
      </c>
      <c r="L35" s="18">
        <v>0</v>
      </c>
      <c r="M35" s="19">
        <f t="shared" si="9"/>
        <v>2087</v>
      </c>
      <c r="N35" s="87">
        <v>30</v>
      </c>
      <c r="O35" s="3"/>
      <c r="P35" s="3"/>
      <c r="Q35" s="3"/>
      <c r="R35" s="3"/>
    </row>
    <row r="36" spans="1:18" x14ac:dyDescent="0.3">
      <c r="A36" s="1">
        <f t="shared" si="4"/>
        <v>43734</v>
      </c>
      <c r="B36" s="2">
        <v>1</v>
      </c>
      <c r="C36" s="103"/>
      <c r="D36" s="22" t="s">
        <v>47</v>
      </c>
      <c r="E36" s="23">
        <f>SUM(E26:E27)</f>
        <v>387</v>
      </c>
      <c r="F36" s="23">
        <f t="shared" ref="F36:N36" si="10">SUM(F26:F27)</f>
        <v>1</v>
      </c>
      <c r="G36" s="23">
        <f t="shared" si="10"/>
        <v>0</v>
      </c>
      <c r="H36" s="23">
        <f t="shared" si="10"/>
        <v>388</v>
      </c>
      <c r="I36" s="23">
        <f t="shared" si="10"/>
        <v>86543</v>
      </c>
      <c r="J36" s="23">
        <f t="shared" si="10"/>
        <v>224</v>
      </c>
      <c r="K36" s="23">
        <f t="shared" si="10"/>
        <v>126</v>
      </c>
      <c r="L36" s="23">
        <f t="shared" si="10"/>
        <v>75</v>
      </c>
      <c r="M36" s="23">
        <f t="shared" si="10"/>
        <v>84615</v>
      </c>
      <c r="N36" s="23">
        <f t="shared" si="10"/>
        <v>1704</v>
      </c>
      <c r="O36" s="3"/>
      <c r="P36" s="3"/>
      <c r="Q36" s="3"/>
      <c r="R36" s="3"/>
    </row>
    <row r="37" spans="1:18" ht="21.6" customHeight="1" x14ac:dyDescent="0.3">
      <c r="A37" s="1">
        <f t="shared" si="4"/>
        <v>43734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43734</v>
      </c>
      <c r="B38" s="64">
        <v>1</v>
      </c>
      <c r="C38" s="69"/>
      <c r="D38" s="306" t="s">
        <v>189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43734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43734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43734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43734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43734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103</v>
      </c>
      <c r="O43" s="3"/>
      <c r="P43" s="3"/>
      <c r="Q43" s="3"/>
      <c r="R43" s="3"/>
    </row>
    <row r="44" spans="1:18" ht="58.2" customHeight="1" x14ac:dyDescent="0.3">
      <c r="A44" s="1">
        <f t="shared" si="4"/>
        <v>43734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5" t="s">
        <v>142</v>
      </c>
      <c r="I44" s="65" t="str">
        <f>"me©‡gvU fwZ© 
= "&amp;I75</f>
        <v>me©‡gvU fwZ© 
= 18782</v>
      </c>
      <c r="J44" s="65" t="str">
        <f>"ch©v‡jvPbvi Rb¨ †cÖwiZ g„„Zz¨ 
= "&amp;J75</f>
        <v>ch©v‡jvPbvi Rb¨ †cÖwiZ g„„Zz¨ 
= 102</v>
      </c>
      <c r="K44" s="65" t="str">
        <f>"ch©v‡jvPbv m¤úbœK…Z g„„Zz¨ 
= "&amp;K75</f>
        <v>ch©v‡jvPbv m¤úbœK…Z g„„Zz¨ 
= 81</v>
      </c>
      <c r="L44" s="65" t="str">
        <f>"wbwðZ g„„Zz¨ 
= "&amp;L75</f>
        <v>wbwðZ g„„Zz¨ 
= 55</v>
      </c>
      <c r="M44" s="65" t="str">
        <f>"QvocÎ cÖvß †ivMx
 = "&amp;M75</f>
        <v>QvocÎ cÖvß †ivMx
 = 18577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43734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H45+'25.09'!I45</f>
        <v>1170</v>
      </c>
      <c r="J45" s="13">
        <v>3</v>
      </c>
      <c r="K45" s="13">
        <v>2</v>
      </c>
      <c r="L45" s="13">
        <v>1</v>
      </c>
      <c r="M45" s="14">
        <f t="shared" ref="M45:M74" si="12">I45-N45-J45</f>
        <v>1164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43734</v>
      </c>
      <c r="B46" s="2" t="s">
        <v>15</v>
      </c>
      <c r="C46" s="33">
        <v>2</v>
      </c>
      <c r="D46" s="50" t="s">
        <v>16</v>
      </c>
      <c r="E46" s="13">
        <v>2</v>
      </c>
      <c r="F46" s="13">
        <v>0</v>
      </c>
      <c r="G46" s="13">
        <v>0</v>
      </c>
      <c r="H46" s="83">
        <f t="shared" si="11"/>
        <v>2</v>
      </c>
      <c r="I46" s="105">
        <f>H46+'25.09'!I46</f>
        <v>1749</v>
      </c>
      <c r="J46" s="16">
        <v>11</v>
      </c>
      <c r="K46" s="16">
        <v>7</v>
      </c>
      <c r="L46" s="16">
        <v>5</v>
      </c>
      <c r="M46" s="17">
        <f t="shared" si="12"/>
        <v>1727</v>
      </c>
      <c r="N46" s="86">
        <v>11</v>
      </c>
      <c r="O46" s="3"/>
      <c r="P46" s="3"/>
      <c r="Q46" s="3"/>
      <c r="R46" s="3"/>
    </row>
    <row r="47" spans="1:18" ht="17.55" customHeight="1" x14ac:dyDescent="0.3">
      <c r="A47" s="1">
        <f t="shared" si="4"/>
        <v>43734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H47+'25.09'!I47</f>
        <v>632</v>
      </c>
      <c r="J47" s="16">
        <v>4</v>
      </c>
      <c r="K47" s="16">
        <v>2</v>
      </c>
      <c r="L47" s="16">
        <v>1</v>
      </c>
      <c r="M47" s="17">
        <f t="shared" si="12"/>
        <v>626</v>
      </c>
      <c r="N47" s="86">
        <v>2</v>
      </c>
      <c r="O47" s="3"/>
      <c r="P47" s="3"/>
      <c r="Q47" s="3"/>
      <c r="R47" s="3"/>
    </row>
    <row r="48" spans="1:18" ht="17.55" customHeight="1" x14ac:dyDescent="0.3">
      <c r="A48" s="1">
        <f t="shared" si="4"/>
        <v>43734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H48+'25.09'!I48</f>
        <v>715</v>
      </c>
      <c r="J48" s="16">
        <v>7</v>
      </c>
      <c r="K48" s="16">
        <v>5</v>
      </c>
      <c r="L48" s="16">
        <v>3</v>
      </c>
      <c r="M48" s="17">
        <f t="shared" si="12"/>
        <v>701</v>
      </c>
      <c r="N48" s="86">
        <v>7</v>
      </c>
      <c r="O48" s="3"/>
      <c r="P48" s="3"/>
      <c r="Q48" s="3"/>
      <c r="R48" s="3"/>
    </row>
    <row r="49" spans="1:18" ht="17.55" customHeight="1" x14ac:dyDescent="0.3">
      <c r="A49" s="1">
        <f t="shared" si="4"/>
        <v>43734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H49+'25.09'!I49</f>
        <v>861</v>
      </c>
      <c r="J49" s="16">
        <v>12</v>
      </c>
      <c r="K49" s="16">
        <v>12</v>
      </c>
      <c r="L49" s="16">
        <v>12</v>
      </c>
      <c r="M49" s="17">
        <f t="shared" si="12"/>
        <v>848</v>
      </c>
      <c r="N49" s="86">
        <v>1</v>
      </c>
      <c r="O49" s="3"/>
      <c r="P49" s="3"/>
      <c r="Q49" s="3"/>
      <c r="R49" s="3"/>
    </row>
    <row r="50" spans="1:18" ht="17.55" customHeight="1" x14ac:dyDescent="0.3">
      <c r="A50" s="1">
        <f t="shared" si="4"/>
        <v>43734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H50+'25.09'!I50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43734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H51+'25.09'!I51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43734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H52+'25.09'!I52</f>
        <v>342</v>
      </c>
      <c r="J52" s="16">
        <v>1</v>
      </c>
      <c r="K52" s="16">
        <v>1</v>
      </c>
      <c r="L52" s="16">
        <v>1</v>
      </c>
      <c r="M52" s="17">
        <f t="shared" si="12"/>
        <v>336</v>
      </c>
      <c r="N52" s="86">
        <v>5</v>
      </c>
      <c r="O52" s="3"/>
      <c r="P52" s="3"/>
      <c r="Q52" s="3"/>
      <c r="R52" s="3"/>
    </row>
    <row r="53" spans="1:18" ht="17.55" customHeight="1" x14ac:dyDescent="0.3">
      <c r="A53" s="1">
        <f t="shared" si="4"/>
        <v>43734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H53+'25.09'!I53</f>
        <v>207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43734</v>
      </c>
      <c r="B54" s="2" t="s">
        <v>75</v>
      </c>
      <c r="C54" s="33">
        <v>10</v>
      </c>
      <c r="D54" s="50" t="s">
        <v>76</v>
      </c>
      <c r="E54" s="13">
        <v>4</v>
      </c>
      <c r="F54" s="13">
        <v>0</v>
      </c>
      <c r="G54" s="13">
        <v>0</v>
      </c>
      <c r="H54" s="83">
        <f t="shared" si="11"/>
        <v>4</v>
      </c>
      <c r="I54" s="105">
        <f>H54+'25.09'!I54</f>
        <v>1593</v>
      </c>
      <c r="J54" s="16">
        <v>1</v>
      </c>
      <c r="K54" s="16">
        <v>1</v>
      </c>
      <c r="L54" s="16">
        <v>1</v>
      </c>
      <c r="M54" s="17">
        <f t="shared" si="12"/>
        <v>1582</v>
      </c>
      <c r="N54" s="86">
        <v>10</v>
      </c>
      <c r="O54" s="3"/>
      <c r="P54" s="3"/>
      <c r="Q54" s="3"/>
      <c r="R54" s="3"/>
    </row>
    <row r="55" spans="1:18" ht="17.55" customHeight="1" x14ac:dyDescent="0.3">
      <c r="A55" s="1">
        <f t="shared" si="4"/>
        <v>43734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H55+'25.09'!I55</f>
        <v>219</v>
      </c>
      <c r="J55" s="16"/>
      <c r="K55" s="16"/>
      <c r="L55" s="16">
        <v>0</v>
      </c>
      <c r="M55" s="17">
        <f t="shared" si="12"/>
        <v>218</v>
      </c>
      <c r="N55" s="86">
        <v>1</v>
      </c>
      <c r="O55" s="3"/>
      <c r="P55" s="3"/>
      <c r="Q55" s="3"/>
      <c r="R55" s="3"/>
    </row>
    <row r="56" spans="1:18" ht="17.55" customHeight="1" x14ac:dyDescent="0.3">
      <c r="A56" s="1">
        <f t="shared" si="4"/>
        <v>43734</v>
      </c>
      <c r="B56" s="2" t="s">
        <v>79</v>
      </c>
      <c r="C56" s="33">
        <v>12</v>
      </c>
      <c r="D56" s="50" t="s">
        <v>80</v>
      </c>
      <c r="E56" s="13">
        <v>1</v>
      </c>
      <c r="F56" s="13">
        <v>0</v>
      </c>
      <c r="G56" s="13">
        <v>0</v>
      </c>
      <c r="H56" s="83">
        <f t="shared" si="11"/>
        <v>1</v>
      </c>
      <c r="I56" s="105">
        <f>H56+'25.09'!I56</f>
        <v>139</v>
      </c>
      <c r="J56" s="16">
        <v>1</v>
      </c>
      <c r="K56" s="16">
        <v>1</v>
      </c>
      <c r="L56" s="16">
        <v>1</v>
      </c>
      <c r="M56" s="17">
        <f t="shared" si="12"/>
        <v>137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43734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H57+'25.09'!I57</f>
        <v>653</v>
      </c>
      <c r="J57" s="16">
        <v>4</v>
      </c>
      <c r="K57" s="16">
        <v>4</v>
      </c>
      <c r="L57" s="16">
        <v>1</v>
      </c>
      <c r="M57" s="17">
        <f t="shared" si="12"/>
        <v>642</v>
      </c>
      <c r="N57" s="86">
        <v>7</v>
      </c>
      <c r="O57" s="3"/>
      <c r="P57" s="3"/>
      <c r="Q57" s="3"/>
      <c r="R57" s="3"/>
    </row>
    <row r="58" spans="1:18" ht="17.55" customHeight="1" x14ac:dyDescent="0.3">
      <c r="A58" s="1">
        <f t="shared" si="4"/>
        <v>43734</v>
      </c>
      <c r="B58" s="2" t="s">
        <v>83</v>
      </c>
      <c r="C58" s="33">
        <v>14</v>
      </c>
      <c r="D58" s="50" t="s">
        <v>84</v>
      </c>
      <c r="E58" s="13">
        <v>2</v>
      </c>
      <c r="F58" s="13">
        <v>1</v>
      </c>
      <c r="G58" s="13">
        <v>0</v>
      </c>
      <c r="H58" s="83">
        <f t="shared" si="11"/>
        <v>3</v>
      </c>
      <c r="I58" s="105">
        <f>H58+'25.09'!I58</f>
        <v>1309</v>
      </c>
      <c r="J58" s="16">
        <v>6</v>
      </c>
      <c r="K58" s="16">
        <v>4</v>
      </c>
      <c r="L58" s="16">
        <v>3</v>
      </c>
      <c r="M58" s="17">
        <f t="shared" si="12"/>
        <v>1293</v>
      </c>
      <c r="N58" s="86">
        <v>10</v>
      </c>
      <c r="O58" s="3"/>
      <c r="P58" s="3"/>
      <c r="Q58" s="3"/>
      <c r="R58" s="3"/>
    </row>
    <row r="59" spans="1:18" ht="17.55" customHeight="1" x14ac:dyDescent="0.3">
      <c r="A59" s="1">
        <f t="shared" si="4"/>
        <v>43734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H59+'25.09'!I59</f>
        <v>728</v>
      </c>
      <c r="J59" s="16">
        <v>8</v>
      </c>
      <c r="K59" s="16">
        <v>7</v>
      </c>
      <c r="L59" s="16">
        <v>6</v>
      </c>
      <c r="M59" s="17">
        <f t="shared" si="12"/>
        <v>717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43734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H60+'25.09'!I60</f>
        <v>345</v>
      </c>
      <c r="J60" s="16"/>
      <c r="K60" s="16"/>
      <c r="L60" s="16">
        <v>0</v>
      </c>
      <c r="M60" s="17">
        <f t="shared" si="12"/>
        <v>344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43734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H61+'25.09'!I61</f>
        <v>459</v>
      </c>
      <c r="J61" s="16"/>
      <c r="K61" s="16"/>
      <c r="L61" s="16">
        <v>0</v>
      </c>
      <c r="M61" s="17">
        <f t="shared" si="12"/>
        <v>454</v>
      </c>
      <c r="N61" s="86">
        <v>5</v>
      </c>
      <c r="O61" s="3"/>
      <c r="P61" s="3"/>
      <c r="Q61" s="3"/>
      <c r="R61" s="3"/>
    </row>
    <row r="62" spans="1:18" ht="17.55" customHeight="1" x14ac:dyDescent="0.3">
      <c r="A62" s="1">
        <f t="shared" si="4"/>
        <v>43734</v>
      </c>
      <c r="B62" s="2" t="s">
        <v>91</v>
      </c>
      <c r="C62" s="33">
        <v>18</v>
      </c>
      <c r="D62" s="50" t="s">
        <v>92</v>
      </c>
      <c r="E62" s="13">
        <v>1</v>
      </c>
      <c r="F62" s="13">
        <v>0</v>
      </c>
      <c r="G62" s="13">
        <v>0</v>
      </c>
      <c r="H62" s="83">
        <f t="shared" si="11"/>
        <v>1</v>
      </c>
      <c r="I62" s="105">
        <f>H62+'25.09'!I62</f>
        <v>820</v>
      </c>
      <c r="J62" s="16"/>
      <c r="K62" s="16"/>
      <c r="L62" s="16">
        <v>0</v>
      </c>
      <c r="M62" s="17">
        <f t="shared" si="12"/>
        <v>816</v>
      </c>
      <c r="N62" s="86">
        <v>4</v>
      </c>
      <c r="O62" s="3"/>
      <c r="P62" s="3"/>
      <c r="Q62" s="3"/>
      <c r="R62" s="3"/>
    </row>
    <row r="63" spans="1:18" ht="17.55" customHeight="1" x14ac:dyDescent="0.3">
      <c r="A63" s="1">
        <f t="shared" si="4"/>
        <v>43734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H63+'25.09'!I63</f>
        <v>768</v>
      </c>
      <c r="J63" s="16">
        <v>5</v>
      </c>
      <c r="K63" s="16">
        <v>5</v>
      </c>
      <c r="L63" s="16">
        <v>5</v>
      </c>
      <c r="M63" s="17">
        <f t="shared" si="12"/>
        <v>761</v>
      </c>
      <c r="N63" s="86">
        <v>2</v>
      </c>
      <c r="O63" s="3"/>
      <c r="P63" s="3"/>
      <c r="Q63" s="3"/>
      <c r="R63" s="3"/>
    </row>
    <row r="64" spans="1:18" ht="17.55" customHeight="1" x14ac:dyDescent="0.3">
      <c r="A64" s="1">
        <f t="shared" si="4"/>
        <v>43734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H64+'25.09'!I64</f>
        <v>941</v>
      </c>
      <c r="J64" s="16"/>
      <c r="K64" s="16"/>
      <c r="L64" s="16">
        <v>0</v>
      </c>
      <c r="M64" s="17">
        <f t="shared" si="12"/>
        <v>937</v>
      </c>
      <c r="N64" s="86">
        <v>4</v>
      </c>
      <c r="O64" s="3"/>
      <c r="P64" s="3"/>
      <c r="Q64" s="3"/>
      <c r="R64" s="3"/>
    </row>
    <row r="65" spans="1:18" ht="17.55" customHeight="1" x14ac:dyDescent="0.3">
      <c r="A65" s="1">
        <f t="shared" si="4"/>
        <v>43734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H65+'25.09'!I65</f>
        <v>466</v>
      </c>
      <c r="J65" s="16">
        <v>4</v>
      </c>
      <c r="K65" s="16">
        <v>4</v>
      </c>
      <c r="L65" s="16">
        <v>4</v>
      </c>
      <c r="M65" s="17">
        <f t="shared" si="12"/>
        <v>462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43734</v>
      </c>
      <c r="B66" s="2" t="s">
        <v>99</v>
      </c>
      <c r="C66" s="33">
        <v>22</v>
      </c>
      <c r="D66" s="50" t="s">
        <v>100</v>
      </c>
      <c r="E66" s="13">
        <v>1</v>
      </c>
      <c r="F66" s="13">
        <v>0</v>
      </c>
      <c r="G66" s="13">
        <v>0</v>
      </c>
      <c r="H66" s="83">
        <f t="shared" si="11"/>
        <v>1</v>
      </c>
      <c r="I66" s="105">
        <f>H66+'25.09'!I66</f>
        <v>305</v>
      </c>
      <c r="J66" s="16">
        <v>7</v>
      </c>
      <c r="K66" s="16">
        <v>7</v>
      </c>
      <c r="L66" s="16">
        <v>3</v>
      </c>
      <c r="M66" s="17">
        <f t="shared" si="12"/>
        <v>297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43734</v>
      </c>
      <c r="B67" s="2" t="s">
        <v>101</v>
      </c>
      <c r="C67" s="33">
        <v>23</v>
      </c>
      <c r="D67" s="50" t="s">
        <v>102</v>
      </c>
      <c r="E67" s="13">
        <v>3</v>
      </c>
      <c r="F67" s="13">
        <v>0</v>
      </c>
      <c r="G67" s="13">
        <v>0</v>
      </c>
      <c r="H67" s="83">
        <f t="shared" si="11"/>
        <v>3</v>
      </c>
      <c r="I67" s="105">
        <f>H67+'25.09'!I67</f>
        <v>690</v>
      </c>
      <c r="J67" s="16">
        <v>7</v>
      </c>
      <c r="K67" s="16">
        <v>5</v>
      </c>
      <c r="L67" s="16">
        <v>4</v>
      </c>
      <c r="M67" s="17">
        <f t="shared" si="12"/>
        <v>677</v>
      </c>
      <c r="N67" s="86">
        <v>6</v>
      </c>
      <c r="O67" s="3"/>
      <c r="P67" s="3"/>
      <c r="Q67" s="3"/>
      <c r="R67" s="3"/>
    </row>
    <row r="68" spans="1:18" ht="17.55" customHeight="1" x14ac:dyDescent="0.3">
      <c r="A68" s="1">
        <f t="shared" si="4"/>
        <v>43734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H68+'25.09'!I68</f>
        <v>354</v>
      </c>
      <c r="J68" s="16">
        <v>2</v>
      </c>
      <c r="K68" s="16">
        <v>2</v>
      </c>
      <c r="L68" s="16">
        <v>0</v>
      </c>
      <c r="M68" s="17">
        <f t="shared" si="12"/>
        <v>352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43734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H69+'25.09'!I69</f>
        <v>785</v>
      </c>
      <c r="J69" s="16">
        <v>2</v>
      </c>
      <c r="K69" s="16">
        <v>1</v>
      </c>
      <c r="L69" s="16">
        <v>0</v>
      </c>
      <c r="M69" s="17">
        <f t="shared" si="12"/>
        <v>778</v>
      </c>
      <c r="N69" s="86">
        <v>5</v>
      </c>
      <c r="O69" s="3"/>
      <c r="P69" s="3"/>
      <c r="Q69" s="3"/>
      <c r="R69" s="3"/>
    </row>
    <row r="70" spans="1:18" ht="17.55" customHeight="1" x14ac:dyDescent="0.3">
      <c r="A70" s="1">
        <f t="shared" si="4"/>
        <v>43734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H70+'25.09'!I70</f>
        <v>738</v>
      </c>
      <c r="J70" s="16">
        <v>2</v>
      </c>
      <c r="K70" s="16">
        <v>2</v>
      </c>
      <c r="L70" s="16">
        <v>0</v>
      </c>
      <c r="M70" s="17">
        <f t="shared" si="12"/>
        <v>732</v>
      </c>
      <c r="N70" s="86">
        <v>4</v>
      </c>
      <c r="O70" s="3"/>
      <c r="P70" s="3"/>
      <c r="Q70" s="3"/>
      <c r="R70" s="3"/>
    </row>
    <row r="71" spans="1:18" ht="17.55" customHeight="1" x14ac:dyDescent="0.3">
      <c r="A71" s="1">
        <f t="shared" si="4"/>
        <v>43734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H71+'25.09'!I71</f>
        <v>758</v>
      </c>
      <c r="J71" s="16"/>
      <c r="K71" s="16"/>
      <c r="L71" s="16">
        <v>0</v>
      </c>
      <c r="M71" s="17">
        <f t="shared" si="12"/>
        <v>754</v>
      </c>
      <c r="N71" s="86">
        <v>4</v>
      </c>
      <c r="O71" s="3"/>
      <c r="P71" s="3"/>
      <c r="Q71" s="3"/>
      <c r="R71" s="3"/>
    </row>
    <row r="72" spans="1:18" ht="17.55" customHeight="1" x14ac:dyDescent="0.3">
      <c r="A72" s="1">
        <f t="shared" si="4"/>
        <v>43734</v>
      </c>
      <c r="B72" s="2" t="s">
        <v>111</v>
      </c>
      <c r="C72" s="33">
        <v>28</v>
      </c>
      <c r="D72" s="50" t="s">
        <v>112</v>
      </c>
      <c r="E72" s="13">
        <v>2</v>
      </c>
      <c r="F72" s="13">
        <v>0</v>
      </c>
      <c r="G72" s="13">
        <v>0</v>
      </c>
      <c r="H72" s="83">
        <f t="shared" si="11"/>
        <v>2</v>
      </c>
      <c r="I72" s="105">
        <f>H72+'25.09'!I72</f>
        <v>280</v>
      </c>
      <c r="J72" s="16"/>
      <c r="K72" s="16"/>
      <c r="L72" s="16">
        <v>0</v>
      </c>
      <c r="M72" s="17">
        <f t="shared" si="12"/>
        <v>277</v>
      </c>
      <c r="N72" s="86">
        <v>3</v>
      </c>
      <c r="O72" s="3"/>
      <c r="P72" s="3"/>
      <c r="Q72" s="3"/>
      <c r="R72" s="3"/>
    </row>
    <row r="73" spans="1:18" ht="17.55" customHeight="1" x14ac:dyDescent="0.3">
      <c r="A73" s="1">
        <f t="shared" si="4"/>
        <v>43734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H73+'25.09'!I73</f>
        <v>386</v>
      </c>
      <c r="J73" s="16">
        <v>3</v>
      </c>
      <c r="K73" s="16">
        <v>1</v>
      </c>
      <c r="L73" s="16">
        <v>1</v>
      </c>
      <c r="M73" s="17">
        <f t="shared" si="12"/>
        <v>380</v>
      </c>
      <c r="N73" s="86">
        <v>3</v>
      </c>
      <c r="O73" s="3"/>
      <c r="P73" s="3"/>
      <c r="Q73" s="3"/>
      <c r="R73" s="3"/>
    </row>
    <row r="74" spans="1:18" ht="17.55" customHeight="1" x14ac:dyDescent="0.3">
      <c r="A74" s="1">
        <f t="shared" si="4"/>
        <v>43734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H74+'25.09'!I74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43734</v>
      </c>
      <c r="B75" s="2">
        <v>1</v>
      </c>
      <c r="C75" s="29"/>
      <c r="D75" s="22" t="s">
        <v>117</v>
      </c>
      <c r="E75" s="23">
        <f>SUM(E45:E74)</f>
        <v>21</v>
      </c>
      <c r="F75" s="23">
        <f t="shared" ref="F75:N75" si="13">SUM(F45:F74)</f>
        <v>1</v>
      </c>
      <c r="G75" s="23">
        <f t="shared" si="13"/>
        <v>0</v>
      </c>
      <c r="H75" s="23">
        <f t="shared" si="13"/>
        <v>22</v>
      </c>
      <c r="I75" s="23">
        <f t="shared" si="13"/>
        <v>18782</v>
      </c>
      <c r="J75" s="23">
        <f t="shared" si="13"/>
        <v>102</v>
      </c>
      <c r="K75" s="23">
        <f t="shared" si="13"/>
        <v>81</v>
      </c>
      <c r="L75" s="23">
        <f t="shared" si="13"/>
        <v>55</v>
      </c>
      <c r="M75" s="23">
        <f t="shared" si="13"/>
        <v>18577</v>
      </c>
      <c r="N75" s="23">
        <f t="shared" si="13"/>
        <v>103</v>
      </c>
      <c r="O75" s="3"/>
      <c r="P75" s="3"/>
      <c r="Q75" s="3"/>
      <c r="R75" s="3"/>
    </row>
    <row r="76" spans="1:18" ht="17.55" customHeight="1" x14ac:dyDescent="0.3">
      <c r="A76" s="1">
        <f t="shared" si="4"/>
        <v>43734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43734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43734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43734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43734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43734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43734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43734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43734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43734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43734</v>
      </c>
      <c r="B86" s="2">
        <v>1</v>
      </c>
      <c r="E86" s="30"/>
    </row>
    <row r="87" spans="1:14" x14ac:dyDescent="0.3">
      <c r="A87" s="1">
        <f t="shared" si="4"/>
        <v>43734</v>
      </c>
      <c r="B87" s="2">
        <v>1</v>
      </c>
      <c r="E87" s="30"/>
    </row>
    <row r="88" spans="1:14" x14ac:dyDescent="0.3">
      <c r="A88" s="1">
        <f t="shared" si="4"/>
        <v>43734</v>
      </c>
      <c r="B88" s="2">
        <v>1</v>
      </c>
      <c r="E88" s="30"/>
    </row>
    <row r="89" spans="1:14" x14ac:dyDescent="0.3">
      <c r="A89" s="1">
        <f t="shared" ref="A89" si="14">$N$3</f>
        <v>43734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L31" sqref="L31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43733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43733</v>
      </c>
      <c r="B2" s="2">
        <v>1</v>
      </c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41"/>
      <c r="N2" s="144"/>
    </row>
    <row r="3" spans="1:20" ht="17.399999999999999" x14ac:dyDescent="0.3">
      <c r="A3" s="1">
        <f t="shared" si="0"/>
        <v>43733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43733</v>
      </c>
      <c r="O3" s="3"/>
      <c r="P3" s="3"/>
      <c r="Q3" s="3"/>
      <c r="R3" s="3"/>
    </row>
    <row r="4" spans="1:20" ht="17.399999999999999" x14ac:dyDescent="0.3">
      <c r="A4" s="1">
        <f t="shared" si="0"/>
        <v>43733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43733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43733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43733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43733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43733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398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1745</v>
      </c>
      <c r="O9" s="3"/>
      <c r="P9" s="3"/>
      <c r="Q9" s="40" t="str">
        <f>"24 N›Uvq ?? msL¨v = "&amp;H36</f>
        <v>24 N›Uvq ?? msL¨v = 398</v>
      </c>
    </row>
    <row r="10" spans="1:20" ht="57.6" x14ac:dyDescent="0.3">
      <c r="A10" s="1">
        <f t="shared" si="0"/>
        <v>43733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3" t="s">
        <v>142</v>
      </c>
      <c r="I10" s="65" t="str">
        <f>"me©‡gvU fwZ©
= "&amp;I36</f>
        <v>me©‡gvU fwZ©
= 86155</v>
      </c>
      <c r="J10" s="65" t="str">
        <f>"ch©v‡jvPbvi Rb¨ †cÖwiZ g„„Zz¨ 
= "&amp;J36</f>
        <v>ch©v‡jvPbvi Rb¨ †cÖwiZ g„„Zz¨ 
= 224</v>
      </c>
      <c r="K10" s="65" t="str">
        <f>"ch©v‡jvPbv m¤úbœK…Z g„„Zz¨ 
= "&amp;K36</f>
        <v>ch©v‡jvPbv m¤úbœK…Z g„„Zz¨ 
= 126</v>
      </c>
      <c r="L10" s="65" t="str">
        <f>"wbwðZ g„„Zz¨ 
= "&amp;L36</f>
        <v>wbwðZ g„„Zz¨ 
= 75</v>
      </c>
      <c r="M10" s="65" t="str">
        <f>"QvocÎ cÖvß †ivMx
 = "&amp;M36</f>
        <v>QvocÎ cÖvß †ivMx
 = 84186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43733</v>
      </c>
      <c r="B11" s="2" t="s">
        <v>9</v>
      </c>
      <c r="C11" s="12">
        <v>1</v>
      </c>
      <c r="D11" s="57" t="s">
        <v>10</v>
      </c>
      <c r="E11" s="13">
        <v>48</v>
      </c>
      <c r="F11" s="13">
        <v>0</v>
      </c>
      <c r="G11" s="13">
        <v>0</v>
      </c>
      <c r="H11" s="82">
        <f>SUM(E11:G11)</f>
        <v>48</v>
      </c>
      <c r="I11" s="104">
        <f>H11+'24.09'!I11</f>
        <v>7533</v>
      </c>
      <c r="J11" s="13">
        <v>40</v>
      </c>
      <c r="K11" s="13">
        <v>13</v>
      </c>
      <c r="L11" s="13">
        <v>5</v>
      </c>
      <c r="M11" s="14">
        <f t="shared" ref="M11:M23" si="1">I11-N11-J11</f>
        <v>7361</v>
      </c>
      <c r="N11" s="85">
        <v>132</v>
      </c>
      <c r="O11" s="3"/>
      <c r="P11" s="3"/>
      <c r="Q11" s="3"/>
      <c r="R11" s="3"/>
    </row>
    <row r="12" spans="1:20" x14ac:dyDescent="0.3">
      <c r="A12" s="1">
        <f t="shared" si="0"/>
        <v>43733</v>
      </c>
      <c r="B12" s="2" t="s">
        <v>11</v>
      </c>
      <c r="C12" s="15">
        <v>2</v>
      </c>
      <c r="D12" s="59" t="s">
        <v>144</v>
      </c>
      <c r="E12" s="13">
        <v>18</v>
      </c>
      <c r="F12" s="13">
        <v>0</v>
      </c>
      <c r="G12" s="13">
        <v>0</v>
      </c>
      <c r="H12" s="83">
        <f t="shared" ref="H12:H23" si="2">SUM(E12:G12)</f>
        <v>18</v>
      </c>
      <c r="I12" s="105">
        <f>H12+'24.09'!I12</f>
        <v>4383</v>
      </c>
      <c r="J12" s="16">
        <v>2</v>
      </c>
      <c r="K12" s="16">
        <v>0</v>
      </c>
      <c r="L12" s="16">
        <v>0</v>
      </c>
      <c r="M12" s="17">
        <f t="shared" si="1"/>
        <v>4265</v>
      </c>
      <c r="N12" s="86">
        <v>116</v>
      </c>
      <c r="O12" s="3"/>
      <c r="P12" s="3"/>
      <c r="Q12" s="3"/>
      <c r="R12" s="3"/>
    </row>
    <row r="13" spans="1:20" x14ac:dyDescent="0.3">
      <c r="A13" s="1">
        <f t="shared" si="0"/>
        <v>43733</v>
      </c>
      <c r="B13" s="2" t="s">
        <v>12</v>
      </c>
      <c r="C13" s="15">
        <v>3</v>
      </c>
      <c r="D13" s="59" t="s">
        <v>13</v>
      </c>
      <c r="E13" s="13">
        <v>4</v>
      </c>
      <c r="F13" s="13">
        <v>0</v>
      </c>
      <c r="G13" s="13">
        <v>0</v>
      </c>
      <c r="H13" s="83">
        <f t="shared" si="2"/>
        <v>4</v>
      </c>
      <c r="I13" s="105">
        <f>H13+'24.09'!I13</f>
        <v>1357</v>
      </c>
      <c r="J13" s="16">
        <v>11</v>
      </c>
      <c r="K13" s="16">
        <v>4</v>
      </c>
      <c r="L13" s="16">
        <v>4</v>
      </c>
      <c r="M13" s="17">
        <f t="shared" si="1"/>
        <v>1323</v>
      </c>
      <c r="N13" s="86">
        <v>23</v>
      </c>
      <c r="O13" s="3"/>
      <c r="Q13" s="3"/>
      <c r="R13" s="3"/>
    </row>
    <row r="14" spans="1:20" x14ac:dyDescent="0.3">
      <c r="A14" s="1">
        <f t="shared" si="0"/>
        <v>43733</v>
      </c>
      <c r="B14" s="2" t="s">
        <v>14</v>
      </c>
      <c r="C14" s="15">
        <v>4</v>
      </c>
      <c r="D14" s="59" t="s">
        <v>145</v>
      </c>
      <c r="E14" s="13">
        <v>14</v>
      </c>
      <c r="F14" s="13">
        <v>0</v>
      </c>
      <c r="G14" s="13">
        <v>0</v>
      </c>
      <c r="H14" s="83">
        <f t="shared" si="2"/>
        <v>14</v>
      </c>
      <c r="I14" s="105">
        <f>H14+'24.09'!I14</f>
        <v>3307</v>
      </c>
      <c r="J14" s="16">
        <v>7</v>
      </c>
      <c r="K14" s="16">
        <v>3</v>
      </c>
      <c r="L14" s="16">
        <v>0</v>
      </c>
      <c r="M14" s="17">
        <f t="shared" si="1"/>
        <v>3226</v>
      </c>
      <c r="N14" s="86">
        <v>74</v>
      </c>
      <c r="O14" s="3"/>
      <c r="P14" s="3"/>
      <c r="Q14" s="3"/>
      <c r="R14" s="3"/>
    </row>
    <row r="15" spans="1:20" ht="17.399999999999999" x14ac:dyDescent="0.3">
      <c r="A15" s="1">
        <f t="shared" si="0"/>
        <v>43733</v>
      </c>
      <c r="B15" s="2" t="s">
        <v>19</v>
      </c>
      <c r="C15" s="15">
        <v>5</v>
      </c>
      <c r="D15" s="59" t="s">
        <v>20</v>
      </c>
      <c r="E15" s="13">
        <v>7</v>
      </c>
      <c r="F15" s="13">
        <v>0</v>
      </c>
      <c r="G15" s="13">
        <v>0</v>
      </c>
      <c r="H15" s="83">
        <f t="shared" si="2"/>
        <v>7</v>
      </c>
      <c r="I15" s="105">
        <f>H15+'24.09'!I15</f>
        <v>1439</v>
      </c>
      <c r="J15" s="16">
        <v>3</v>
      </c>
      <c r="K15" s="16">
        <v>2</v>
      </c>
      <c r="L15" s="16">
        <v>2</v>
      </c>
      <c r="M15" s="17">
        <f t="shared" si="1"/>
        <v>1395</v>
      </c>
      <c r="N15" s="86">
        <v>41</v>
      </c>
      <c r="O15" s="3"/>
      <c r="P15" s="3"/>
      <c r="Q15" s="3"/>
      <c r="R15" s="3"/>
    </row>
    <row r="16" spans="1:20" ht="17.399999999999999" x14ac:dyDescent="0.3">
      <c r="A16" s="1">
        <f t="shared" si="0"/>
        <v>43733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H16+'24.09'!I16</f>
        <v>973</v>
      </c>
      <c r="J16" s="16"/>
      <c r="K16" s="16"/>
      <c r="L16" s="16">
        <v>0</v>
      </c>
      <c r="M16" s="17">
        <f t="shared" si="1"/>
        <v>966</v>
      </c>
      <c r="N16" s="86">
        <v>7</v>
      </c>
      <c r="O16" s="3"/>
      <c r="P16" s="3"/>
      <c r="Q16" s="3"/>
      <c r="R16" s="3"/>
    </row>
    <row r="17" spans="1:18" x14ac:dyDescent="0.3">
      <c r="A17" s="1">
        <f t="shared" si="0"/>
        <v>43733</v>
      </c>
      <c r="B17" s="2" t="s">
        <v>23</v>
      </c>
      <c r="C17" s="15">
        <v>7</v>
      </c>
      <c r="D17" s="61" t="s">
        <v>24</v>
      </c>
      <c r="E17" s="13">
        <v>6</v>
      </c>
      <c r="F17" s="13">
        <v>0</v>
      </c>
      <c r="G17" s="13">
        <v>0</v>
      </c>
      <c r="H17" s="83">
        <f t="shared" si="2"/>
        <v>6</v>
      </c>
      <c r="I17" s="105">
        <f>H17+'24.09'!I17</f>
        <v>3767</v>
      </c>
      <c r="J17" s="16">
        <v>15</v>
      </c>
      <c r="K17" s="16">
        <v>6</v>
      </c>
      <c r="L17" s="16">
        <v>3</v>
      </c>
      <c r="M17" s="17">
        <f t="shared" si="1"/>
        <v>3678</v>
      </c>
      <c r="N17" s="86">
        <v>74</v>
      </c>
      <c r="O17" s="3"/>
      <c r="P17" s="3"/>
      <c r="Q17" s="3"/>
      <c r="R17" s="3"/>
    </row>
    <row r="18" spans="1:18" ht="17.399999999999999" x14ac:dyDescent="0.3">
      <c r="A18" s="1">
        <f t="shared" si="0"/>
        <v>43733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H18+'24.09'!I18</f>
        <v>337</v>
      </c>
      <c r="J18" s="16"/>
      <c r="K18" s="16"/>
      <c r="L18" s="16">
        <v>0</v>
      </c>
      <c r="M18" s="17">
        <f t="shared" si="1"/>
        <v>337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43733</v>
      </c>
      <c r="B19" s="2" t="s">
        <v>27</v>
      </c>
      <c r="C19" s="15">
        <v>9</v>
      </c>
      <c r="D19" s="61" t="s">
        <v>28</v>
      </c>
      <c r="E19" s="13">
        <v>6</v>
      </c>
      <c r="F19" s="13">
        <v>0</v>
      </c>
      <c r="G19" s="13">
        <v>0</v>
      </c>
      <c r="H19" s="83">
        <f t="shared" si="2"/>
        <v>6</v>
      </c>
      <c r="I19" s="105">
        <f>H19+'24.09'!I19</f>
        <v>1635</v>
      </c>
      <c r="J19" s="16">
        <v>0</v>
      </c>
      <c r="K19" s="16">
        <v>0</v>
      </c>
      <c r="L19" s="16">
        <v>0</v>
      </c>
      <c r="M19" s="17">
        <f t="shared" si="1"/>
        <v>1597</v>
      </c>
      <c r="N19" s="86">
        <v>38</v>
      </c>
      <c r="O19" s="3"/>
      <c r="P19" s="3"/>
      <c r="Q19" s="3"/>
      <c r="R19" s="3"/>
    </row>
    <row r="20" spans="1:18" x14ac:dyDescent="0.3">
      <c r="A20" s="1">
        <f t="shared" si="0"/>
        <v>43733</v>
      </c>
      <c r="B20" s="2" t="s">
        <v>29</v>
      </c>
      <c r="C20" s="15">
        <v>10</v>
      </c>
      <c r="D20" s="59" t="s">
        <v>30</v>
      </c>
      <c r="E20" s="13">
        <v>7</v>
      </c>
      <c r="F20" s="13">
        <v>0</v>
      </c>
      <c r="G20" s="13">
        <v>0</v>
      </c>
      <c r="H20" s="83">
        <f t="shared" si="2"/>
        <v>7</v>
      </c>
      <c r="I20" s="105">
        <f>H20+'24.09'!I20</f>
        <v>2746</v>
      </c>
      <c r="J20" s="16">
        <v>2</v>
      </c>
      <c r="K20" s="16">
        <v>2</v>
      </c>
      <c r="L20" s="16">
        <v>2</v>
      </c>
      <c r="M20" s="17">
        <f t="shared" si="1"/>
        <v>2681</v>
      </c>
      <c r="N20" s="86">
        <v>63</v>
      </c>
      <c r="O20" s="3"/>
      <c r="P20" s="3"/>
      <c r="Q20" s="3"/>
      <c r="R20" s="3"/>
    </row>
    <row r="21" spans="1:18" ht="22.2" customHeight="1" x14ac:dyDescent="0.3">
      <c r="A21" s="1">
        <f t="shared" si="0"/>
        <v>43733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H21+'24.09'!I21</f>
        <v>236</v>
      </c>
      <c r="J21" s="16"/>
      <c r="K21" s="16"/>
      <c r="L21" s="16"/>
      <c r="M21" s="17">
        <f t="shared" si="1"/>
        <v>236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H22+'24.09'!I22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43733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110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110</v>
      </c>
      <c r="I24" s="94">
        <f t="shared" si="3"/>
        <v>27788</v>
      </c>
      <c r="J24" s="92">
        <f t="shared" si="3"/>
        <v>80</v>
      </c>
      <c r="K24" s="92">
        <f t="shared" si="3"/>
        <v>30</v>
      </c>
      <c r="L24" s="92">
        <f t="shared" si="3"/>
        <v>16</v>
      </c>
      <c r="M24" s="95">
        <f t="shared" si="3"/>
        <v>27140</v>
      </c>
      <c r="N24" s="96">
        <f t="shared" si="3"/>
        <v>568</v>
      </c>
      <c r="O24" s="3"/>
      <c r="P24" s="3"/>
      <c r="Q24" s="3"/>
      <c r="R24" s="3"/>
    </row>
    <row r="25" spans="1:18" x14ac:dyDescent="0.3">
      <c r="A25" s="1">
        <f t="shared" ref="A25:A88" si="4">$N$3</f>
        <v>43733</v>
      </c>
      <c r="B25" s="2">
        <v>1</v>
      </c>
      <c r="C25" s="78"/>
      <c r="D25" s="79" t="s">
        <v>119</v>
      </c>
      <c r="E25" s="97">
        <f>E75</f>
        <v>21</v>
      </c>
      <c r="F25" s="98">
        <f t="shared" ref="F25:N25" si="5">F75</f>
        <v>0</v>
      </c>
      <c r="G25" s="98">
        <f t="shared" si="5"/>
        <v>0</v>
      </c>
      <c r="H25" s="99">
        <f t="shared" si="5"/>
        <v>21</v>
      </c>
      <c r="I25" s="97">
        <f t="shared" si="5"/>
        <v>18760</v>
      </c>
      <c r="J25" s="98">
        <f t="shared" si="5"/>
        <v>102</v>
      </c>
      <c r="K25" s="98">
        <f t="shared" si="5"/>
        <v>81</v>
      </c>
      <c r="L25" s="100">
        <f t="shared" si="5"/>
        <v>55</v>
      </c>
      <c r="M25" s="101">
        <f t="shared" si="5"/>
        <v>18546</v>
      </c>
      <c r="N25" s="102">
        <f t="shared" si="5"/>
        <v>112</v>
      </c>
      <c r="O25" s="3"/>
      <c r="P25" s="3"/>
      <c r="Q25" s="3"/>
      <c r="R25" s="3"/>
    </row>
    <row r="26" spans="1:18" x14ac:dyDescent="0.3">
      <c r="A26" s="1">
        <f t="shared" si="4"/>
        <v>43733</v>
      </c>
      <c r="B26" s="2">
        <v>1</v>
      </c>
      <c r="C26" s="78"/>
      <c r="D26" s="79" t="s">
        <v>154</v>
      </c>
      <c r="E26" s="97">
        <f>E24+E25</f>
        <v>131</v>
      </c>
      <c r="F26" s="98">
        <f t="shared" ref="F26:N26" si="6">F24+F25</f>
        <v>0</v>
      </c>
      <c r="G26" s="98">
        <f t="shared" si="6"/>
        <v>0</v>
      </c>
      <c r="H26" s="99">
        <f t="shared" si="6"/>
        <v>131</v>
      </c>
      <c r="I26" s="97">
        <f t="shared" si="6"/>
        <v>46548</v>
      </c>
      <c r="J26" s="98">
        <f t="shared" si="6"/>
        <v>182</v>
      </c>
      <c r="K26" s="98">
        <f t="shared" si="6"/>
        <v>111</v>
      </c>
      <c r="L26" s="100">
        <f t="shared" si="6"/>
        <v>71</v>
      </c>
      <c r="M26" s="101">
        <f t="shared" si="6"/>
        <v>45686</v>
      </c>
      <c r="N26" s="102">
        <f t="shared" si="6"/>
        <v>680</v>
      </c>
      <c r="O26" s="3"/>
      <c r="P26" s="67"/>
      <c r="Q26" s="3"/>
      <c r="R26" s="3"/>
    </row>
    <row r="27" spans="1:18" x14ac:dyDescent="0.3">
      <c r="A27" s="1">
        <f t="shared" si="4"/>
        <v>43733</v>
      </c>
      <c r="B27" s="2">
        <v>1</v>
      </c>
      <c r="C27" s="80"/>
      <c r="D27" s="81" t="s">
        <v>120</v>
      </c>
      <c r="E27" s="97">
        <f>SUM(E28:E35)</f>
        <v>267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267</v>
      </c>
      <c r="I27" s="97">
        <f t="shared" si="7"/>
        <v>39607</v>
      </c>
      <c r="J27" s="98">
        <f t="shared" si="7"/>
        <v>42</v>
      </c>
      <c r="K27" s="98">
        <f t="shared" si="7"/>
        <v>15</v>
      </c>
      <c r="L27" s="100">
        <f t="shared" si="7"/>
        <v>4</v>
      </c>
      <c r="M27" s="101">
        <f t="shared" si="7"/>
        <v>38500</v>
      </c>
      <c r="N27" s="102">
        <f t="shared" si="7"/>
        <v>1065</v>
      </c>
      <c r="O27" s="3"/>
      <c r="P27" s="3"/>
      <c r="Q27" s="3"/>
      <c r="R27" s="3"/>
    </row>
    <row r="28" spans="1:18" x14ac:dyDescent="0.3">
      <c r="A28" s="1">
        <f t="shared" si="4"/>
        <v>43733</v>
      </c>
      <c r="B28" s="2" t="s">
        <v>31</v>
      </c>
      <c r="C28" s="12">
        <v>1</v>
      </c>
      <c r="D28" s="48" t="s">
        <v>32</v>
      </c>
      <c r="E28" s="13">
        <v>56</v>
      </c>
      <c r="F28" s="13">
        <v>0</v>
      </c>
      <c r="G28" s="13">
        <v>0</v>
      </c>
      <c r="H28" s="82">
        <f t="shared" ref="H28:H35" si="8">SUM(E28:G28)</f>
        <v>56</v>
      </c>
      <c r="I28" s="104">
        <f>H28+'24.09'!I28</f>
        <v>9844</v>
      </c>
      <c r="J28" s="13">
        <v>9</v>
      </c>
      <c r="K28" s="13">
        <v>2</v>
      </c>
      <c r="L28" s="13">
        <v>1</v>
      </c>
      <c r="M28" s="14">
        <f t="shared" ref="M28:M35" si="9">I28-N28-J28</f>
        <v>9611</v>
      </c>
      <c r="N28" s="85">
        <v>224</v>
      </c>
      <c r="O28" s="3"/>
      <c r="P28" s="3"/>
      <c r="Q28" s="3"/>
      <c r="R28" s="3"/>
    </row>
    <row r="29" spans="1:18" x14ac:dyDescent="0.3">
      <c r="A29" s="1">
        <f t="shared" si="4"/>
        <v>43733</v>
      </c>
      <c r="B29" s="2" t="s">
        <v>33</v>
      </c>
      <c r="C29" s="15">
        <v>2</v>
      </c>
      <c r="D29" s="50" t="s">
        <v>156</v>
      </c>
      <c r="E29" s="13">
        <v>37</v>
      </c>
      <c r="F29" s="13">
        <v>0</v>
      </c>
      <c r="G29" s="13">
        <v>0</v>
      </c>
      <c r="H29" s="83">
        <f t="shared" si="8"/>
        <v>37</v>
      </c>
      <c r="I29" s="105">
        <f>H29+'24.09'!I29</f>
        <v>6575</v>
      </c>
      <c r="J29" s="16">
        <v>5</v>
      </c>
      <c r="K29" s="16">
        <v>2</v>
      </c>
      <c r="L29" s="16">
        <v>0</v>
      </c>
      <c r="M29" s="17">
        <f t="shared" si="9"/>
        <v>6430</v>
      </c>
      <c r="N29" s="86">
        <v>140</v>
      </c>
      <c r="O29" s="3"/>
      <c r="P29" s="3"/>
      <c r="Q29" s="3"/>
      <c r="R29" s="3"/>
    </row>
    <row r="30" spans="1:18" x14ac:dyDescent="0.3">
      <c r="A30" s="1">
        <f t="shared" si="4"/>
        <v>43733</v>
      </c>
      <c r="B30" s="2" t="s">
        <v>35</v>
      </c>
      <c r="C30" s="15">
        <v>3</v>
      </c>
      <c r="D30" s="50" t="s">
        <v>36</v>
      </c>
      <c r="E30" s="13">
        <v>87</v>
      </c>
      <c r="F30" s="13">
        <v>0</v>
      </c>
      <c r="G30" s="13">
        <v>0</v>
      </c>
      <c r="H30" s="83">
        <f t="shared" si="8"/>
        <v>87</v>
      </c>
      <c r="I30" s="105">
        <f>H30+'24.09'!I30</f>
        <v>8512</v>
      </c>
      <c r="J30" s="16">
        <v>10</v>
      </c>
      <c r="K30" s="16">
        <v>7</v>
      </c>
      <c r="L30" s="16">
        <v>2</v>
      </c>
      <c r="M30" s="17">
        <f t="shared" si="9"/>
        <v>8106</v>
      </c>
      <c r="N30" s="86">
        <v>396</v>
      </c>
      <c r="O30" s="3"/>
      <c r="P30" s="3"/>
      <c r="Q30" s="3"/>
      <c r="R30" s="3"/>
    </row>
    <row r="31" spans="1:18" x14ac:dyDescent="0.3">
      <c r="A31" s="1">
        <f t="shared" si="4"/>
        <v>43733</v>
      </c>
      <c r="B31" s="2" t="s">
        <v>37</v>
      </c>
      <c r="C31" s="15">
        <v>4</v>
      </c>
      <c r="D31" s="50" t="s">
        <v>38</v>
      </c>
      <c r="E31" s="13">
        <v>9</v>
      </c>
      <c r="F31" s="13">
        <v>0</v>
      </c>
      <c r="G31" s="13">
        <v>0</v>
      </c>
      <c r="H31" s="83">
        <f t="shared" si="8"/>
        <v>9</v>
      </c>
      <c r="I31" s="105">
        <f>H31+'24.09'!I31</f>
        <v>1941</v>
      </c>
      <c r="J31" s="16">
        <v>4</v>
      </c>
      <c r="K31" s="16">
        <v>1</v>
      </c>
      <c r="L31" s="16">
        <v>1</v>
      </c>
      <c r="M31" s="17">
        <f t="shared" si="9"/>
        <v>1913</v>
      </c>
      <c r="N31" s="86">
        <v>24</v>
      </c>
      <c r="O31" s="3"/>
      <c r="P31" s="3"/>
      <c r="Q31" s="3"/>
      <c r="R31" s="3"/>
    </row>
    <row r="32" spans="1:18" x14ac:dyDescent="0.3">
      <c r="A32" s="1">
        <f t="shared" si="4"/>
        <v>43733</v>
      </c>
      <c r="B32" s="2" t="s">
        <v>39</v>
      </c>
      <c r="C32" s="15">
        <v>5</v>
      </c>
      <c r="D32" s="50" t="s">
        <v>40</v>
      </c>
      <c r="E32" s="13">
        <v>19</v>
      </c>
      <c r="F32" s="13">
        <v>0</v>
      </c>
      <c r="G32" s="13">
        <v>0</v>
      </c>
      <c r="H32" s="83">
        <f t="shared" si="8"/>
        <v>19</v>
      </c>
      <c r="I32" s="105">
        <f>H32+'24.09'!I32</f>
        <v>4170</v>
      </c>
      <c r="J32" s="16">
        <v>5</v>
      </c>
      <c r="K32" s="16">
        <v>0</v>
      </c>
      <c r="L32" s="16">
        <v>0</v>
      </c>
      <c r="M32" s="17">
        <f t="shared" si="9"/>
        <v>4072</v>
      </c>
      <c r="N32" s="86">
        <v>93</v>
      </c>
      <c r="O32" s="3"/>
      <c r="P32" s="3"/>
      <c r="Q32" s="3"/>
      <c r="R32" s="3"/>
    </row>
    <row r="33" spans="1:18" x14ac:dyDescent="0.3">
      <c r="A33" s="1">
        <f t="shared" si="4"/>
        <v>43733</v>
      </c>
      <c r="B33" s="2" t="s">
        <v>41</v>
      </c>
      <c r="C33" s="15">
        <v>6</v>
      </c>
      <c r="D33" s="50" t="s">
        <v>42</v>
      </c>
      <c r="E33" s="13">
        <v>49</v>
      </c>
      <c r="F33" s="13">
        <v>0</v>
      </c>
      <c r="G33" s="13">
        <v>0</v>
      </c>
      <c r="H33" s="83">
        <f t="shared" si="8"/>
        <v>49</v>
      </c>
      <c r="I33" s="105">
        <f>H33+'24.09'!I33</f>
        <v>5533</v>
      </c>
      <c r="J33" s="16">
        <v>5</v>
      </c>
      <c r="K33" s="16">
        <v>3</v>
      </c>
      <c r="L33" s="16">
        <v>0</v>
      </c>
      <c r="M33" s="17">
        <f t="shared" si="9"/>
        <v>5385</v>
      </c>
      <c r="N33" s="86">
        <v>143</v>
      </c>
      <c r="O33" s="3"/>
      <c r="P33" s="3"/>
      <c r="Q33" s="3"/>
      <c r="R33" s="3"/>
    </row>
    <row r="34" spans="1:18" x14ac:dyDescent="0.3">
      <c r="A34" s="1">
        <f t="shared" si="4"/>
        <v>43733</v>
      </c>
      <c r="B34" s="2" t="s">
        <v>43</v>
      </c>
      <c r="C34" s="15">
        <v>7</v>
      </c>
      <c r="D34" s="50" t="s">
        <v>44</v>
      </c>
      <c r="E34" s="13">
        <v>5</v>
      </c>
      <c r="F34" s="13">
        <v>0</v>
      </c>
      <c r="G34" s="13">
        <v>0</v>
      </c>
      <c r="H34" s="83">
        <f t="shared" si="8"/>
        <v>5</v>
      </c>
      <c r="I34" s="105">
        <f>H34+'24.09'!I34</f>
        <v>920</v>
      </c>
      <c r="J34" s="16">
        <v>0</v>
      </c>
      <c r="K34" s="16">
        <v>0</v>
      </c>
      <c r="L34" s="16">
        <v>0</v>
      </c>
      <c r="M34" s="17">
        <f t="shared" si="9"/>
        <v>905</v>
      </c>
      <c r="N34" s="86">
        <v>15</v>
      </c>
      <c r="O34" s="3"/>
      <c r="P34" s="3"/>
      <c r="Q34" s="3"/>
      <c r="R34" s="3"/>
    </row>
    <row r="35" spans="1:18" x14ac:dyDescent="0.3">
      <c r="A35" s="1">
        <f t="shared" si="4"/>
        <v>43733</v>
      </c>
      <c r="B35" s="2" t="s">
        <v>45</v>
      </c>
      <c r="C35" s="20">
        <v>8</v>
      </c>
      <c r="D35" s="54" t="s">
        <v>46</v>
      </c>
      <c r="E35" s="13">
        <v>5</v>
      </c>
      <c r="F35" s="13">
        <v>0</v>
      </c>
      <c r="G35" s="13">
        <v>0</v>
      </c>
      <c r="H35" s="84">
        <f t="shared" si="8"/>
        <v>5</v>
      </c>
      <c r="I35" s="106">
        <f>H35+'24.09'!I35</f>
        <v>2112</v>
      </c>
      <c r="J35" s="18">
        <v>4</v>
      </c>
      <c r="K35" s="18">
        <v>0</v>
      </c>
      <c r="L35" s="18">
        <v>0</v>
      </c>
      <c r="M35" s="19">
        <f t="shared" si="9"/>
        <v>2078</v>
      </c>
      <c r="N35" s="87">
        <v>30</v>
      </c>
      <c r="O35" s="3"/>
      <c r="P35" s="3"/>
      <c r="Q35" s="3"/>
      <c r="R35" s="3"/>
    </row>
    <row r="36" spans="1:18" x14ac:dyDescent="0.3">
      <c r="A36" s="1">
        <f t="shared" si="4"/>
        <v>43733</v>
      </c>
      <c r="B36" s="2">
        <v>1</v>
      </c>
      <c r="C36" s="103"/>
      <c r="D36" s="22" t="s">
        <v>47</v>
      </c>
      <c r="E36" s="23">
        <f>SUM(E26:E27)</f>
        <v>398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398</v>
      </c>
      <c r="I36" s="23">
        <f t="shared" si="10"/>
        <v>86155</v>
      </c>
      <c r="J36" s="23">
        <f t="shared" si="10"/>
        <v>224</v>
      </c>
      <c r="K36" s="23">
        <f t="shared" si="10"/>
        <v>126</v>
      </c>
      <c r="L36" s="23">
        <f t="shared" si="10"/>
        <v>75</v>
      </c>
      <c r="M36" s="23">
        <f t="shared" si="10"/>
        <v>84186</v>
      </c>
      <c r="N36" s="23">
        <f t="shared" si="10"/>
        <v>1745</v>
      </c>
      <c r="O36" s="3"/>
      <c r="P36" s="3"/>
      <c r="Q36" s="3"/>
      <c r="R36" s="3"/>
    </row>
    <row r="37" spans="1:18" ht="21.6" customHeight="1" x14ac:dyDescent="0.3">
      <c r="A37" s="1">
        <f t="shared" si="4"/>
        <v>43733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43733</v>
      </c>
      <c r="B38" s="64">
        <v>1</v>
      </c>
      <c r="C38" s="69"/>
      <c r="D38" s="306" t="s">
        <v>188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43733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43733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43733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43733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43733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112</v>
      </c>
      <c r="O43" s="3"/>
      <c r="P43" s="3"/>
      <c r="Q43" s="3"/>
      <c r="R43" s="3"/>
    </row>
    <row r="44" spans="1:18" ht="58.2" customHeight="1" x14ac:dyDescent="0.3">
      <c r="A44" s="1">
        <f t="shared" si="4"/>
        <v>43733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3" t="s">
        <v>142</v>
      </c>
      <c r="I44" s="65" t="str">
        <f>"me©‡gvU fwZ© 
= "&amp;I75</f>
        <v>me©‡gvU fwZ© 
= 18760</v>
      </c>
      <c r="J44" s="65" t="str">
        <f>"ch©v‡jvPbvi Rb¨ †cÖwiZ g„„Zz¨ 
= "&amp;J75</f>
        <v>ch©v‡jvPbvi Rb¨ †cÖwiZ g„„Zz¨ 
= 102</v>
      </c>
      <c r="K44" s="65" t="str">
        <f>"ch©v‡jvPbv m¤úbœK…Z g„„Zz¨ 
= "&amp;K75</f>
        <v>ch©v‡jvPbv m¤úbœK…Z g„„Zz¨ 
= 81</v>
      </c>
      <c r="L44" s="65" t="str">
        <f>"wbwðZ g„„Zz¨ 
= "&amp;L75</f>
        <v>wbwðZ g„„Zz¨ 
= 55</v>
      </c>
      <c r="M44" s="65" t="str">
        <f>"QvocÎ cÖvß †ivMx
 = "&amp;M75</f>
        <v>QvocÎ cÖvß †ivMx
 = 18546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43733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H45+'24.09'!I45</f>
        <v>1169</v>
      </c>
      <c r="J45" s="13">
        <v>3</v>
      </c>
      <c r="K45" s="13">
        <v>2</v>
      </c>
      <c r="L45" s="13">
        <v>1</v>
      </c>
      <c r="M45" s="14">
        <f t="shared" ref="M45:M74" si="12">I45-N45-J45</f>
        <v>1162</v>
      </c>
      <c r="N45" s="85">
        <v>4</v>
      </c>
      <c r="O45" s="3"/>
      <c r="P45" s="3"/>
      <c r="Q45" s="3"/>
      <c r="R45" s="3"/>
    </row>
    <row r="46" spans="1:18" ht="17.55" customHeight="1" x14ac:dyDescent="0.3">
      <c r="A46" s="1">
        <f t="shared" si="4"/>
        <v>43733</v>
      </c>
      <c r="B46" s="2" t="s">
        <v>15</v>
      </c>
      <c r="C46" s="33">
        <v>2</v>
      </c>
      <c r="D46" s="50" t="s">
        <v>16</v>
      </c>
      <c r="E46" s="13">
        <v>4</v>
      </c>
      <c r="F46" s="13">
        <v>0</v>
      </c>
      <c r="G46" s="13">
        <v>0</v>
      </c>
      <c r="H46" s="83">
        <f t="shared" si="11"/>
        <v>4</v>
      </c>
      <c r="I46" s="105">
        <f>H46+'24.09'!I46</f>
        <v>1747</v>
      </c>
      <c r="J46" s="16">
        <v>11</v>
      </c>
      <c r="K46" s="16">
        <v>7</v>
      </c>
      <c r="L46" s="16">
        <v>5</v>
      </c>
      <c r="M46" s="17">
        <f t="shared" si="12"/>
        <v>1722</v>
      </c>
      <c r="N46" s="86">
        <v>14</v>
      </c>
      <c r="O46" s="3"/>
      <c r="P46" s="3"/>
      <c r="Q46" s="3"/>
      <c r="R46" s="3"/>
    </row>
    <row r="47" spans="1:18" ht="17.55" customHeight="1" x14ac:dyDescent="0.3">
      <c r="A47" s="1">
        <f t="shared" si="4"/>
        <v>43733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H47+'24.09'!I47</f>
        <v>632</v>
      </c>
      <c r="J47" s="16">
        <v>4</v>
      </c>
      <c r="K47" s="16">
        <v>2</v>
      </c>
      <c r="L47" s="16">
        <v>1</v>
      </c>
      <c r="M47" s="17">
        <f t="shared" si="12"/>
        <v>626</v>
      </c>
      <c r="N47" s="86">
        <v>2</v>
      </c>
      <c r="O47" s="3"/>
      <c r="P47" s="3"/>
      <c r="Q47" s="3"/>
      <c r="R47" s="3"/>
    </row>
    <row r="48" spans="1:18" ht="17.55" customHeight="1" x14ac:dyDescent="0.3">
      <c r="A48" s="1">
        <f t="shared" si="4"/>
        <v>43733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H48+'24.09'!I48</f>
        <v>715</v>
      </c>
      <c r="J48" s="16">
        <v>7</v>
      </c>
      <c r="K48" s="16">
        <v>5</v>
      </c>
      <c r="L48" s="16">
        <v>3</v>
      </c>
      <c r="M48" s="17">
        <f t="shared" si="12"/>
        <v>701</v>
      </c>
      <c r="N48" s="86">
        <v>7</v>
      </c>
      <c r="O48" s="3"/>
      <c r="P48" s="3"/>
      <c r="Q48" s="3"/>
      <c r="R48" s="3"/>
    </row>
    <row r="49" spans="1:18" ht="17.55" customHeight="1" x14ac:dyDescent="0.3">
      <c r="A49" s="1">
        <f t="shared" si="4"/>
        <v>43733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H49+'24.09'!I49</f>
        <v>861</v>
      </c>
      <c r="J49" s="16">
        <v>12</v>
      </c>
      <c r="K49" s="16">
        <v>12</v>
      </c>
      <c r="L49" s="16">
        <v>12</v>
      </c>
      <c r="M49" s="17">
        <f t="shared" si="12"/>
        <v>847</v>
      </c>
      <c r="N49" s="86">
        <v>2</v>
      </c>
      <c r="O49" s="3"/>
      <c r="P49" s="3"/>
      <c r="Q49" s="3"/>
      <c r="R49" s="3"/>
    </row>
    <row r="50" spans="1:18" ht="17.55" customHeight="1" x14ac:dyDescent="0.3">
      <c r="A50" s="1">
        <f t="shared" si="4"/>
        <v>43733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H50+'24.09'!I50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43733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H51+'24.09'!I51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43733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H52+'24.09'!I52</f>
        <v>342</v>
      </c>
      <c r="J52" s="16">
        <v>1</v>
      </c>
      <c r="K52" s="16">
        <v>1</v>
      </c>
      <c r="L52" s="16">
        <v>1</v>
      </c>
      <c r="M52" s="17">
        <f t="shared" si="12"/>
        <v>334</v>
      </c>
      <c r="N52" s="86">
        <v>7</v>
      </c>
      <c r="O52" s="3"/>
      <c r="P52" s="3"/>
      <c r="Q52" s="3"/>
      <c r="R52" s="3"/>
    </row>
    <row r="53" spans="1:18" ht="17.55" customHeight="1" x14ac:dyDescent="0.3">
      <c r="A53" s="1">
        <f t="shared" si="4"/>
        <v>43733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H53+'24.09'!I53</f>
        <v>207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43733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H54+'24.09'!I54</f>
        <v>1589</v>
      </c>
      <c r="J54" s="16">
        <v>1</v>
      </c>
      <c r="K54" s="16">
        <v>1</v>
      </c>
      <c r="L54" s="16">
        <v>1</v>
      </c>
      <c r="M54" s="17">
        <f t="shared" si="12"/>
        <v>1581</v>
      </c>
      <c r="N54" s="86">
        <v>7</v>
      </c>
      <c r="O54" s="3"/>
      <c r="P54" s="3"/>
      <c r="Q54" s="3"/>
      <c r="R54" s="3"/>
    </row>
    <row r="55" spans="1:18" ht="17.55" customHeight="1" x14ac:dyDescent="0.3">
      <c r="A55" s="1">
        <f t="shared" si="4"/>
        <v>43733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H55+'24.09'!I55</f>
        <v>219</v>
      </c>
      <c r="J55" s="16"/>
      <c r="K55" s="16"/>
      <c r="L55" s="16">
        <v>0</v>
      </c>
      <c r="M55" s="17">
        <f t="shared" si="12"/>
        <v>218</v>
      </c>
      <c r="N55" s="86">
        <v>1</v>
      </c>
      <c r="O55" s="3"/>
      <c r="P55" s="3"/>
      <c r="Q55" s="3"/>
      <c r="R55" s="3"/>
    </row>
    <row r="56" spans="1:18" ht="17.55" customHeight="1" x14ac:dyDescent="0.3">
      <c r="A56" s="1">
        <f t="shared" si="4"/>
        <v>43733</v>
      </c>
      <c r="B56" s="2" t="s">
        <v>79</v>
      </c>
      <c r="C56" s="33">
        <v>12</v>
      </c>
      <c r="D56" s="50" t="s">
        <v>80</v>
      </c>
      <c r="E56" s="13">
        <v>1</v>
      </c>
      <c r="F56" s="13">
        <v>0</v>
      </c>
      <c r="G56" s="13">
        <v>0</v>
      </c>
      <c r="H56" s="83">
        <f t="shared" si="11"/>
        <v>1</v>
      </c>
      <c r="I56" s="105">
        <f>H56+'24.09'!I56</f>
        <v>138</v>
      </c>
      <c r="J56" s="16">
        <v>1</v>
      </c>
      <c r="K56" s="16">
        <v>1</v>
      </c>
      <c r="L56" s="16">
        <v>1</v>
      </c>
      <c r="M56" s="17">
        <f t="shared" si="12"/>
        <v>136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43733</v>
      </c>
      <c r="B57" s="2" t="s">
        <v>81</v>
      </c>
      <c r="C57" s="33">
        <v>13</v>
      </c>
      <c r="D57" s="50" t="s">
        <v>82</v>
      </c>
      <c r="E57" s="13">
        <v>3</v>
      </c>
      <c r="F57" s="13">
        <v>0</v>
      </c>
      <c r="G57" s="13">
        <v>0</v>
      </c>
      <c r="H57" s="83">
        <f t="shared" si="11"/>
        <v>3</v>
      </c>
      <c r="I57" s="105">
        <f>H57+'24.09'!I57</f>
        <v>653</v>
      </c>
      <c r="J57" s="16">
        <v>4</v>
      </c>
      <c r="K57" s="16">
        <v>4</v>
      </c>
      <c r="L57" s="16">
        <v>1</v>
      </c>
      <c r="M57" s="17">
        <f t="shared" si="12"/>
        <v>638</v>
      </c>
      <c r="N57" s="86">
        <v>11</v>
      </c>
      <c r="O57" s="3"/>
      <c r="P57" s="3"/>
      <c r="Q57" s="3"/>
      <c r="R57" s="3"/>
    </row>
    <row r="58" spans="1:18" ht="17.55" customHeight="1" x14ac:dyDescent="0.3">
      <c r="A58" s="1">
        <f t="shared" si="4"/>
        <v>43733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H58+'24.09'!I58</f>
        <v>1306</v>
      </c>
      <c r="J58" s="16">
        <v>6</v>
      </c>
      <c r="K58" s="16">
        <v>4</v>
      </c>
      <c r="L58" s="16">
        <v>3</v>
      </c>
      <c r="M58" s="17">
        <f t="shared" si="12"/>
        <v>1291</v>
      </c>
      <c r="N58" s="86">
        <v>9</v>
      </c>
      <c r="O58" s="3"/>
      <c r="P58" s="3"/>
      <c r="Q58" s="3"/>
      <c r="R58" s="3"/>
    </row>
    <row r="59" spans="1:18" ht="17.55" customHeight="1" x14ac:dyDescent="0.3">
      <c r="A59" s="1">
        <f t="shared" si="4"/>
        <v>43733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H59+'24.09'!I59</f>
        <v>727</v>
      </c>
      <c r="J59" s="16">
        <v>8</v>
      </c>
      <c r="K59" s="16">
        <v>7</v>
      </c>
      <c r="L59" s="16">
        <v>6</v>
      </c>
      <c r="M59" s="17">
        <f t="shared" si="12"/>
        <v>716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43733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H60+'24.09'!I60</f>
        <v>345</v>
      </c>
      <c r="J60" s="16"/>
      <c r="K60" s="16"/>
      <c r="L60" s="16">
        <v>0</v>
      </c>
      <c r="M60" s="17">
        <f t="shared" si="12"/>
        <v>344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43733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H61+'24.09'!I61</f>
        <v>459</v>
      </c>
      <c r="J61" s="16"/>
      <c r="K61" s="16"/>
      <c r="L61" s="16">
        <v>0</v>
      </c>
      <c r="M61" s="17">
        <f t="shared" si="12"/>
        <v>451</v>
      </c>
      <c r="N61" s="86">
        <v>8</v>
      </c>
      <c r="O61" s="3"/>
      <c r="P61" s="3"/>
      <c r="Q61" s="3"/>
      <c r="R61" s="3"/>
    </row>
    <row r="62" spans="1:18" ht="17.55" customHeight="1" x14ac:dyDescent="0.3">
      <c r="A62" s="1">
        <f t="shared" si="4"/>
        <v>43733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H62+'24.09'!I62</f>
        <v>819</v>
      </c>
      <c r="J62" s="16"/>
      <c r="K62" s="16"/>
      <c r="L62" s="16">
        <v>0</v>
      </c>
      <c r="M62" s="17">
        <f t="shared" si="12"/>
        <v>816</v>
      </c>
      <c r="N62" s="86">
        <v>3</v>
      </c>
      <c r="O62" s="3"/>
      <c r="P62" s="3"/>
      <c r="Q62" s="3"/>
      <c r="R62" s="3"/>
    </row>
    <row r="63" spans="1:18" ht="17.55" customHeight="1" x14ac:dyDescent="0.3">
      <c r="A63" s="1">
        <f t="shared" si="4"/>
        <v>43733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H63+'24.09'!I63</f>
        <v>768</v>
      </c>
      <c r="J63" s="16">
        <v>5</v>
      </c>
      <c r="K63" s="16">
        <v>5</v>
      </c>
      <c r="L63" s="16">
        <v>5</v>
      </c>
      <c r="M63" s="17">
        <f t="shared" si="12"/>
        <v>760</v>
      </c>
      <c r="N63" s="86">
        <v>3</v>
      </c>
      <c r="O63" s="3"/>
      <c r="P63" s="3"/>
      <c r="Q63" s="3"/>
      <c r="R63" s="3"/>
    </row>
    <row r="64" spans="1:18" ht="17.55" customHeight="1" x14ac:dyDescent="0.3">
      <c r="A64" s="1">
        <f t="shared" si="4"/>
        <v>43733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H64+'24.09'!I64</f>
        <v>941</v>
      </c>
      <c r="J64" s="16"/>
      <c r="K64" s="16"/>
      <c r="L64" s="16">
        <v>0</v>
      </c>
      <c r="M64" s="17">
        <f t="shared" si="12"/>
        <v>936</v>
      </c>
      <c r="N64" s="86">
        <v>5</v>
      </c>
      <c r="O64" s="3"/>
      <c r="P64" s="3"/>
      <c r="Q64" s="3"/>
      <c r="R64" s="3"/>
    </row>
    <row r="65" spans="1:18" ht="17.55" customHeight="1" x14ac:dyDescent="0.3">
      <c r="A65" s="1">
        <f t="shared" si="4"/>
        <v>43733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H65+'24.09'!I65</f>
        <v>466</v>
      </c>
      <c r="J65" s="16">
        <v>4</v>
      </c>
      <c r="K65" s="16">
        <v>4</v>
      </c>
      <c r="L65" s="16">
        <v>4</v>
      </c>
      <c r="M65" s="17">
        <f t="shared" si="12"/>
        <v>462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43733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H66+'24.09'!I66</f>
        <v>304</v>
      </c>
      <c r="J66" s="16">
        <v>7</v>
      </c>
      <c r="K66" s="16">
        <v>7</v>
      </c>
      <c r="L66" s="16">
        <v>3</v>
      </c>
      <c r="M66" s="17">
        <f t="shared" si="12"/>
        <v>297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43733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H67+'24.09'!I67</f>
        <v>687</v>
      </c>
      <c r="J67" s="16">
        <v>7</v>
      </c>
      <c r="K67" s="16">
        <v>5</v>
      </c>
      <c r="L67" s="16">
        <v>4</v>
      </c>
      <c r="M67" s="17">
        <f t="shared" si="12"/>
        <v>674</v>
      </c>
      <c r="N67" s="86">
        <v>6</v>
      </c>
      <c r="O67" s="3"/>
      <c r="P67" s="3"/>
      <c r="Q67" s="3"/>
      <c r="R67" s="3"/>
    </row>
    <row r="68" spans="1:18" ht="17.55" customHeight="1" x14ac:dyDescent="0.3">
      <c r="A68" s="1">
        <f t="shared" si="4"/>
        <v>43733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H68+'24.09'!I68</f>
        <v>354</v>
      </c>
      <c r="J68" s="16">
        <v>2</v>
      </c>
      <c r="K68" s="16">
        <v>2</v>
      </c>
      <c r="L68" s="16">
        <v>0</v>
      </c>
      <c r="M68" s="17">
        <f t="shared" si="12"/>
        <v>352</v>
      </c>
      <c r="N68" s="86">
        <v>0</v>
      </c>
      <c r="O68" s="3"/>
      <c r="P68" s="3"/>
      <c r="Q68" s="3"/>
      <c r="R68" s="3"/>
    </row>
    <row r="69" spans="1:18" ht="17.55" customHeight="1" x14ac:dyDescent="0.3">
      <c r="A69" s="1">
        <f t="shared" si="4"/>
        <v>43733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H69+'24.09'!I69</f>
        <v>783</v>
      </c>
      <c r="J69" s="16">
        <v>2</v>
      </c>
      <c r="K69" s="16">
        <v>1</v>
      </c>
      <c r="L69" s="16">
        <v>0</v>
      </c>
      <c r="M69" s="17">
        <f t="shared" si="12"/>
        <v>775</v>
      </c>
      <c r="N69" s="86">
        <v>6</v>
      </c>
      <c r="O69" s="3"/>
      <c r="P69" s="3"/>
      <c r="Q69" s="3"/>
      <c r="R69" s="3"/>
    </row>
    <row r="70" spans="1:18" ht="17.55" customHeight="1" x14ac:dyDescent="0.3">
      <c r="A70" s="1">
        <f t="shared" si="4"/>
        <v>43733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H70+'24.09'!I70</f>
        <v>737</v>
      </c>
      <c r="J70" s="16">
        <v>2</v>
      </c>
      <c r="K70" s="16">
        <v>2</v>
      </c>
      <c r="L70" s="16">
        <v>0</v>
      </c>
      <c r="M70" s="17">
        <f t="shared" si="12"/>
        <v>732</v>
      </c>
      <c r="N70" s="86">
        <v>3</v>
      </c>
      <c r="O70" s="3"/>
      <c r="P70" s="3"/>
      <c r="Q70" s="3"/>
      <c r="R70" s="3"/>
    </row>
    <row r="71" spans="1:18" ht="17.55" customHeight="1" x14ac:dyDescent="0.3">
      <c r="A71" s="1">
        <f t="shared" si="4"/>
        <v>43733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H71+'24.09'!I71</f>
        <v>758</v>
      </c>
      <c r="J71" s="16"/>
      <c r="K71" s="16"/>
      <c r="L71" s="16">
        <v>0</v>
      </c>
      <c r="M71" s="17">
        <f t="shared" si="12"/>
        <v>753</v>
      </c>
      <c r="N71" s="86">
        <v>5</v>
      </c>
      <c r="O71" s="3"/>
      <c r="P71" s="3"/>
      <c r="Q71" s="3"/>
      <c r="R71" s="3"/>
    </row>
    <row r="72" spans="1:18" ht="17.55" customHeight="1" x14ac:dyDescent="0.3">
      <c r="A72" s="1">
        <f t="shared" si="4"/>
        <v>43733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H72+'24.09'!I72</f>
        <v>278</v>
      </c>
      <c r="J72" s="16"/>
      <c r="K72" s="16"/>
      <c r="L72" s="16">
        <v>0</v>
      </c>
      <c r="M72" s="17">
        <f t="shared" si="12"/>
        <v>277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43733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H73+'24.09'!I73</f>
        <v>386</v>
      </c>
      <c r="J73" s="16">
        <v>3</v>
      </c>
      <c r="K73" s="16">
        <v>1</v>
      </c>
      <c r="L73" s="16">
        <v>1</v>
      </c>
      <c r="M73" s="17">
        <f t="shared" si="12"/>
        <v>380</v>
      </c>
      <c r="N73" s="86">
        <v>3</v>
      </c>
      <c r="O73" s="3"/>
      <c r="P73" s="3"/>
      <c r="Q73" s="3"/>
      <c r="R73" s="3"/>
    </row>
    <row r="74" spans="1:18" ht="17.55" customHeight="1" x14ac:dyDescent="0.3">
      <c r="A74" s="1">
        <f t="shared" si="4"/>
        <v>43733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H74+'24.09'!I74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43733</v>
      </c>
      <c r="B75" s="2">
        <v>1</v>
      </c>
      <c r="C75" s="29"/>
      <c r="D75" s="22" t="s">
        <v>117</v>
      </c>
      <c r="E75" s="23">
        <f>SUM(E45:E74)</f>
        <v>21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21</v>
      </c>
      <c r="I75" s="23">
        <f t="shared" si="13"/>
        <v>18760</v>
      </c>
      <c r="J75" s="23">
        <f t="shared" si="13"/>
        <v>102</v>
      </c>
      <c r="K75" s="23">
        <f t="shared" si="13"/>
        <v>81</v>
      </c>
      <c r="L75" s="23">
        <f t="shared" si="13"/>
        <v>55</v>
      </c>
      <c r="M75" s="23">
        <f t="shared" si="13"/>
        <v>18546</v>
      </c>
      <c r="N75" s="23">
        <f t="shared" si="13"/>
        <v>112</v>
      </c>
      <c r="O75" s="3"/>
      <c r="P75" s="3"/>
      <c r="Q75" s="3"/>
      <c r="R75" s="3"/>
    </row>
    <row r="76" spans="1:18" ht="17.55" customHeight="1" x14ac:dyDescent="0.3">
      <c r="A76" s="1">
        <f t="shared" si="4"/>
        <v>43733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43733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43733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43733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43733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43733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43733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43733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43733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43733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43733</v>
      </c>
      <c r="B86" s="2">
        <v>1</v>
      </c>
      <c r="E86" s="30"/>
    </row>
    <row r="87" spans="1:14" x14ac:dyDescent="0.3">
      <c r="A87" s="1">
        <f t="shared" si="4"/>
        <v>43733</v>
      </c>
      <c r="B87" s="2">
        <v>1</v>
      </c>
      <c r="E87" s="30"/>
    </row>
    <row r="88" spans="1:14" x14ac:dyDescent="0.3">
      <c r="A88" s="1">
        <f t="shared" si="4"/>
        <v>43733</v>
      </c>
      <c r="B88" s="2">
        <v>1</v>
      </c>
      <c r="E88" s="30"/>
    </row>
    <row r="89" spans="1:14" x14ac:dyDescent="0.3">
      <c r="A89" s="1">
        <f t="shared" ref="A89" si="14">$N$3</f>
        <v>43733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J31" sqref="J31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43732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43732</v>
      </c>
      <c r="B2" s="2">
        <v>1</v>
      </c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41"/>
      <c r="N2" s="142"/>
    </row>
    <row r="3" spans="1:20" ht="17.399999999999999" x14ac:dyDescent="0.3">
      <c r="A3" s="1">
        <f t="shared" si="0"/>
        <v>43732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43732</v>
      </c>
      <c r="O3" s="3"/>
      <c r="P3" s="3"/>
      <c r="Q3" s="3"/>
      <c r="R3" s="3"/>
    </row>
    <row r="4" spans="1:20" ht="17.399999999999999" x14ac:dyDescent="0.3">
      <c r="A4" s="1">
        <f t="shared" si="0"/>
        <v>43732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43732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43732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43732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43732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43732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469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1928</v>
      </c>
      <c r="O9" s="3"/>
      <c r="P9" s="3"/>
      <c r="Q9" s="40" t="str">
        <f>"24 N›Uvq ?? msL¨v = "&amp;H36</f>
        <v>24 N›Uvq ?? msL¨v = 469</v>
      </c>
    </row>
    <row r="10" spans="1:20" ht="57.6" x14ac:dyDescent="0.3">
      <c r="A10" s="1">
        <f t="shared" si="0"/>
        <v>43732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1" t="s">
        <v>142</v>
      </c>
      <c r="I10" s="65" t="str">
        <f>"me©‡gvU fwZ©
= "&amp;I36</f>
        <v>me©‡gvU fwZ©
= 85757</v>
      </c>
      <c r="J10" s="65" t="str">
        <f>"ch©v‡jvPbvi Rb¨ †cÖwiZ g„„Zz¨ 
= "&amp;J36</f>
        <v>ch©v‡jvPbvi Rb¨ †cÖwiZ g„„Zz¨ 
= 224</v>
      </c>
      <c r="K10" s="65" t="str">
        <f>"ch©v‡jvPbv m¤úbœK…Z g„„Zz¨ 
= "&amp;K36</f>
        <v>ch©v‡jvPbv m¤úbœK…Z g„„Zz¨ 
= 126</v>
      </c>
      <c r="L10" s="65" t="str">
        <f>"wbwðZ g„„Zz¨ 
= "&amp;L36</f>
        <v>wbwðZ g„„Zz¨ 
= 75</v>
      </c>
      <c r="M10" s="65" t="str">
        <f>"QvocÎ cÖvß †ivMx
 = "&amp;M36</f>
        <v>QvocÎ cÖvß †ivMx
 = 83605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43732</v>
      </c>
      <c r="B11" s="2" t="s">
        <v>9</v>
      </c>
      <c r="C11" s="12">
        <v>1</v>
      </c>
      <c r="D11" s="57" t="s">
        <v>10</v>
      </c>
      <c r="E11" s="13">
        <v>37</v>
      </c>
      <c r="F11" s="13">
        <v>0</v>
      </c>
      <c r="G11" s="13">
        <v>0</v>
      </c>
      <c r="H11" s="82">
        <f>SUM(E11:G11)</f>
        <v>37</v>
      </c>
      <c r="I11" s="104">
        <f>H11+'23.09'!I11</f>
        <v>7485</v>
      </c>
      <c r="J11" s="13">
        <v>40</v>
      </c>
      <c r="K11" s="13">
        <v>13</v>
      </c>
      <c r="L11" s="13">
        <v>5</v>
      </c>
      <c r="M11" s="14">
        <f t="shared" ref="M11:M23" si="1">I11-N11-J11</f>
        <v>7283</v>
      </c>
      <c r="N11" s="85">
        <v>162</v>
      </c>
      <c r="O11" s="3"/>
      <c r="P11" s="3"/>
      <c r="Q11" s="3"/>
      <c r="R11" s="3"/>
    </row>
    <row r="12" spans="1:20" x14ac:dyDescent="0.3">
      <c r="A12" s="1">
        <f t="shared" si="0"/>
        <v>43732</v>
      </c>
      <c r="B12" s="2" t="s">
        <v>11</v>
      </c>
      <c r="C12" s="15">
        <v>2</v>
      </c>
      <c r="D12" s="59" t="s">
        <v>144</v>
      </c>
      <c r="E12" s="13">
        <v>22</v>
      </c>
      <c r="F12" s="13">
        <v>0</v>
      </c>
      <c r="G12" s="13">
        <v>0</v>
      </c>
      <c r="H12" s="83">
        <f t="shared" ref="H12:H23" si="2">SUM(E12:G12)</f>
        <v>22</v>
      </c>
      <c r="I12" s="105">
        <f>H12+'23.09'!I12</f>
        <v>4365</v>
      </c>
      <c r="J12" s="16">
        <v>2</v>
      </c>
      <c r="K12" s="16">
        <v>0</v>
      </c>
      <c r="L12" s="16">
        <v>0</v>
      </c>
      <c r="M12" s="17">
        <f t="shared" si="1"/>
        <v>4214</v>
      </c>
      <c r="N12" s="86">
        <v>149</v>
      </c>
      <c r="O12" s="3"/>
      <c r="P12" s="3"/>
      <c r="Q12" s="3"/>
      <c r="R12" s="3"/>
    </row>
    <row r="13" spans="1:20" x14ac:dyDescent="0.3">
      <c r="A13" s="1">
        <f t="shared" si="0"/>
        <v>43732</v>
      </c>
      <c r="B13" s="2" t="s">
        <v>12</v>
      </c>
      <c r="C13" s="15">
        <v>3</v>
      </c>
      <c r="D13" s="59" t="s">
        <v>13</v>
      </c>
      <c r="E13" s="13">
        <v>3</v>
      </c>
      <c r="F13" s="13">
        <v>0</v>
      </c>
      <c r="G13" s="13">
        <v>0</v>
      </c>
      <c r="H13" s="83">
        <f t="shared" si="2"/>
        <v>3</v>
      </c>
      <c r="I13" s="105">
        <f>H13+'23.09'!I13</f>
        <v>1353</v>
      </c>
      <c r="J13" s="16">
        <v>11</v>
      </c>
      <c r="K13" s="16">
        <v>4</v>
      </c>
      <c r="L13" s="16">
        <v>4</v>
      </c>
      <c r="M13" s="17">
        <f t="shared" si="1"/>
        <v>1320</v>
      </c>
      <c r="N13" s="86">
        <v>22</v>
      </c>
      <c r="O13" s="3"/>
      <c r="Q13" s="3"/>
      <c r="R13" s="3"/>
    </row>
    <row r="14" spans="1:20" x14ac:dyDescent="0.3">
      <c r="A14" s="1">
        <f t="shared" si="0"/>
        <v>43732</v>
      </c>
      <c r="B14" s="2" t="s">
        <v>14</v>
      </c>
      <c r="C14" s="15">
        <v>4</v>
      </c>
      <c r="D14" s="59" t="s">
        <v>145</v>
      </c>
      <c r="E14" s="13">
        <v>12</v>
      </c>
      <c r="F14" s="13">
        <v>0</v>
      </c>
      <c r="G14" s="13">
        <v>0</v>
      </c>
      <c r="H14" s="83">
        <f t="shared" si="2"/>
        <v>12</v>
      </c>
      <c r="I14" s="105">
        <f>H14+'23.09'!I14</f>
        <v>3293</v>
      </c>
      <c r="J14" s="16">
        <v>7</v>
      </c>
      <c r="K14" s="16">
        <v>3</v>
      </c>
      <c r="L14" s="16">
        <v>0</v>
      </c>
      <c r="M14" s="17">
        <f t="shared" si="1"/>
        <v>3207</v>
      </c>
      <c r="N14" s="86">
        <v>79</v>
      </c>
      <c r="O14" s="3"/>
      <c r="P14" s="3"/>
      <c r="Q14" s="3"/>
      <c r="R14" s="3"/>
    </row>
    <row r="15" spans="1:20" ht="17.399999999999999" x14ac:dyDescent="0.3">
      <c r="A15" s="1">
        <f t="shared" si="0"/>
        <v>43732</v>
      </c>
      <c r="B15" s="2" t="s">
        <v>19</v>
      </c>
      <c r="C15" s="15">
        <v>5</v>
      </c>
      <c r="D15" s="59" t="s">
        <v>20</v>
      </c>
      <c r="E15" s="13">
        <v>4</v>
      </c>
      <c r="F15" s="13">
        <v>0</v>
      </c>
      <c r="G15" s="13">
        <v>0</v>
      </c>
      <c r="H15" s="83">
        <f t="shared" si="2"/>
        <v>4</v>
      </c>
      <c r="I15" s="105">
        <f>H15+'23.09'!I15</f>
        <v>1432</v>
      </c>
      <c r="J15" s="16">
        <v>3</v>
      </c>
      <c r="K15" s="16">
        <v>2</v>
      </c>
      <c r="L15" s="16">
        <v>2</v>
      </c>
      <c r="M15" s="17">
        <f t="shared" si="1"/>
        <v>1390</v>
      </c>
      <c r="N15" s="86">
        <v>39</v>
      </c>
      <c r="O15" s="3"/>
      <c r="P15" s="3"/>
      <c r="Q15" s="3"/>
      <c r="R15" s="3"/>
    </row>
    <row r="16" spans="1:20" ht="17.399999999999999" x14ac:dyDescent="0.3">
      <c r="A16" s="1">
        <f t="shared" si="0"/>
        <v>43732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H16+'23.09'!I16</f>
        <v>973</v>
      </c>
      <c r="J16" s="16"/>
      <c r="K16" s="16"/>
      <c r="L16" s="16">
        <v>0</v>
      </c>
      <c r="M16" s="17">
        <f t="shared" si="1"/>
        <v>963</v>
      </c>
      <c r="N16" s="86">
        <v>10</v>
      </c>
      <c r="O16" s="3"/>
      <c r="P16" s="3"/>
      <c r="Q16" s="3"/>
      <c r="R16" s="3"/>
    </row>
    <row r="17" spans="1:18" x14ac:dyDescent="0.3">
      <c r="A17" s="1">
        <f t="shared" si="0"/>
        <v>43732</v>
      </c>
      <c r="B17" s="2" t="s">
        <v>23</v>
      </c>
      <c r="C17" s="15">
        <v>7</v>
      </c>
      <c r="D17" s="61" t="s">
        <v>24</v>
      </c>
      <c r="E17" s="13">
        <v>14</v>
      </c>
      <c r="F17" s="13">
        <v>0</v>
      </c>
      <c r="G17" s="13">
        <v>0</v>
      </c>
      <c r="H17" s="83">
        <f t="shared" si="2"/>
        <v>14</v>
      </c>
      <c r="I17" s="105">
        <f>H17+'23.09'!I17</f>
        <v>3761</v>
      </c>
      <c r="J17" s="16">
        <v>15</v>
      </c>
      <c r="K17" s="16">
        <v>6</v>
      </c>
      <c r="L17" s="16">
        <v>3</v>
      </c>
      <c r="M17" s="17">
        <f t="shared" si="1"/>
        <v>3671</v>
      </c>
      <c r="N17" s="86">
        <v>75</v>
      </c>
      <c r="O17" s="3"/>
      <c r="P17" s="3"/>
      <c r="Q17" s="3"/>
      <c r="R17" s="3"/>
    </row>
    <row r="18" spans="1:18" ht="17.399999999999999" x14ac:dyDescent="0.3">
      <c r="A18" s="1">
        <f t="shared" si="0"/>
        <v>43732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H18+'23.09'!I18</f>
        <v>337</v>
      </c>
      <c r="J18" s="16"/>
      <c r="K18" s="16"/>
      <c r="L18" s="16">
        <v>0</v>
      </c>
      <c r="M18" s="17">
        <f t="shared" si="1"/>
        <v>337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43732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H19+'23.09'!I19</f>
        <v>1629</v>
      </c>
      <c r="J19" s="16">
        <v>0</v>
      </c>
      <c r="K19" s="16">
        <v>0</v>
      </c>
      <c r="L19" s="16">
        <v>0</v>
      </c>
      <c r="M19" s="17">
        <f t="shared" si="1"/>
        <v>1593</v>
      </c>
      <c r="N19" s="86">
        <v>36</v>
      </c>
      <c r="O19" s="3"/>
      <c r="P19" s="3"/>
      <c r="Q19" s="3"/>
      <c r="R19" s="3"/>
    </row>
    <row r="20" spans="1:18" x14ac:dyDescent="0.3">
      <c r="A20" s="1">
        <f t="shared" si="0"/>
        <v>43732</v>
      </c>
      <c r="B20" s="2" t="s">
        <v>29</v>
      </c>
      <c r="C20" s="15">
        <v>10</v>
      </c>
      <c r="D20" s="59" t="s">
        <v>30</v>
      </c>
      <c r="E20" s="13">
        <v>12</v>
      </c>
      <c r="F20" s="13">
        <v>0</v>
      </c>
      <c r="G20" s="13">
        <v>0</v>
      </c>
      <c r="H20" s="83">
        <f t="shared" si="2"/>
        <v>12</v>
      </c>
      <c r="I20" s="105">
        <f>H20+'23.09'!I20</f>
        <v>2739</v>
      </c>
      <c r="J20" s="16">
        <v>2</v>
      </c>
      <c r="K20" s="16">
        <v>2</v>
      </c>
      <c r="L20" s="16">
        <v>2</v>
      </c>
      <c r="M20" s="17">
        <f t="shared" si="1"/>
        <v>2671</v>
      </c>
      <c r="N20" s="86">
        <v>66</v>
      </c>
      <c r="O20" s="3"/>
      <c r="P20" s="3"/>
      <c r="Q20" s="3"/>
      <c r="R20" s="3"/>
    </row>
    <row r="21" spans="1:18" ht="22.2" customHeight="1" x14ac:dyDescent="0.3">
      <c r="A21" s="1">
        <f t="shared" si="0"/>
        <v>43732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H21+'23.09'!I21</f>
        <v>236</v>
      </c>
      <c r="J21" s="16"/>
      <c r="K21" s="16"/>
      <c r="L21" s="16"/>
      <c r="M21" s="17">
        <f t="shared" si="1"/>
        <v>236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H22+'23.09'!I22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43732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106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106</v>
      </c>
      <c r="I24" s="94">
        <f t="shared" si="3"/>
        <v>27678</v>
      </c>
      <c r="J24" s="92">
        <f t="shared" si="3"/>
        <v>80</v>
      </c>
      <c r="K24" s="92">
        <f t="shared" si="3"/>
        <v>30</v>
      </c>
      <c r="L24" s="92">
        <f t="shared" si="3"/>
        <v>16</v>
      </c>
      <c r="M24" s="95">
        <f t="shared" si="3"/>
        <v>26960</v>
      </c>
      <c r="N24" s="96">
        <f t="shared" si="3"/>
        <v>638</v>
      </c>
      <c r="O24" s="3"/>
      <c r="P24" s="3"/>
      <c r="Q24" s="3"/>
      <c r="R24" s="3"/>
    </row>
    <row r="25" spans="1:18" x14ac:dyDescent="0.3">
      <c r="A25" s="1">
        <f t="shared" ref="A25:A88" si="4">$N$3</f>
        <v>43732</v>
      </c>
      <c r="B25" s="2">
        <v>1</v>
      </c>
      <c r="C25" s="78"/>
      <c r="D25" s="79" t="s">
        <v>119</v>
      </c>
      <c r="E25" s="97">
        <f>E75</f>
        <v>25</v>
      </c>
      <c r="F25" s="98">
        <f t="shared" ref="F25:N25" si="5">F75</f>
        <v>0</v>
      </c>
      <c r="G25" s="98">
        <f t="shared" si="5"/>
        <v>0</v>
      </c>
      <c r="H25" s="99">
        <f t="shared" si="5"/>
        <v>25</v>
      </c>
      <c r="I25" s="97">
        <f t="shared" si="5"/>
        <v>18739</v>
      </c>
      <c r="J25" s="98">
        <f t="shared" si="5"/>
        <v>102</v>
      </c>
      <c r="K25" s="98">
        <f t="shared" si="5"/>
        <v>81</v>
      </c>
      <c r="L25" s="100">
        <f t="shared" si="5"/>
        <v>55</v>
      </c>
      <c r="M25" s="101">
        <f t="shared" si="5"/>
        <v>18497</v>
      </c>
      <c r="N25" s="102">
        <f t="shared" si="5"/>
        <v>140</v>
      </c>
      <c r="O25" s="3"/>
      <c r="P25" s="3"/>
      <c r="Q25" s="3"/>
      <c r="R25" s="3"/>
    </row>
    <row r="26" spans="1:18" x14ac:dyDescent="0.3">
      <c r="A26" s="1">
        <f t="shared" si="4"/>
        <v>43732</v>
      </c>
      <c r="B26" s="2">
        <v>1</v>
      </c>
      <c r="C26" s="78"/>
      <c r="D26" s="79" t="s">
        <v>154</v>
      </c>
      <c r="E26" s="97">
        <f>E24+E25</f>
        <v>131</v>
      </c>
      <c r="F26" s="98">
        <f t="shared" ref="F26:N26" si="6">F24+F25</f>
        <v>0</v>
      </c>
      <c r="G26" s="98">
        <f t="shared" si="6"/>
        <v>0</v>
      </c>
      <c r="H26" s="99">
        <f t="shared" si="6"/>
        <v>131</v>
      </c>
      <c r="I26" s="97">
        <f t="shared" si="6"/>
        <v>46417</v>
      </c>
      <c r="J26" s="98">
        <f t="shared" si="6"/>
        <v>182</v>
      </c>
      <c r="K26" s="98">
        <f t="shared" si="6"/>
        <v>111</v>
      </c>
      <c r="L26" s="100">
        <f t="shared" si="6"/>
        <v>71</v>
      </c>
      <c r="M26" s="101">
        <f t="shared" si="6"/>
        <v>45457</v>
      </c>
      <c r="N26" s="102">
        <f t="shared" si="6"/>
        <v>778</v>
      </c>
      <c r="O26" s="3"/>
      <c r="P26" s="67"/>
      <c r="Q26" s="3"/>
      <c r="R26" s="3"/>
    </row>
    <row r="27" spans="1:18" x14ac:dyDescent="0.3">
      <c r="A27" s="1">
        <f t="shared" si="4"/>
        <v>43732</v>
      </c>
      <c r="B27" s="2">
        <v>1</v>
      </c>
      <c r="C27" s="80"/>
      <c r="D27" s="81" t="s">
        <v>120</v>
      </c>
      <c r="E27" s="97">
        <f>SUM(E28:E35)</f>
        <v>338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338</v>
      </c>
      <c r="I27" s="97">
        <f t="shared" si="7"/>
        <v>39340</v>
      </c>
      <c r="J27" s="98">
        <f t="shared" si="7"/>
        <v>42</v>
      </c>
      <c r="K27" s="98">
        <f t="shared" si="7"/>
        <v>15</v>
      </c>
      <c r="L27" s="100">
        <f t="shared" si="7"/>
        <v>4</v>
      </c>
      <c r="M27" s="101">
        <f t="shared" si="7"/>
        <v>38148</v>
      </c>
      <c r="N27" s="102">
        <f t="shared" si="7"/>
        <v>1150</v>
      </c>
      <c r="O27" s="3"/>
      <c r="P27" s="3"/>
      <c r="Q27" s="3"/>
      <c r="R27" s="3"/>
    </row>
    <row r="28" spans="1:18" x14ac:dyDescent="0.3">
      <c r="A28" s="1">
        <f t="shared" si="4"/>
        <v>43732</v>
      </c>
      <c r="B28" s="2" t="s">
        <v>31</v>
      </c>
      <c r="C28" s="12">
        <v>1</v>
      </c>
      <c r="D28" s="48" t="s">
        <v>32</v>
      </c>
      <c r="E28" s="13">
        <v>81</v>
      </c>
      <c r="F28" s="13">
        <v>0</v>
      </c>
      <c r="G28" s="13">
        <v>0</v>
      </c>
      <c r="H28" s="82">
        <f t="shared" ref="H28:H35" si="8">SUM(E28:G28)</f>
        <v>81</v>
      </c>
      <c r="I28" s="104">
        <f>H28+'23.09'!I28</f>
        <v>9788</v>
      </c>
      <c r="J28" s="13">
        <v>9</v>
      </c>
      <c r="K28" s="13">
        <v>2</v>
      </c>
      <c r="L28" s="13">
        <v>1</v>
      </c>
      <c r="M28" s="14">
        <f t="shared" ref="M28:M35" si="9">I28-N28-J28</f>
        <v>9523</v>
      </c>
      <c r="N28" s="85">
        <v>256</v>
      </c>
      <c r="O28" s="3"/>
      <c r="P28" s="3"/>
      <c r="Q28" s="3"/>
      <c r="R28" s="3"/>
    </row>
    <row r="29" spans="1:18" x14ac:dyDescent="0.3">
      <c r="A29" s="1">
        <f t="shared" si="4"/>
        <v>43732</v>
      </c>
      <c r="B29" s="2" t="s">
        <v>33</v>
      </c>
      <c r="C29" s="15">
        <v>2</v>
      </c>
      <c r="D29" s="50" t="s">
        <v>156</v>
      </c>
      <c r="E29" s="13">
        <v>45</v>
      </c>
      <c r="F29" s="13">
        <v>0</v>
      </c>
      <c r="G29" s="13">
        <v>0</v>
      </c>
      <c r="H29" s="83">
        <f t="shared" si="8"/>
        <v>45</v>
      </c>
      <c r="I29" s="105">
        <f>H29+'23.09'!I29</f>
        <v>6538</v>
      </c>
      <c r="J29" s="16">
        <v>5</v>
      </c>
      <c r="K29" s="16">
        <v>2</v>
      </c>
      <c r="L29" s="16">
        <v>0</v>
      </c>
      <c r="M29" s="17">
        <f t="shared" si="9"/>
        <v>6391</v>
      </c>
      <c r="N29" s="86">
        <v>142</v>
      </c>
      <c r="O29" s="3"/>
      <c r="P29" s="3"/>
      <c r="Q29" s="3"/>
      <c r="R29" s="3"/>
    </row>
    <row r="30" spans="1:18" x14ac:dyDescent="0.3">
      <c r="A30" s="1">
        <f t="shared" si="4"/>
        <v>43732</v>
      </c>
      <c r="B30" s="2" t="s">
        <v>35</v>
      </c>
      <c r="C30" s="15">
        <v>3</v>
      </c>
      <c r="D30" s="50" t="s">
        <v>36</v>
      </c>
      <c r="E30" s="13">
        <v>120</v>
      </c>
      <c r="F30" s="13">
        <v>0</v>
      </c>
      <c r="G30" s="13">
        <v>0</v>
      </c>
      <c r="H30" s="83">
        <f t="shared" si="8"/>
        <v>120</v>
      </c>
      <c r="I30" s="105">
        <f>H30+'23.09'!I30</f>
        <v>8425</v>
      </c>
      <c r="J30" s="16">
        <v>10</v>
      </c>
      <c r="K30" s="16">
        <v>7</v>
      </c>
      <c r="L30" s="16">
        <v>2</v>
      </c>
      <c r="M30" s="17">
        <f t="shared" si="9"/>
        <v>8008</v>
      </c>
      <c r="N30" s="86">
        <v>407</v>
      </c>
      <c r="O30" s="3"/>
      <c r="P30" s="3"/>
      <c r="Q30" s="3"/>
      <c r="R30" s="3"/>
    </row>
    <row r="31" spans="1:18" x14ac:dyDescent="0.3">
      <c r="A31" s="1">
        <f t="shared" si="4"/>
        <v>43732</v>
      </c>
      <c r="B31" s="2" t="s">
        <v>37</v>
      </c>
      <c r="C31" s="15">
        <v>4</v>
      </c>
      <c r="D31" s="50" t="s">
        <v>38</v>
      </c>
      <c r="E31" s="13">
        <v>3</v>
      </c>
      <c r="F31" s="13">
        <v>0</v>
      </c>
      <c r="G31" s="13">
        <v>0</v>
      </c>
      <c r="H31" s="83">
        <f t="shared" si="8"/>
        <v>3</v>
      </c>
      <c r="I31" s="105">
        <f>H31+'23.09'!I31</f>
        <v>1932</v>
      </c>
      <c r="J31" s="16">
        <v>4</v>
      </c>
      <c r="K31" s="16">
        <v>1</v>
      </c>
      <c r="L31" s="16">
        <v>1</v>
      </c>
      <c r="M31" s="17">
        <f t="shared" si="9"/>
        <v>1901</v>
      </c>
      <c r="N31" s="86">
        <v>27</v>
      </c>
      <c r="O31" s="3"/>
      <c r="P31" s="3"/>
      <c r="Q31" s="3"/>
      <c r="R31" s="3"/>
    </row>
    <row r="32" spans="1:18" x14ac:dyDescent="0.3">
      <c r="A32" s="1">
        <f t="shared" si="4"/>
        <v>43732</v>
      </c>
      <c r="B32" s="2" t="s">
        <v>39</v>
      </c>
      <c r="C32" s="15">
        <v>5</v>
      </c>
      <c r="D32" s="50" t="s">
        <v>40</v>
      </c>
      <c r="E32" s="13">
        <v>30</v>
      </c>
      <c r="F32" s="13">
        <v>0</v>
      </c>
      <c r="G32" s="13">
        <v>0</v>
      </c>
      <c r="H32" s="83">
        <f t="shared" si="8"/>
        <v>30</v>
      </c>
      <c r="I32" s="105">
        <f>H32+'23.09'!I32</f>
        <v>4151</v>
      </c>
      <c r="J32" s="16">
        <v>5</v>
      </c>
      <c r="K32" s="16">
        <v>0</v>
      </c>
      <c r="L32" s="16">
        <v>0</v>
      </c>
      <c r="M32" s="17">
        <f t="shared" si="9"/>
        <v>4048</v>
      </c>
      <c r="N32" s="86">
        <v>98</v>
      </c>
      <c r="O32" s="3"/>
      <c r="P32" s="3"/>
      <c r="Q32" s="3"/>
      <c r="R32" s="3"/>
    </row>
    <row r="33" spans="1:18" x14ac:dyDescent="0.3">
      <c r="A33" s="1">
        <f t="shared" si="4"/>
        <v>43732</v>
      </c>
      <c r="B33" s="2" t="s">
        <v>41</v>
      </c>
      <c r="C33" s="15">
        <v>6</v>
      </c>
      <c r="D33" s="50" t="s">
        <v>42</v>
      </c>
      <c r="E33" s="13">
        <v>44</v>
      </c>
      <c r="F33" s="13">
        <v>0</v>
      </c>
      <c r="G33" s="13">
        <v>0</v>
      </c>
      <c r="H33" s="83">
        <f t="shared" si="8"/>
        <v>44</v>
      </c>
      <c r="I33" s="105">
        <f>H33+'23.09'!I33</f>
        <v>5484</v>
      </c>
      <c r="J33" s="16">
        <v>5</v>
      </c>
      <c r="K33" s="16">
        <v>3</v>
      </c>
      <c r="L33" s="16">
        <v>0</v>
      </c>
      <c r="M33" s="17">
        <f t="shared" si="9"/>
        <v>5306</v>
      </c>
      <c r="N33" s="86">
        <v>173</v>
      </c>
      <c r="O33" s="3"/>
      <c r="P33" s="3"/>
      <c r="Q33" s="3"/>
      <c r="R33" s="3"/>
    </row>
    <row r="34" spans="1:18" x14ac:dyDescent="0.3">
      <c r="A34" s="1">
        <f t="shared" si="4"/>
        <v>43732</v>
      </c>
      <c r="B34" s="2" t="s">
        <v>43</v>
      </c>
      <c r="C34" s="15">
        <v>7</v>
      </c>
      <c r="D34" s="50" t="s">
        <v>44</v>
      </c>
      <c r="E34" s="13">
        <v>3</v>
      </c>
      <c r="F34" s="13">
        <v>0</v>
      </c>
      <c r="G34" s="13">
        <v>0</v>
      </c>
      <c r="H34" s="83">
        <f t="shared" si="8"/>
        <v>3</v>
      </c>
      <c r="I34" s="105">
        <f>H34+'23.09'!I34</f>
        <v>915</v>
      </c>
      <c r="J34" s="16">
        <v>0</v>
      </c>
      <c r="K34" s="16">
        <v>0</v>
      </c>
      <c r="L34" s="16">
        <v>0</v>
      </c>
      <c r="M34" s="17">
        <f t="shared" si="9"/>
        <v>900</v>
      </c>
      <c r="N34" s="86">
        <v>15</v>
      </c>
      <c r="O34" s="3"/>
      <c r="P34" s="3"/>
      <c r="Q34" s="3"/>
      <c r="R34" s="3"/>
    </row>
    <row r="35" spans="1:18" x14ac:dyDescent="0.3">
      <c r="A35" s="1">
        <f t="shared" si="4"/>
        <v>43732</v>
      </c>
      <c r="B35" s="2" t="s">
        <v>45</v>
      </c>
      <c r="C35" s="20">
        <v>8</v>
      </c>
      <c r="D35" s="54" t="s">
        <v>46</v>
      </c>
      <c r="E35" s="13">
        <v>12</v>
      </c>
      <c r="F35" s="13">
        <v>0</v>
      </c>
      <c r="G35" s="13">
        <v>0</v>
      </c>
      <c r="H35" s="84">
        <f t="shared" si="8"/>
        <v>12</v>
      </c>
      <c r="I35" s="106">
        <f>H35+'23.09'!I35</f>
        <v>2107</v>
      </c>
      <c r="J35" s="18">
        <v>4</v>
      </c>
      <c r="K35" s="18">
        <v>0</v>
      </c>
      <c r="L35" s="18">
        <v>0</v>
      </c>
      <c r="M35" s="19">
        <f t="shared" si="9"/>
        <v>2071</v>
      </c>
      <c r="N35" s="87">
        <v>32</v>
      </c>
      <c r="O35" s="3"/>
      <c r="P35" s="3"/>
      <c r="Q35" s="3"/>
      <c r="R35" s="3"/>
    </row>
    <row r="36" spans="1:18" x14ac:dyDescent="0.3">
      <c r="A36" s="1">
        <f t="shared" si="4"/>
        <v>43732</v>
      </c>
      <c r="B36" s="2">
        <v>1</v>
      </c>
      <c r="C36" s="103"/>
      <c r="D36" s="22" t="s">
        <v>47</v>
      </c>
      <c r="E36" s="23">
        <f>SUM(E26:E27)</f>
        <v>469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469</v>
      </c>
      <c r="I36" s="23">
        <f t="shared" si="10"/>
        <v>85757</v>
      </c>
      <c r="J36" s="23">
        <f t="shared" si="10"/>
        <v>224</v>
      </c>
      <c r="K36" s="23">
        <f t="shared" si="10"/>
        <v>126</v>
      </c>
      <c r="L36" s="23">
        <f t="shared" si="10"/>
        <v>75</v>
      </c>
      <c r="M36" s="23">
        <f t="shared" si="10"/>
        <v>83605</v>
      </c>
      <c r="N36" s="23">
        <f t="shared" si="10"/>
        <v>1928</v>
      </c>
      <c r="O36" s="3"/>
      <c r="P36" s="3"/>
      <c r="Q36" s="3"/>
      <c r="R36" s="3"/>
    </row>
    <row r="37" spans="1:18" ht="21.6" customHeight="1" x14ac:dyDescent="0.3">
      <c r="A37" s="1">
        <f t="shared" si="4"/>
        <v>43732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43732</v>
      </c>
      <c r="B38" s="64">
        <v>1</v>
      </c>
      <c r="C38" s="69"/>
      <c r="D38" s="306" t="s">
        <v>187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43732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43732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43732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43732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43732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140</v>
      </c>
      <c r="O43" s="3"/>
      <c r="P43" s="3"/>
      <c r="Q43" s="3"/>
      <c r="R43" s="3"/>
    </row>
    <row r="44" spans="1:18" ht="58.2" customHeight="1" x14ac:dyDescent="0.3">
      <c r="A44" s="1">
        <f t="shared" si="4"/>
        <v>43732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1" t="s">
        <v>142</v>
      </c>
      <c r="I44" s="65" t="str">
        <f>"me©‡gvU fwZ© 
= "&amp;I75</f>
        <v>me©‡gvU fwZ© 
= 18739</v>
      </c>
      <c r="J44" s="65" t="str">
        <f>"ch©v‡jvPbvi Rb¨ †cÖwiZ g„„Zz¨ 
= "&amp;J75</f>
        <v>ch©v‡jvPbvi Rb¨ †cÖwiZ g„„Zz¨ 
= 102</v>
      </c>
      <c r="K44" s="65" t="str">
        <f>"ch©v‡jvPbv m¤úbœK…Z g„„Zz¨ 
= "&amp;K75</f>
        <v>ch©v‡jvPbv m¤úbœK…Z g„„Zz¨ 
= 81</v>
      </c>
      <c r="L44" s="65" t="str">
        <f>"wbwðZ g„„Zz¨ 
= "&amp;L75</f>
        <v>wbwðZ g„„Zz¨ 
= 55</v>
      </c>
      <c r="M44" s="65" t="str">
        <f>"QvocÎ cÖvß †ivMx
 = "&amp;M75</f>
        <v>QvocÎ cÖvß †ivMx
 = 18497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43732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H45+'23.09'!I45</f>
        <v>1168</v>
      </c>
      <c r="J45" s="13">
        <v>3</v>
      </c>
      <c r="K45" s="13">
        <v>2</v>
      </c>
      <c r="L45" s="13">
        <v>1</v>
      </c>
      <c r="M45" s="14">
        <f t="shared" ref="M45:M74" si="12">I45-N45-J45</f>
        <v>1161</v>
      </c>
      <c r="N45" s="85">
        <v>4</v>
      </c>
      <c r="O45" s="3"/>
      <c r="P45" s="3"/>
      <c r="Q45" s="3"/>
      <c r="R45" s="3"/>
    </row>
    <row r="46" spans="1:18" ht="17.55" customHeight="1" x14ac:dyDescent="0.3">
      <c r="A46" s="1">
        <f t="shared" si="4"/>
        <v>43732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H46+'23.09'!I46</f>
        <v>1743</v>
      </c>
      <c r="J46" s="16">
        <v>11</v>
      </c>
      <c r="K46" s="16">
        <v>7</v>
      </c>
      <c r="L46" s="16">
        <v>5</v>
      </c>
      <c r="M46" s="17">
        <f t="shared" si="12"/>
        <v>1719</v>
      </c>
      <c r="N46" s="86">
        <v>13</v>
      </c>
      <c r="O46" s="3"/>
      <c r="P46" s="3"/>
      <c r="Q46" s="3"/>
      <c r="R46" s="3"/>
    </row>
    <row r="47" spans="1:18" ht="17.55" customHeight="1" x14ac:dyDescent="0.3">
      <c r="A47" s="1">
        <f t="shared" si="4"/>
        <v>43732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H47+'23.09'!I47</f>
        <v>631</v>
      </c>
      <c r="J47" s="16">
        <v>4</v>
      </c>
      <c r="K47" s="16">
        <v>2</v>
      </c>
      <c r="L47" s="16">
        <v>1</v>
      </c>
      <c r="M47" s="17">
        <f t="shared" si="12"/>
        <v>625</v>
      </c>
      <c r="N47" s="86">
        <v>2</v>
      </c>
      <c r="O47" s="3"/>
      <c r="P47" s="3"/>
      <c r="Q47" s="3"/>
      <c r="R47" s="3"/>
    </row>
    <row r="48" spans="1:18" ht="17.55" customHeight="1" x14ac:dyDescent="0.3">
      <c r="A48" s="1">
        <f t="shared" si="4"/>
        <v>43732</v>
      </c>
      <c r="B48" s="2" t="s">
        <v>63</v>
      </c>
      <c r="C48" s="33">
        <v>4</v>
      </c>
      <c r="D48" s="50" t="s">
        <v>64</v>
      </c>
      <c r="E48" s="13">
        <v>3</v>
      </c>
      <c r="F48" s="13">
        <v>0</v>
      </c>
      <c r="G48" s="13">
        <v>0</v>
      </c>
      <c r="H48" s="83">
        <f t="shared" si="11"/>
        <v>3</v>
      </c>
      <c r="I48" s="105">
        <f>H48+'23.09'!I48</f>
        <v>715</v>
      </c>
      <c r="J48" s="16">
        <v>7</v>
      </c>
      <c r="K48" s="16">
        <v>5</v>
      </c>
      <c r="L48" s="16">
        <v>3</v>
      </c>
      <c r="M48" s="17">
        <f t="shared" si="12"/>
        <v>701</v>
      </c>
      <c r="N48" s="86">
        <v>7</v>
      </c>
      <c r="O48" s="3"/>
      <c r="P48" s="3"/>
      <c r="Q48" s="3"/>
      <c r="R48" s="3"/>
    </row>
    <row r="49" spans="1:18" ht="17.55" customHeight="1" x14ac:dyDescent="0.3">
      <c r="A49" s="1">
        <f t="shared" si="4"/>
        <v>43732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H49+'23.09'!I49</f>
        <v>861</v>
      </c>
      <c r="J49" s="16">
        <v>12</v>
      </c>
      <c r="K49" s="16">
        <v>12</v>
      </c>
      <c r="L49" s="16">
        <v>12</v>
      </c>
      <c r="M49" s="17">
        <f t="shared" si="12"/>
        <v>846</v>
      </c>
      <c r="N49" s="86">
        <v>3</v>
      </c>
      <c r="O49" s="3"/>
      <c r="P49" s="3"/>
      <c r="Q49" s="3"/>
      <c r="R49" s="3"/>
    </row>
    <row r="50" spans="1:18" ht="17.55" customHeight="1" x14ac:dyDescent="0.3">
      <c r="A50" s="1">
        <f t="shared" si="4"/>
        <v>43732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H50+'23.09'!I50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43732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H51+'23.09'!I51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43732</v>
      </c>
      <c r="B52" s="2" t="s">
        <v>71</v>
      </c>
      <c r="C52" s="33">
        <v>8</v>
      </c>
      <c r="D52" s="50" t="s">
        <v>72</v>
      </c>
      <c r="E52" s="13">
        <v>3</v>
      </c>
      <c r="F52" s="13">
        <v>0</v>
      </c>
      <c r="G52" s="13">
        <v>0</v>
      </c>
      <c r="H52" s="83">
        <f t="shared" si="11"/>
        <v>3</v>
      </c>
      <c r="I52" s="105">
        <f>H52+'23.09'!I52</f>
        <v>341</v>
      </c>
      <c r="J52" s="16">
        <v>1</v>
      </c>
      <c r="K52" s="16">
        <v>1</v>
      </c>
      <c r="L52" s="16">
        <v>1</v>
      </c>
      <c r="M52" s="17">
        <f t="shared" si="12"/>
        <v>328</v>
      </c>
      <c r="N52" s="86">
        <v>12</v>
      </c>
      <c r="O52" s="3"/>
      <c r="P52" s="3"/>
      <c r="Q52" s="3"/>
      <c r="R52" s="3"/>
    </row>
    <row r="53" spans="1:18" ht="17.55" customHeight="1" x14ac:dyDescent="0.3">
      <c r="A53" s="1">
        <f t="shared" si="4"/>
        <v>43732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H53+'23.09'!I53</f>
        <v>207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43732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H54+'23.09'!I54</f>
        <v>1587</v>
      </c>
      <c r="J54" s="16">
        <v>1</v>
      </c>
      <c r="K54" s="16">
        <v>1</v>
      </c>
      <c r="L54" s="16">
        <v>1</v>
      </c>
      <c r="M54" s="17">
        <f t="shared" si="12"/>
        <v>1577</v>
      </c>
      <c r="N54" s="86">
        <v>9</v>
      </c>
      <c r="O54" s="3"/>
      <c r="P54" s="3"/>
      <c r="Q54" s="3"/>
      <c r="R54" s="3"/>
    </row>
    <row r="55" spans="1:18" ht="17.55" customHeight="1" x14ac:dyDescent="0.3">
      <c r="A55" s="1">
        <f t="shared" si="4"/>
        <v>43732</v>
      </c>
      <c r="B55" s="2" t="s">
        <v>77</v>
      </c>
      <c r="C55" s="33">
        <v>11</v>
      </c>
      <c r="D55" s="52" t="s">
        <v>78</v>
      </c>
      <c r="E55" s="13">
        <v>1</v>
      </c>
      <c r="F55" s="13">
        <v>0</v>
      </c>
      <c r="G55" s="13">
        <v>0</v>
      </c>
      <c r="H55" s="83">
        <f t="shared" si="11"/>
        <v>1</v>
      </c>
      <c r="I55" s="105">
        <f>H55+'23.09'!I55</f>
        <v>219</v>
      </c>
      <c r="J55" s="16"/>
      <c r="K55" s="16"/>
      <c r="L55" s="16">
        <v>0</v>
      </c>
      <c r="M55" s="17">
        <f t="shared" si="12"/>
        <v>218</v>
      </c>
      <c r="N55" s="86">
        <v>1</v>
      </c>
      <c r="O55" s="3"/>
      <c r="P55" s="3"/>
      <c r="Q55" s="3"/>
      <c r="R55" s="3"/>
    </row>
    <row r="56" spans="1:18" ht="17.55" customHeight="1" x14ac:dyDescent="0.3">
      <c r="A56" s="1">
        <f t="shared" si="4"/>
        <v>43732</v>
      </c>
      <c r="B56" s="2" t="s">
        <v>79</v>
      </c>
      <c r="C56" s="33">
        <v>12</v>
      </c>
      <c r="D56" s="50" t="s">
        <v>80</v>
      </c>
      <c r="E56" s="13">
        <v>1</v>
      </c>
      <c r="F56" s="13">
        <v>0</v>
      </c>
      <c r="G56" s="13">
        <v>0</v>
      </c>
      <c r="H56" s="83">
        <f t="shared" si="11"/>
        <v>1</v>
      </c>
      <c r="I56" s="105">
        <f>H56+'23.09'!I56</f>
        <v>137</v>
      </c>
      <c r="J56" s="16">
        <v>1</v>
      </c>
      <c r="K56" s="16">
        <v>1</v>
      </c>
      <c r="L56" s="16">
        <v>1</v>
      </c>
      <c r="M56" s="17">
        <f t="shared" si="12"/>
        <v>135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43732</v>
      </c>
      <c r="B57" s="2" t="s">
        <v>81</v>
      </c>
      <c r="C57" s="33">
        <v>13</v>
      </c>
      <c r="D57" s="50" t="s">
        <v>82</v>
      </c>
      <c r="E57" s="13">
        <v>4</v>
      </c>
      <c r="F57" s="13">
        <v>0</v>
      </c>
      <c r="G57" s="13">
        <v>0</v>
      </c>
      <c r="H57" s="83">
        <f t="shared" si="11"/>
        <v>4</v>
      </c>
      <c r="I57" s="105">
        <f>H57+'23.09'!I57</f>
        <v>650</v>
      </c>
      <c r="J57" s="16">
        <v>4</v>
      </c>
      <c r="K57" s="16">
        <v>4</v>
      </c>
      <c r="L57" s="16">
        <v>1</v>
      </c>
      <c r="M57" s="17">
        <f t="shared" si="12"/>
        <v>634</v>
      </c>
      <c r="N57" s="86">
        <v>12</v>
      </c>
      <c r="O57" s="3"/>
      <c r="P57" s="3"/>
      <c r="Q57" s="3"/>
      <c r="R57" s="3"/>
    </row>
    <row r="58" spans="1:18" ht="17.55" customHeight="1" x14ac:dyDescent="0.3">
      <c r="A58" s="1">
        <f t="shared" si="4"/>
        <v>43732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H58+'23.09'!I58</f>
        <v>1303</v>
      </c>
      <c r="J58" s="16">
        <v>6</v>
      </c>
      <c r="K58" s="16">
        <v>4</v>
      </c>
      <c r="L58" s="16">
        <v>3</v>
      </c>
      <c r="M58" s="17">
        <f t="shared" si="12"/>
        <v>1292</v>
      </c>
      <c r="N58" s="86">
        <v>5</v>
      </c>
      <c r="O58" s="3"/>
      <c r="P58" s="3"/>
      <c r="Q58" s="3"/>
      <c r="R58" s="3"/>
    </row>
    <row r="59" spans="1:18" ht="17.55" customHeight="1" x14ac:dyDescent="0.3">
      <c r="A59" s="1">
        <f t="shared" si="4"/>
        <v>43732</v>
      </c>
      <c r="B59" s="2" t="s">
        <v>85</v>
      </c>
      <c r="C59" s="33">
        <v>15</v>
      </c>
      <c r="D59" s="50" t="s">
        <v>86</v>
      </c>
      <c r="E59" s="13">
        <v>2</v>
      </c>
      <c r="F59" s="13">
        <v>0</v>
      </c>
      <c r="G59" s="13">
        <v>0</v>
      </c>
      <c r="H59" s="83">
        <f t="shared" si="11"/>
        <v>2</v>
      </c>
      <c r="I59" s="105">
        <f>H59+'23.09'!I59</f>
        <v>727</v>
      </c>
      <c r="J59" s="16">
        <v>8</v>
      </c>
      <c r="K59" s="16">
        <v>7</v>
      </c>
      <c r="L59" s="16">
        <v>6</v>
      </c>
      <c r="M59" s="17">
        <f t="shared" si="12"/>
        <v>714</v>
      </c>
      <c r="N59" s="86">
        <v>5</v>
      </c>
      <c r="O59" s="3"/>
      <c r="P59" s="3"/>
      <c r="Q59" s="3"/>
      <c r="R59" s="3"/>
    </row>
    <row r="60" spans="1:18" ht="17.55" customHeight="1" x14ac:dyDescent="0.3">
      <c r="A60" s="1">
        <f t="shared" si="4"/>
        <v>43732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H60+'23.09'!I60</f>
        <v>345</v>
      </c>
      <c r="J60" s="16"/>
      <c r="K60" s="16"/>
      <c r="L60" s="16">
        <v>0</v>
      </c>
      <c r="M60" s="17">
        <f t="shared" si="12"/>
        <v>342</v>
      </c>
      <c r="N60" s="86">
        <v>3</v>
      </c>
      <c r="O60" s="3"/>
      <c r="P60" s="3"/>
      <c r="Q60" s="3"/>
      <c r="R60" s="3"/>
    </row>
    <row r="61" spans="1:18" ht="17.55" customHeight="1" x14ac:dyDescent="0.3">
      <c r="A61" s="1">
        <f t="shared" si="4"/>
        <v>43732</v>
      </c>
      <c r="B61" s="2" t="s">
        <v>89</v>
      </c>
      <c r="C61" s="33">
        <v>17</v>
      </c>
      <c r="D61" s="52" t="s">
        <v>90</v>
      </c>
      <c r="E61" s="13">
        <v>2</v>
      </c>
      <c r="F61" s="13">
        <v>0</v>
      </c>
      <c r="G61" s="13">
        <v>0</v>
      </c>
      <c r="H61" s="83">
        <f t="shared" si="11"/>
        <v>2</v>
      </c>
      <c r="I61" s="105">
        <f>H61+'23.09'!I61</f>
        <v>458</v>
      </c>
      <c r="J61" s="16"/>
      <c r="K61" s="16"/>
      <c r="L61" s="16">
        <v>0</v>
      </c>
      <c r="M61" s="17">
        <f t="shared" si="12"/>
        <v>451</v>
      </c>
      <c r="N61" s="86">
        <v>7</v>
      </c>
      <c r="O61" s="3"/>
      <c r="P61" s="3"/>
      <c r="Q61" s="3"/>
      <c r="R61" s="3"/>
    </row>
    <row r="62" spans="1:18" ht="17.55" customHeight="1" x14ac:dyDescent="0.3">
      <c r="A62" s="1">
        <f t="shared" si="4"/>
        <v>43732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H62+'23.09'!I62</f>
        <v>819</v>
      </c>
      <c r="J62" s="16"/>
      <c r="K62" s="16"/>
      <c r="L62" s="16">
        <v>0</v>
      </c>
      <c r="M62" s="17">
        <f t="shared" si="12"/>
        <v>815</v>
      </c>
      <c r="N62" s="86">
        <v>4</v>
      </c>
      <c r="O62" s="3"/>
      <c r="P62" s="3"/>
      <c r="Q62" s="3"/>
      <c r="R62" s="3"/>
    </row>
    <row r="63" spans="1:18" ht="17.55" customHeight="1" x14ac:dyDescent="0.3">
      <c r="A63" s="1">
        <f t="shared" si="4"/>
        <v>43732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H63+'23.09'!I63</f>
        <v>768</v>
      </c>
      <c r="J63" s="16">
        <v>5</v>
      </c>
      <c r="K63" s="16">
        <v>5</v>
      </c>
      <c r="L63" s="16">
        <v>5</v>
      </c>
      <c r="M63" s="17">
        <f t="shared" si="12"/>
        <v>759</v>
      </c>
      <c r="N63" s="86">
        <v>4</v>
      </c>
      <c r="O63" s="3"/>
      <c r="P63" s="3"/>
      <c r="Q63" s="3"/>
      <c r="R63" s="3"/>
    </row>
    <row r="64" spans="1:18" ht="17.55" customHeight="1" x14ac:dyDescent="0.3">
      <c r="A64" s="1">
        <f t="shared" si="4"/>
        <v>43732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H64+'23.09'!I64</f>
        <v>941</v>
      </c>
      <c r="J64" s="16"/>
      <c r="K64" s="16"/>
      <c r="L64" s="16">
        <v>0</v>
      </c>
      <c r="M64" s="17">
        <f t="shared" si="12"/>
        <v>934</v>
      </c>
      <c r="N64" s="86">
        <v>7</v>
      </c>
      <c r="O64" s="3"/>
      <c r="P64" s="3"/>
      <c r="Q64" s="3"/>
      <c r="R64" s="3"/>
    </row>
    <row r="65" spans="1:18" ht="17.55" customHeight="1" x14ac:dyDescent="0.3">
      <c r="A65" s="1">
        <f t="shared" si="4"/>
        <v>43732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H65+'23.09'!I65</f>
        <v>466</v>
      </c>
      <c r="J65" s="16">
        <v>4</v>
      </c>
      <c r="K65" s="16">
        <v>4</v>
      </c>
      <c r="L65" s="16">
        <v>4</v>
      </c>
      <c r="M65" s="17">
        <f t="shared" si="12"/>
        <v>462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43732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H66+'23.09'!I66</f>
        <v>304</v>
      </c>
      <c r="J66" s="16">
        <v>7</v>
      </c>
      <c r="K66" s="16">
        <v>7</v>
      </c>
      <c r="L66" s="16">
        <v>3</v>
      </c>
      <c r="M66" s="17">
        <f t="shared" si="12"/>
        <v>297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43732</v>
      </c>
      <c r="B67" s="2" t="s">
        <v>101</v>
      </c>
      <c r="C67" s="33">
        <v>23</v>
      </c>
      <c r="D67" s="50" t="s">
        <v>102</v>
      </c>
      <c r="E67" s="13">
        <v>0</v>
      </c>
      <c r="F67" s="13">
        <v>0</v>
      </c>
      <c r="G67" s="13">
        <v>0</v>
      </c>
      <c r="H67" s="83">
        <f t="shared" si="11"/>
        <v>0</v>
      </c>
      <c r="I67" s="105">
        <f>H67+'23.09'!I67</f>
        <v>687</v>
      </c>
      <c r="J67" s="16">
        <v>7</v>
      </c>
      <c r="K67" s="16">
        <v>5</v>
      </c>
      <c r="L67" s="16">
        <v>4</v>
      </c>
      <c r="M67" s="17">
        <f t="shared" si="12"/>
        <v>671</v>
      </c>
      <c r="N67" s="86">
        <v>9</v>
      </c>
      <c r="O67" s="3"/>
      <c r="P67" s="3"/>
      <c r="Q67" s="3"/>
      <c r="R67" s="3"/>
    </row>
    <row r="68" spans="1:18" ht="17.55" customHeight="1" x14ac:dyDescent="0.3">
      <c r="A68" s="1">
        <f t="shared" si="4"/>
        <v>43732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H68+'23.09'!I68</f>
        <v>354</v>
      </c>
      <c r="J68" s="16">
        <v>2</v>
      </c>
      <c r="K68" s="16">
        <v>2</v>
      </c>
      <c r="L68" s="16">
        <v>0</v>
      </c>
      <c r="M68" s="17">
        <f t="shared" si="12"/>
        <v>351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43732</v>
      </c>
      <c r="B69" s="2" t="s">
        <v>105</v>
      </c>
      <c r="C69" s="33">
        <v>25</v>
      </c>
      <c r="D69" s="50" t="s">
        <v>106</v>
      </c>
      <c r="E69" s="13">
        <v>7</v>
      </c>
      <c r="F69" s="13">
        <v>0</v>
      </c>
      <c r="G69" s="13">
        <v>0</v>
      </c>
      <c r="H69" s="83">
        <f t="shared" si="11"/>
        <v>7</v>
      </c>
      <c r="I69" s="105">
        <f>H69+'23.09'!I69</f>
        <v>782</v>
      </c>
      <c r="J69" s="16">
        <v>2</v>
      </c>
      <c r="K69" s="16">
        <v>1</v>
      </c>
      <c r="L69" s="16">
        <v>0</v>
      </c>
      <c r="M69" s="17">
        <f t="shared" si="12"/>
        <v>767</v>
      </c>
      <c r="N69" s="86">
        <v>13</v>
      </c>
      <c r="O69" s="3"/>
      <c r="P69" s="3"/>
      <c r="Q69" s="3"/>
      <c r="R69" s="3"/>
    </row>
    <row r="70" spans="1:18" ht="17.55" customHeight="1" x14ac:dyDescent="0.3">
      <c r="A70" s="1">
        <f t="shared" si="4"/>
        <v>43732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H70+'23.09'!I70</f>
        <v>735</v>
      </c>
      <c r="J70" s="16">
        <v>2</v>
      </c>
      <c r="K70" s="16">
        <v>2</v>
      </c>
      <c r="L70" s="16">
        <v>0</v>
      </c>
      <c r="M70" s="17">
        <f t="shared" si="12"/>
        <v>726</v>
      </c>
      <c r="N70" s="86">
        <v>7</v>
      </c>
      <c r="O70" s="3"/>
      <c r="P70" s="3"/>
      <c r="Q70" s="3"/>
      <c r="R70" s="3"/>
    </row>
    <row r="71" spans="1:18" ht="17.55" customHeight="1" x14ac:dyDescent="0.3">
      <c r="A71" s="1">
        <f t="shared" si="4"/>
        <v>43732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H71+'23.09'!I71</f>
        <v>758</v>
      </c>
      <c r="J71" s="16"/>
      <c r="K71" s="16"/>
      <c r="L71" s="16">
        <v>0</v>
      </c>
      <c r="M71" s="17">
        <f t="shared" si="12"/>
        <v>753</v>
      </c>
      <c r="N71" s="86">
        <v>5</v>
      </c>
      <c r="O71" s="3"/>
      <c r="P71" s="3"/>
      <c r="Q71" s="3"/>
      <c r="R71" s="3"/>
    </row>
    <row r="72" spans="1:18" ht="17.55" customHeight="1" x14ac:dyDescent="0.3">
      <c r="A72" s="1">
        <f t="shared" si="4"/>
        <v>43732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H72+'23.09'!I72</f>
        <v>277</v>
      </c>
      <c r="J72" s="16"/>
      <c r="K72" s="16"/>
      <c r="L72" s="16">
        <v>0</v>
      </c>
      <c r="M72" s="17">
        <f t="shared" si="12"/>
        <v>276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43732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H73+'23.09'!I73</f>
        <v>386</v>
      </c>
      <c r="J73" s="16">
        <v>3</v>
      </c>
      <c r="K73" s="16">
        <v>1</v>
      </c>
      <c r="L73" s="16">
        <v>1</v>
      </c>
      <c r="M73" s="17">
        <f t="shared" si="12"/>
        <v>378</v>
      </c>
      <c r="N73" s="86">
        <v>5</v>
      </c>
      <c r="O73" s="3"/>
      <c r="P73" s="3"/>
      <c r="Q73" s="3"/>
      <c r="R73" s="3"/>
    </row>
    <row r="74" spans="1:18" ht="17.55" customHeight="1" x14ac:dyDescent="0.3">
      <c r="A74" s="1">
        <f t="shared" si="4"/>
        <v>43732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H74+'23.09'!I74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43732</v>
      </c>
      <c r="B75" s="2">
        <v>1</v>
      </c>
      <c r="C75" s="29"/>
      <c r="D75" s="22" t="s">
        <v>117</v>
      </c>
      <c r="E75" s="23">
        <f>SUM(E45:E74)</f>
        <v>25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25</v>
      </c>
      <c r="I75" s="23">
        <f t="shared" si="13"/>
        <v>18739</v>
      </c>
      <c r="J75" s="23">
        <f t="shared" si="13"/>
        <v>102</v>
      </c>
      <c r="K75" s="23">
        <f t="shared" si="13"/>
        <v>81</v>
      </c>
      <c r="L75" s="23">
        <f t="shared" si="13"/>
        <v>55</v>
      </c>
      <c r="M75" s="23">
        <f t="shared" si="13"/>
        <v>18497</v>
      </c>
      <c r="N75" s="23">
        <f t="shared" si="13"/>
        <v>140</v>
      </c>
      <c r="O75" s="3"/>
      <c r="P75" s="3"/>
      <c r="Q75" s="3"/>
      <c r="R75" s="3"/>
    </row>
    <row r="76" spans="1:18" ht="17.55" customHeight="1" x14ac:dyDescent="0.3">
      <c r="A76" s="1">
        <f t="shared" si="4"/>
        <v>43732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43732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43732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43732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43732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43732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43732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43732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43732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43732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43732</v>
      </c>
      <c r="B86" s="2">
        <v>1</v>
      </c>
      <c r="E86" s="30"/>
    </row>
    <row r="87" spans="1:14" x14ac:dyDescent="0.3">
      <c r="A87" s="1">
        <f t="shared" si="4"/>
        <v>43732</v>
      </c>
      <c r="B87" s="2">
        <v>1</v>
      </c>
      <c r="E87" s="30"/>
    </row>
    <row r="88" spans="1:14" x14ac:dyDescent="0.3">
      <c r="A88" s="1">
        <f t="shared" si="4"/>
        <v>43732</v>
      </c>
      <c r="B88" s="2">
        <v>1</v>
      </c>
      <c r="E88" s="30"/>
    </row>
    <row r="89" spans="1:14" x14ac:dyDescent="0.3">
      <c r="A89" s="1">
        <f t="shared" ref="A89" si="14">$N$3</f>
        <v>43732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0" tint="-0.14999847407452621"/>
    <pageSetUpPr fitToPage="1"/>
  </sheetPr>
  <dimension ref="A1:T93"/>
  <sheetViews>
    <sheetView view="pageBreakPreview" topLeftCell="C1" zoomScale="80" zoomScaleNormal="80" zoomScaleSheetLayoutView="80" workbookViewId="0">
      <selection activeCell="J31" sqref="J31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43731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43731</v>
      </c>
      <c r="B2" s="2">
        <v>1</v>
      </c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41"/>
      <c r="N2" s="142"/>
    </row>
    <row r="3" spans="1:20" ht="17.399999999999999" x14ac:dyDescent="0.3">
      <c r="A3" s="1">
        <f t="shared" si="0"/>
        <v>43731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43731</v>
      </c>
      <c r="O3" s="3"/>
      <c r="P3" s="3"/>
      <c r="Q3" s="3"/>
      <c r="R3" s="3"/>
    </row>
    <row r="4" spans="1:20" ht="17.399999999999999" x14ac:dyDescent="0.3">
      <c r="A4" s="1">
        <f t="shared" si="0"/>
        <v>43731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43731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43731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43731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43731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43731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461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2018</v>
      </c>
      <c r="O9" s="3"/>
      <c r="P9" s="3"/>
      <c r="Q9" s="40" t="str">
        <f>"24 N›Uvq ?? msL¨v = "&amp;H36</f>
        <v>24 N›Uvq ?? msL¨v = 461</v>
      </c>
    </row>
    <row r="10" spans="1:20" ht="57.6" x14ac:dyDescent="0.3">
      <c r="A10" s="1">
        <f t="shared" si="0"/>
        <v>43731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1" t="s">
        <v>142</v>
      </c>
      <c r="I10" s="65" t="str">
        <f>"me©‡gvU fwZ©
= "&amp;I36</f>
        <v>me©‡gvU fwZ©
= 85288</v>
      </c>
      <c r="J10" s="65" t="str">
        <f>"ch©v‡jvPbvi Rb¨ †cÖwiZ g„„Zz¨ 
= "&amp;J36</f>
        <v>ch©v‡jvPbvi Rb¨ †cÖwiZ g„„Zz¨ 
= 224</v>
      </c>
      <c r="K10" s="65" t="str">
        <f>"ch©v‡jvPbv m¤úbœK…Z g„„Zz¨ 
= "&amp;K36</f>
        <v>ch©v‡jvPbv m¤úbœK…Z g„„Zz¨ 
= 126</v>
      </c>
      <c r="L10" s="65" t="str">
        <f>"wbwðZ g„„Zz¨ 
= "&amp;L36</f>
        <v>wbwðZ g„„Zz¨ 
= 75</v>
      </c>
      <c r="M10" s="65" t="str">
        <f>"QvocÎ cÖvß †ivMx
 = "&amp;M36</f>
        <v>QvocÎ cÖvß †ivMx
 = 83046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43731</v>
      </c>
      <c r="B11" s="2" t="s">
        <v>9</v>
      </c>
      <c r="C11" s="12">
        <v>1</v>
      </c>
      <c r="D11" s="57" t="s">
        <v>10</v>
      </c>
      <c r="E11" s="13">
        <v>36</v>
      </c>
      <c r="F11" s="13">
        <v>0</v>
      </c>
      <c r="G11" s="13">
        <v>0</v>
      </c>
      <c r="H11" s="82">
        <f>SUM(E11:G11)</f>
        <v>36</v>
      </c>
      <c r="I11" s="104">
        <f>H11+'22.09'!I11</f>
        <v>7448</v>
      </c>
      <c r="J11" s="13">
        <v>40</v>
      </c>
      <c r="K11" s="13">
        <v>13</v>
      </c>
      <c r="L11" s="13">
        <v>5</v>
      </c>
      <c r="M11" s="14">
        <f t="shared" ref="M11:M23" si="1">I11-N11-J11</f>
        <v>7244</v>
      </c>
      <c r="N11" s="85">
        <v>164</v>
      </c>
      <c r="O11" s="3"/>
      <c r="P11" s="3"/>
      <c r="Q11" s="3"/>
      <c r="R11" s="3"/>
    </row>
    <row r="12" spans="1:20" x14ac:dyDescent="0.3">
      <c r="A12" s="1">
        <f t="shared" si="0"/>
        <v>43731</v>
      </c>
      <c r="B12" s="2" t="s">
        <v>11</v>
      </c>
      <c r="C12" s="15">
        <v>2</v>
      </c>
      <c r="D12" s="59" t="s">
        <v>144</v>
      </c>
      <c r="E12" s="13">
        <v>17</v>
      </c>
      <c r="F12" s="13">
        <v>0</v>
      </c>
      <c r="G12" s="13">
        <v>0</v>
      </c>
      <c r="H12" s="83">
        <f t="shared" ref="H12:H23" si="2">SUM(E12:G12)</f>
        <v>17</v>
      </c>
      <c r="I12" s="105">
        <f>H12+'22.09'!I12</f>
        <v>4343</v>
      </c>
      <c r="J12" s="16">
        <v>2</v>
      </c>
      <c r="K12" s="16">
        <v>0</v>
      </c>
      <c r="L12" s="16">
        <v>0</v>
      </c>
      <c r="M12" s="17">
        <f t="shared" si="1"/>
        <v>4143</v>
      </c>
      <c r="N12" s="86">
        <v>198</v>
      </c>
      <c r="O12" s="3"/>
      <c r="P12" s="3"/>
      <c r="Q12" s="3"/>
      <c r="R12" s="3"/>
    </row>
    <row r="13" spans="1:20" x14ac:dyDescent="0.3">
      <c r="A13" s="1">
        <f t="shared" si="0"/>
        <v>43731</v>
      </c>
      <c r="B13" s="2" t="s">
        <v>12</v>
      </c>
      <c r="C13" s="15">
        <v>3</v>
      </c>
      <c r="D13" s="59" t="s">
        <v>13</v>
      </c>
      <c r="E13" s="13">
        <v>1</v>
      </c>
      <c r="F13" s="13">
        <v>0</v>
      </c>
      <c r="G13" s="13">
        <v>0</v>
      </c>
      <c r="H13" s="83">
        <f t="shared" si="2"/>
        <v>1</v>
      </c>
      <c r="I13" s="105">
        <f>H13+'22.09'!I13</f>
        <v>1350</v>
      </c>
      <c r="J13" s="16">
        <v>11</v>
      </c>
      <c r="K13" s="16">
        <v>4</v>
      </c>
      <c r="L13" s="16">
        <v>4</v>
      </c>
      <c r="M13" s="17">
        <f t="shared" si="1"/>
        <v>1313</v>
      </c>
      <c r="N13" s="86">
        <v>26</v>
      </c>
      <c r="O13" s="3"/>
      <c r="Q13" s="3"/>
      <c r="R13" s="3"/>
    </row>
    <row r="14" spans="1:20" x14ac:dyDescent="0.3">
      <c r="A14" s="1">
        <f t="shared" si="0"/>
        <v>43731</v>
      </c>
      <c r="B14" s="2" t="s">
        <v>14</v>
      </c>
      <c r="C14" s="15">
        <v>4</v>
      </c>
      <c r="D14" s="59" t="s">
        <v>145</v>
      </c>
      <c r="E14" s="13">
        <v>9</v>
      </c>
      <c r="F14" s="13">
        <v>0</v>
      </c>
      <c r="G14" s="13">
        <v>0</v>
      </c>
      <c r="H14" s="83">
        <f t="shared" si="2"/>
        <v>9</v>
      </c>
      <c r="I14" s="105">
        <f>H14+'22.09'!I14</f>
        <v>3281</v>
      </c>
      <c r="J14" s="16">
        <v>7</v>
      </c>
      <c r="K14" s="16">
        <v>3</v>
      </c>
      <c r="L14" s="16">
        <v>0</v>
      </c>
      <c r="M14" s="17">
        <f t="shared" si="1"/>
        <v>3181</v>
      </c>
      <c r="N14" s="86">
        <v>93</v>
      </c>
      <c r="O14" s="3"/>
      <c r="P14" s="3"/>
      <c r="Q14" s="3"/>
      <c r="R14" s="3"/>
    </row>
    <row r="15" spans="1:20" ht="17.399999999999999" x14ac:dyDescent="0.3">
      <c r="A15" s="1">
        <f t="shared" si="0"/>
        <v>43731</v>
      </c>
      <c r="B15" s="2" t="s">
        <v>19</v>
      </c>
      <c r="C15" s="15">
        <v>5</v>
      </c>
      <c r="D15" s="59" t="s">
        <v>20</v>
      </c>
      <c r="E15" s="13">
        <v>10</v>
      </c>
      <c r="F15" s="13">
        <v>0</v>
      </c>
      <c r="G15" s="13">
        <v>0</v>
      </c>
      <c r="H15" s="83">
        <f t="shared" si="2"/>
        <v>10</v>
      </c>
      <c r="I15" s="105">
        <f>H15+'22.09'!I15</f>
        <v>1428</v>
      </c>
      <c r="J15" s="16">
        <v>3</v>
      </c>
      <c r="K15" s="16">
        <v>2</v>
      </c>
      <c r="L15" s="16">
        <v>2</v>
      </c>
      <c r="M15" s="17">
        <f t="shared" si="1"/>
        <v>1376</v>
      </c>
      <c r="N15" s="86">
        <v>49</v>
      </c>
      <c r="O15" s="3"/>
      <c r="P15" s="3"/>
      <c r="Q15" s="3"/>
      <c r="R15" s="3"/>
    </row>
    <row r="16" spans="1:20" ht="17.399999999999999" x14ac:dyDescent="0.3">
      <c r="A16" s="1">
        <f t="shared" si="0"/>
        <v>43731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H16+'22.09'!I16</f>
        <v>973</v>
      </c>
      <c r="J16" s="16"/>
      <c r="K16" s="16"/>
      <c r="L16" s="16">
        <v>0</v>
      </c>
      <c r="M16" s="17">
        <f t="shared" si="1"/>
        <v>960</v>
      </c>
      <c r="N16" s="86">
        <v>13</v>
      </c>
      <c r="O16" s="3"/>
      <c r="P16" s="3"/>
      <c r="Q16" s="3"/>
      <c r="R16" s="3"/>
    </row>
    <row r="17" spans="1:18" x14ac:dyDescent="0.3">
      <c r="A17" s="1">
        <f t="shared" si="0"/>
        <v>43731</v>
      </c>
      <c r="B17" s="2" t="s">
        <v>23</v>
      </c>
      <c r="C17" s="15">
        <v>7</v>
      </c>
      <c r="D17" s="61" t="s">
        <v>24</v>
      </c>
      <c r="E17" s="13">
        <v>21</v>
      </c>
      <c r="F17" s="13">
        <v>0</v>
      </c>
      <c r="G17" s="13">
        <v>0</v>
      </c>
      <c r="H17" s="83">
        <f t="shared" si="2"/>
        <v>21</v>
      </c>
      <c r="I17" s="105">
        <f>H17+'22.09'!I17</f>
        <v>3747</v>
      </c>
      <c r="J17" s="16">
        <v>15</v>
      </c>
      <c r="K17" s="16">
        <v>6</v>
      </c>
      <c r="L17" s="16">
        <v>3</v>
      </c>
      <c r="M17" s="17">
        <f t="shared" si="1"/>
        <v>3650</v>
      </c>
      <c r="N17" s="86">
        <v>82</v>
      </c>
      <c r="O17" s="3"/>
      <c r="P17" s="3"/>
      <c r="Q17" s="3"/>
      <c r="R17" s="3"/>
    </row>
    <row r="18" spans="1:18" ht="17.399999999999999" x14ac:dyDescent="0.3">
      <c r="A18" s="1">
        <f t="shared" si="0"/>
        <v>43731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H18+'22.09'!I18</f>
        <v>337</v>
      </c>
      <c r="J18" s="16"/>
      <c r="K18" s="16"/>
      <c r="L18" s="16">
        <v>0</v>
      </c>
      <c r="M18" s="17">
        <f t="shared" si="1"/>
        <v>336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43731</v>
      </c>
      <c r="B19" s="2" t="s">
        <v>27</v>
      </c>
      <c r="C19" s="15">
        <v>9</v>
      </c>
      <c r="D19" s="61" t="s">
        <v>28</v>
      </c>
      <c r="E19" s="13">
        <v>6</v>
      </c>
      <c r="F19" s="13">
        <v>0</v>
      </c>
      <c r="G19" s="13">
        <v>0</v>
      </c>
      <c r="H19" s="83">
        <f t="shared" si="2"/>
        <v>6</v>
      </c>
      <c r="I19" s="105">
        <f>H19+'22.09'!I19</f>
        <v>1627</v>
      </c>
      <c r="J19" s="16">
        <v>0</v>
      </c>
      <c r="K19" s="16">
        <v>0</v>
      </c>
      <c r="L19" s="16">
        <v>0</v>
      </c>
      <c r="M19" s="17">
        <f t="shared" si="1"/>
        <v>1590</v>
      </c>
      <c r="N19" s="86">
        <v>37</v>
      </c>
      <c r="O19" s="3"/>
      <c r="P19" s="3"/>
      <c r="Q19" s="3"/>
      <c r="R19" s="3"/>
    </row>
    <row r="20" spans="1:18" x14ac:dyDescent="0.3">
      <c r="A20" s="1">
        <f t="shared" si="0"/>
        <v>43731</v>
      </c>
      <c r="B20" s="2" t="s">
        <v>29</v>
      </c>
      <c r="C20" s="15">
        <v>10</v>
      </c>
      <c r="D20" s="59" t="s">
        <v>30</v>
      </c>
      <c r="E20" s="13">
        <v>12</v>
      </c>
      <c r="F20" s="13">
        <v>0</v>
      </c>
      <c r="G20" s="13">
        <v>0</v>
      </c>
      <c r="H20" s="83">
        <f t="shared" si="2"/>
        <v>12</v>
      </c>
      <c r="I20" s="105">
        <f>H20+'22.09'!I20</f>
        <v>2727</v>
      </c>
      <c r="J20" s="16">
        <v>2</v>
      </c>
      <c r="K20" s="16">
        <v>2</v>
      </c>
      <c r="L20" s="16">
        <v>2</v>
      </c>
      <c r="M20" s="17">
        <f t="shared" si="1"/>
        <v>2656</v>
      </c>
      <c r="N20" s="86">
        <v>69</v>
      </c>
      <c r="O20" s="3"/>
      <c r="P20" s="3"/>
      <c r="Q20" s="3"/>
      <c r="R20" s="3"/>
    </row>
    <row r="21" spans="1:18" ht="22.2" customHeight="1" x14ac:dyDescent="0.3">
      <c r="A21" s="1">
        <f t="shared" si="0"/>
        <v>43731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H21+'22.09'!I21</f>
        <v>236</v>
      </c>
      <c r="J21" s="16"/>
      <c r="K21" s="16"/>
      <c r="L21" s="16"/>
      <c r="M21" s="17">
        <f t="shared" si="1"/>
        <v>235</v>
      </c>
      <c r="N21" s="86">
        <v>1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H22+'22.09'!I22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43731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115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115</v>
      </c>
      <c r="I24" s="94">
        <f t="shared" si="3"/>
        <v>27572</v>
      </c>
      <c r="J24" s="92">
        <f t="shared" si="3"/>
        <v>80</v>
      </c>
      <c r="K24" s="92">
        <f t="shared" si="3"/>
        <v>30</v>
      </c>
      <c r="L24" s="92">
        <f t="shared" si="3"/>
        <v>16</v>
      </c>
      <c r="M24" s="95">
        <f t="shared" si="3"/>
        <v>26759</v>
      </c>
      <c r="N24" s="96">
        <f t="shared" si="3"/>
        <v>733</v>
      </c>
      <c r="O24" s="3"/>
      <c r="P24" s="3"/>
      <c r="Q24" s="3"/>
      <c r="R24" s="3"/>
    </row>
    <row r="25" spans="1:18" x14ac:dyDescent="0.3">
      <c r="A25" s="1">
        <f t="shared" ref="A25:A88" si="4">$N$3</f>
        <v>43731</v>
      </c>
      <c r="B25" s="2">
        <v>1</v>
      </c>
      <c r="C25" s="78"/>
      <c r="D25" s="79" t="s">
        <v>119</v>
      </c>
      <c r="E25" s="97">
        <f>E75</f>
        <v>28</v>
      </c>
      <c r="F25" s="98">
        <f t="shared" ref="F25:N25" si="5">F75</f>
        <v>0</v>
      </c>
      <c r="G25" s="98">
        <f t="shared" si="5"/>
        <v>0</v>
      </c>
      <c r="H25" s="99">
        <f t="shared" si="5"/>
        <v>28</v>
      </c>
      <c r="I25" s="97">
        <f t="shared" si="5"/>
        <v>18714</v>
      </c>
      <c r="J25" s="98">
        <f t="shared" si="5"/>
        <v>102</v>
      </c>
      <c r="K25" s="98">
        <f t="shared" si="5"/>
        <v>81</v>
      </c>
      <c r="L25" s="100">
        <f t="shared" si="5"/>
        <v>55</v>
      </c>
      <c r="M25" s="101">
        <f t="shared" si="5"/>
        <v>18484</v>
      </c>
      <c r="N25" s="102">
        <f t="shared" si="5"/>
        <v>128</v>
      </c>
      <c r="O25" s="3"/>
      <c r="P25" s="3"/>
      <c r="Q25" s="3"/>
      <c r="R25" s="3"/>
    </row>
    <row r="26" spans="1:18" x14ac:dyDescent="0.3">
      <c r="A26" s="1">
        <f t="shared" si="4"/>
        <v>43731</v>
      </c>
      <c r="B26" s="2">
        <v>1</v>
      </c>
      <c r="C26" s="78"/>
      <c r="D26" s="79" t="s">
        <v>154</v>
      </c>
      <c r="E26" s="97">
        <f>E24+E25</f>
        <v>143</v>
      </c>
      <c r="F26" s="98">
        <f t="shared" ref="F26:N26" si="6">F24+F25</f>
        <v>0</v>
      </c>
      <c r="G26" s="98">
        <f t="shared" si="6"/>
        <v>0</v>
      </c>
      <c r="H26" s="99">
        <f t="shared" si="6"/>
        <v>143</v>
      </c>
      <c r="I26" s="97">
        <f t="shared" si="6"/>
        <v>46286</v>
      </c>
      <c r="J26" s="98">
        <f t="shared" si="6"/>
        <v>182</v>
      </c>
      <c r="K26" s="98">
        <f t="shared" si="6"/>
        <v>111</v>
      </c>
      <c r="L26" s="100">
        <f t="shared" si="6"/>
        <v>71</v>
      </c>
      <c r="M26" s="101">
        <f t="shared" si="6"/>
        <v>45243</v>
      </c>
      <c r="N26" s="102">
        <f t="shared" si="6"/>
        <v>861</v>
      </c>
      <c r="O26" s="3"/>
      <c r="P26" s="67"/>
      <c r="Q26" s="3"/>
      <c r="R26" s="3"/>
    </row>
    <row r="27" spans="1:18" x14ac:dyDescent="0.3">
      <c r="A27" s="1">
        <f t="shared" si="4"/>
        <v>43731</v>
      </c>
      <c r="B27" s="2">
        <v>1</v>
      </c>
      <c r="C27" s="80"/>
      <c r="D27" s="81" t="s">
        <v>120</v>
      </c>
      <c r="E27" s="97">
        <f>SUM(E28:E35)</f>
        <v>318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318</v>
      </c>
      <c r="I27" s="97">
        <f t="shared" si="7"/>
        <v>39002</v>
      </c>
      <c r="J27" s="98">
        <f t="shared" si="7"/>
        <v>42</v>
      </c>
      <c r="K27" s="98">
        <f t="shared" si="7"/>
        <v>15</v>
      </c>
      <c r="L27" s="100">
        <f t="shared" si="7"/>
        <v>4</v>
      </c>
      <c r="M27" s="101">
        <f t="shared" si="7"/>
        <v>37803</v>
      </c>
      <c r="N27" s="102">
        <f t="shared" si="7"/>
        <v>1157</v>
      </c>
      <c r="O27" s="3"/>
      <c r="P27" s="3"/>
      <c r="Q27" s="3"/>
      <c r="R27" s="3"/>
    </row>
    <row r="28" spans="1:18" x14ac:dyDescent="0.3">
      <c r="A28" s="1">
        <f t="shared" si="4"/>
        <v>43731</v>
      </c>
      <c r="B28" s="2" t="s">
        <v>31</v>
      </c>
      <c r="C28" s="12">
        <v>1</v>
      </c>
      <c r="D28" s="48" t="s">
        <v>32</v>
      </c>
      <c r="E28" s="13">
        <v>70</v>
      </c>
      <c r="F28" s="13">
        <v>0</v>
      </c>
      <c r="G28" s="13">
        <v>0</v>
      </c>
      <c r="H28" s="82">
        <f t="shared" ref="H28:H35" si="8">SUM(E28:G28)</f>
        <v>70</v>
      </c>
      <c r="I28" s="104">
        <f>H28+'22.09'!I28</f>
        <v>9707</v>
      </c>
      <c r="J28" s="13">
        <v>9</v>
      </c>
      <c r="K28" s="13">
        <v>2</v>
      </c>
      <c r="L28" s="13">
        <v>1</v>
      </c>
      <c r="M28" s="14">
        <f t="shared" ref="M28:M35" si="9">I28-N28-J28</f>
        <v>9449</v>
      </c>
      <c r="N28" s="85">
        <v>249</v>
      </c>
      <c r="O28" s="3"/>
      <c r="P28" s="3"/>
      <c r="Q28" s="3"/>
      <c r="R28" s="3"/>
    </row>
    <row r="29" spans="1:18" x14ac:dyDescent="0.3">
      <c r="A29" s="1">
        <f t="shared" si="4"/>
        <v>43731</v>
      </c>
      <c r="B29" s="2" t="s">
        <v>33</v>
      </c>
      <c r="C29" s="15">
        <v>2</v>
      </c>
      <c r="D29" s="50" t="s">
        <v>156</v>
      </c>
      <c r="E29" s="13">
        <v>35</v>
      </c>
      <c r="F29" s="13">
        <v>0</v>
      </c>
      <c r="G29" s="13">
        <v>0</v>
      </c>
      <c r="H29" s="83">
        <f t="shared" si="8"/>
        <v>35</v>
      </c>
      <c r="I29" s="105">
        <f>H29+'22.09'!I29</f>
        <v>6493</v>
      </c>
      <c r="J29" s="16">
        <v>5</v>
      </c>
      <c r="K29" s="16">
        <v>2</v>
      </c>
      <c r="L29" s="16">
        <v>0</v>
      </c>
      <c r="M29" s="17">
        <f t="shared" si="9"/>
        <v>6347</v>
      </c>
      <c r="N29" s="86">
        <v>141</v>
      </c>
      <c r="O29" s="3"/>
      <c r="P29" s="3"/>
      <c r="Q29" s="3"/>
      <c r="R29" s="3"/>
    </row>
    <row r="30" spans="1:18" x14ac:dyDescent="0.3">
      <c r="A30" s="1">
        <f t="shared" si="4"/>
        <v>43731</v>
      </c>
      <c r="B30" s="2" t="s">
        <v>35</v>
      </c>
      <c r="C30" s="15">
        <v>3</v>
      </c>
      <c r="D30" s="50" t="s">
        <v>36</v>
      </c>
      <c r="E30" s="13">
        <v>121</v>
      </c>
      <c r="F30" s="13">
        <v>0</v>
      </c>
      <c r="G30" s="13">
        <v>0</v>
      </c>
      <c r="H30" s="83">
        <f t="shared" si="8"/>
        <v>121</v>
      </c>
      <c r="I30" s="105">
        <f>H30+'22.09'!I30</f>
        <v>8305</v>
      </c>
      <c r="J30" s="16">
        <v>10</v>
      </c>
      <c r="K30" s="16">
        <v>7</v>
      </c>
      <c r="L30" s="16">
        <v>2</v>
      </c>
      <c r="M30" s="17">
        <f t="shared" si="9"/>
        <v>7874</v>
      </c>
      <c r="N30" s="86">
        <v>421</v>
      </c>
      <c r="O30" s="3"/>
      <c r="P30" s="3"/>
      <c r="Q30" s="3"/>
      <c r="R30" s="3"/>
    </row>
    <row r="31" spans="1:18" x14ac:dyDescent="0.3">
      <c r="A31" s="1">
        <f t="shared" si="4"/>
        <v>43731</v>
      </c>
      <c r="B31" s="2" t="s">
        <v>37</v>
      </c>
      <c r="C31" s="15">
        <v>4</v>
      </c>
      <c r="D31" s="50" t="s">
        <v>38</v>
      </c>
      <c r="E31" s="13">
        <v>8</v>
      </c>
      <c r="F31" s="13">
        <v>0</v>
      </c>
      <c r="G31" s="13">
        <v>0</v>
      </c>
      <c r="H31" s="83">
        <f t="shared" si="8"/>
        <v>8</v>
      </c>
      <c r="I31" s="105">
        <f>H31+'22.09'!I31</f>
        <v>1929</v>
      </c>
      <c r="J31" s="16">
        <v>4</v>
      </c>
      <c r="K31" s="16">
        <v>1</v>
      </c>
      <c r="L31" s="16">
        <v>1</v>
      </c>
      <c r="M31" s="17">
        <f t="shared" si="9"/>
        <v>1894</v>
      </c>
      <c r="N31" s="86">
        <v>31</v>
      </c>
      <c r="O31" s="3"/>
      <c r="P31" s="3"/>
      <c r="Q31" s="3"/>
      <c r="R31" s="3"/>
    </row>
    <row r="32" spans="1:18" x14ac:dyDescent="0.3">
      <c r="A32" s="1">
        <f t="shared" si="4"/>
        <v>43731</v>
      </c>
      <c r="B32" s="2" t="s">
        <v>39</v>
      </c>
      <c r="C32" s="15">
        <v>5</v>
      </c>
      <c r="D32" s="50" t="s">
        <v>40</v>
      </c>
      <c r="E32" s="13">
        <v>23</v>
      </c>
      <c r="F32" s="13">
        <v>0</v>
      </c>
      <c r="G32" s="13">
        <v>0</v>
      </c>
      <c r="H32" s="83">
        <f t="shared" si="8"/>
        <v>23</v>
      </c>
      <c r="I32" s="105">
        <f>H32+'22.09'!I32</f>
        <v>4121</v>
      </c>
      <c r="J32" s="16">
        <v>5</v>
      </c>
      <c r="K32" s="16">
        <v>0</v>
      </c>
      <c r="L32" s="16">
        <v>0</v>
      </c>
      <c r="M32" s="17">
        <f t="shared" si="9"/>
        <v>4023</v>
      </c>
      <c r="N32" s="86">
        <v>93</v>
      </c>
      <c r="O32" s="3"/>
      <c r="P32" s="3"/>
      <c r="Q32" s="3"/>
      <c r="R32" s="3"/>
    </row>
    <row r="33" spans="1:18" x14ac:dyDescent="0.3">
      <c r="A33" s="1">
        <f t="shared" si="4"/>
        <v>43731</v>
      </c>
      <c r="B33" s="2" t="s">
        <v>41</v>
      </c>
      <c r="C33" s="15">
        <v>6</v>
      </c>
      <c r="D33" s="50" t="s">
        <v>42</v>
      </c>
      <c r="E33" s="13">
        <v>49</v>
      </c>
      <c r="F33" s="13">
        <v>0</v>
      </c>
      <c r="G33" s="13">
        <v>0</v>
      </c>
      <c r="H33" s="83">
        <f t="shared" si="8"/>
        <v>49</v>
      </c>
      <c r="I33" s="105">
        <f>H33+'22.09'!I33</f>
        <v>5440</v>
      </c>
      <c r="J33" s="16">
        <v>5</v>
      </c>
      <c r="K33" s="16">
        <v>3</v>
      </c>
      <c r="L33" s="16">
        <v>0</v>
      </c>
      <c r="M33" s="17">
        <f t="shared" si="9"/>
        <v>5258</v>
      </c>
      <c r="N33" s="86">
        <v>177</v>
      </c>
      <c r="O33" s="3"/>
      <c r="P33" s="3"/>
      <c r="Q33" s="3"/>
      <c r="R33" s="3"/>
    </row>
    <row r="34" spans="1:18" x14ac:dyDescent="0.3">
      <c r="A34" s="1">
        <f t="shared" si="4"/>
        <v>43731</v>
      </c>
      <c r="B34" s="2" t="s">
        <v>43</v>
      </c>
      <c r="C34" s="15">
        <v>7</v>
      </c>
      <c r="D34" s="50" t="s">
        <v>44</v>
      </c>
      <c r="E34" s="13">
        <v>5</v>
      </c>
      <c r="F34" s="13">
        <v>0</v>
      </c>
      <c r="G34" s="13">
        <v>0</v>
      </c>
      <c r="H34" s="83">
        <f t="shared" si="8"/>
        <v>5</v>
      </c>
      <c r="I34" s="105">
        <f>H34+'22.09'!I34</f>
        <v>912</v>
      </c>
      <c r="J34" s="16">
        <v>0</v>
      </c>
      <c r="K34" s="16">
        <v>0</v>
      </c>
      <c r="L34" s="16">
        <v>0</v>
      </c>
      <c r="M34" s="17">
        <f t="shared" si="9"/>
        <v>896</v>
      </c>
      <c r="N34" s="86">
        <v>16</v>
      </c>
      <c r="O34" s="3"/>
      <c r="P34" s="3"/>
      <c r="Q34" s="3"/>
      <c r="R34" s="3"/>
    </row>
    <row r="35" spans="1:18" x14ac:dyDescent="0.3">
      <c r="A35" s="1">
        <f t="shared" si="4"/>
        <v>43731</v>
      </c>
      <c r="B35" s="2" t="s">
        <v>45</v>
      </c>
      <c r="C35" s="20">
        <v>8</v>
      </c>
      <c r="D35" s="54" t="s">
        <v>46</v>
      </c>
      <c r="E35" s="13">
        <v>7</v>
      </c>
      <c r="F35" s="13">
        <v>0</v>
      </c>
      <c r="G35" s="13">
        <v>0</v>
      </c>
      <c r="H35" s="84">
        <f t="shared" si="8"/>
        <v>7</v>
      </c>
      <c r="I35" s="106">
        <f>H35+'22.09'!I35</f>
        <v>2095</v>
      </c>
      <c r="J35" s="18">
        <v>4</v>
      </c>
      <c r="K35" s="18">
        <v>0</v>
      </c>
      <c r="L35" s="18">
        <v>0</v>
      </c>
      <c r="M35" s="19">
        <f t="shared" si="9"/>
        <v>2062</v>
      </c>
      <c r="N35" s="87">
        <v>29</v>
      </c>
      <c r="O35" s="3"/>
      <c r="P35" s="3"/>
      <c r="Q35" s="3"/>
      <c r="R35" s="3"/>
    </row>
    <row r="36" spans="1:18" x14ac:dyDescent="0.3">
      <c r="A36" s="1">
        <f t="shared" si="4"/>
        <v>43731</v>
      </c>
      <c r="B36" s="2">
        <v>1</v>
      </c>
      <c r="C36" s="103"/>
      <c r="D36" s="22" t="s">
        <v>47</v>
      </c>
      <c r="E36" s="23">
        <f>SUM(E26:E27)</f>
        <v>461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461</v>
      </c>
      <c r="I36" s="23">
        <f t="shared" si="10"/>
        <v>85288</v>
      </c>
      <c r="J36" s="23">
        <f t="shared" si="10"/>
        <v>224</v>
      </c>
      <c r="K36" s="23">
        <f t="shared" si="10"/>
        <v>126</v>
      </c>
      <c r="L36" s="23">
        <f t="shared" si="10"/>
        <v>75</v>
      </c>
      <c r="M36" s="23">
        <f t="shared" si="10"/>
        <v>83046</v>
      </c>
      <c r="N36" s="23">
        <f t="shared" si="10"/>
        <v>2018</v>
      </c>
      <c r="O36" s="3"/>
      <c r="P36" s="3"/>
      <c r="Q36" s="3"/>
      <c r="R36" s="3"/>
    </row>
    <row r="37" spans="1:18" ht="21.6" customHeight="1" x14ac:dyDescent="0.3">
      <c r="A37" s="1">
        <f t="shared" si="4"/>
        <v>43731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43731</v>
      </c>
      <c r="B38" s="64">
        <v>1</v>
      </c>
      <c r="C38" s="69"/>
      <c r="D38" s="306" t="s">
        <v>186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43731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43731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43731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43731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43731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128</v>
      </c>
      <c r="O43" s="3"/>
      <c r="P43" s="3"/>
      <c r="Q43" s="3"/>
      <c r="R43" s="3"/>
    </row>
    <row r="44" spans="1:18" ht="58.2" customHeight="1" x14ac:dyDescent="0.3">
      <c r="A44" s="1">
        <f t="shared" si="4"/>
        <v>43731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1" t="s">
        <v>142</v>
      </c>
      <c r="I44" s="65" t="str">
        <f>"me©‡gvU fwZ© 
= "&amp;I75</f>
        <v>me©‡gvU fwZ© 
= 18714</v>
      </c>
      <c r="J44" s="65" t="str">
        <f>"ch©v‡jvPbvi Rb¨ †cÖwiZ g„„Zz¨ 
= "&amp;J75</f>
        <v>ch©v‡jvPbvi Rb¨ †cÖwiZ g„„Zz¨ 
= 102</v>
      </c>
      <c r="K44" s="65" t="str">
        <f>"ch©v‡jvPbv m¤úbœK…Z g„„Zz¨ 
= "&amp;K75</f>
        <v>ch©v‡jvPbv m¤úbœK…Z g„„Zz¨ 
= 81</v>
      </c>
      <c r="L44" s="65" t="str">
        <f>"wbwðZ g„„Zz¨ 
= "&amp;L75</f>
        <v>wbwðZ g„„Zz¨ 
= 55</v>
      </c>
      <c r="M44" s="65" t="str">
        <f>"QvocÎ cÖvß †ivMx
 = "&amp;M75</f>
        <v>QvocÎ cÖvß †ivMx
 = 18484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43731</v>
      </c>
      <c r="B45" s="2" t="s">
        <v>61</v>
      </c>
      <c r="C45" s="28">
        <v>1</v>
      </c>
      <c r="D45" s="48" t="s">
        <v>62</v>
      </c>
      <c r="E45" s="13">
        <v>3</v>
      </c>
      <c r="F45" s="13">
        <v>0</v>
      </c>
      <c r="G45" s="13">
        <v>0</v>
      </c>
      <c r="H45" s="82">
        <f t="shared" ref="H45:H74" si="11">SUM(E45:G45)</f>
        <v>3</v>
      </c>
      <c r="I45" s="104">
        <f>H45+'22.09'!I45</f>
        <v>1168</v>
      </c>
      <c r="J45" s="13">
        <v>3</v>
      </c>
      <c r="K45" s="13">
        <v>2</v>
      </c>
      <c r="L45" s="13">
        <v>1</v>
      </c>
      <c r="M45" s="14">
        <f t="shared" ref="M45:M74" si="12">I45-N45-J45</f>
        <v>1160</v>
      </c>
      <c r="N45" s="85">
        <v>5</v>
      </c>
      <c r="O45" s="3"/>
      <c r="P45" s="3"/>
      <c r="Q45" s="3"/>
      <c r="R45" s="3"/>
    </row>
    <row r="46" spans="1:18" ht="17.55" customHeight="1" x14ac:dyDescent="0.3">
      <c r="A46" s="1">
        <f t="shared" si="4"/>
        <v>43731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H46+'22.09'!I46</f>
        <v>1743</v>
      </c>
      <c r="J46" s="16">
        <v>11</v>
      </c>
      <c r="K46" s="16">
        <v>7</v>
      </c>
      <c r="L46" s="16">
        <v>5</v>
      </c>
      <c r="M46" s="17">
        <f t="shared" si="12"/>
        <v>1719</v>
      </c>
      <c r="N46" s="86">
        <v>13</v>
      </c>
      <c r="O46" s="3"/>
      <c r="P46" s="3"/>
      <c r="Q46" s="3"/>
      <c r="R46" s="3"/>
    </row>
    <row r="47" spans="1:18" ht="17.55" customHeight="1" x14ac:dyDescent="0.3">
      <c r="A47" s="1">
        <f t="shared" si="4"/>
        <v>43731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H47+'22.09'!I47</f>
        <v>631</v>
      </c>
      <c r="J47" s="16">
        <v>4</v>
      </c>
      <c r="K47" s="16">
        <v>2</v>
      </c>
      <c r="L47" s="16">
        <v>1</v>
      </c>
      <c r="M47" s="17">
        <f t="shared" si="12"/>
        <v>623</v>
      </c>
      <c r="N47" s="86">
        <v>4</v>
      </c>
      <c r="O47" s="3"/>
      <c r="P47" s="3"/>
      <c r="Q47" s="3"/>
      <c r="R47" s="3"/>
    </row>
    <row r="48" spans="1:18" ht="17.55" customHeight="1" x14ac:dyDescent="0.3">
      <c r="A48" s="1">
        <f t="shared" si="4"/>
        <v>43731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H48+'22.09'!I48</f>
        <v>712</v>
      </c>
      <c r="J48" s="16">
        <v>7</v>
      </c>
      <c r="K48" s="16">
        <v>5</v>
      </c>
      <c r="L48" s="16">
        <v>3</v>
      </c>
      <c r="M48" s="17">
        <f t="shared" si="12"/>
        <v>701</v>
      </c>
      <c r="N48" s="86">
        <v>4</v>
      </c>
      <c r="O48" s="3"/>
      <c r="P48" s="3"/>
      <c r="Q48" s="3"/>
      <c r="R48" s="3"/>
    </row>
    <row r="49" spans="1:18" ht="17.55" customHeight="1" x14ac:dyDescent="0.3">
      <c r="A49" s="1">
        <f t="shared" si="4"/>
        <v>43731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H49+'22.09'!I49</f>
        <v>860</v>
      </c>
      <c r="J49" s="16">
        <v>12</v>
      </c>
      <c r="K49" s="16">
        <v>12</v>
      </c>
      <c r="L49" s="16">
        <v>12</v>
      </c>
      <c r="M49" s="17">
        <f t="shared" si="12"/>
        <v>846</v>
      </c>
      <c r="N49" s="86">
        <v>2</v>
      </c>
      <c r="O49" s="3"/>
      <c r="P49" s="3"/>
      <c r="Q49" s="3"/>
      <c r="R49" s="3"/>
    </row>
    <row r="50" spans="1:18" ht="17.55" customHeight="1" x14ac:dyDescent="0.3">
      <c r="A50" s="1">
        <f t="shared" si="4"/>
        <v>43731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H50+'22.09'!I50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43731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H51+'22.09'!I51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43731</v>
      </c>
      <c r="B52" s="2" t="s">
        <v>71</v>
      </c>
      <c r="C52" s="33">
        <v>8</v>
      </c>
      <c r="D52" s="50" t="s">
        <v>72</v>
      </c>
      <c r="E52" s="13">
        <v>2</v>
      </c>
      <c r="F52" s="13">
        <v>0</v>
      </c>
      <c r="G52" s="13">
        <v>0</v>
      </c>
      <c r="H52" s="83">
        <f t="shared" si="11"/>
        <v>2</v>
      </c>
      <c r="I52" s="105">
        <f>H52+'22.09'!I52</f>
        <v>338</v>
      </c>
      <c r="J52" s="16">
        <v>1</v>
      </c>
      <c r="K52" s="16">
        <v>1</v>
      </c>
      <c r="L52" s="16">
        <v>1</v>
      </c>
      <c r="M52" s="17">
        <f t="shared" si="12"/>
        <v>326</v>
      </c>
      <c r="N52" s="86">
        <v>11</v>
      </c>
      <c r="O52" s="3"/>
      <c r="P52" s="3"/>
      <c r="Q52" s="3"/>
      <c r="R52" s="3"/>
    </row>
    <row r="53" spans="1:18" ht="17.55" customHeight="1" x14ac:dyDescent="0.3">
      <c r="A53" s="1">
        <f t="shared" si="4"/>
        <v>43731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H53+'22.09'!I53</f>
        <v>207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43731</v>
      </c>
      <c r="B54" s="2" t="s">
        <v>75</v>
      </c>
      <c r="C54" s="33">
        <v>10</v>
      </c>
      <c r="D54" s="50" t="s">
        <v>76</v>
      </c>
      <c r="E54" s="13">
        <v>5</v>
      </c>
      <c r="F54" s="13">
        <v>0</v>
      </c>
      <c r="G54" s="13">
        <v>0</v>
      </c>
      <c r="H54" s="83">
        <f t="shared" si="11"/>
        <v>5</v>
      </c>
      <c r="I54" s="105">
        <f>H54+'22.09'!I54</f>
        <v>1586</v>
      </c>
      <c r="J54" s="16">
        <v>1</v>
      </c>
      <c r="K54" s="16">
        <v>1</v>
      </c>
      <c r="L54" s="16">
        <v>1</v>
      </c>
      <c r="M54" s="17">
        <f t="shared" si="12"/>
        <v>1574</v>
      </c>
      <c r="N54" s="86">
        <v>11</v>
      </c>
      <c r="O54" s="3"/>
      <c r="P54" s="3"/>
      <c r="Q54" s="3"/>
      <c r="R54" s="3"/>
    </row>
    <row r="55" spans="1:18" ht="17.55" customHeight="1" x14ac:dyDescent="0.3">
      <c r="A55" s="1">
        <f t="shared" si="4"/>
        <v>43731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H55+'22.09'!I55</f>
        <v>218</v>
      </c>
      <c r="J55" s="16"/>
      <c r="K55" s="16"/>
      <c r="L55" s="16">
        <v>0</v>
      </c>
      <c r="M55" s="17">
        <f t="shared" si="12"/>
        <v>218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43731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H56+'22.09'!I56</f>
        <v>136</v>
      </c>
      <c r="J56" s="16">
        <v>1</v>
      </c>
      <c r="K56" s="16">
        <v>1</v>
      </c>
      <c r="L56" s="16">
        <v>1</v>
      </c>
      <c r="M56" s="17">
        <f t="shared" si="12"/>
        <v>135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43731</v>
      </c>
      <c r="B57" s="2" t="s">
        <v>81</v>
      </c>
      <c r="C57" s="33">
        <v>13</v>
      </c>
      <c r="D57" s="50" t="s">
        <v>82</v>
      </c>
      <c r="E57" s="13">
        <v>2</v>
      </c>
      <c r="F57" s="13">
        <v>0</v>
      </c>
      <c r="G57" s="13">
        <v>0</v>
      </c>
      <c r="H57" s="83">
        <f t="shared" si="11"/>
        <v>2</v>
      </c>
      <c r="I57" s="105">
        <f>H57+'22.09'!I57</f>
        <v>646</v>
      </c>
      <c r="J57" s="16">
        <v>4</v>
      </c>
      <c r="K57" s="16">
        <v>4</v>
      </c>
      <c r="L57" s="16">
        <v>1</v>
      </c>
      <c r="M57" s="17">
        <f t="shared" si="12"/>
        <v>634</v>
      </c>
      <c r="N57" s="86">
        <v>8</v>
      </c>
      <c r="O57" s="3"/>
      <c r="P57" s="3"/>
      <c r="Q57" s="3"/>
      <c r="R57" s="3"/>
    </row>
    <row r="58" spans="1:18" ht="17.55" customHeight="1" x14ac:dyDescent="0.3">
      <c r="A58" s="1">
        <f t="shared" si="4"/>
        <v>43731</v>
      </c>
      <c r="B58" s="2" t="s">
        <v>83</v>
      </c>
      <c r="C58" s="33">
        <v>14</v>
      </c>
      <c r="D58" s="50" t="s">
        <v>84</v>
      </c>
      <c r="E58" s="13">
        <v>1</v>
      </c>
      <c r="F58" s="13">
        <v>0</v>
      </c>
      <c r="G58" s="13">
        <v>0</v>
      </c>
      <c r="H58" s="83">
        <f t="shared" si="11"/>
        <v>1</v>
      </c>
      <c r="I58" s="105">
        <f>H58+'22.09'!I58</f>
        <v>1303</v>
      </c>
      <c r="J58" s="16">
        <v>6</v>
      </c>
      <c r="K58" s="16">
        <v>4</v>
      </c>
      <c r="L58" s="16">
        <v>3</v>
      </c>
      <c r="M58" s="17">
        <f t="shared" si="12"/>
        <v>1286</v>
      </c>
      <c r="N58" s="86">
        <v>11</v>
      </c>
      <c r="O58" s="3"/>
      <c r="P58" s="3"/>
      <c r="Q58" s="3"/>
      <c r="R58" s="3"/>
    </row>
    <row r="59" spans="1:18" ht="17.55" customHeight="1" x14ac:dyDescent="0.3">
      <c r="A59" s="1">
        <f t="shared" si="4"/>
        <v>43731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H59+'22.09'!I59</f>
        <v>725</v>
      </c>
      <c r="J59" s="16">
        <v>8</v>
      </c>
      <c r="K59" s="16">
        <v>7</v>
      </c>
      <c r="L59" s="16">
        <v>6</v>
      </c>
      <c r="M59" s="17">
        <f t="shared" si="12"/>
        <v>714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43731</v>
      </c>
      <c r="B60" s="2" t="s">
        <v>87</v>
      </c>
      <c r="C60" s="33">
        <v>16</v>
      </c>
      <c r="D60" s="50" t="s">
        <v>88</v>
      </c>
      <c r="E60" s="13">
        <v>2</v>
      </c>
      <c r="F60" s="13">
        <v>0</v>
      </c>
      <c r="G60" s="13">
        <v>0</v>
      </c>
      <c r="H60" s="83">
        <f t="shared" si="11"/>
        <v>2</v>
      </c>
      <c r="I60" s="105">
        <f>H60+'22.09'!I60</f>
        <v>345</v>
      </c>
      <c r="J60" s="16"/>
      <c r="K60" s="16"/>
      <c r="L60" s="16">
        <v>0</v>
      </c>
      <c r="M60" s="17">
        <f t="shared" si="12"/>
        <v>342</v>
      </c>
      <c r="N60" s="86">
        <v>3</v>
      </c>
      <c r="O60" s="3"/>
      <c r="P60" s="3"/>
      <c r="Q60" s="3"/>
      <c r="R60" s="3"/>
    </row>
    <row r="61" spans="1:18" ht="17.55" customHeight="1" x14ac:dyDescent="0.3">
      <c r="A61" s="1">
        <f t="shared" si="4"/>
        <v>43731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H61+'22.09'!I61</f>
        <v>456</v>
      </c>
      <c r="J61" s="16"/>
      <c r="K61" s="16"/>
      <c r="L61" s="16">
        <v>0</v>
      </c>
      <c r="M61" s="17">
        <f t="shared" si="12"/>
        <v>450</v>
      </c>
      <c r="N61" s="86">
        <v>6</v>
      </c>
      <c r="O61" s="3"/>
      <c r="P61" s="3"/>
      <c r="Q61" s="3"/>
      <c r="R61" s="3"/>
    </row>
    <row r="62" spans="1:18" ht="17.55" customHeight="1" x14ac:dyDescent="0.3">
      <c r="A62" s="1">
        <f t="shared" si="4"/>
        <v>43731</v>
      </c>
      <c r="B62" s="2" t="s">
        <v>91</v>
      </c>
      <c r="C62" s="33">
        <v>18</v>
      </c>
      <c r="D62" s="50" t="s">
        <v>92</v>
      </c>
      <c r="E62" s="13">
        <v>1</v>
      </c>
      <c r="F62" s="13">
        <v>0</v>
      </c>
      <c r="G62" s="13">
        <v>0</v>
      </c>
      <c r="H62" s="83">
        <f t="shared" si="11"/>
        <v>1</v>
      </c>
      <c r="I62" s="105">
        <f>H62+'22.09'!I62</f>
        <v>819</v>
      </c>
      <c r="J62" s="16"/>
      <c r="K62" s="16"/>
      <c r="L62" s="16">
        <v>0</v>
      </c>
      <c r="M62" s="17">
        <f t="shared" si="12"/>
        <v>815</v>
      </c>
      <c r="N62" s="86">
        <v>4</v>
      </c>
      <c r="O62" s="3"/>
      <c r="P62" s="3"/>
      <c r="Q62" s="3"/>
      <c r="R62" s="3"/>
    </row>
    <row r="63" spans="1:18" ht="17.55" customHeight="1" x14ac:dyDescent="0.3">
      <c r="A63" s="1">
        <f t="shared" si="4"/>
        <v>43731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H63+'22.09'!I63</f>
        <v>768</v>
      </c>
      <c r="J63" s="16">
        <v>5</v>
      </c>
      <c r="K63" s="16">
        <v>5</v>
      </c>
      <c r="L63" s="16">
        <v>5</v>
      </c>
      <c r="M63" s="17">
        <f t="shared" si="12"/>
        <v>758</v>
      </c>
      <c r="N63" s="86">
        <v>5</v>
      </c>
      <c r="O63" s="3"/>
      <c r="P63" s="3"/>
      <c r="Q63" s="3"/>
      <c r="R63" s="3"/>
    </row>
    <row r="64" spans="1:18" ht="17.55" customHeight="1" x14ac:dyDescent="0.3">
      <c r="A64" s="1">
        <f t="shared" si="4"/>
        <v>43731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H64+'22.09'!I64</f>
        <v>941</v>
      </c>
      <c r="J64" s="16"/>
      <c r="K64" s="16"/>
      <c r="L64" s="16">
        <v>0</v>
      </c>
      <c r="M64" s="17">
        <f t="shared" si="12"/>
        <v>935</v>
      </c>
      <c r="N64" s="86">
        <v>6</v>
      </c>
      <c r="O64" s="3"/>
      <c r="P64" s="3"/>
      <c r="Q64" s="3"/>
      <c r="R64" s="3"/>
    </row>
    <row r="65" spans="1:18" ht="17.55" customHeight="1" x14ac:dyDescent="0.3">
      <c r="A65" s="1">
        <f t="shared" si="4"/>
        <v>43731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H65+'22.09'!I65</f>
        <v>466</v>
      </c>
      <c r="J65" s="16">
        <v>4</v>
      </c>
      <c r="K65" s="16">
        <v>4</v>
      </c>
      <c r="L65" s="16">
        <v>4</v>
      </c>
      <c r="M65" s="17">
        <f t="shared" si="12"/>
        <v>462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43731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H66+'22.09'!I66</f>
        <v>304</v>
      </c>
      <c r="J66" s="16">
        <v>7</v>
      </c>
      <c r="K66" s="16">
        <v>7</v>
      </c>
      <c r="L66" s="16">
        <v>3</v>
      </c>
      <c r="M66" s="17">
        <f t="shared" si="12"/>
        <v>297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43731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H67+'22.09'!I67</f>
        <v>687</v>
      </c>
      <c r="J67" s="16">
        <v>7</v>
      </c>
      <c r="K67" s="16">
        <v>5</v>
      </c>
      <c r="L67" s="16">
        <v>4</v>
      </c>
      <c r="M67" s="17">
        <f t="shared" si="12"/>
        <v>670</v>
      </c>
      <c r="N67" s="86">
        <v>10</v>
      </c>
      <c r="O67" s="3"/>
      <c r="P67" s="3"/>
      <c r="Q67" s="3"/>
      <c r="R67" s="3"/>
    </row>
    <row r="68" spans="1:18" ht="17.55" customHeight="1" x14ac:dyDescent="0.3">
      <c r="A68" s="1">
        <f t="shared" si="4"/>
        <v>43731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H68+'22.09'!I68</f>
        <v>354</v>
      </c>
      <c r="J68" s="16">
        <v>2</v>
      </c>
      <c r="K68" s="16">
        <v>2</v>
      </c>
      <c r="L68" s="16">
        <v>0</v>
      </c>
      <c r="M68" s="17">
        <f t="shared" si="12"/>
        <v>351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43731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H69+'22.09'!I69</f>
        <v>775</v>
      </c>
      <c r="J69" s="16">
        <v>2</v>
      </c>
      <c r="K69" s="16">
        <v>1</v>
      </c>
      <c r="L69" s="16">
        <v>0</v>
      </c>
      <c r="M69" s="17">
        <f t="shared" si="12"/>
        <v>767</v>
      </c>
      <c r="N69" s="86">
        <v>6</v>
      </c>
      <c r="O69" s="3"/>
      <c r="P69" s="3"/>
      <c r="Q69" s="3"/>
      <c r="R69" s="3"/>
    </row>
    <row r="70" spans="1:18" ht="17.55" customHeight="1" x14ac:dyDescent="0.3">
      <c r="A70" s="1">
        <f t="shared" si="4"/>
        <v>43731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H70+'22.09'!I70</f>
        <v>735</v>
      </c>
      <c r="J70" s="16">
        <v>2</v>
      </c>
      <c r="K70" s="16">
        <v>2</v>
      </c>
      <c r="L70" s="16">
        <v>0</v>
      </c>
      <c r="M70" s="17">
        <f t="shared" si="12"/>
        <v>729</v>
      </c>
      <c r="N70" s="86">
        <v>4</v>
      </c>
      <c r="O70" s="3"/>
      <c r="P70" s="3"/>
      <c r="Q70" s="3"/>
      <c r="R70" s="3"/>
    </row>
    <row r="71" spans="1:18" ht="17.55" customHeight="1" x14ac:dyDescent="0.3">
      <c r="A71" s="1">
        <f t="shared" si="4"/>
        <v>43731</v>
      </c>
      <c r="B71" s="2" t="s">
        <v>109</v>
      </c>
      <c r="C71" s="33">
        <v>27</v>
      </c>
      <c r="D71" s="50" t="s">
        <v>110</v>
      </c>
      <c r="E71" s="13">
        <v>3</v>
      </c>
      <c r="F71" s="13">
        <v>0</v>
      </c>
      <c r="G71" s="13">
        <v>0</v>
      </c>
      <c r="H71" s="83">
        <f t="shared" si="11"/>
        <v>3</v>
      </c>
      <c r="I71" s="105">
        <f>H71+'22.09'!I71</f>
        <v>758</v>
      </c>
      <c r="J71" s="16"/>
      <c r="K71" s="16"/>
      <c r="L71" s="16">
        <v>0</v>
      </c>
      <c r="M71" s="17">
        <f t="shared" si="12"/>
        <v>753</v>
      </c>
      <c r="N71" s="86">
        <v>5</v>
      </c>
      <c r="O71" s="3"/>
      <c r="P71" s="3"/>
      <c r="Q71" s="3"/>
      <c r="R71" s="3"/>
    </row>
    <row r="72" spans="1:18" ht="17.55" customHeight="1" x14ac:dyDescent="0.3">
      <c r="A72" s="1">
        <f t="shared" si="4"/>
        <v>43731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H72+'22.09'!I72</f>
        <v>277</v>
      </c>
      <c r="J72" s="16"/>
      <c r="K72" s="16"/>
      <c r="L72" s="16">
        <v>0</v>
      </c>
      <c r="M72" s="17">
        <f t="shared" si="12"/>
        <v>276</v>
      </c>
      <c r="N72" s="86">
        <v>1</v>
      </c>
      <c r="O72" s="3"/>
      <c r="P72" s="3"/>
      <c r="Q72" s="3"/>
      <c r="R72" s="3"/>
    </row>
    <row r="73" spans="1:18" ht="17.55" customHeight="1" x14ac:dyDescent="0.3">
      <c r="A73" s="1">
        <f t="shared" si="4"/>
        <v>43731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H73+'22.09'!I73</f>
        <v>386</v>
      </c>
      <c r="J73" s="16">
        <v>3</v>
      </c>
      <c r="K73" s="16">
        <v>1</v>
      </c>
      <c r="L73" s="16">
        <v>1</v>
      </c>
      <c r="M73" s="17">
        <f t="shared" si="12"/>
        <v>378</v>
      </c>
      <c r="N73" s="86">
        <v>5</v>
      </c>
      <c r="O73" s="3"/>
      <c r="P73" s="3"/>
      <c r="Q73" s="3"/>
      <c r="R73" s="3"/>
    </row>
    <row r="74" spans="1:18" ht="17.55" customHeight="1" x14ac:dyDescent="0.3">
      <c r="A74" s="1">
        <f t="shared" si="4"/>
        <v>43731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H74+'22.09'!I74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43731</v>
      </c>
      <c r="B75" s="2">
        <v>1</v>
      </c>
      <c r="C75" s="29"/>
      <c r="D75" s="22" t="s">
        <v>117</v>
      </c>
      <c r="E75" s="23">
        <f>SUM(E45:E74)</f>
        <v>28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28</v>
      </c>
      <c r="I75" s="23">
        <f t="shared" si="13"/>
        <v>18714</v>
      </c>
      <c r="J75" s="23">
        <f t="shared" si="13"/>
        <v>102</v>
      </c>
      <c r="K75" s="23">
        <f t="shared" si="13"/>
        <v>81</v>
      </c>
      <c r="L75" s="23">
        <f t="shared" si="13"/>
        <v>55</v>
      </c>
      <c r="M75" s="23">
        <f t="shared" si="13"/>
        <v>18484</v>
      </c>
      <c r="N75" s="23">
        <f t="shared" si="13"/>
        <v>128</v>
      </c>
      <c r="O75" s="3"/>
      <c r="P75" s="3"/>
      <c r="Q75" s="3"/>
      <c r="R75" s="3"/>
    </row>
    <row r="76" spans="1:18" ht="17.55" customHeight="1" x14ac:dyDescent="0.3">
      <c r="A76" s="1">
        <f t="shared" si="4"/>
        <v>43731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43731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43731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43731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43731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43731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43731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43731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43731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43731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43731</v>
      </c>
      <c r="B86" s="2">
        <v>1</v>
      </c>
      <c r="E86" s="30"/>
    </row>
    <row r="87" spans="1:14" x14ac:dyDescent="0.3">
      <c r="A87" s="1">
        <f t="shared" si="4"/>
        <v>43731</v>
      </c>
      <c r="B87" s="2">
        <v>1</v>
      </c>
      <c r="E87" s="30"/>
    </row>
    <row r="88" spans="1:14" x14ac:dyDescent="0.3">
      <c r="A88" s="1">
        <f t="shared" si="4"/>
        <v>43731</v>
      </c>
      <c r="B88" s="2">
        <v>1</v>
      </c>
      <c r="E88" s="30"/>
    </row>
    <row r="89" spans="1:14" x14ac:dyDescent="0.3">
      <c r="A89" s="1">
        <f t="shared" ref="A89" si="14">$N$3</f>
        <v>43731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K29" sqref="K29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43730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43730</v>
      </c>
      <c r="B2" s="2">
        <v>1</v>
      </c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41"/>
      <c r="N2" s="142"/>
    </row>
    <row r="3" spans="1:20" ht="17.399999999999999" x14ac:dyDescent="0.3">
      <c r="A3" s="1">
        <f t="shared" si="0"/>
        <v>43730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43730</v>
      </c>
      <c r="O3" s="3"/>
      <c r="P3" s="3"/>
      <c r="Q3" s="3"/>
      <c r="R3" s="3"/>
    </row>
    <row r="4" spans="1:20" ht="17.399999999999999" x14ac:dyDescent="0.3">
      <c r="A4" s="1">
        <f t="shared" si="0"/>
        <v>43730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43730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43730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43730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43730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43730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430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2099</v>
      </c>
      <c r="O9" s="3"/>
      <c r="P9" s="3"/>
      <c r="Q9" s="40" t="str">
        <f>"24 N›Uvq ?? msL¨v = "&amp;H36</f>
        <v>24 N›Uvq ?? msL¨v = 430</v>
      </c>
    </row>
    <row r="10" spans="1:20" ht="57.6" x14ac:dyDescent="0.3">
      <c r="A10" s="1">
        <f t="shared" si="0"/>
        <v>43730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1" t="s">
        <v>142</v>
      </c>
      <c r="I10" s="65" t="str">
        <f>"me©‡gvU fwZ©
= "&amp;I36</f>
        <v>me©‡gvU fwZ©
= 84827</v>
      </c>
      <c r="J10" s="65" t="str">
        <f>"ch©v‡jvPbvi Rb¨ †cÖwiZ g„„Zz¨ 
= "&amp;J36</f>
        <v>ch©v‡jvPbvi Rb¨ †cÖwiZ g„„Zz¨ 
= 203</v>
      </c>
      <c r="K10" s="65" t="str">
        <f>"ch©v‡jvPbv m¤úbœK…Z g„„Zz¨ 
= "&amp;K36</f>
        <v>ch©v‡jvPbv m¤úbœK…Z g„„Zz¨ 
= 116</v>
      </c>
      <c r="L10" s="65" t="str">
        <f>"wbwðZ g„„Zz¨ 
= "&amp;L36</f>
        <v>wbwðZ g„„Zz¨ 
= 68</v>
      </c>
      <c r="M10" s="65" t="str">
        <f>"QvocÎ cÖvß †ivMx
 = "&amp;M36</f>
        <v>QvocÎ cÖvß †ivMx
 = 82525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43730</v>
      </c>
      <c r="B11" s="2" t="s">
        <v>9</v>
      </c>
      <c r="C11" s="12">
        <v>1</v>
      </c>
      <c r="D11" s="57" t="s">
        <v>10</v>
      </c>
      <c r="E11" s="13">
        <v>19</v>
      </c>
      <c r="F11" s="13">
        <v>0</v>
      </c>
      <c r="G11" s="13">
        <v>0</v>
      </c>
      <c r="H11" s="82">
        <f>SUM(E11:G11)</f>
        <v>19</v>
      </c>
      <c r="I11" s="104">
        <f>H11+'21.09'!I11</f>
        <v>7412</v>
      </c>
      <c r="J11" s="13">
        <v>23</v>
      </c>
      <c r="K11" s="13">
        <v>13</v>
      </c>
      <c r="L11" s="13">
        <v>5</v>
      </c>
      <c r="M11" s="14">
        <f t="shared" ref="M11:M23" si="1">I11-N11-J11</f>
        <v>7204</v>
      </c>
      <c r="N11" s="85">
        <v>185</v>
      </c>
      <c r="O11" s="3"/>
      <c r="P11" s="3"/>
      <c r="Q11" s="3"/>
      <c r="R11" s="3"/>
    </row>
    <row r="12" spans="1:20" x14ac:dyDescent="0.3">
      <c r="A12" s="1">
        <f t="shared" si="0"/>
        <v>43730</v>
      </c>
      <c r="B12" s="2" t="s">
        <v>11</v>
      </c>
      <c r="C12" s="15">
        <v>2</v>
      </c>
      <c r="D12" s="59" t="s">
        <v>144</v>
      </c>
      <c r="E12" s="13">
        <v>35</v>
      </c>
      <c r="F12" s="13">
        <v>0</v>
      </c>
      <c r="G12" s="13">
        <v>0</v>
      </c>
      <c r="H12" s="83">
        <f t="shared" ref="H12:H23" si="2">SUM(E12:G12)</f>
        <v>35</v>
      </c>
      <c r="I12" s="105">
        <f>H12+'21.09'!I12</f>
        <v>4326</v>
      </c>
      <c r="J12" s="16">
        <v>2</v>
      </c>
      <c r="K12" s="16">
        <v>0</v>
      </c>
      <c r="L12" s="16">
        <v>0</v>
      </c>
      <c r="M12" s="17">
        <f t="shared" si="1"/>
        <v>4161</v>
      </c>
      <c r="N12" s="86">
        <v>163</v>
      </c>
      <c r="O12" s="3"/>
      <c r="P12" s="3"/>
      <c r="Q12" s="3"/>
      <c r="R12" s="3"/>
    </row>
    <row r="13" spans="1:20" x14ac:dyDescent="0.3">
      <c r="A13" s="1">
        <f t="shared" si="0"/>
        <v>43730</v>
      </c>
      <c r="B13" s="2" t="s">
        <v>12</v>
      </c>
      <c r="C13" s="15">
        <v>3</v>
      </c>
      <c r="D13" s="59" t="s">
        <v>13</v>
      </c>
      <c r="E13" s="13">
        <v>6</v>
      </c>
      <c r="F13" s="13">
        <v>0</v>
      </c>
      <c r="G13" s="13">
        <v>0</v>
      </c>
      <c r="H13" s="83">
        <f t="shared" si="2"/>
        <v>6</v>
      </c>
      <c r="I13" s="105">
        <f>H13+'21.09'!I13</f>
        <v>1349</v>
      </c>
      <c r="J13" s="16">
        <v>10</v>
      </c>
      <c r="K13" s="16">
        <v>4</v>
      </c>
      <c r="L13" s="16">
        <v>4</v>
      </c>
      <c r="M13" s="17">
        <f t="shared" si="1"/>
        <v>1309</v>
      </c>
      <c r="N13" s="86">
        <v>30</v>
      </c>
      <c r="O13" s="3"/>
      <c r="Q13" s="3"/>
      <c r="R13" s="3"/>
    </row>
    <row r="14" spans="1:20" x14ac:dyDescent="0.3">
      <c r="A14" s="1">
        <f t="shared" si="0"/>
        <v>43730</v>
      </c>
      <c r="B14" s="2" t="s">
        <v>14</v>
      </c>
      <c r="C14" s="15">
        <v>4</v>
      </c>
      <c r="D14" s="59" t="s">
        <v>145</v>
      </c>
      <c r="E14" s="13">
        <v>10</v>
      </c>
      <c r="F14" s="13">
        <v>0</v>
      </c>
      <c r="G14" s="13">
        <v>0</v>
      </c>
      <c r="H14" s="83">
        <f t="shared" si="2"/>
        <v>10</v>
      </c>
      <c r="I14" s="105">
        <f>H14+'21.09'!I14</f>
        <v>3272</v>
      </c>
      <c r="J14" s="16">
        <v>7</v>
      </c>
      <c r="K14" s="16">
        <v>3</v>
      </c>
      <c r="L14" s="16">
        <v>0</v>
      </c>
      <c r="M14" s="17">
        <f t="shared" si="1"/>
        <v>3164</v>
      </c>
      <c r="N14" s="86">
        <v>101</v>
      </c>
      <c r="O14" s="3"/>
      <c r="P14" s="3"/>
      <c r="Q14" s="3"/>
      <c r="R14" s="3"/>
    </row>
    <row r="15" spans="1:20" ht="17.399999999999999" x14ac:dyDescent="0.3">
      <c r="A15" s="1">
        <f t="shared" si="0"/>
        <v>43730</v>
      </c>
      <c r="B15" s="2" t="s">
        <v>19</v>
      </c>
      <c r="C15" s="15">
        <v>5</v>
      </c>
      <c r="D15" s="59" t="s">
        <v>20</v>
      </c>
      <c r="E15" s="13">
        <v>8</v>
      </c>
      <c r="F15" s="13">
        <v>0</v>
      </c>
      <c r="G15" s="13">
        <v>0</v>
      </c>
      <c r="H15" s="83">
        <f t="shared" si="2"/>
        <v>8</v>
      </c>
      <c r="I15" s="105">
        <f>H15+'21.09'!I15</f>
        <v>1418</v>
      </c>
      <c r="J15" s="16">
        <v>3</v>
      </c>
      <c r="K15" s="16">
        <v>2</v>
      </c>
      <c r="L15" s="16">
        <v>2</v>
      </c>
      <c r="M15" s="17">
        <f t="shared" si="1"/>
        <v>1368</v>
      </c>
      <c r="N15" s="86">
        <v>47</v>
      </c>
      <c r="O15" s="3"/>
      <c r="P15" s="3"/>
      <c r="Q15" s="3"/>
      <c r="R15" s="3"/>
    </row>
    <row r="16" spans="1:20" ht="17.399999999999999" x14ac:dyDescent="0.3">
      <c r="A16" s="1">
        <f t="shared" si="0"/>
        <v>43730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H16+'21.09'!I16</f>
        <v>971</v>
      </c>
      <c r="J16" s="16"/>
      <c r="K16" s="16"/>
      <c r="L16" s="16">
        <v>0</v>
      </c>
      <c r="M16" s="17">
        <f t="shared" si="1"/>
        <v>958</v>
      </c>
      <c r="N16" s="86">
        <v>13</v>
      </c>
      <c r="O16" s="3"/>
      <c r="P16" s="3"/>
      <c r="Q16" s="3"/>
      <c r="R16" s="3"/>
    </row>
    <row r="17" spans="1:18" x14ac:dyDescent="0.3">
      <c r="A17" s="1">
        <f t="shared" si="0"/>
        <v>43730</v>
      </c>
      <c r="B17" s="2" t="s">
        <v>23</v>
      </c>
      <c r="C17" s="15">
        <v>7</v>
      </c>
      <c r="D17" s="61" t="s">
        <v>24</v>
      </c>
      <c r="E17" s="13">
        <v>13</v>
      </c>
      <c r="F17" s="13">
        <v>0</v>
      </c>
      <c r="G17" s="13">
        <v>0</v>
      </c>
      <c r="H17" s="83">
        <f t="shared" si="2"/>
        <v>13</v>
      </c>
      <c r="I17" s="105">
        <f>H17+'21.09'!I17</f>
        <v>3726</v>
      </c>
      <c r="J17" s="16">
        <v>15</v>
      </c>
      <c r="K17" s="16">
        <v>4</v>
      </c>
      <c r="L17" s="16">
        <v>2</v>
      </c>
      <c r="M17" s="17">
        <f t="shared" si="1"/>
        <v>3636</v>
      </c>
      <c r="N17" s="86">
        <v>75</v>
      </c>
      <c r="O17" s="3"/>
      <c r="P17" s="3"/>
      <c r="Q17" s="3"/>
      <c r="R17" s="3"/>
    </row>
    <row r="18" spans="1:18" ht="17.399999999999999" x14ac:dyDescent="0.3">
      <c r="A18" s="1">
        <f t="shared" si="0"/>
        <v>43730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H18+'21.09'!I18</f>
        <v>337</v>
      </c>
      <c r="J18" s="16"/>
      <c r="K18" s="16"/>
      <c r="L18" s="16">
        <v>0</v>
      </c>
      <c r="M18" s="17">
        <f t="shared" si="1"/>
        <v>336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43730</v>
      </c>
      <c r="B19" s="2" t="s">
        <v>27</v>
      </c>
      <c r="C19" s="15">
        <v>9</v>
      </c>
      <c r="D19" s="61" t="s">
        <v>28</v>
      </c>
      <c r="E19" s="13">
        <v>2</v>
      </c>
      <c r="F19" s="13">
        <v>0</v>
      </c>
      <c r="G19" s="13">
        <v>0</v>
      </c>
      <c r="H19" s="83">
        <f t="shared" si="2"/>
        <v>2</v>
      </c>
      <c r="I19" s="105">
        <f>H19+'21.09'!I19</f>
        <v>1621</v>
      </c>
      <c r="J19" s="16">
        <v>0</v>
      </c>
      <c r="K19" s="16">
        <v>0</v>
      </c>
      <c r="L19" s="16">
        <v>0</v>
      </c>
      <c r="M19" s="17">
        <f t="shared" si="1"/>
        <v>1580</v>
      </c>
      <c r="N19" s="86">
        <v>41</v>
      </c>
      <c r="O19" s="3"/>
      <c r="P19" s="3"/>
      <c r="Q19" s="3"/>
      <c r="R19" s="3"/>
    </row>
    <row r="20" spans="1:18" x14ac:dyDescent="0.3">
      <c r="A20" s="1">
        <f t="shared" si="0"/>
        <v>43730</v>
      </c>
      <c r="B20" s="2" t="s">
        <v>29</v>
      </c>
      <c r="C20" s="15">
        <v>10</v>
      </c>
      <c r="D20" s="59" t="s">
        <v>30</v>
      </c>
      <c r="E20" s="13">
        <v>7</v>
      </c>
      <c r="F20" s="13">
        <v>0</v>
      </c>
      <c r="G20" s="13">
        <v>0</v>
      </c>
      <c r="H20" s="83">
        <f t="shared" si="2"/>
        <v>7</v>
      </c>
      <c r="I20" s="105">
        <f>H20+'21.09'!I20</f>
        <v>2715</v>
      </c>
      <c r="J20" s="16">
        <v>2</v>
      </c>
      <c r="K20" s="16">
        <v>2</v>
      </c>
      <c r="L20" s="16">
        <v>2</v>
      </c>
      <c r="M20" s="17">
        <f t="shared" si="1"/>
        <v>2646</v>
      </c>
      <c r="N20" s="86">
        <v>67</v>
      </c>
      <c r="O20" s="3"/>
      <c r="P20" s="3"/>
      <c r="Q20" s="3"/>
      <c r="R20" s="3"/>
    </row>
    <row r="21" spans="1:18" ht="22.2" customHeight="1" x14ac:dyDescent="0.3">
      <c r="A21" s="1">
        <f t="shared" si="0"/>
        <v>43730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H21+'21.09'!I21</f>
        <v>235</v>
      </c>
      <c r="J21" s="16"/>
      <c r="K21" s="16"/>
      <c r="L21" s="16"/>
      <c r="M21" s="17">
        <f t="shared" si="1"/>
        <v>235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H22+'21.09'!I22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43730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102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102</v>
      </c>
      <c r="I24" s="94">
        <f t="shared" si="3"/>
        <v>27457</v>
      </c>
      <c r="J24" s="92">
        <f t="shared" si="3"/>
        <v>62</v>
      </c>
      <c r="K24" s="92">
        <f t="shared" si="3"/>
        <v>28</v>
      </c>
      <c r="L24" s="92">
        <f t="shared" si="3"/>
        <v>15</v>
      </c>
      <c r="M24" s="95">
        <f t="shared" si="3"/>
        <v>26672</v>
      </c>
      <c r="N24" s="96">
        <f t="shared" si="3"/>
        <v>723</v>
      </c>
      <c r="O24" s="3"/>
      <c r="P24" s="3"/>
      <c r="Q24" s="3"/>
      <c r="R24" s="3"/>
    </row>
    <row r="25" spans="1:18" x14ac:dyDescent="0.3">
      <c r="A25" s="1">
        <f t="shared" ref="A25:A88" si="4">$N$3</f>
        <v>43730</v>
      </c>
      <c r="B25" s="2">
        <v>1</v>
      </c>
      <c r="C25" s="78"/>
      <c r="D25" s="79" t="s">
        <v>119</v>
      </c>
      <c r="E25" s="97">
        <f>E75</f>
        <v>30</v>
      </c>
      <c r="F25" s="98">
        <f t="shared" ref="F25:N25" si="5">F75</f>
        <v>0</v>
      </c>
      <c r="G25" s="98">
        <f t="shared" si="5"/>
        <v>0</v>
      </c>
      <c r="H25" s="99">
        <f t="shared" si="5"/>
        <v>30</v>
      </c>
      <c r="I25" s="97">
        <f t="shared" si="5"/>
        <v>18686</v>
      </c>
      <c r="J25" s="98">
        <f t="shared" si="5"/>
        <v>101</v>
      </c>
      <c r="K25" s="98">
        <f t="shared" si="5"/>
        <v>74</v>
      </c>
      <c r="L25" s="100">
        <f t="shared" si="5"/>
        <v>49</v>
      </c>
      <c r="M25" s="101">
        <f t="shared" si="5"/>
        <v>18433</v>
      </c>
      <c r="N25" s="102">
        <f t="shared" si="5"/>
        <v>152</v>
      </c>
      <c r="O25" s="3"/>
      <c r="P25" s="3"/>
      <c r="Q25" s="3"/>
      <c r="R25" s="3"/>
    </row>
    <row r="26" spans="1:18" x14ac:dyDescent="0.3">
      <c r="A26" s="1">
        <f t="shared" si="4"/>
        <v>43730</v>
      </c>
      <c r="B26" s="2">
        <v>1</v>
      </c>
      <c r="C26" s="78"/>
      <c r="D26" s="79" t="s">
        <v>154</v>
      </c>
      <c r="E26" s="97">
        <f>E24+E25</f>
        <v>132</v>
      </c>
      <c r="F26" s="98">
        <f t="shared" ref="F26:N26" si="6">F24+F25</f>
        <v>0</v>
      </c>
      <c r="G26" s="98">
        <f t="shared" si="6"/>
        <v>0</v>
      </c>
      <c r="H26" s="99">
        <f t="shared" si="6"/>
        <v>132</v>
      </c>
      <c r="I26" s="97">
        <f t="shared" si="6"/>
        <v>46143</v>
      </c>
      <c r="J26" s="98">
        <f t="shared" si="6"/>
        <v>163</v>
      </c>
      <c r="K26" s="98">
        <f t="shared" si="6"/>
        <v>102</v>
      </c>
      <c r="L26" s="100">
        <f t="shared" si="6"/>
        <v>64</v>
      </c>
      <c r="M26" s="101">
        <f t="shared" si="6"/>
        <v>45105</v>
      </c>
      <c r="N26" s="102">
        <f t="shared" si="6"/>
        <v>875</v>
      </c>
      <c r="O26" s="3"/>
      <c r="P26" s="67"/>
      <c r="Q26" s="3"/>
      <c r="R26" s="3"/>
    </row>
    <row r="27" spans="1:18" x14ac:dyDescent="0.3">
      <c r="A27" s="1">
        <f t="shared" si="4"/>
        <v>43730</v>
      </c>
      <c r="B27" s="2">
        <v>1</v>
      </c>
      <c r="C27" s="80"/>
      <c r="D27" s="81" t="s">
        <v>120</v>
      </c>
      <c r="E27" s="97">
        <f>SUM(E28:E35)</f>
        <v>298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298</v>
      </c>
      <c r="I27" s="97">
        <f t="shared" si="7"/>
        <v>38684</v>
      </c>
      <c r="J27" s="98">
        <f t="shared" si="7"/>
        <v>40</v>
      </c>
      <c r="K27" s="98">
        <f t="shared" si="7"/>
        <v>14</v>
      </c>
      <c r="L27" s="100">
        <f t="shared" si="7"/>
        <v>4</v>
      </c>
      <c r="M27" s="101">
        <f t="shared" si="7"/>
        <v>37420</v>
      </c>
      <c r="N27" s="102">
        <f t="shared" si="7"/>
        <v>1224</v>
      </c>
      <c r="O27" s="3"/>
      <c r="P27" s="3"/>
      <c r="Q27" s="3"/>
      <c r="R27" s="3"/>
    </row>
    <row r="28" spans="1:18" x14ac:dyDescent="0.3">
      <c r="A28" s="1">
        <f t="shared" si="4"/>
        <v>43730</v>
      </c>
      <c r="B28" s="2" t="s">
        <v>31</v>
      </c>
      <c r="C28" s="12">
        <v>1</v>
      </c>
      <c r="D28" s="48" t="s">
        <v>32</v>
      </c>
      <c r="E28" s="13">
        <v>49</v>
      </c>
      <c r="F28" s="13">
        <v>0</v>
      </c>
      <c r="G28" s="13">
        <v>0</v>
      </c>
      <c r="H28" s="82">
        <f t="shared" ref="H28:H35" si="8">SUM(E28:G28)</f>
        <v>49</v>
      </c>
      <c r="I28" s="104">
        <f>H28+'21.09'!I28</f>
        <v>9637</v>
      </c>
      <c r="J28" s="13">
        <v>9</v>
      </c>
      <c r="K28" s="13">
        <v>2</v>
      </c>
      <c r="L28" s="13">
        <v>1</v>
      </c>
      <c r="M28" s="14">
        <f t="shared" ref="M28:M35" si="9">I28-N28-J28</f>
        <v>9373</v>
      </c>
      <c r="N28" s="85">
        <v>255</v>
      </c>
      <c r="O28" s="3"/>
      <c r="P28" s="3"/>
      <c r="Q28" s="3"/>
      <c r="R28" s="3"/>
    </row>
    <row r="29" spans="1:18" x14ac:dyDescent="0.3">
      <c r="A29" s="1">
        <f t="shared" si="4"/>
        <v>43730</v>
      </c>
      <c r="B29" s="2" t="s">
        <v>33</v>
      </c>
      <c r="C29" s="15">
        <v>2</v>
      </c>
      <c r="D29" s="50" t="s">
        <v>156</v>
      </c>
      <c r="E29" s="13">
        <v>39</v>
      </c>
      <c r="F29" s="13">
        <v>0</v>
      </c>
      <c r="G29" s="13">
        <v>0</v>
      </c>
      <c r="H29" s="83">
        <f t="shared" si="8"/>
        <v>39</v>
      </c>
      <c r="I29" s="105">
        <f>H29+'21.09'!I29</f>
        <v>6458</v>
      </c>
      <c r="J29" s="16">
        <v>5</v>
      </c>
      <c r="K29" s="16">
        <v>2</v>
      </c>
      <c r="L29" s="16">
        <v>0</v>
      </c>
      <c r="M29" s="17">
        <f t="shared" si="9"/>
        <v>6286</v>
      </c>
      <c r="N29" s="86">
        <v>167</v>
      </c>
      <c r="O29" s="3"/>
      <c r="P29" s="3"/>
      <c r="Q29" s="3"/>
      <c r="R29" s="3"/>
    </row>
    <row r="30" spans="1:18" x14ac:dyDescent="0.3">
      <c r="A30" s="1">
        <f t="shared" si="4"/>
        <v>43730</v>
      </c>
      <c r="B30" s="2" t="s">
        <v>35</v>
      </c>
      <c r="C30" s="15">
        <v>3</v>
      </c>
      <c r="D30" s="50" t="s">
        <v>36</v>
      </c>
      <c r="E30" s="13">
        <v>90</v>
      </c>
      <c r="F30" s="13">
        <v>0</v>
      </c>
      <c r="G30" s="13">
        <v>0</v>
      </c>
      <c r="H30" s="83">
        <f t="shared" si="8"/>
        <v>90</v>
      </c>
      <c r="I30" s="105">
        <f>H30+'21.09'!I30</f>
        <v>8184</v>
      </c>
      <c r="J30" s="16">
        <v>10</v>
      </c>
      <c r="K30" s="16">
        <v>7</v>
      </c>
      <c r="L30" s="16">
        <v>2</v>
      </c>
      <c r="M30" s="17">
        <f t="shared" si="9"/>
        <v>7747</v>
      </c>
      <c r="N30" s="86">
        <v>427</v>
      </c>
      <c r="O30" s="3"/>
      <c r="P30" s="3"/>
      <c r="Q30" s="3"/>
      <c r="R30" s="3"/>
    </row>
    <row r="31" spans="1:18" x14ac:dyDescent="0.3">
      <c r="A31" s="1">
        <f t="shared" si="4"/>
        <v>43730</v>
      </c>
      <c r="B31" s="2" t="s">
        <v>37</v>
      </c>
      <c r="C31" s="15">
        <v>4</v>
      </c>
      <c r="D31" s="50" t="s">
        <v>38</v>
      </c>
      <c r="E31" s="13">
        <v>9</v>
      </c>
      <c r="F31" s="13">
        <v>0</v>
      </c>
      <c r="G31" s="13">
        <v>0</v>
      </c>
      <c r="H31" s="83">
        <f t="shared" si="8"/>
        <v>9</v>
      </c>
      <c r="I31" s="105">
        <f>H31+'21.09'!I31</f>
        <v>1921</v>
      </c>
      <c r="J31" s="16">
        <v>4</v>
      </c>
      <c r="K31" s="16">
        <v>1</v>
      </c>
      <c r="L31" s="16">
        <v>1</v>
      </c>
      <c r="M31" s="17">
        <f t="shared" si="9"/>
        <v>1884</v>
      </c>
      <c r="N31" s="86">
        <v>33</v>
      </c>
      <c r="O31" s="3"/>
      <c r="P31" s="3"/>
      <c r="Q31" s="3"/>
      <c r="R31" s="3"/>
    </row>
    <row r="32" spans="1:18" x14ac:dyDescent="0.3">
      <c r="A32" s="1">
        <f t="shared" si="4"/>
        <v>43730</v>
      </c>
      <c r="B32" s="2" t="s">
        <v>39</v>
      </c>
      <c r="C32" s="15">
        <v>5</v>
      </c>
      <c r="D32" s="50" t="s">
        <v>40</v>
      </c>
      <c r="E32" s="13">
        <v>31</v>
      </c>
      <c r="F32" s="13">
        <v>0</v>
      </c>
      <c r="G32" s="13">
        <v>0</v>
      </c>
      <c r="H32" s="83">
        <f t="shared" si="8"/>
        <v>31</v>
      </c>
      <c r="I32" s="105">
        <f>H32+'21.09'!I32</f>
        <v>4098</v>
      </c>
      <c r="J32" s="16">
        <v>4</v>
      </c>
      <c r="K32" s="16">
        <v>0</v>
      </c>
      <c r="L32" s="16">
        <v>0</v>
      </c>
      <c r="M32" s="17">
        <f t="shared" si="9"/>
        <v>3994</v>
      </c>
      <c r="N32" s="86">
        <v>100</v>
      </c>
      <c r="O32" s="3"/>
      <c r="P32" s="3"/>
      <c r="Q32" s="3"/>
      <c r="R32" s="3"/>
    </row>
    <row r="33" spans="1:18" x14ac:dyDescent="0.3">
      <c r="A33" s="1">
        <f t="shared" si="4"/>
        <v>43730</v>
      </c>
      <c r="B33" s="2" t="s">
        <v>41</v>
      </c>
      <c r="C33" s="15">
        <v>6</v>
      </c>
      <c r="D33" s="50" t="s">
        <v>42</v>
      </c>
      <c r="E33" s="13">
        <v>65</v>
      </c>
      <c r="F33" s="13">
        <v>0</v>
      </c>
      <c r="G33" s="13">
        <v>0</v>
      </c>
      <c r="H33" s="83">
        <f t="shared" si="8"/>
        <v>65</v>
      </c>
      <c r="I33" s="105">
        <f>H33+'21.09'!I33</f>
        <v>5391</v>
      </c>
      <c r="J33" s="16">
        <v>5</v>
      </c>
      <c r="K33" s="16">
        <v>2</v>
      </c>
      <c r="L33" s="16">
        <v>0</v>
      </c>
      <c r="M33" s="17">
        <f t="shared" si="9"/>
        <v>5188</v>
      </c>
      <c r="N33" s="86">
        <v>198</v>
      </c>
      <c r="O33" s="3"/>
      <c r="P33" s="3"/>
      <c r="Q33" s="3"/>
      <c r="R33" s="3"/>
    </row>
    <row r="34" spans="1:18" x14ac:dyDescent="0.3">
      <c r="A34" s="1">
        <f t="shared" si="4"/>
        <v>43730</v>
      </c>
      <c r="B34" s="2" t="s">
        <v>43</v>
      </c>
      <c r="C34" s="15">
        <v>7</v>
      </c>
      <c r="D34" s="50" t="s">
        <v>44</v>
      </c>
      <c r="E34" s="13">
        <v>8</v>
      </c>
      <c r="F34" s="13">
        <v>0</v>
      </c>
      <c r="G34" s="13">
        <v>0</v>
      </c>
      <c r="H34" s="83">
        <f t="shared" si="8"/>
        <v>8</v>
      </c>
      <c r="I34" s="105">
        <f>H34+'21.09'!I34</f>
        <v>907</v>
      </c>
      <c r="J34" s="16">
        <v>0</v>
      </c>
      <c r="K34" s="16">
        <v>0</v>
      </c>
      <c r="L34" s="16">
        <v>0</v>
      </c>
      <c r="M34" s="17">
        <f t="shared" si="9"/>
        <v>890</v>
      </c>
      <c r="N34" s="86">
        <v>17</v>
      </c>
      <c r="O34" s="3"/>
      <c r="P34" s="3"/>
      <c r="Q34" s="3"/>
      <c r="R34" s="3"/>
    </row>
    <row r="35" spans="1:18" x14ac:dyDescent="0.3">
      <c r="A35" s="1">
        <f t="shared" si="4"/>
        <v>43730</v>
      </c>
      <c r="B35" s="2" t="s">
        <v>45</v>
      </c>
      <c r="C35" s="20">
        <v>8</v>
      </c>
      <c r="D35" s="54" t="s">
        <v>46</v>
      </c>
      <c r="E35" s="13">
        <v>7</v>
      </c>
      <c r="F35" s="13">
        <v>0</v>
      </c>
      <c r="G35" s="13">
        <v>0</v>
      </c>
      <c r="H35" s="84">
        <f t="shared" si="8"/>
        <v>7</v>
      </c>
      <c r="I35" s="106">
        <f>H35+'21.09'!I35</f>
        <v>2088</v>
      </c>
      <c r="J35" s="18">
        <v>3</v>
      </c>
      <c r="K35" s="18">
        <v>0</v>
      </c>
      <c r="L35" s="18">
        <v>0</v>
      </c>
      <c r="M35" s="19">
        <f t="shared" si="9"/>
        <v>2058</v>
      </c>
      <c r="N35" s="87">
        <v>27</v>
      </c>
      <c r="O35" s="3"/>
      <c r="P35" s="3"/>
      <c r="Q35" s="3"/>
      <c r="R35" s="3"/>
    </row>
    <row r="36" spans="1:18" x14ac:dyDescent="0.3">
      <c r="A36" s="1">
        <f t="shared" si="4"/>
        <v>43730</v>
      </c>
      <c r="B36" s="2">
        <v>1</v>
      </c>
      <c r="C36" s="103"/>
      <c r="D36" s="22" t="s">
        <v>47</v>
      </c>
      <c r="E36" s="23">
        <f>SUM(E26:E27)</f>
        <v>430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430</v>
      </c>
      <c r="I36" s="23">
        <f t="shared" si="10"/>
        <v>84827</v>
      </c>
      <c r="J36" s="23">
        <f t="shared" si="10"/>
        <v>203</v>
      </c>
      <c r="K36" s="23">
        <f t="shared" si="10"/>
        <v>116</v>
      </c>
      <c r="L36" s="23">
        <f t="shared" si="10"/>
        <v>68</v>
      </c>
      <c r="M36" s="23">
        <f t="shared" si="10"/>
        <v>82525</v>
      </c>
      <c r="N36" s="23">
        <f t="shared" si="10"/>
        <v>2099</v>
      </c>
      <c r="O36" s="3"/>
      <c r="P36" s="3"/>
      <c r="Q36" s="3"/>
      <c r="R36" s="3"/>
    </row>
    <row r="37" spans="1:18" ht="21.6" customHeight="1" x14ac:dyDescent="0.3">
      <c r="A37" s="1">
        <f t="shared" si="4"/>
        <v>43730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43730</v>
      </c>
      <c r="B38" s="64">
        <v>1</v>
      </c>
      <c r="C38" s="69"/>
      <c r="D38" s="306" t="s">
        <v>185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43730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43730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43730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43730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43730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30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152</v>
      </c>
      <c r="O43" s="3"/>
      <c r="P43" s="3"/>
      <c r="Q43" s="3"/>
      <c r="R43" s="3"/>
    </row>
    <row r="44" spans="1:18" ht="58.2" customHeight="1" x14ac:dyDescent="0.3">
      <c r="A44" s="1">
        <f t="shared" si="4"/>
        <v>43730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1" t="s">
        <v>142</v>
      </c>
      <c r="I44" s="65" t="str">
        <f>"me©‡gvU fwZ© 
= "&amp;I75</f>
        <v>me©‡gvU fwZ© 
= 18686</v>
      </c>
      <c r="J44" s="65" t="str">
        <f>"ch©v‡jvPbvi Rb¨ †cÖwiZ g„„Zz¨ 
= "&amp;J75</f>
        <v>ch©v‡jvPbvi Rb¨ †cÖwiZ g„„Zz¨ 
= 101</v>
      </c>
      <c r="K44" s="65" t="str">
        <f>"ch©v‡jvPbv m¤úbœK…Z g„„Zz¨ 
= "&amp;K75</f>
        <v>ch©v‡jvPbv m¤úbœK…Z g„„Zz¨ 
= 74</v>
      </c>
      <c r="L44" s="65" t="str">
        <f>"wbwðZ g„„Zz¨ 
= "&amp;L75</f>
        <v>wbwðZ g„„Zz¨ 
= 49</v>
      </c>
      <c r="M44" s="65" t="str">
        <f>"QvocÎ cÖvß †ivMx
 = "&amp;M75</f>
        <v>QvocÎ cÖvß †ivMx
 = 18433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43730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H45+'21.09'!I45</f>
        <v>1165</v>
      </c>
      <c r="J45" s="13">
        <v>3</v>
      </c>
      <c r="K45" s="13">
        <v>2</v>
      </c>
      <c r="L45" s="13">
        <v>1</v>
      </c>
      <c r="M45" s="14">
        <f t="shared" ref="M45:M74" si="12">I45-N45-J45</f>
        <v>1159</v>
      </c>
      <c r="N45" s="85">
        <v>3</v>
      </c>
      <c r="O45" s="3"/>
      <c r="P45" s="3"/>
      <c r="Q45" s="3"/>
      <c r="R45" s="3"/>
    </row>
    <row r="46" spans="1:18" ht="17.55" customHeight="1" x14ac:dyDescent="0.3">
      <c r="A46" s="1">
        <f t="shared" si="4"/>
        <v>43730</v>
      </c>
      <c r="B46" s="2" t="s">
        <v>15</v>
      </c>
      <c r="C46" s="33">
        <v>2</v>
      </c>
      <c r="D46" s="50" t="s">
        <v>16</v>
      </c>
      <c r="E46" s="13">
        <v>1</v>
      </c>
      <c r="F46" s="13">
        <v>0</v>
      </c>
      <c r="G46" s="13">
        <v>0</v>
      </c>
      <c r="H46" s="83">
        <f t="shared" si="11"/>
        <v>1</v>
      </c>
      <c r="I46" s="105">
        <f>H46+'21.09'!I46</f>
        <v>1740</v>
      </c>
      <c r="J46" s="16">
        <v>10</v>
      </c>
      <c r="K46" s="16">
        <v>6</v>
      </c>
      <c r="L46" s="16">
        <v>4</v>
      </c>
      <c r="M46" s="17">
        <f t="shared" si="12"/>
        <v>1712</v>
      </c>
      <c r="N46" s="86">
        <v>18</v>
      </c>
      <c r="O46" s="3"/>
      <c r="P46" s="3"/>
      <c r="Q46" s="3"/>
      <c r="R46" s="3"/>
    </row>
    <row r="47" spans="1:18" ht="17.55" customHeight="1" x14ac:dyDescent="0.3">
      <c r="A47" s="1">
        <f t="shared" si="4"/>
        <v>43730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H47+'21.09'!I47</f>
        <v>630</v>
      </c>
      <c r="J47" s="16">
        <v>4</v>
      </c>
      <c r="K47" s="16">
        <v>2</v>
      </c>
      <c r="L47" s="16">
        <v>1</v>
      </c>
      <c r="M47" s="17">
        <f t="shared" si="12"/>
        <v>622</v>
      </c>
      <c r="N47" s="86">
        <v>4</v>
      </c>
      <c r="O47" s="3"/>
      <c r="P47" s="3"/>
      <c r="Q47" s="3"/>
      <c r="R47" s="3"/>
    </row>
    <row r="48" spans="1:18" ht="17.55" customHeight="1" x14ac:dyDescent="0.3">
      <c r="A48" s="1">
        <f t="shared" si="4"/>
        <v>43730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H48+'21.09'!I48</f>
        <v>712</v>
      </c>
      <c r="J48" s="16">
        <v>7</v>
      </c>
      <c r="K48" s="16">
        <v>5</v>
      </c>
      <c r="L48" s="16">
        <v>3</v>
      </c>
      <c r="M48" s="17">
        <f t="shared" si="12"/>
        <v>696</v>
      </c>
      <c r="N48" s="86">
        <v>9</v>
      </c>
      <c r="O48" s="3"/>
      <c r="P48" s="3"/>
      <c r="Q48" s="3"/>
      <c r="R48" s="3"/>
    </row>
    <row r="49" spans="1:18" ht="17.55" customHeight="1" x14ac:dyDescent="0.3">
      <c r="A49" s="1">
        <f t="shared" si="4"/>
        <v>43730</v>
      </c>
      <c r="B49" s="2" t="s">
        <v>65</v>
      </c>
      <c r="C49" s="33">
        <v>5</v>
      </c>
      <c r="D49" s="50" t="s">
        <v>66</v>
      </c>
      <c r="E49" s="13">
        <v>2</v>
      </c>
      <c r="F49" s="13">
        <v>0</v>
      </c>
      <c r="G49" s="13">
        <v>0</v>
      </c>
      <c r="H49" s="83">
        <f t="shared" si="11"/>
        <v>2</v>
      </c>
      <c r="I49" s="105">
        <f>H49+'21.09'!I49</f>
        <v>860</v>
      </c>
      <c r="J49" s="16">
        <v>12</v>
      </c>
      <c r="K49" s="16">
        <v>10</v>
      </c>
      <c r="L49" s="16">
        <v>10</v>
      </c>
      <c r="M49" s="17">
        <f t="shared" si="12"/>
        <v>843</v>
      </c>
      <c r="N49" s="86">
        <v>5</v>
      </c>
      <c r="O49" s="3"/>
      <c r="P49" s="3"/>
      <c r="Q49" s="3"/>
      <c r="R49" s="3"/>
    </row>
    <row r="50" spans="1:18" ht="17.55" customHeight="1" x14ac:dyDescent="0.3">
      <c r="A50" s="1">
        <f t="shared" si="4"/>
        <v>43730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H50+'21.09'!I50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43730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H51+'21.09'!I51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43730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H52+'21.09'!I52</f>
        <v>336</v>
      </c>
      <c r="J52" s="16">
        <v>1</v>
      </c>
      <c r="K52" s="16">
        <v>1</v>
      </c>
      <c r="L52" s="16">
        <v>1</v>
      </c>
      <c r="M52" s="17">
        <f t="shared" si="12"/>
        <v>326</v>
      </c>
      <c r="N52" s="86">
        <v>9</v>
      </c>
      <c r="O52" s="3"/>
      <c r="P52" s="3"/>
      <c r="Q52" s="3"/>
      <c r="R52" s="3"/>
    </row>
    <row r="53" spans="1:18" ht="17.55" customHeight="1" x14ac:dyDescent="0.3">
      <c r="A53" s="1">
        <f t="shared" si="4"/>
        <v>43730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H53+'21.09'!I53</f>
        <v>207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43730</v>
      </c>
      <c r="B54" s="2" t="s">
        <v>75</v>
      </c>
      <c r="C54" s="33">
        <v>10</v>
      </c>
      <c r="D54" s="50" t="s">
        <v>76</v>
      </c>
      <c r="E54" s="13">
        <v>4</v>
      </c>
      <c r="F54" s="13">
        <v>0</v>
      </c>
      <c r="G54" s="13">
        <v>0</v>
      </c>
      <c r="H54" s="83">
        <f t="shared" si="11"/>
        <v>4</v>
      </c>
      <c r="I54" s="105">
        <f>H54+'21.09'!I54</f>
        <v>1581</v>
      </c>
      <c r="J54" s="16">
        <v>1</v>
      </c>
      <c r="K54" s="16">
        <v>0</v>
      </c>
      <c r="L54" s="16">
        <v>0</v>
      </c>
      <c r="M54" s="17">
        <f t="shared" si="12"/>
        <v>1567</v>
      </c>
      <c r="N54" s="86">
        <v>13</v>
      </c>
      <c r="O54" s="3"/>
      <c r="P54" s="3"/>
      <c r="Q54" s="3"/>
      <c r="R54" s="3"/>
    </row>
    <row r="55" spans="1:18" ht="17.55" customHeight="1" x14ac:dyDescent="0.3">
      <c r="A55" s="1">
        <f t="shared" si="4"/>
        <v>43730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H55+'21.09'!I55</f>
        <v>218</v>
      </c>
      <c r="J55" s="16"/>
      <c r="K55" s="16"/>
      <c r="L55" s="16">
        <v>0</v>
      </c>
      <c r="M55" s="17">
        <f t="shared" si="12"/>
        <v>218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43730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H56+'21.09'!I56</f>
        <v>136</v>
      </c>
      <c r="J56" s="16">
        <v>1</v>
      </c>
      <c r="K56" s="16">
        <v>0</v>
      </c>
      <c r="L56" s="16">
        <v>0</v>
      </c>
      <c r="M56" s="17">
        <f t="shared" si="12"/>
        <v>135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43730</v>
      </c>
      <c r="B57" s="2" t="s">
        <v>81</v>
      </c>
      <c r="C57" s="33">
        <v>13</v>
      </c>
      <c r="D57" s="50" t="s">
        <v>82</v>
      </c>
      <c r="E57" s="13">
        <v>5</v>
      </c>
      <c r="F57" s="13">
        <v>0</v>
      </c>
      <c r="G57" s="13">
        <v>0</v>
      </c>
      <c r="H57" s="83">
        <f t="shared" si="11"/>
        <v>5</v>
      </c>
      <c r="I57" s="105">
        <f>H57+'21.09'!I57</f>
        <v>644</v>
      </c>
      <c r="J57" s="16">
        <v>4</v>
      </c>
      <c r="K57" s="16">
        <v>4</v>
      </c>
      <c r="L57" s="16">
        <v>1</v>
      </c>
      <c r="M57" s="17">
        <f t="shared" si="12"/>
        <v>634</v>
      </c>
      <c r="N57" s="86">
        <v>6</v>
      </c>
      <c r="O57" s="3"/>
      <c r="P57" s="3"/>
      <c r="Q57" s="3"/>
      <c r="R57" s="3"/>
    </row>
    <row r="58" spans="1:18" ht="17.55" customHeight="1" x14ac:dyDescent="0.3">
      <c r="A58" s="1">
        <f t="shared" si="4"/>
        <v>43730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H58+'21.09'!I58</f>
        <v>1302</v>
      </c>
      <c r="J58" s="16">
        <v>6</v>
      </c>
      <c r="K58" s="16">
        <v>3</v>
      </c>
      <c r="L58" s="16">
        <v>2</v>
      </c>
      <c r="M58" s="17">
        <f t="shared" si="12"/>
        <v>1283</v>
      </c>
      <c r="N58" s="86">
        <v>13</v>
      </c>
      <c r="O58" s="3"/>
      <c r="P58" s="3"/>
      <c r="Q58" s="3"/>
      <c r="R58" s="3"/>
    </row>
    <row r="59" spans="1:18" ht="17.55" customHeight="1" x14ac:dyDescent="0.3">
      <c r="A59" s="1">
        <f t="shared" si="4"/>
        <v>43730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H59+'21.09'!I59</f>
        <v>725</v>
      </c>
      <c r="J59" s="16">
        <v>8</v>
      </c>
      <c r="K59" s="16">
        <v>7</v>
      </c>
      <c r="L59" s="16">
        <v>6</v>
      </c>
      <c r="M59" s="17">
        <f t="shared" si="12"/>
        <v>713</v>
      </c>
      <c r="N59" s="86">
        <v>4</v>
      </c>
      <c r="O59" s="3"/>
      <c r="P59" s="3"/>
      <c r="Q59" s="3"/>
      <c r="R59" s="3"/>
    </row>
    <row r="60" spans="1:18" ht="17.55" customHeight="1" x14ac:dyDescent="0.3">
      <c r="A60" s="1">
        <f t="shared" si="4"/>
        <v>43730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H60+'21.09'!I60</f>
        <v>343</v>
      </c>
      <c r="J60" s="16"/>
      <c r="K60" s="16"/>
      <c r="L60" s="16">
        <v>0</v>
      </c>
      <c r="M60" s="17">
        <f t="shared" si="12"/>
        <v>341</v>
      </c>
      <c r="N60" s="86">
        <v>2</v>
      </c>
      <c r="O60" s="3"/>
      <c r="P60" s="3"/>
      <c r="Q60" s="3"/>
      <c r="R60" s="3"/>
    </row>
    <row r="61" spans="1:18" ht="17.55" customHeight="1" x14ac:dyDescent="0.3">
      <c r="A61" s="1">
        <f t="shared" si="4"/>
        <v>43730</v>
      </c>
      <c r="B61" s="2" t="s">
        <v>89</v>
      </c>
      <c r="C61" s="33">
        <v>17</v>
      </c>
      <c r="D61" s="52" t="s">
        <v>90</v>
      </c>
      <c r="E61" s="13">
        <v>3</v>
      </c>
      <c r="F61" s="13">
        <v>0</v>
      </c>
      <c r="G61" s="13">
        <v>0</v>
      </c>
      <c r="H61" s="83">
        <f t="shared" si="11"/>
        <v>3</v>
      </c>
      <c r="I61" s="105">
        <f>H61+'21.09'!I61</f>
        <v>456</v>
      </c>
      <c r="J61" s="16"/>
      <c r="K61" s="16"/>
      <c r="L61" s="16">
        <v>0</v>
      </c>
      <c r="M61" s="17">
        <f t="shared" si="12"/>
        <v>449</v>
      </c>
      <c r="N61" s="86">
        <v>7</v>
      </c>
      <c r="O61" s="3"/>
      <c r="P61" s="3"/>
      <c r="Q61" s="3"/>
      <c r="R61" s="3"/>
    </row>
    <row r="62" spans="1:18" ht="17.55" customHeight="1" x14ac:dyDescent="0.3">
      <c r="A62" s="1">
        <f t="shared" si="4"/>
        <v>43730</v>
      </c>
      <c r="B62" s="2" t="s">
        <v>91</v>
      </c>
      <c r="C62" s="33">
        <v>18</v>
      </c>
      <c r="D62" s="50" t="s">
        <v>92</v>
      </c>
      <c r="E62" s="13">
        <v>2</v>
      </c>
      <c r="F62" s="13">
        <v>0</v>
      </c>
      <c r="G62" s="13">
        <v>0</v>
      </c>
      <c r="H62" s="83">
        <f t="shared" si="11"/>
        <v>2</v>
      </c>
      <c r="I62" s="105">
        <f>H62+'21.09'!I62</f>
        <v>818</v>
      </c>
      <c r="J62" s="16"/>
      <c r="K62" s="16"/>
      <c r="L62" s="16">
        <v>0</v>
      </c>
      <c r="M62" s="17">
        <f t="shared" si="12"/>
        <v>811</v>
      </c>
      <c r="N62" s="86">
        <v>7</v>
      </c>
      <c r="O62" s="3"/>
      <c r="P62" s="3"/>
      <c r="Q62" s="3"/>
      <c r="R62" s="3"/>
    </row>
    <row r="63" spans="1:18" ht="17.55" customHeight="1" x14ac:dyDescent="0.3">
      <c r="A63" s="1">
        <f t="shared" si="4"/>
        <v>43730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H63+'21.09'!I63</f>
        <v>768</v>
      </c>
      <c r="J63" s="16">
        <v>5</v>
      </c>
      <c r="K63" s="16">
        <v>5</v>
      </c>
      <c r="L63" s="16">
        <v>5</v>
      </c>
      <c r="M63" s="17">
        <f t="shared" si="12"/>
        <v>755</v>
      </c>
      <c r="N63" s="86">
        <v>8</v>
      </c>
      <c r="O63" s="3"/>
      <c r="P63" s="3"/>
      <c r="Q63" s="3"/>
      <c r="R63" s="3"/>
    </row>
    <row r="64" spans="1:18" ht="17.55" customHeight="1" x14ac:dyDescent="0.3">
      <c r="A64" s="1">
        <f t="shared" si="4"/>
        <v>43730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H64+'21.09'!I64</f>
        <v>940</v>
      </c>
      <c r="J64" s="16"/>
      <c r="K64" s="16"/>
      <c r="L64" s="16">
        <v>0</v>
      </c>
      <c r="M64" s="17">
        <f t="shared" si="12"/>
        <v>935</v>
      </c>
      <c r="N64" s="86">
        <v>5</v>
      </c>
      <c r="O64" s="3"/>
      <c r="P64" s="3"/>
      <c r="Q64" s="3"/>
      <c r="R64" s="3"/>
    </row>
    <row r="65" spans="1:18" ht="17.55" customHeight="1" x14ac:dyDescent="0.3">
      <c r="A65" s="1">
        <f t="shared" si="4"/>
        <v>43730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H65+'21.09'!I65</f>
        <v>466</v>
      </c>
      <c r="J65" s="16">
        <v>4</v>
      </c>
      <c r="K65" s="16">
        <v>4</v>
      </c>
      <c r="L65" s="16">
        <v>4</v>
      </c>
      <c r="M65" s="17">
        <f t="shared" si="12"/>
        <v>462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43730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H66+'21.09'!I66</f>
        <v>304</v>
      </c>
      <c r="J66" s="16">
        <v>7</v>
      </c>
      <c r="K66" s="16">
        <v>7</v>
      </c>
      <c r="L66" s="16">
        <v>3</v>
      </c>
      <c r="M66" s="17">
        <f t="shared" si="12"/>
        <v>297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43730</v>
      </c>
      <c r="B67" s="2" t="s">
        <v>101</v>
      </c>
      <c r="C67" s="33">
        <v>23</v>
      </c>
      <c r="D67" s="50" t="s">
        <v>102</v>
      </c>
      <c r="E67" s="13">
        <v>5</v>
      </c>
      <c r="F67" s="13">
        <v>0</v>
      </c>
      <c r="G67" s="13">
        <v>0</v>
      </c>
      <c r="H67" s="83">
        <f t="shared" si="11"/>
        <v>5</v>
      </c>
      <c r="I67" s="105">
        <f>H67+'21.09'!I67</f>
        <v>686</v>
      </c>
      <c r="J67" s="16">
        <v>7</v>
      </c>
      <c r="K67" s="16">
        <v>4</v>
      </c>
      <c r="L67" s="16">
        <v>4</v>
      </c>
      <c r="M67" s="17">
        <f t="shared" si="12"/>
        <v>666</v>
      </c>
      <c r="N67" s="86">
        <v>13</v>
      </c>
      <c r="O67" s="3"/>
      <c r="P67" s="3"/>
      <c r="Q67" s="3"/>
      <c r="R67" s="3"/>
    </row>
    <row r="68" spans="1:18" ht="17.55" customHeight="1" x14ac:dyDescent="0.3">
      <c r="A68" s="1">
        <f t="shared" si="4"/>
        <v>43730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H68+'21.09'!I68</f>
        <v>354</v>
      </c>
      <c r="J68" s="16">
        <v>2</v>
      </c>
      <c r="K68" s="16">
        <v>2</v>
      </c>
      <c r="L68" s="16">
        <v>0</v>
      </c>
      <c r="M68" s="17">
        <f t="shared" si="12"/>
        <v>351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43730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H69+'21.09'!I69</f>
        <v>774</v>
      </c>
      <c r="J69" s="16">
        <v>2</v>
      </c>
      <c r="K69" s="16">
        <v>1</v>
      </c>
      <c r="L69" s="16">
        <v>0</v>
      </c>
      <c r="M69" s="17">
        <f t="shared" si="12"/>
        <v>762</v>
      </c>
      <c r="N69" s="86">
        <v>10</v>
      </c>
      <c r="O69" s="3"/>
      <c r="P69" s="3"/>
      <c r="Q69" s="3"/>
      <c r="R69" s="3"/>
    </row>
    <row r="70" spans="1:18" ht="17.55" customHeight="1" x14ac:dyDescent="0.3">
      <c r="A70" s="1">
        <f t="shared" si="4"/>
        <v>43730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H70+'21.09'!I70</f>
        <v>733</v>
      </c>
      <c r="J70" s="16">
        <v>2</v>
      </c>
      <c r="K70" s="16">
        <v>2</v>
      </c>
      <c r="L70" s="16">
        <v>0</v>
      </c>
      <c r="M70" s="17">
        <f t="shared" si="12"/>
        <v>728</v>
      </c>
      <c r="N70" s="86">
        <v>3</v>
      </c>
      <c r="O70" s="3"/>
      <c r="P70" s="3"/>
      <c r="Q70" s="3"/>
      <c r="R70" s="3"/>
    </row>
    <row r="71" spans="1:18" ht="17.55" customHeight="1" x14ac:dyDescent="0.3">
      <c r="A71" s="1">
        <f t="shared" si="4"/>
        <v>43730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H71+'21.09'!I71</f>
        <v>755</v>
      </c>
      <c r="J71" s="16"/>
      <c r="K71" s="16"/>
      <c r="L71" s="16">
        <v>0</v>
      </c>
      <c r="M71" s="17">
        <f t="shared" si="12"/>
        <v>750</v>
      </c>
      <c r="N71" s="86">
        <v>5</v>
      </c>
      <c r="O71" s="3"/>
      <c r="P71" s="3"/>
      <c r="Q71" s="3"/>
      <c r="R71" s="3"/>
    </row>
    <row r="72" spans="1:18" ht="17.55" customHeight="1" x14ac:dyDescent="0.3">
      <c r="A72" s="1">
        <f t="shared" si="4"/>
        <v>43730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H72+'21.09'!I72</f>
        <v>277</v>
      </c>
      <c r="J72" s="16"/>
      <c r="K72" s="16"/>
      <c r="L72" s="16">
        <v>0</v>
      </c>
      <c r="M72" s="17">
        <f t="shared" si="12"/>
        <v>274</v>
      </c>
      <c r="N72" s="86">
        <v>3</v>
      </c>
      <c r="O72" s="3"/>
      <c r="P72" s="3"/>
      <c r="Q72" s="3"/>
      <c r="R72" s="3"/>
    </row>
    <row r="73" spans="1:18" ht="17.55" customHeight="1" x14ac:dyDescent="0.3">
      <c r="A73" s="1">
        <f t="shared" si="4"/>
        <v>43730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H73+'21.09'!I73</f>
        <v>386</v>
      </c>
      <c r="J73" s="16">
        <v>3</v>
      </c>
      <c r="K73" s="16">
        <v>1</v>
      </c>
      <c r="L73" s="16">
        <v>1</v>
      </c>
      <c r="M73" s="17">
        <f t="shared" si="12"/>
        <v>379</v>
      </c>
      <c r="N73" s="86">
        <v>4</v>
      </c>
      <c r="O73" s="3"/>
      <c r="P73" s="3"/>
      <c r="Q73" s="3"/>
      <c r="R73" s="3"/>
    </row>
    <row r="74" spans="1:18" ht="17.55" customHeight="1" x14ac:dyDescent="0.3">
      <c r="A74" s="1">
        <f t="shared" si="4"/>
        <v>43730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H74+'21.09'!I74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43730</v>
      </c>
      <c r="B75" s="2">
        <v>1</v>
      </c>
      <c r="C75" s="29"/>
      <c r="D75" s="22" t="s">
        <v>117</v>
      </c>
      <c r="E75" s="23">
        <f>SUM(E45:E74)</f>
        <v>30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30</v>
      </c>
      <c r="I75" s="23">
        <f t="shared" si="13"/>
        <v>18686</v>
      </c>
      <c r="J75" s="23">
        <f t="shared" si="13"/>
        <v>101</v>
      </c>
      <c r="K75" s="23">
        <f t="shared" si="13"/>
        <v>74</v>
      </c>
      <c r="L75" s="23">
        <f t="shared" si="13"/>
        <v>49</v>
      </c>
      <c r="M75" s="23">
        <f t="shared" si="13"/>
        <v>18433</v>
      </c>
      <c r="N75" s="23">
        <f t="shared" si="13"/>
        <v>152</v>
      </c>
      <c r="O75" s="3"/>
      <c r="P75" s="3"/>
      <c r="Q75" s="3"/>
      <c r="R75" s="3"/>
    </row>
    <row r="76" spans="1:18" ht="17.55" customHeight="1" x14ac:dyDescent="0.3">
      <c r="A76" s="1">
        <f t="shared" si="4"/>
        <v>43730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43730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43730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43730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43730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43730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43730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43730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43730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43730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43730</v>
      </c>
      <c r="B86" s="2">
        <v>1</v>
      </c>
      <c r="E86" s="30"/>
    </row>
    <row r="87" spans="1:14" x14ac:dyDescent="0.3">
      <c r="A87" s="1">
        <f t="shared" si="4"/>
        <v>43730</v>
      </c>
      <c r="B87" s="2">
        <v>1</v>
      </c>
      <c r="E87" s="30"/>
    </row>
    <row r="88" spans="1:14" x14ac:dyDescent="0.3">
      <c r="A88" s="1">
        <f t="shared" si="4"/>
        <v>43730</v>
      </c>
      <c r="B88" s="2">
        <v>1</v>
      </c>
      <c r="E88" s="30"/>
    </row>
    <row r="89" spans="1:14" x14ac:dyDescent="0.3">
      <c r="A89" s="1">
        <f t="shared" ref="A89" si="14">$N$3</f>
        <v>43730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K30" sqref="K30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43729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43729</v>
      </c>
      <c r="B2" s="2">
        <v>1</v>
      </c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41"/>
      <c r="N2" s="142"/>
    </row>
    <row r="3" spans="1:20" ht="17.399999999999999" x14ac:dyDescent="0.3">
      <c r="A3" s="1">
        <f t="shared" si="0"/>
        <v>43729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43729</v>
      </c>
      <c r="O3" s="3"/>
      <c r="P3" s="3"/>
      <c r="Q3" s="3"/>
      <c r="R3" s="3"/>
    </row>
    <row r="4" spans="1:20" ht="17.399999999999999" x14ac:dyDescent="0.3">
      <c r="A4" s="1">
        <f t="shared" si="0"/>
        <v>43729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43729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43729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43729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43729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43729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408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2252</v>
      </c>
      <c r="O9" s="3"/>
      <c r="P9" s="3"/>
      <c r="Q9" s="40" t="str">
        <f>"24 N›Uvq ?? msL¨v = "&amp;H36</f>
        <v>24 N›Uvq ?? msL¨v = 408</v>
      </c>
    </row>
    <row r="10" spans="1:20" ht="57.6" x14ac:dyDescent="0.3">
      <c r="A10" s="1">
        <f t="shared" si="0"/>
        <v>43729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1" t="s">
        <v>142</v>
      </c>
      <c r="I10" s="65" t="str">
        <f>"me©‡gvU fwZ©
= "&amp;I36</f>
        <v>me©‡gvU fwZ©
= 84397</v>
      </c>
      <c r="J10" s="65" t="str">
        <f>"ch©v‡jvPbvi Rb¨ †cÖwiZ g„„Zz¨ 
= "&amp;J36</f>
        <v>ch©v‡jvPbvi Rb¨ †cÖwiZ g„„Zz¨ 
= 203</v>
      </c>
      <c r="K10" s="65" t="str">
        <f>"ch©v‡jvPbv m¤úbœK…Z g„„Zz¨ 
= "&amp;K36</f>
        <v>ch©v‡jvPbv m¤úbœK…Z g„„Zz¨ 
= 116</v>
      </c>
      <c r="L10" s="65" t="str">
        <f>"wbwðZ g„„Zz¨ 
= "&amp;L36</f>
        <v>wbwðZ g„„Zz¨ 
= 68</v>
      </c>
      <c r="M10" s="65" t="str">
        <f>"QvocÎ cÖvß †ivMx
 = "&amp;M36</f>
        <v>QvocÎ cÖvß †ivMx
 = 81942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43729</v>
      </c>
      <c r="B11" s="2" t="s">
        <v>9</v>
      </c>
      <c r="C11" s="12">
        <v>1</v>
      </c>
      <c r="D11" s="57" t="s">
        <v>10</v>
      </c>
      <c r="E11" s="13">
        <v>35</v>
      </c>
      <c r="F11" s="13">
        <v>0</v>
      </c>
      <c r="G11" s="13">
        <v>0</v>
      </c>
      <c r="H11" s="82">
        <f>SUM(E11:G11)</f>
        <v>35</v>
      </c>
      <c r="I11" s="104">
        <f>H11+'20.09'!I11</f>
        <v>7393</v>
      </c>
      <c r="J11" s="13">
        <v>23</v>
      </c>
      <c r="K11" s="13">
        <v>13</v>
      </c>
      <c r="L11" s="13">
        <v>5</v>
      </c>
      <c r="M11" s="14">
        <f t="shared" ref="M11:M23" si="1">I11-N11-J11</f>
        <v>7161</v>
      </c>
      <c r="N11" s="85">
        <v>209</v>
      </c>
      <c r="O11" s="3"/>
      <c r="P11" s="3"/>
      <c r="Q11" s="3"/>
      <c r="R11" s="3"/>
    </row>
    <row r="12" spans="1:20" x14ac:dyDescent="0.3">
      <c r="A12" s="1">
        <f t="shared" si="0"/>
        <v>43729</v>
      </c>
      <c r="B12" s="2" t="s">
        <v>11</v>
      </c>
      <c r="C12" s="15">
        <v>2</v>
      </c>
      <c r="D12" s="59" t="s">
        <v>144</v>
      </c>
      <c r="E12" s="13">
        <v>17</v>
      </c>
      <c r="F12" s="13">
        <v>0</v>
      </c>
      <c r="G12" s="13">
        <v>0</v>
      </c>
      <c r="H12" s="83">
        <f t="shared" ref="H12:H23" si="2">SUM(E12:G12)</f>
        <v>17</v>
      </c>
      <c r="I12" s="105">
        <f>H12+'20.09'!I12</f>
        <v>4291</v>
      </c>
      <c r="J12" s="16">
        <v>2</v>
      </c>
      <c r="K12" s="16">
        <v>0</v>
      </c>
      <c r="L12" s="16">
        <v>0</v>
      </c>
      <c r="M12" s="17">
        <f t="shared" si="1"/>
        <v>4122</v>
      </c>
      <c r="N12" s="86">
        <v>167</v>
      </c>
      <c r="O12" s="3"/>
      <c r="P12" s="3"/>
      <c r="Q12" s="3"/>
      <c r="R12" s="3"/>
    </row>
    <row r="13" spans="1:20" x14ac:dyDescent="0.3">
      <c r="A13" s="1">
        <f t="shared" si="0"/>
        <v>43729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H13+'20.09'!I13</f>
        <v>1343</v>
      </c>
      <c r="J13" s="16">
        <v>10</v>
      </c>
      <c r="K13" s="16">
        <v>4</v>
      </c>
      <c r="L13" s="16">
        <v>4</v>
      </c>
      <c r="M13" s="17">
        <f t="shared" si="1"/>
        <v>1303</v>
      </c>
      <c r="N13" s="86">
        <v>30</v>
      </c>
      <c r="O13" s="3"/>
      <c r="Q13" s="3"/>
      <c r="R13" s="3"/>
    </row>
    <row r="14" spans="1:20" x14ac:dyDescent="0.3">
      <c r="A14" s="1">
        <f t="shared" si="0"/>
        <v>43729</v>
      </c>
      <c r="B14" s="2" t="s">
        <v>14</v>
      </c>
      <c r="C14" s="15">
        <v>4</v>
      </c>
      <c r="D14" s="59" t="s">
        <v>145</v>
      </c>
      <c r="E14" s="13">
        <v>15</v>
      </c>
      <c r="F14" s="13">
        <v>0</v>
      </c>
      <c r="G14" s="13">
        <v>0</v>
      </c>
      <c r="H14" s="83">
        <f t="shared" si="2"/>
        <v>15</v>
      </c>
      <c r="I14" s="105">
        <f>H14+'20.09'!I14</f>
        <v>3262</v>
      </c>
      <c r="J14" s="16">
        <v>7</v>
      </c>
      <c r="K14" s="16">
        <v>3</v>
      </c>
      <c r="L14" s="16">
        <v>0</v>
      </c>
      <c r="M14" s="17">
        <f t="shared" si="1"/>
        <v>3152</v>
      </c>
      <c r="N14" s="86">
        <v>103</v>
      </c>
      <c r="O14" s="3"/>
      <c r="P14" s="3"/>
      <c r="Q14" s="3"/>
      <c r="R14" s="3"/>
    </row>
    <row r="15" spans="1:20" ht="17.399999999999999" x14ac:dyDescent="0.3">
      <c r="A15" s="1">
        <f t="shared" si="0"/>
        <v>43729</v>
      </c>
      <c r="B15" s="2" t="s">
        <v>19</v>
      </c>
      <c r="C15" s="15">
        <v>5</v>
      </c>
      <c r="D15" s="59" t="s">
        <v>20</v>
      </c>
      <c r="E15" s="13">
        <v>2</v>
      </c>
      <c r="F15" s="13">
        <v>0</v>
      </c>
      <c r="G15" s="13">
        <v>0</v>
      </c>
      <c r="H15" s="83">
        <f t="shared" si="2"/>
        <v>2</v>
      </c>
      <c r="I15" s="105">
        <f>H15+'20.09'!I15</f>
        <v>1410</v>
      </c>
      <c r="J15" s="16">
        <v>3</v>
      </c>
      <c r="K15" s="16">
        <v>2</v>
      </c>
      <c r="L15" s="16">
        <v>2</v>
      </c>
      <c r="M15" s="17">
        <f t="shared" si="1"/>
        <v>1365</v>
      </c>
      <c r="N15" s="86">
        <v>42</v>
      </c>
      <c r="O15" s="3"/>
      <c r="P15" s="3"/>
      <c r="Q15" s="3"/>
      <c r="R15" s="3"/>
    </row>
    <row r="16" spans="1:20" ht="17.399999999999999" x14ac:dyDescent="0.3">
      <c r="A16" s="1">
        <f t="shared" si="0"/>
        <v>43729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H16+'20.09'!I16</f>
        <v>969</v>
      </c>
      <c r="J16" s="16"/>
      <c r="K16" s="16"/>
      <c r="L16" s="16">
        <v>0</v>
      </c>
      <c r="M16" s="17">
        <f t="shared" si="1"/>
        <v>956</v>
      </c>
      <c r="N16" s="86">
        <v>13</v>
      </c>
      <c r="O16" s="3"/>
      <c r="P16" s="3"/>
      <c r="Q16" s="3"/>
      <c r="R16" s="3"/>
    </row>
    <row r="17" spans="1:18" x14ac:dyDescent="0.3">
      <c r="A17" s="1">
        <f t="shared" si="0"/>
        <v>43729</v>
      </c>
      <c r="B17" s="2" t="s">
        <v>23</v>
      </c>
      <c r="C17" s="15">
        <v>7</v>
      </c>
      <c r="D17" s="61" t="s">
        <v>24</v>
      </c>
      <c r="E17" s="13">
        <v>12</v>
      </c>
      <c r="F17" s="13">
        <v>0</v>
      </c>
      <c r="G17" s="13">
        <v>0</v>
      </c>
      <c r="H17" s="83">
        <f t="shared" si="2"/>
        <v>12</v>
      </c>
      <c r="I17" s="105">
        <f>H17+'20.09'!I17</f>
        <v>3713</v>
      </c>
      <c r="J17" s="16">
        <v>15</v>
      </c>
      <c r="K17" s="16">
        <v>4</v>
      </c>
      <c r="L17" s="16">
        <v>2</v>
      </c>
      <c r="M17" s="17">
        <f t="shared" si="1"/>
        <v>3618</v>
      </c>
      <c r="N17" s="86">
        <v>80</v>
      </c>
      <c r="O17" s="3"/>
      <c r="P17" s="3"/>
      <c r="Q17" s="3"/>
      <c r="R17" s="3"/>
    </row>
    <row r="18" spans="1:18" ht="17.399999999999999" x14ac:dyDescent="0.3">
      <c r="A18" s="1">
        <f t="shared" si="0"/>
        <v>43729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H18+'20.09'!I18</f>
        <v>337</v>
      </c>
      <c r="J18" s="16"/>
      <c r="K18" s="16"/>
      <c r="L18" s="16">
        <v>0</v>
      </c>
      <c r="M18" s="17">
        <f t="shared" si="1"/>
        <v>336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43729</v>
      </c>
      <c r="B19" s="2" t="s">
        <v>27</v>
      </c>
      <c r="C19" s="15">
        <v>9</v>
      </c>
      <c r="D19" s="61" t="s">
        <v>28</v>
      </c>
      <c r="E19" s="13">
        <v>13</v>
      </c>
      <c r="F19" s="13">
        <v>0</v>
      </c>
      <c r="G19" s="13">
        <v>0</v>
      </c>
      <c r="H19" s="83">
        <f t="shared" si="2"/>
        <v>13</v>
      </c>
      <c r="I19" s="105">
        <f>H19+'20.09'!I19</f>
        <v>1619</v>
      </c>
      <c r="J19" s="16">
        <v>0</v>
      </c>
      <c r="K19" s="16">
        <v>0</v>
      </c>
      <c r="L19" s="16">
        <v>0</v>
      </c>
      <c r="M19" s="17">
        <f t="shared" si="1"/>
        <v>1567</v>
      </c>
      <c r="N19" s="86">
        <v>52</v>
      </c>
      <c r="O19" s="3"/>
      <c r="P19" s="3"/>
      <c r="Q19" s="3"/>
      <c r="R19" s="3"/>
    </row>
    <row r="20" spans="1:18" x14ac:dyDescent="0.3">
      <c r="A20" s="1">
        <f t="shared" si="0"/>
        <v>43729</v>
      </c>
      <c r="B20" s="2" t="s">
        <v>29</v>
      </c>
      <c r="C20" s="15">
        <v>10</v>
      </c>
      <c r="D20" s="59" t="s">
        <v>30</v>
      </c>
      <c r="E20" s="13">
        <v>2</v>
      </c>
      <c r="F20" s="13">
        <v>0</v>
      </c>
      <c r="G20" s="13">
        <v>0</v>
      </c>
      <c r="H20" s="83">
        <f t="shared" si="2"/>
        <v>2</v>
      </c>
      <c r="I20" s="105">
        <f>H20+'20.09'!I20</f>
        <v>2708</v>
      </c>
      <c r="J20" s="16">
        <v>2</v>
      </c>
      <c r="K20" s="16">
        <v>2</v>
      </c>
      <c r="L20" s="16">
        <v>2</v>
      </c>
      <c r="M20" s="17">
        <f t="shared" si="1"/>
        <v>2648</v>
      </c>
      <c r="N20" s="86">
        <v>58</v>
      </c>
      <c r="O20" s="3"/>
      <c r="P20" s="3"/>
      <c r="Q20" s="3"/>
      <c r="R20" s="3"/>
    </row>
    <row r="21" spans="1:18" ht="22.2" customHeight="1" x14ac:dyDescent="0.3">
      <c r="A21" s="1">
        <f t="shared" si="0"/>
        <v>43729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H21+'20.09'!I21</f>
        <v>235</v>
      </c>
      <c r="J21" s="16"/>
      <c r="K21" s="16"/>
      <c r="L21" s="16"/>
      <c r="M21" s="17">
        <f t="shared" si="1"/>
        <v>235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H22+'20.09'!I22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43729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99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99</v>
      </c>
      <c r="I24" s="94">
        <f t="shared" si="3"/>
        <v>27355</v>
      </c>
      <c r="J24" s="92">
        <f t="shared" si="3"/>
        <v>62</v>
      </c>
      <c r="K24" s="92">
        <f t="shared" si="3"/>
        <v>28</v>
      </c>
      <c r="L24" s="92">
        <f t="shared" si="3"/>
        <v>15</v>
      </c>
      <c r="M24" s="95">
        <f t="shared" si="3"/>
        <v>26538</v>
      </c>
      <c r="N24" s="96">
        <f t="shared" si="3"/>
        <v>755</v>
      </c>
      <c r="O24" s="3"/>
      <c r="P24" s="3"/>
      <c r="Q24" s="3"/>
      <c r="R24" s="3"/>
    </row>
    <row r="25" spans="1:18" x14ac:dyDescent="0.3">
      <c r="A25" s="1">
        <f t="shared" ref="A25:A88" si="4">$N$3</f>
        <v>43729</v>
      </c>
      <c r="B25" s="2">
        <v>1</v>
      </c>
      <c r="C25" s="78"/>
      <c r="D25" s="79" t="s">
        <v>119</v>
      </c>
      <c r="E25" s="97">
        <f>E75</f>
        <v>36</v>
      </c>
      <c r="F25" s="98">
        <f t="shared" ref="F25:N25" si="5">F75</f>
        <v>0</v>
      </c>
      <c r="G25" s="98">
        <f t="shared" si="5"/>
        <v>0</v>
      </c>
      <c r="H25" s="99">
        <f t="shared" si="5"/>
        <v>36</v>
      </c>
      <c r="I25" s="97">
        <f t="shared" si="5"/>
        <v>18656</v>
      </c>
      <c r="J25" s="98">
        <f t="shared" si="5"/>
        <v>101</v>
      </c>
      <c r="K25" s="98">
        <f t="shared" si="5"/>
        <v>74</v>
      </c>
      <c r="L25" s="100">
        <f t="shared" si="5"/>
        <v>49</v>
      </c>
      <c r="M25" s="101">
        <f t="shared" si="5"/>
        <v>18393</v>
      </c>
      <c r="N25" s="102">
        <f t="shared" si="5"/>
        <v>162</v>
      </c>
      <c r="O25" s="3"/>
      <c r="P25" s="3"/>
      <c r="Q25" s="3"/>
      <c r="R25" s="3"/>
    </row>
    <row r="26" spans="1:18" x14ac:dyDescent="0.3">
      <c r="A26" s="1">
        <f t="shared" si="4"/>
        <v>43729</v>
      </c>
      <c r="B26" s="2">
        <v>1</v>
      </c>
      <c r="C26" s="78"/>
      <c r="D26" s="79" t="s">
        <v>154</v>
      </c>
      <c r="E26" s="97">
        <f>E24+E25</f>
        <v>135</v>
      </c>
      <c r="F26" s="98">
        <f t="shared" ref="F26:N26" si="6">F24+F25</f>
        <v>0</v>
      </c>
      <c r="G26" s="98">
        <f t="shared" si="6"/>
        <v>0</v>
      </c>
      <c r="H26" s="99">
        <f t="shared" si="6"/>
        <v>135</v>
      </c>
      <c r="I26" s="97">
        <f t="shared" si="6"/>
        <v>46011</v>
      </c>
      <c r="J26" s="98">
        <f t="shared" si="6"/>
        <v>163</v>
      </c>
      <c r="K26" s="98">
        <f t="shared" si="6"/>
        <v>102</v>
      </c>
      <c r="L26" s="100">
        <f t="shared" si="6"/>
        <v>64</v>
      </c>
      <c r="M26" s="101">
        <f t="shared" si="6"/>
        <v>44931</v>
      </c>
      <c r="N26" s="102">
        <f t="shared" si="6"/>
        <v>917</v>
      </c>
      <c r="O26" s="3"/>
      <c r="P26" s="67"/>
      <c r="Q26" s="3"/>
      <c r="R26" s="3"/>
    </row>
    <row r="27" spans="1:18" x14ac:dyDescent="0.3">
      <c r="A27" s="1">
        <f t="shared" si="4"/>
        <v>43729</v>
      </c>
      <c r="B27" s="2">
        <v>1</v>
      </c>
      <c r="C27" s="80"/>
      <c r="D27" s="81" t="s">
        <v>120</v>
      </c>
      <c r="E27" s="97">
        <f>SUM(E28:E35)</f>
        <v>273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273</v>
      </c>
      <c r="I27" s="97">
        <f t="shared" si="7"/>
        <v>38386</v>
      </c>
      <c r="J27" s="98">
        <f t="shared" si="7"/>
        <v>40</v>
      </c>
      <c r="K27" s="98">
        <f t="shared" si="7"/>
        <v>14</v>
      </c>
      <c r="L27" s="100">
        <f t="shared" si="7"/>
        <v>4</v>
      </c>
      <c r="M27" s="101">
        <f t="shared" si="7"/>
        <v>37011</v>
      </c>
      <c r="N27" s="102">
        <f t="shared" si="7"/>
        <v>1335</v>
      </c>
      <c r="O27" s="3"/>
      <c r="P27" s="3"/>
      <c r="Q27" s="3"/>
      <c r="R27" s="3"/>
    </row>
    <row r="28" spans="1:18" x14ac:dyDescent="0.3">
      <c r="A28" s="1">
        <f t="shared" si="4"/>
        <v>43729</v>
      </c>
      <c r="B28" s="2" t="s">
        <v>31</v>
      </c>
      <c r="C28" s="12">
        <v>1</v>
      </c>
      <c r="D28" s="48" t="s">
        <v>32</v>
      </c>
      <c r="E28" s="13">
        <v>67</v>
      </c>
      <c r="F28" s="13">
        <v>0</v>
      </c>
      <c r="G28" s="13">
        <v>0</v>
      </c>
      <c r="H28" s="82">
        <f t="shared" ref="H28:H35" si="8">SUM(E28:G28)</f>
        <v>67</v>
      </c>
      <c r="I28" s="104">
        <f>H28+'20.09'!I28</f>
        <v>9588</v>
      </c>
      <c r="J28" s="13">
        <v>9</v>
      </c>
      <c r="K28" s="13">
        <v>2</v>
      </c>
      <c r="L28" s="13">
        <v>1</v>
      </c>
      <c r="M28" s="14">
        <f t="shared" ref="M28:M35" si="9">I28-N28-J28</f>
        <v>9280</v>
      </c>
      <c r="N28" s="85">
        <v>299</v>
      </c>
      <c r="O28" s="3"/>
      <c r="P28" s="3"/>
      <c r="Q28" s="3"/>
      <c r="R28" s="3"/>
    </row>
    <row r="29" spans="1:18" x14ac:dyDescent="0.3">
      <c r="A29" s="1">
        <f t="shared" si="4"/>
        <v>43729</v>
      </c>
      <c r="B29" s="2" t="s">
        <v>33</v>
      </c>
      <c r="C29" s="15">
        <v>2</v>
      </c>
      <c r="D29" s="50" t="s">
        <v>156</v>
      </c>
      <c r="E29" s="13">
        <v>26</v>
      </c>
      <c r="F29" s="13">
        <v>0</v>
      </c>
      <c r="G29" s="13">
        <v>0</v>
      </c>
      <c r="H29" s="83">
        <f t="shared" si="8"/>
        <v>26</v>
      </c>
      <c r="I29" s="105">
        <f>H29+'20.09'!I29</f>
        <v>6419</v>
      </c>
      <c r="J29" s="16">
        <v>5</v>
      </c>
      <c r="K29" s="16">
        <v>2</v>
      </c>
      <c r="L29" s="16">
        <v>0</v>
      </c>
      <c r="M29" s="17">
        <f t="shared" si="9"/>
        <v>6246</v>
      </c>
      <c r="N29" s="86">
        <v>168</v>
      </c>
      <c r="O29" s="3"/>
      <c r="P29" s="3"/>
      <c r="Q29" s="3"/>
      <c r="R29" s="3"/>
    </row>
    <row r="30" spans="1:18" x14ac:dyDescent="0.3">
      <c r="A30" s="1">
        <f t="shared" si="4"/>
        <v>43729</v>
      </c>
      <c r="B30" s="2" t="s">
        <v>35</v>
      </c>
      <c r="C30" s="15">
        <v>3</v>
      </c>
      <c r="D30" s="50" t="s">
        <v>36</v>
      </c>
      <c r="E30" s="13">
        <v>100</v>
      </c>
      <c r="F30" s="13">
        <v>0</v>
      </c>
      <c r="G30" s="13">
        <v>0</v>
      </c>
      <c r="H30" s="83">
        <f t="shared" si="8"/>
        <v>100</v>
      </c>
      <c r="I30" s="105">
        <f>H30+'20.09'!I30</f>
        <v>8094</v>
      </c>
      <c r="J30" s="16">
        <v>10</v>
      </c>
      <c r="K30" s="16">
        <v>7</v>
      </c>
      <c r="L30" s="16">
        <v>2</v>
      </c>
      <c r="M30" s="17">
        <f t="shared" si="9"/>
        <v>7584</v>
      </c>
      <c r="N30" s="86">
        <v>500</v>
      </c>
      <c r="O30" s="3"/>
      <c r="P30" s="3"/>
      <c r="Q30" s="3"/>
      <c r="R30" s="3"/>
    </row>
    <row r="31" spans="1:18" x14ac:dyDescent="0.3">
      <c r="A31" s="1">
        <f t="shared" si="4"/>
        <v>43729</v>
      </c>
      <c r="B31" s="2" t="s">
        <v>37</v>
      </c>
      <c r="C31" s="15">
        <v>4</v>
      </c>
      <c r="D31" s="50" t="s">
        <v>38</v>
      </c>
      <c r="E31" s="13">
        <v>8</v>
      </c>
      <c r="F31" s="13">
        <v>0</v>
      </c>
      <c r="G31" s="13">
        <v>0</v>
      </c>
      <c r="H31" s="83">
        <f t="shared" si="8"/>
        <v>8</v>
      </c>
      <c r="I31" s="105">
        <f>H31+'20.09'!I31</f>
        <v>1912</v>
      </c>
      <c r="J31" s="16">
        <v>4</v>
      </c>
      <c r="K31" s="16">
        <v>1</v>
      </c>
      <c r="L31" s="16">
        <v>1</v>
      </c>
      <c r="M31" s="17">
        <f t="shared" si="9"/>
        <v>1872</v>
      </c>
      <c r="N31" s="86">
        <v>36</v>
      </c>
      <c r="O31" s="3"/>
      <c r="P31" s="3"/>
      <c r="Q31" s="3"/>
      <c r="R31" s="3"/>
    </row>
    <row r="32" spans="1:18" x14ac:dyDescent="0.3">
      <c r="A32" s="1">
        <f t="shared" si="4"/>
        <v>43729</v>
      </c>
      <c r="B32" s="2" t="s">
        <v>39</v>
      </c>
      <c r="C32" s="15">
        <v>5</v>
      </c>
      <c r="D32" s="50" t="s">
        <v>40</v>
      </c>
      <c r="E32" s="13">
        <v>17</v>
      </c>
      <c r="F32" s="13">
        <v>0</v>
      </c>
      <c r="G32" s="13">
        <v>0</v>
      </c>
      <c r="H32" s="83">
        <f t="shared" si="8"/>
        <v>17</v>
      </c>
      <c r="I32" s="105">
        <f>H32+'20.09'!I32</f>
        <v>4067</v>
      </c>
      <c r="J32" s="16">
        <v>4</v>
      </c>
      <c r="K32" s="16">
        <v>0</v>
      </c>
      <c r="L32" s="16">
        <v>0</v>
      </c>
      <c r="M32" s="17">
        <f t="shared" si="9"/>
        <v>3962</v>
      </c>
      <c r="N32" s="86">
        <v>101</v>
      </c>
      <c r="O32" s="3"/>
      <c r="P32" s="3"/>
      <c r="Q32" s="3"/>
      <c r="R32" s="3"/>
    </row>
    <row r="33" spans="1:18" x14ac:dyDescent="0.3">
      <c r="A33" s="1">
        <f t="shared" si="4"/>
        <v>43729</v>
      </c>
      <c r="B33" s="2" t="s">
        <v>41</v>
      </c>
      <c r="C33" s="15">
        <v>6</v>
      </c>
      <c r="D33" s="50" t="s">
        <v>42</v>
      </c>
      <c r="E33" s="13">
        <v>51</v>
      </c>
      <c r="F33" s="13">
        <v>0</v>
      </c>
      <c r="G33" s="13">
        <v>0</v>
      </c>
      <c r="H33" s="83">
        <f t="shared" si="8"/>
        <v>51</v>
      </c>
      <c r="I33" s="105">
        <f>H33+'20.09'!I33</f>
        <v>5326</v>
      </c>
      <c r="J33" s="16">
        <v>5</v>
      </c>
      <c r="K33" s="16">
        <v>2</v>
      </c>
      <c r="L33" s="16">
        <v>0</v>
      </c>
      <c r="M33" s="17">
        <f t="shared" si="9"/>
        <v>5134</v>
      </c>
      <c r="N33" s="86">
        <v>187</v>
      </c>
      <c r="O33" s="3"/>
      <c r="P33" s="3"/>
      <c r="Q33" s="3"/>
      <c r="R33" s="3"/>
    </row>
    <row r="34" spans="1:18" x14ac:dyDescent="0.3">
      <c r="A34" s="1">
        <f t="shared" si="4"/>
        <v>43729</v>
      </c>
      <c r="B34" s="2" t="s">
        <v>43</v>
      </c>
      <c r="C34" s="15">
        <v>7</v>
      </c>
      <c r="D34" s="50" t="s">
        <v>44</v>
      </c>
      <c r="E34" s="13">
        <v>2</v>
      </c>
      <c r="F34" s="13">
        <v>0</v>
      </c>
      <c r="G34" s="13">
        <v>0</v>
      </c>
      <c r="H34" s="83">
        <f t="shared" si="8"/>
        <v>2</v>
      </c>
      <c r="I34" s="105">
        <f>H34+'20.09'!I34</f>
        <v>899</v>
      </c>
      <c r="J34" s="16">
        <v>0</v>
      </c>
      <c r="K34" s="16">
        <v>0</v>
      </c>
      <c r="L34" s="16">
        <v>0</v>
      </c>
      <c r="M34" s="17">
        <f t="shared" si="9"/>
        <v>887</v>
      </c>
      <c r="N34" s="86">
        <v>12</v>
      </c>
      <c r="O34" s="3"/>
      <c r="P34" s="3"/>
      <c r="Q34" s="3"/>
      <c r="R34" s="3"/>
    </row>
    <row r="35" spans="1:18" x14ac:dyDescent="0.3">
      <c r="A35" s="1">
        <f t="shared" si="4"/>
        <v>43729</v>
      </c>
      <c r="B35" s="2" t="s">
        <v>45</v>
      </c>
      <c r="C35" s="20">
        <v>8</v>
      </c>
      <c r="D35" s="54" t="s">
        <v>46</v>
      </c>
      <c r="E35" s="13">
        <v>2</v>
      </c>
      <c r="F35" s="13">
        <v>0</v>
      </c>
      <c r="G35" s="13">
        <v>0</v>
      </c>
      <c r="H35" s="84">
        <f t="shared" si="8"/>
        <v>2</v>
      </c>
      <c r="I35" s="106">
        <f>H35+'20.09'!I35</f>
        <v>2081</v>
      </c>
      <c r="J35" s="18">
        <v>3</v>
      </c>
      <c r="K35" s="18">
        <v>0</v>
      </c>
      <c r="L35" s="18">
        <v>0</v>
      </c>
      <c r="M35" s="19">
        <f t="shared" si="9"/>
        <v>2046</v>
      </c>
      <c r="N35" s="87">
        <v>32</v>
      </c>
      <c r="O35" s="3"/>
      <c r="P35" s="3"/>
      <c r="Q35" s="3"/>
      <c r="R35" s="3"/>
    </row>
    <row r="36" spans="1:18" x14ac:dyDescent="0.3">
      <c r="A36" s="1">
        <f t="shared" si="4"/>
        <v>43729</v>
      </c>
      <c r="B36" s="2">
        <v>1</v>
      </c>
      <c r="C36" s="103"/>
      <c r="D36" s="22" t="s">
        <v>47</v>
      </c>
      <c r="E36" s="23">
        <f>SUM(E26:E27)</f>
        <v>408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408</v>
      </c>
      <c r="I36" s="23">
        <f t="shared" si="10"/>
        <v>84397</v>
      </c>
      <c r="J36" s="23">
        <f t="shared" si="10"/>
        <v>203</v>
      </c>
      <c r="K36" s="23">
        <f t="shared" si="10"/>
        <v>116</v>
      </c>
      <c r="L36" s="23">
        <f t="shared" si="10"/>
        <v>68</v>
      </c>
      <c r="M36" s="23">
        <f t="shared" si="10"/>
        <v>81942</v>
      </c>
      <c r="N36" s="23">
        <f t="shared" si="10"/>
        <v>2252</v>
      </c>
      <c r="O36" s="3"/>
      <c r="P36" s="3"/>
      <c r="Q36" s="3"/>
      <c r="R36" s="3"/>
    </row>
    <row r="37" spans="1:18" ht="21.6" customHeight="1" x14ac:dyDescent="0.3">
      <c r="A37" s="1">
        <f t="shared" si="4"/>
        <v>43729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43729</v>
      </c>
      <c r="B38" s="64">
        <v>1</v>
      </c>
      <c r="C38" s="69"/>
      <c r="D38" s="306" t="s">
        <v>184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43729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43729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43729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43729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43729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36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162</v>
      </c>
      <c r="O43" s="3"/>
      <c r="P43" s="3"/>
      <c r="Q43" s="3"/>
      <c r="R43" s="3"/>
    </row>
    <row r="44" spans="1:18" ht="58.2" customHeight="1" x14ac:dyDescent="0.3">
      <c r="A44" s="1">
        <f t="shared" si="4"/>
        <v>43729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1" t="s">
        <v>142</v>
      </c>
      <c r="I44" s="65" t="str">
        <f>"me©‡gvU fwZ© 
= "&amp;I75</f>
        <v>me©‡gvU fwZ© 
= 18656</v>
      </c>
      <c r="J44" s="65" t="str">
        <f>"ch©v‡jvPbvi Rb¨ †cÖwiZ g„„Zz¨ 
= "&amp;J75</f>
        <v>ch©v‡jvPbvi Rb¨ †cÖwiZ g„„Zz¨ 
= 101</v>
      </c>
      <c r="K44" s="65" t="str">
        <f>"ch©v‡jvPbv m¤úbœK…Z g„„Zz¨ 
= "&amp;K75</f>
        <v>ch©v‡jvPbv m¤úbœK…Z g„„Zz¨ 
= 74</v>
      </c>
      <c r="L44" s="65" t="str">
        <f>"wbwðZ g„„Zz¨ 
= "&amp;L75</f>
        <v>wbwðZ g„„Zz¨ 
= 49</v>
      </c>
      <c r="M44" s="65" t="str">
        <f>"QvocÎ cÖvß †ivMx
 = "&amp;M75</f>
        <v>QvocÎ cÖvß †ivMx
 = 18393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43729</v>
      </c>
      <c r="B45" s="2" t="s">
        <v>61</v>
      </c>
      <c r="C45" s="28">
        <v>1</v>
      </c>
      <c r="D45" s="48" t="s">
        <v>62</v>
      </c>
      <c r="E45" s="13">
        <v>0</v>
      </c>
      <c r="F45" s="13">
        <v>0</v>
      </c>
      <c r="G45" s="13">
        <v>0</v>
      </c>
      <c r="H45" s="82">
        <f t="shared" ref="H45:H74" si="11">SUM(E45:G45)</f>
        <v>0</v>
      </c>
      <c r="I45" s="104">
        <f>H45+'20.09'!I45</f>
        <v>1165</v>
      </c>
      <c r="J45" s="13">
        <v>3</v>
      </c>
      <c r="K45" s="13">
        <v>2</v>
      </c>
      <c r="L45" s="13">
        <v>1</v>
      </c>
      <c r="M45" s="14">
        <f t="shared" ref="M45:M74" si="12">I45-N45-J45</f>
        <v>1157</v>
      </c>
      <c r="N45" s="85">
        <v>5</v>
      </c>
      <c r="O45" s="3"/>
      <c r="P45" s="3"/>
      <c r="Q45" s="3"/>
      <c r="R45" s="3"/>
    </row>
    <row r="46" spans="1:18" ht="17.55" customHeight="1" x14ac:dyDescent="0.3">
      <c r="A46" s="1">
        <f t="shared" si="4"/>
        <v>43729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H46+'20.09'!I46</f>
        <v>1739</v>
      </c>
      <c r="J46" s="16">
        <v>10</v>
      </c>
      <c r="K46" s="16">
        <v>6</v>
      </c>
      <c r="L46" s="16">
        <v>4</v>
      </c>
      <c r="M46" s="17">
        <f t="shared" si="12"/>
        <v>1710</v>
      </c>
      <c r="N46" s="86">
        <v>19</v>
      </c>
      <c r="O46" s="3"/>
      <c r="P46" s="3"/>
      <c r="Q46" s="3"/>
      <c r="R46" s="3"/>
    </row>
    <row r="47" spans="1:18" ht="17.55" customHeight="1" x14ac:dyDescent="0.3">
      <c r="A47" s="1">
        <f t="shared" si="4"/>
        <v>43729</v>
      </c>
      <c r="B47" s="2" t="s">
        <v>17</v>
      </c>
      <c r="C47" s="33">
        <v>3</v>
      </c>
      <c r="D47" s="50" t="s">
        <v>18</v>
      </c>
      <c r="E47" s="13">
        <v>3</v>
      </c>
      <c r="F47" s="13">
        <v>0</v>
      </c>
      <c r="G47" s="13">
        <v>0</v>
      </c>
      <c r="H47" s="83">
        <f t="shared" si="11"/>
        <v>3</v>
      </c>
      <c r="I47" s="105">
        <f>H47+'20.09'!I47</f>
        <v>629</v>
      </c>
      <c r="J47" s="16">
        <v>4</v>
      </c>
      <c r="K47" s="16">
        <v>2</v>
      </c>
      <c r="L47" s="16">
        <v>1</v>
      </c>
      <c r="M47" s="17">
        <f t="shared" si="12"/>
        <v>619</v>
      </c>
      <c r="N47" s="86">
        <v>6</v>
      </c>
      <c r="O47" s="3"/>
      <c r="P47" s="3"/>
      <c r="Q47" s="3"/>
      <c r="R47" s="3"/>
    </row>
    <row r="48" spans="1:18" ht="17.55" customHeight="1" x14ac:dyDescent="0.3">
      <c r="A48" s="1">
        <f t="shared" si="4"/>
        <v>43729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H48+'20.09'!I48</f>
        <v>710</v>
      </c>
      <c r="J48" s="16">
        <v>7</v>
      </c>
      <c r="K48" s="16">
        <v>5</v>
      </c>
      <c r="L48" s="16">
        <v>3</v>
      </c>
      <c r="M48" s="17">
        <f t="shared" si="12"/>
        <v>694</v>
      </c>
      <c r="N48" s="86">
        <v>9</v>
      </c>
      <c r="O48" s="3"/>
      <c r="P48" s="3"/>
      <c r="Q48" s="3"/>
      <c r="R48" s="3"/>
    </row>
    <row r="49" spans="1:18" ht="17.55" customHeight="1" x14ac:dyDescent="0.3">
      <c r="A49" s="1">
        <f t="shared" si="4"/>
        <v>43729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H49+'20.09'!I49</f>
        <v>858</v>
      </c>
      <c r="J49" s="16">
        <v>12</v>
      </c>
      <c r="K49" s="16">
        <v>10</v>
      </c>
      <c r="L49" s="16">
        <v>10</v>
      </c>
      <c r="M49" s="17">
        <f t="shared" si="12"/>
        <v>843</v>
      </c>
      <c r="N49" s="86">
        <v>3</v>
      </c>
      <c r="O49" s="3"/>
      <c r="P49" s="3"/>
      <c r="Q49" s="3"/>
      <c r="R49" s="3"/>
    </row>
    <row r="50" spans="1:18" ht="17.55" customHeight="1" x14ac:dyDescent="0.3">
      <c r="A50" s="1">
        <f t="shared" si="4"/>
        <v>43729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H50+'20.09'!I50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43729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H51+'20.09'!I51</f>
        <v>267</v>
      </c>
      <c r="J51" s="16">
        <v>2</v>
      </c>
      <c r="K51" s="16">
        <v>2</v>
      </c>
      <c r="L51" s="16">
        <v>1</v>
      </c>
      <c r="M51" s="17">
        <f t="shared" si="12"/>
        <v>263</v>
      </c>
      <c r="N51" s="86">
        <v>2</v>
      </c>
      <c r="O51" s="3"/>
      <c r="P51" s="3"/>
      <c r="Q51" s="3"/>
      <c r="R51" s="3"/>
    </row>
    <row r="52" spans="1:18" ht="17.55" customHeight="1" x14ac:dyDescent="0.3">
      <c r="A52" s="1">
        <f t="shared" si="4"/>
        <v>43729</v>
      </c>
      <c r="B52" s="2" t="s">
        <v>71</v>
      </c>
      <c r="C52" s="33">
        <v>8</v>
      </c>
      <c r="D52" s="50" t="s">
        <v>72</v>
      </c>
      <c r="E52" s="13">
        <v>7</v>
      </c>
      <c r="F52" s="13">
        <v>0</v>
      </c>
      <c r="G52" s="13">
        <v>0</v>
      </c>
      <c r="H52" s="83">
        <f t="shared" si="11"/>
        <v>7</v>
      </c>
      <c r="I52" s="105">
        <f>H52+'20.09'!I52</f>
        <v>336</v>
      </c>
      <c r="J52" s="16">
        <v>1</v>
      </c>
      <c r="K52" s="16">
        <v>1</v>
      </c>
      <c r="L52" s="16">
        <v>1</v>
      </c>
      <c r="M52" s="17">
        <f t="shared" si="12"/>
        <v>323</v>
      </c>
      <c r="N52" s="86">
        <v>12</v>
      </c>
      <c r="O52" s="3"/>
      <c r="P52" s="3"/>
      <c r="Q52" s="3"/>
      <c r="R52" s="3"/>
    </row>
    <row r="53" spans="1:18" ht="17.55" customHeight="1" x14ac:dyDescent="0.3">
      <c r="A53" s="1">
        <f t="shared" si="4"/>
        <v>43729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H53+'20.09'!I53</f>
        <v>207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43729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H54+'20.09'!I54</f>
        <v>1577</v>
      </c>
      <c r="J54" s="16">
        <v>1</v>
      </c>
      <c r="K54" s="16">
        <v>0</v>
      </c>
      <c r="L54" s="16">
        <v>0</v>
      </c>
      <c r="M54" s="17">
        <f t="shared" si="12"/>
        <v>1561</v>
      </c>
      <c r="N54" s="86">
        <v>15</v>
      </c>
      <c r="O54" s="3"/>
      <c r="P54" s="3"/>
      <c r="Q54" s="3"/>
      <c r="R54" s="3"/>
    </row>
    <row r="55" spans="1:18" ht="17.55" customHeight="1" x14ac:dyDescent="0.3">
      <c r="A55" s="1">
        <f t="shared" si="4"/>
        <v>43729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H55+'20.09'!I55</f>
        <v>218</v>
      </c>
      <c r="J55" s="16"/>
      <c r="K55" s="16"/>
      <c r="L55" s="16">
        <v>0</v>
      </c>
      <c r="M55" s="17">
        <f t="shared" si="12"/>
        <v>218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43729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H56+'20.09'!I56</f>
        <v>136</v>
      </c>
      <c r="J56" s="16">
        <v>1</v>
      </c>
      <c r="K56" s="16">
        <v>0</v>
      </c>
      <c r="L56" s="16">
        <v>0</v>
      </c>
      <c r="M56" s="17">
        <f t="shared" si="12"/>
        <v>135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43729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H57+'20.09'!I57</f>
        <v>639</v>
      </c>
      <c r="J57" s="16">
        <v>4</v>
      </c>
      <c r="K57" s="16">
        <v>4</v>
      </c>
      <c r="L57" s="16">
        <v>1</v>
      </c>
      <c r="M57" s="17">
        <f t="shared" si="12"/>
        <v>634</v>
      </c>
      <c r="N57" s="86">
        <v>1</v>
      </c>
      <c r="O57" s="3"/>
      <c r="P57" s="3"/>
      <c r="Q57" s="3"/>
      <c r="R57" s="3"/>
    </row>
    <row r="58" spans="1:18" ht="17.55" customHeight="1" x14ac:dyDescent="0.3">
      <c r="A58" s="1">
        <f t="shared" si="4"/>
        <v>43729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H58+'20.09'!I58</f>
        <v>1300</v>
      </c>
      <c r="J58" s="16">
        <v>6</v>
      </c>
      <c r="K58" s="16">
        <v>3</v>
      </c>
      <c r="L58" s="16">
        <v>2</v>
      </c>
      <c r="M58" s="17">
        <f t="shared" si="12"/>
        <v>1281</v>
      </c>
      <c r="N58" s="86">
        <v>13</v>
      </c>
      <c r="O58" s="3"/>
      <c r="P58" s="3"/>
      <c r="Q58" s="3"/>
      <c r="R58" s="3"/>
    </row>
    <row r="59" spans="1:18" ht="17.55" customHeight="1" x14ac:dyDescent="0.3">
      <c r="A59" s="1">
        <f t="shared" si="4"/>
        <v>43729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H59+'20.09'!I59</f>
        <v>725</v>
      </c>
      <c r="J59" s="16">
        <v>8</v>
      </c>
      <c r="K59" s="16">
        <v>7</v>
      </c>
      <c r="L59" s="16">
        <v>6</v>
      </c>
      <c r="M59" s="17">
        <f t="shared" si="12"/>
        <v>713</v>
      </c>
      <c r="N59" s="86">
        <v>4</v>
      </c>
      <c r="O59" s="3"/>
      <c r="P59" s="3"/>
      <c r="Q59" s="3"/>
      <c r="R59" s="3"/>
    </row>
    <row r="60" spans="1:18" ht="17.55" customHeight="1" x14ac:dyDescent="0.3">
      <c r="A60" s="1">
        <f t="shared" si="4"/>
        <v>43729</v>
      </c>
      <c r="B60" s="2" t="s">
        <v>87</v>
      </c>
      <c r="C60" s="33">
        <v>16</v>
      </c>
      <c r="D60" s="50" t="s">
        <v>88</v>
      </c>
      <c r="E60" s="13">
        <v>2</v>
      </c>
      <c r="F60" s="13">
        <v>0</v>
      </c>
      <c r="G60" s="13">
        <v>0</v>
      </c>
      <c r="H60" s="83">
        <f t="shared" si="11"/>
        <v>2</v>
      </c>
      <c r="I60" s="105">
        <f>H60+'20.09'!I60</f>
        <v>343</v>
      </c>
      <c r="J60" s="16"/>
      <c r="K60" s="16"/>
      <c r="L60" s="16">
        <v>0</v>
      </c>
      <c r="M60" s="17">
        <f t="shared" si="12"/>
        <v>341</v>
      </c>
      <c r="N60" s="86">
        <v>2</v>
      </c>
      <c r="O60" s="3"/>
      <c r="P60" s="3"/>
      <c r="Q60" s="3"/>
      <c r="R60" s="3"/>
    </row>
    <row r="61" spans="1:18" ht="17.55" customHeight="1" x14ac:dyDescent="0.3">
      <c r="A61" s="1">
        <f t="shared" si="4"/>
        <v>43729</v>
      </c>
      <c r="B61" s="2" t="s">
        <v>89</v>
      </c>
      <c r="C61" s="33">
        <v>17</v>
      </c>
      <c r="D61" s="52" t="s">
        <v>90</v>
      </c>
      <c r="E61" s="13">
        <v>3</v>
      </c>
      <c r="F61" s="13">
        <v>0</v>
      </c>
      <c r="G61" s="13">
        <v>0</v>
      </c>
      <c r="H61" s="83">
        <f t="shared" si="11"/>
        <v>3</v>
      </c>
      <c r="I61" s="105">
        <f>H61+'20.09'!I61</f>
        <v>453</v>
      </c>
      <c r="J61" s="16"/>
      <c r="K61" s="16"/>
      <c r="L61" s="16">
        <v>0</v>
      </c>
      <c r="M61" s="17">
        <f t="shared" si="12"/>
        <v>448</v>
      </c>
      <c r="N61" s="86">
        <v>5</v>
      </c>
      <c r="O61" s="3"/>
      <c r="P61" s="3"/>
      <c r="Q61" s="3"/>
      <c r="R61" s="3"/>
    </row>
    <row r="62" spans="1:18" ht="17.55" customHeight="1" x14ac:dyDescent="0.3">
      <c r="A62" s="1">
        <f t="shared" si="4"/>
        <v>43729</v>
      </c>
      <c r="B62" s="2" t="s">
        <v>91</v>
      </c>
      <c r="C62" s="33">
        <v>18</v>
      </c>
      <c r="D62" s="50" t="s">
        <v>92</v>
      </c>
      <c r="E62" s="13">
        <v>3</v>
      </c>
      <c r="F62" s="13">
        <v>0</v>
      </c>
      <c r="G62" s="13">
        <v>0</v>
      </c>
      <c r="H62" s="83">
        <f t="shared" si="11"/>
        <v>3</v>
      </c>
      <c r="I62" s="105">
        <f>H62+'20.09'!I62</f>
        <v>816</v>
      </c>
      <c r="J62" s="16"/>
      <c r="K62" s="16"/>
      <c r="L62" s="16">
        <v>0</v>
      </c>
      <c r="M62" s="17">
        <f t="shared" si="12"/>
        <v>809</v>
      </c>
      <c r="N62" s="86">
        <v>7</v>
      </c>
      <c r="O62" s="3"/>
      <c r="P62" s="3"/>
      <c r="Q62" s="3"/>
      <c r="R62" s="3"/>
    </row>
    <row r="63" spans="1:18" ht="17.55" customHeight="1" x14ac:dyDescent="0.3">
      <c r="A63" s="1">
        <f t="shared" si="4"/>
        <v>43729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H63+'20.09'!I63</f>
        <v>768</v>
      </c>
      <c r="J63" s="16">
        <v>5</v>
      </c>
      <c r="K63" s="16">
        <v>5</v>
      </c>
      <c r="L63" s="16">
        <v>5</v>
      </c>
      <c r="M63" s="17">
        <f t="shared" si="12"/>
        <v>754</v>
      </c>
      <c r="N63" s="86">
        <v>9</v>
      </c>
      <c r="O63" s="3"/>
      <c r="P63" s="3"/>
      <c r="Q63" s="3"/>
      <c r="R63" s="3"/>
    </row>
    <row r="64" spans="1:18" ht="17.55" customHeight="1" x14ac:dyDescent="0.3">
      <c r="A64" s="1">
        <f t="shared" si="4"/>
        <v>43729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H64+'20.09'!I64</f>
        <v>940</v>
      </c>
      <c r="J64" s="16"/>
      <c r="K64" s="16"/>
      <c r="L64" s="16">
        <v>0</v>
      </c>
      <c r="M64" s="17">
        <f t="shared" si="12"/>
        <v>933</v>
      </c>
      <c r="N64" s="86">
        <v>7</v>
      </c>
      <c r="O64" s="3"/>
      <c r="P64" s="3"/>
      <c r="Q64" s="3"/>
      <c r="R64" s="3"/>
    </row>
    <row r="65" spans="1:18" ht="17.55" customHeight="1" x14ac:dyDescent="0.3">
      <c r="A65" s="1">
        <f t="shared" si="4"/>
        <v>43729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H65+'20.09'!I65</f>
        <v>466</v>
      </c>
      <c r="J65" s="16">
        <v>4</v>
      </c>
      <c r="K65" s="16">
        <v>4</v>
      </c>
      <c r="L65" s="16">
        <v>4</v>
      </c>
      <c r="M65" s="17">
        <f t="shared" si="12"/>
        <v>462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43729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H66+'20.09'!I66</f>
        <v>304</v>
      </c>
      <c r="J66" s="16">
        <v>7</v>
      </c>
      <c r="K66" s="16">
        <v>7</v>
      </c>
      <c r="L66" s="16">
        <v>3</v>
      </c>
      <c r="M66" s="17">
        <f t="shared" si="12"/>
        <v>297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43729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H67+'20.09'!I67</f>
        <v>681</v>
      </c>
      <c r="J67" s="16">
        <v>7</v>
      </c>
      <c r="K67" s="16">
        <v>4</v>
      </c>
      <c r="L67" s="16">
        <v>4</v>
      </c>
      <c r="M67" s="17">
        <f t="shared" si="12"/>
        <v>665</v>
      </c>
      <c r="N67" s="86">
        <v>9</v>
      </c>
      <c r="O67" s="3"/>
      <c r="P67" s="3"/>
      <c r="Q67" s="3"/>
      <c r="R67" s="3"/>
    </row>
    <row r="68" spans="1:18" ht="17.55" customHeight="1" x14ac:dyDescent="0.3">
      <c r="A68" s="1">
        <f t="shared" si="4"/>
        <v>43729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H68+'20.09'!I68</f>
        <v>354</v>
      </c>
      <c r="J68" s="16">
        <v>2</v>
      </c>
      <c r="K68" s="16">
        <v>2</v>
      </c>
      <c r="L68" s="16">
        <v>0</v>
      </c>
      <c r="M68" s="17">
        <f t="shared" si="12"/>
        <v>351</v>
      </c>
      <c r="N68" s="86">
        <v>1</v>
      </c>
      <c r="O68" s="3"/>
      <c r="P68" s="3"/>
      <c r="Q68" s="3"/>
      <c r="R68" s="3"/>
    </row>
    <row r="69" spans="1:18" ht="17.55" customHeight="1" x14ac:dyDescent="0.3">
      <c r="A69" s="1">
        <f t="shared" si="4"/>
        <v>43729</v>
      </c>
      <c r="B69" s="2" t="s">
        <v>105</v>
      </c>
      <c r="C69" s="33">
        <v>25</v>
      </c>
      <c r="D69" s="50" t="s">
        <v>106</v>
      </c>
      <c r="E69" s="13">
        <v>4</v>
      </c>
      <c r="F69" s="13">
        <v>0</v>
      </c>
      <c r="G69" s="13">
        <v>0</v>
      </c>
      <c r="H69" s="83">
        <f t="shared" si="11"/>
        <v>4</v>
      </c>
      <c r="I69" s="105">
        <f>H69+'20.09'!I69</f>
        <v>772</v>
      </c>
      <c r="J69" s="16">
        <v>2</v>
      </c>
      <c r="K69" s="16">
        <v>1</v>
      </c>
      <c r="L69" s="16">
        <v>0</v>
      </c>
      <c r="M69" s="17">
        <f t="shared" si="12"/>
        <v>759</v>
      </c>
      <c r="N69" s="86">
        <v>11</v>
      </c>
      <c r="O69" s="3"/>
      <c r="P69" s="3"/>
      <c r="Q69" s="3"/>
      <c r="R69" s="3"/>
    </row>
    <row r="70" spans="1:18" ht="17.55" customHeight="1" x14ac:dyDescent="0.3">
      <c r="A70" s="1">
        <f t="shared" si="4"/>
        <v>43729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H70+'20.09'!I70</f>
        <v>733</v>
      </c>
      <c r="J70" s="16">
        <v>2</v>
      </c>
      <c r="K70" s="16">
        <v>2</v>
      </c>
      <c r="L70" s="16">
        <v>0</v>
      </c>
      <c r="M70" s="17">
        <f t="shared" si="12"/>
        <v>724</v>
      </c>
      <c r="N70" s="86">
        <v>7</v>
      </c>
      <c r="O70" s="3"/>
      <c r="P70" s="3"/>
      <c r="Q70" s="3"/>
      <c r="R70" s="3"/>
    </row>
    <row r="71" spans="1:18" ht="17.55" customHeight="1" x14ac:dyDescent="0.3">
      <c r="A71" s="1">
        <f t="shared" si="4"/>
        <v>43729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H71+'20.09'!I71</f>
        <v>755</v>
      </c>
      <c r="J71" s="16"/>
      <c r="K71" s="16"/>
      <c r="L71" s="16">
        <v>0</v>
      </c>
      <c r="M71" s="17">
        <f t="shared" si="12"/>
        <v>749</v>
      </c>
      <c r="N71" s="86">
        <v>6</v>
      </c>
      <c r="O71" s="3"/>
      <c r="P71" s="3"/>
      <c r="Q71" s="3"/>
      <c r="R71" s="3"/>
    </row>
    <row r="72" spans="1:18" ht="17.55" customHeight="1" x14ac:dyDescent="0.3">
      <c r="A72" s="1">
        <f t="shared" si="4"/>
        <v>43729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H72+'20.09'!I72</f>
        <v>277</v>
      </c>
      <c r="J72" s="16"/>
      <c r="K72" s="16"/>
      <c r="L72" s="16">
        <v>0</v>
      </c>
      <c r="M72" s="17">
        <f t="shared" si="12"/>
        <v>272</v>
      </c>
      <c r="N72" s="86">
        <v>5</v>
      </c>
      <c r="O72" s="3"/>
      <c r="P72" s="3"/>
      <c r="Q72" s="3"/>
      <c r="R72" s="3"/>
    </row>
    <row r="73" spans="1:18" ht="17.55" customHeight="1" x14ac:dyDescent="0.3">
      <c r="A73" s="1">
        <f t="shared" si="4"/>
        <v>43729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H73+'20.09'!I73</f>
        <v>385</v>
      </c>
      <c r="J73" s="16">
        <v>3</v>
      </c>
      <c r="K73" s="16">
        <v>1</v>
      </c>
      <c r="L73" s="16">
        <v>1</v>
      </c>
      <c r="M73" s="17">
        <f t="shared" si="12"/>
        <v>378</v>
      </c>
      <c r="N73" s="86">
        <v>4</v>
      </c>
      <c r="O73" s="3"/>
      <c r="P73" s="3"/>
      <c r="Q73" s="3"/>
      <c r="R73" s="3"/>
    </row>
    <row r="74" spans="1:18" ht="17.55" customHeight="1" x14ac:dyDescent="0.3">
      <c r="A74" s="1">
        <f t="shared" si="4"/>
        <v>43729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H74+'20.09'!I74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43729</v>
      </c>
      <c r="B75" s="2">
        <v>1</v>
      </c>
      <c r="C75" s="29"/>
      <c r="D75" s="22" t="s">
        <v>117</v>
      </c>
      <c r="E75" s="23">
        <f>SUM(E45:E74)</f>
        <v>36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36</v>
      </c>
      <c r="I75" s="23">
        <f t="shared" si="13"/>
        <v>18656</v>
      </c>
      <c r="J75" s="23">
        <f t="shared" si="13"/>
        <v>101</v>
      </c>
      <c r="K75" s="23">
        <f t="shared" si="13"/>
        <v>74</v>
      </c>
      <c r="L75" s="23">
        <f t="shared" si="13"/>
        <v>49</v>
      </c>
      <c r="M75" s="23">
        <f t="shared" si="13"/>
        <v>18393</v>
      </c>
      <c r="N75" s="23">
        <f t="shared" si="13"/>
        <v>162</v>
      </c>
      <c r="O75" s="3"/>
      <c r="P75" s="3"/>
      <c r="Q75" s="3"/>
      <c r="R75" s="3"/>
    </row>
    <row r="76" spans="1:18" ht="17.55" customHeight="1" x14ac:dyDescent="0.3">
      <c r="A76" s="1">
        <f t="shared" si="4"/>
        <v>43729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43729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43729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43729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43729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43729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43729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43729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43729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43729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43729</v>
      </c>
      <c r="B86" s="2">
        <v>1</v>
      </c>
      <c r="E86" s="30"/>
    </row>
    <row r="87" spans="1:14" x14ac:dyDescent="0.3">
      <c r="A87" s="1">
        <f t="shared" si="4"/>
        <v>43729</v>
      </c>
      <c r="B87" s="2">
        <v>1</v>
      </c>
      <c r="E87" s="30"/>
    </row>
    <row r="88" spans="1:14" x14ac:dyDescent="0.3">
      <c r="A88" s="1">
        <f t="shared" si="4"/>
        <v>43729</v>
      </c>
      <c r="B88" s="2">
        <v>1</v>
      </c>
      <c r="E88" s="30"/>
    </row>
    <row r="89" spans="1:14" x14ac:dyDescent="0.3">
      <c r="A89" s="1">
        <f t="shared" ref="A89" si="14">$N$3</f>
        <v>43729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I32" sqref="I32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43728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43728</v>
      </c>
      <c r="B2" s="2">
        <v>1</v>
      </c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41"/>
      <c r="N2" s="142"/>
    </row>
    <row r="3" spans="1:20" ht="17.399999999999999" x14ac:dyDescent="0.3">
      <c r="A3" s="1">
        <f t="shared" si="0"/>
        <v>43728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43728</v>
      </c>
      <c r="O3" s="3"/>
      <c r="P3" s="3"/>
      <c r="Q3" s="3"/>
      <c r="R3" s="3"/>
    </row>
    <row r="4" spans="1:20" ht="17.399999999999999" x14ac:dyDescent="0.3">
      <c r="A4" s="1">
        <f t="shared" si="0"/>
        <v>43728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43728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43728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43728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43728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43728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508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2158</v>
      </c>
      <c r="O9" s="3"/>
      <c r="P9" s="3"/>
      <c r="Q9" s="40" t="str">
        <f>"24 N›Uvq ?? msL¨v = "&amp;H36</f>
        <v>24 N›Uvq ?? msL¨v = 508</v>
      </c>
    </row>
    <row r="10" spans="1:20" ht="57.6" x14ac:dyDescent="0.3">
      <c r="A10" s="1">
        <f t="shared" si="0"/>
        <v>43728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41" t="s">
        <v>142</v>
      </c>
      <c r="I10" s="65" t="str">
        <f>"me©‡gvU fwZ©
= "&amp;I36</f>
        <v>me©‡gvU fwZ©
= 83989</v>
      </c>
      <c r="J10" s="65" t="str">
        <f>"ch©v‡jvPbvi Rb¨ †cÖwiZ g„„Zz¨ 
= "&amp;J36</f>
        <v>ch©v‡jvPbvi Rb¨ †cÖwiZ g„„Zz¨ 
= 203</v>
      </c>
      <c r="K10" s="65" t="str">
        <f>"ch©v‡jvPbv m¤úbœK…Z g„„Zz¨ 
= "&amp;K36</f>
        <v>ch©v‡jvPbv m¤úbœK…Z g„„Zz¨ 
= 116</v>
      </c>
      <c r="L10" s="65" t="str">
        <f>"wbwðZ g„„Zz¨ 
= "&amp;L36</f>
        <v>wbwðZ g„„Zz¨ 
= 68</v>
      </c>
      <c r="M10" s="65" t="str">
        <f>"QvocÎ cÖvß †ivMx
 = "&amp;M36</f>
        <v>QvocÎ cÖvß †ivMx
 = 81628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43728</v>
      </c>
      <c r="B11" s="2" t="s">
        <v>9</v>
      </c>
      <c r="C11" s="12">
        <v>1</v>
      </c>
      <c r="D11" s="57" t="s">
        <v>10</v>
      </c>
      <c r="E11" s="13">
        <v>40</v>
      </c>
      <c r="F11" s="13">
        <v>0</v>
      </c>
      <c r="G11" s="13">
        <v>0</v>
      </c>
      <c r="H11" s="82">
        <f>SUM(E11:G11)</f>
        <v>40</v>
      </c>
      <c r="I11" s="104">
        <f>H11+'19.09'!I11</f>
        <v>7358</v>
      </c>
      <c r="J11" s="13">
        <v>23</v>
      </c>
      <c r="K11" s="13">
        <v>13</v>
      </c>
      <c r="L11" s="13">
        <v>5</v>
      </c>
      <c r="M11" s="14">
        <f t="shared" ref="M11:M23" si="1">I11-N11-J11</f>
        <v>7096</v>
      </c>
      <c r="N11" s="85">
        <v>239</v>
      </c>
      <c r="O11" s="3"/>
      <c r="P11" s="3"/>
      <c r="Q11" s="3"/>
      <c r="R11" s="3"/>
    </row>
    <row r="12" spans="1:20" x14ac:dyDescent="0.3">
      <c r="A12" s="1">
        <f t="shared" si="0"/>
        <v>43728</v>
      </c>
      <c r="B12" s="2" t="s">
        <v>11</v>
      </c>
      <c r="C12" s="15">
        <v>2</v>
      </c>
      <c r="D12" s="59" t="s">
        <v>144</v>
      </c>
      <c r="E12" s="13">
        <v>33</v>
      </c>
      <c r="F12" s="13">
        <v>0</v>
      </c>
      <c r="G12" s="13">
        <v>0</v>
      </c>
      <c r="H12" s="83">
        <f t="shared" ref="H12:H23" si="2">SUM(E12:G12)</f>
        <v>33</v>
      </c>
      <c r="I12" s="105">
        <f>H12+'19.09'!I12</f>
        <v>4274</v>
      </c>
      <c r="J12" s="16">
        <v>2</v>
      </c>
      <c r="K12" s="16">
        <v>0</v>
      </c>
      <c r="L12" s="16">
        <v>0</v>
      </c>
      <c r="M12" s="17">
        <f t="shared" si="1"/>
        <v>4115</v>
      </c>
      <c r="N12" s="86">
        <v>157</v>
      </c>
      <c r="O12" s="3"/>
      <c r="P12" s="3"/>
      <c r="Q12" s="3"/>
      <c r="R12" s="3"/>
    </row>
    <row r="13" spans="1:20" x14ac:dyDescent="0.3">
      <c r="A13" s="1">
        <f t="shared" si="0"/>
        <v>43728</v>
      </c>
      <c r="B13" s="2" t="s">
        <v>12</v>
      </c>
      <c r="C13" s="15">
        <v>3</v>
      </c>
      <c r="D13" s="59" t="s">
        <v>13</v>
      </c>
      <c r="E13" s="13">
        <v>5</v>
      </c>
      <c r="F13" s="13">
        <v>0</v>
      </c>
      <c r="G13" s="13">
        <v>0</v>
      </c>
      <c r="H13" s="83">
        <f t="shared" si="2"/>
        <v>5</v>
      </c>
      <c r="I13" s="105">
        <f>H13+'19.09'!I13</f>
        <v>1341</v>
      </c>
      <c r="J13" s="16">
        <v>10</v>
      </c>
      <c r="K13" s="16">
        <v>4</v>
      </c>
      <c r="L13" s="16">
        <v>4</v>
      </c>
      <c r="M13" s="17">
        <f t="shared" si="1"/>
        <v>1303</v>
      </c>
      <c r="N13" s="86">
        <v>28</v>
      </c>
      <c r="O13" s="3"/>
      <c r="Q13" s="3"/>
      <c r="R13" s="3"/>
    </row>
    <row r="14" spans="1:20" x14ac:dyDescent="0.3">
      <c r="A14" s="1">
        <f t="shared" si="0"/>
        <v>43728</v>
      </c>
      <c r="B14" s="2" t="s">
        <v>14</v>
      </c>
      <c r="C14" s="15">
        <v>4</v>
      </c>
      <c r="D14" s="59" t="s">
        <v>145</v>
      </c>
      <c r="E14" s="13">
        <v>18</v>
      </c>
      <c r="F14" s="13">
        <v>0</v>
      </c>
      <c r="G14" s="13">
        <v>0</v>
      </c>
      <c r="H14" s="83">
        <f t="shared" si="2"/>
        <v>18</v>
      </c>
      <c r="I14" s="105">
        <f>H14+'19.09'!I14</f>
        <v>3247</v>
      </c>
      <c r="J14" s="16">
        <v>7</v>
      </c>
      <c r="K14" s="16">
        <v>3</v>
      </c>
      <c r="L14" s="16">
        <v>0</v>
      </c>
      <c r="M14" s="17">
        <f t="shared" si="1"/>
        <v>3141</v>
      </c>
      <c r="N14" s="86">
        <v>99</v>
      </c>
      <c r="O14" s="3"/>
      <c r="P14" s="3"/>
      <c r="Q14" s="3"/>
      <c r="R14" s="3"/>
    </row>
    <row r="15" spans="1:20" ht="17.399999999999999" x14ac:dyDescent="0.3">
      <c r="A15" s="1">
        <f t="shared" si="0"/>
        <v>43728</v>
      </c>
      <c r="B15" s="2" t="s">
        <v>19</v>
      </c>
      <c r="C15" s="15">
        <v>5</v>
      </c>
      <c r="D15" s="59" t="s">
        <v>20</v>
      </c>
      <c r="E15" s="13">
        <v>10</v>
      </c>
      <c r="F15" s="13">
        <v>0</v>
      </c>
      <c r="G15" s="13">
        <v>0</v>
      </c>
      <c r="H15" s="83">
        <f t="shared" si="2"/>
        <v>10</v>
      </c>
      <c r="I15" s="105">
        <f>H15+'19.09'!I15</f>
        <v>1408</v>
      </c>
      <c r="J15" s="16">
        <v>3</v>
      </c>
      <c r="K15" s="16">
        <v>2</v>
      </c>
      <c r="L15" s="16">
        <v>2</v>
      </c>
      <c r="M15" s="17">
        <f t="shared" si="1"/>
        <v>1364</v>
      </c>
      <c r="N15" s="86">
        <v>41</v>
      </c>
      <c r="O15" s="3"/>
      <c r="P15" s="3"/>
      <c r="Q15" s="3"/>
      <c r="R15" s="3"/>
    </row>
    <row r="16" spans="1:20" ht="17.399999999999999" x14ac:dyDescent="0.3">
      <c r="A16" s="1">
        <f t="shared" si="0"/>
        <v>43728</v>
      </c>
      <c r="B16" s="2" t="s">
        <v>21</v>
      </c>
      <c r="C16" s="15">
        <v>6</v>
      </c>
      <c r="D16" s="61" t="s">
        <v>22</v>
      </c>
      <c r="E16" s="13">
        <v>4</v>
      </c>
      <c r="F16" s="13">
        <v>0</v>
      </c>
      <c r="G16" s="13">
        <v>0</v>
      </c>
      <c r="H16" s="83">
        <f t="shared" si="2"/>
        <v>4</v>
      </c>
      <c r="I16" s="105">
        <f>H16+'19.09'!I16</f>
        <v>968</v>
      </c>
      <c r="J16" s="16"/>
      <c r="K16" s="16"/>
      <c r="L16" s="16">
        <v>0</v>
      </c>
      <c r="M16" s="17">
        <f t="shared" si="1"/>
        <v>956</v>
      </c>
      <c r="N16" s="86">
        <v>12</v>
      </c>
      <c r="O16" s="3"/>
      <c r="P16" s="3"/>
      <c r="Q16" s="3"/>
      <c r="R16" s="3"/>
    </row>
    <row r="17" spans="1:18" x14ac:dyDescent="0.3">
      <c r="A17" s="1">
        <f t="shared" si="0"/>
        <v>43728</v>
      </c>
      <c r="B17" s="2" t="s">
        <v>23</v>
      </c>
      <c r="C17" s="15">
        <v>7</v>
      </c>
      <c r="D17" s="61" t="s">
        <v>24</v>
      </c>
      <c r="E17" s="13">
        <v>14</v>
      </c>
      <c r="F17" s="13">
        <v>0</v>
      </c>
      <c r="G17" s="13">
        <v>0</v>
      </c>
      <c r="H17" s="83">
        <f t="shared" si="2"/>
        <v>14</v>
      </c>
      <c r="I17" s="105">
        <f>H17+'19.09'!I17</f>
        <v>3701</v>
      </c>
      <c r="J17" s="16">
        <v>15</v>
      </c>
      <c r="K17" s="16">
        <v>4</v>
      </c>
      <c r="L17" s="16">
        <v>2</v>
      </c>
      <c r="M17" s="17">
        <f t="shared" si="1"/>
        <v>3608</v>
      </c>
      <c r="N17" s="86">
        <v>78</v>
      </c>
      <c r="O17" s="3"/>
      <c r="P17" s="3"/>
      <c r="Q17" s="3"/>
      <c r="R17" s="3"/>
    </row>
    <row r="18" spans="1:18" ht="17.399999999999999" x14ac:dyDescent="0.3">
      <c r="A18" s="1">
        <f t="shared" si="0"/>
        <v>43728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H18+'19.09'!I18</f>
        <v>337</v>
      </c>
      <c r="J18" s="16"/>
      <c r="K18" s="16"/>
      <c r="L18" s="16">
        <v>0</v>
      </c>
      <c r="M18" s="17">
        <f t="shared" si="1"/>
        <v>336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43728</v>
      </c>
      <c r="B19" s="2" t="s">
        <v>27</v>
      </c>
      <c r="C19" s="15">
        <v>9</v>
      </c>
      <c r="D19" s="61" t="s">
        <v>28</v>
      </c>
      <c r="E19" s="13">
        <v>6</v>
      </c>
      <c r="F19" s="13">
        <v>0</v>
      </c>
      <c r="G19" s="13">
        <v>0</v>
      </c>
      <c r="H19" s="83">
        <f t="shared" si="2"/>
        <v>6</v>
      </c>
      <c r="I19" s="105">
        <f>H19+'19.09'!I19</f>
        <v>1606</v>
      </c>
      <c r="J19" s="16">
        <v>0</v>
      </c>
      <c r="K19" s="16">
        <v>0</v>
      </c>
      <c r="L19" s="16">
        <v>0</v>
      </c>
      <c r="M19" s="17">
        <f t="shared" si="1"/>
        <v>1563</v>
      </c>
      <c r="N19" s="86">
        <v>43</v>
      </c>
      <c r="O19" s="3"/>
      <c r="P19" s="3"/>
      <c r="Q19" s="3"/>
      <c r="R19" s="3"/>
    </row>
    <row r="20" spans="1:18" x14ac:dyDescent="0.3">
      <c r="A20" s="1">
        <f t="shared" si="0"/>
        <v>43728</v>
      </c>
      <c r="B20" s="2" t="s">
        <v>29</v>
      </c>
      <c r="C20" s="15">
        <v>10</v>
      </c>
      <c r="D20" s="59" t="s">
        <v>30</v>
      </c>
      <c r="E20" s="13">
        <v>1</v>
      </c>
      <c r="F20" s="13">
        <v>0</v>
      </c>
      <c r="G20" s="13">
        <v>0</v>
      </c>
      <c r="H20" s="83">
        <f t="shared" si="2"/>
        <v>1</v>
      </c>
      <c r="I20" s="105">
        <f>H20+'19.09'!I20</f>
        <v>2706</v>
      </c>
      <c r="J20" s="16">
        <v>2</v>
      </c>
      <c r="K20" s="16">
        <v>2</v>
      </c>
      <c r="L20" s="16">
        <v>2</v>
      </c>
      <c r="M20" s="17">
        <f t="shared" si="1"/>
        <v>2668</v>
      </c>
      <c r="N20" s="86">
        <v>36</v>
      </c>
      <c r="O20" s="3"/>
      <c r="P20" s="3"/>
      <c r="Q20" s="3"/>
      <c r="R20" s="3"/>
    </row>
    <row r="21" spans="1:18" ht="22.2" customHeight="1" x14ac:dyDescent="0.3">
      <c r="A21" s="1">
        <f t="shared" si="0"/>
        <v>43728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H21+'19.09'!I21</f>
        <v>235</v>
      </c>
      <c r="J21" s="16"/>
      <c r="K21" s="16"/>
      <c r="L21" s="16"/>
      <c r="M21" s="17">
        <f t="shared" si="1"/>
        <v>235</v>
      </c>
      <c r="N21" s="86">
        <v>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H22+'19.09'!I22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43728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131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131</v>
      </c>
      <c r="I24" s="94">
        <f t="shared" si="3"/>
        <v>27256</v>
      </c>
      <c r="J24" s="92">
        <f t="shared" si="3"/>
        <v>62</v>
      </c>
      <c r="K24" s="92">
        <f t="shared" si="3"/>
        <v>28</v>
      </c>
      <c r="L24" s="92">
        <f t="shared" si="3"/>
        <v>15</v>
      </c>
      <c r="M24" s="95">
        <f t="shared" si="3"/>
        <v>26460</v>
      </c>
      <c r="N24" s="96">
        <f t="shared" si="3"/>
        <v>734</v>
      </c>
      <c r="O24" s="3"/>
      <c r="P24" s="3"/>
      <c r="Q24" s="3"/>
      <c r="R24" s="3"/>
    </row>
    <row r="25" spans="1:18" x14ac:dyDescent="0.3">
      <c r="A25" s="1">
        <f t="shared" ref="A25:A88" si="4">$N$3</f>
        <v>43728</v>
      </c>
      <c r="B25" s="2">
        <v>1</v>
      </c>
      <c r="C25" s="78"/>
      <c r="D25" s="79" t="s">
        <v>119</v>
      </c>
      <c r="E25" s="97">
        <f>E75</f>
        <v>34</v>
      </c>
      <c r="F25" s="98">
        <f t="shared" ref="F25:N25" si="5">F75</f>
        <v>0</v>
      </c>
      <c r="G25" s="98">
        <f t="shared" si="5"/>
        <v>0</v>
      </c>
      <c r="H25" s="99">
        <f t="shared" si="5"/>
        <v>34</v>
      </c>
      <c r="I25" s="97">
        <f t="shared" si="5"/>
        <v>18620</v>
      </c>
      <c r="J25" s="98">
        <f t="shared" si="5"/>
        <v>101</v>
      </c>
      <c r="K25" s="98">
        <f t="shared" si="5"/>
        <v>74</v>
      </c>
      <c r="L25" s="100">
        <f t="shared" si="5"/>
        <v>49</v>
      </c>
      <c r="M25" s="101">
        <f t="shared" si="5"/>
        <v>18351</v>
      </c>
      <c r="N25" s="102">
        <f t="shared" si="5"/>
        <v>168</v>
      </c>
      <c r="O25" s="3"/>
      <c r="P25" s="3"/>
      <c r="Q25" s="3"/>
      <c r="R25" s="3"/>
    </row>
    <row r="26" spans="1:18" x14ac:dyDescent="0.3">
      <c r="A26" s="1">
        <f t="shared" si="4"/>
        <v>43728</v>
      </c>
      <c r="B26" s="2">
        <v>1</v>
      </c>
      <c r="C26" s="78"/>
      <c r="D26" s="79" t="s">
        <v>154</v>
      </c>
      <c r="E26" s="97">
        <f>E24+E25</f>
        <v>165</v>
      </c>
      <c r="F26" s="98">
        <f t="shared" ref="F26:N26" si="6">F24+F25</f>
        <v>0</v>
      </c>
      <c r="G26" s="98">
        <f t="shared" si="6"/>
        <v>0</v>
      </c>
      <c r="H26" s="99">
        <f t="shared" si="6"/>
        <v>165</v>
      </c>
      <c r="I26" s="97">
        <f t="shared" si="6"/>
        <v>45876</v>
      </c>
      <c r="J26" s="98">
        <f t="shared" si="6"/>
        <v>163</v>
      </c>
      <c r="K26" s="98">
        <f t="shared" si="6"/>
        <v>102</v>
      </c>
      <c r="L26" s="100">
        <f t="shared" si="6"/>
        <v>64</v>
      </c>
      <c r="M26" s="101">
        <f t="shared" si="6"/>
        <v>44811</v>
      </c>
      <c r="N26" s="102">
        <f t="shared" si="6"/>
        <v>902</v>
      </c>
      <c r="O26" s="3"/>
      <c r="P26" s="67"/>
      <c r="Q26" s="3"/>
      <c r="R26" s="3"/>
    </row>
    <row r="27" spans="1:18" x14ac:dyDescent="0.3">
      <c r="A27" s="1">
        <f t="shared" si="4"/>
        <v>43728</v>
      </c>
      <c r="B27" s="2">
        <v>1</v>
      </c>
      <c r="C27" s="80"/>
      <c r="D27" s="81" t="s">
        <v>120</v>
      </c>
      <c r="E27" s="97">
        <f>SUM(E28:E35)</f>
        <v>343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343</v>
      </c>
      <c r="I27" s="97">
        <f t="shared" si="7"/>
        <v>38113</v>
      </c>
      <c r="J27" s="98">
        <f t="shared" si="7"/>
        <v>40</v>
      </c>
      <c r="K27" s="98">
        <f t="shared" si="7"/>
        <v>14</v>
      </c>
      <c r="L27" s="100">
        <f t="shared" si="7"/>
        <v>4</v>
      </c>
      <c r="M27" s="101">
        <f t="shared" si="7"/>
        <v>36817</v>
      </c>
      <c r="N27" s="102">
        <f t="shared" si="7"/>
        <v>1256</v>
      </c>
      <c r="O27" s="3"/>
      <c r="P27" s="3"/>
      <c r="Q27" s="3"/>
      <c r="R27" s="3"/>
    </row>
    <row r="28" spans="1:18" x14ac:dyDescent="0.3">
      <c r="A28" s="1">
        <f t="shared" si="4"/>
        <v>43728</v>
      </c>
      <c r="B28" s="2" t="s">
        <v>31</v>
      </c>
      <c r="C28" s="12">
        <v>1</v>
      </c>
      <c r="D28" s="48" t="s">
        <v>32</v>
      </c>
      <c r="E28" s="13">
        <v>75</v>
      </c>
      <c r="F28" s="13">
        <v>0</v>
      </c>
      <c r="G28" s="13">
        <v>0</v>
      </c>
      <c r="H28" s="82">
        <f t="shared" ref="H28:H35" si="8">SUM(E28:G28)</f>
        <v>75</v>
      </c>
      <c r="I28" s="104">
        <f>H28+'19.09'!I28</f>
        <v>9521</v>
      </c>
      <c r="J28" s="13">
        <v>9</v>
      </c>
      <c r="K28" s="13">
        <v>2</v>
      </c>
      <c r="L28" s="13">
        <v>1</v>
      </c>
      <c r="M28" s="14">
        <f t="shared" ref="M28:M35" si="9">I28-N28-J28</f>
        <v>9230</v>
      </c>
      <c r="N28" s="85">
        <v>282</v>
      </c>
      <c r="O28" s="3"/>
      <c r="P28" s="3"/>
      <c r="Q28" s="3"/>
      <c r="R28" s="3"/>
    </row>
    <row r="29" spans="1:18" x14ac:dyDescent="0.3">
      <c r="A29" s="1">
        <f t="shared" si="4"/>
        <v>43728</v>
      </c>
      <c r="B29" s="2" t="s">
        <v>33</v>
      </c>
      <c r="C29" s="15">
        <v>2</v>
      </c>
      <c r="D29" s="50" t="s">
        <v>156</v>
      </c>
      <c r="E29" s="13">
        <v>34</v>
      </c>
      <c r="F29" s="13">
        <v>0</v>
      </c>
      <c r="G29" s="13">
        <v>0</v>
      </c>
      <c r="H29" s="83">
        <f t="shared" si="8"/>
        <v>34</v>
      </c>
      <c r="I29" s="105">
        <f>H29+'19.09'!I29</f>
        <v>6393</v>
      </c>
      <c r="J29" s="16">
        <v>5</v>
      </c>
      <c r="K29" s="16">
        <v>2</v>
      </c>
      <c r="L29" s="16">
        <v>0</v>
      </c>
      <c r="M29" s="17">
        <f t="shared" si="9"/>
        <v>6229</v>
      </c>
      <c r="N29" s="86">
        <v>159</v>
      </c>
      <c r="O29" s="3"/>
      <c r="P29" s="3"/>
      <c r="Q29" s="3"/>
      <c r="R29" s="3"/>
    </row>
    <row r="30" spans="1:18" x14ac:dyDescent="0.3">
      <c r="A30" s="1">
        <f t="shared" si="4"/>
        <v>43728</v>
      </c>
      <c r="B30" s="2" t="s">
        <v>35</v>
      </c>
      <c r="C30" s="15">
        <v>3</v>
      </c>
      <c r="D30" s="50" t="s">
        <v>36</v>
      </c>
      <c r="E30" s="13">
        <v>146</v>
      </c>
      <c r="F30" s="13">
        <v>0</v>
      </c>
      <c r="G30" s="13">
        <v>0</v>
      </c>
      <c r="H30" s="83">
        <f t="shared" si="8"/>
        <v>146</v>
      </c>
      <c r="I30" s="105">
        <f>H30+'19.09'!I30</f>
        <v>7994</v>
      </c>
      <c r="J30" s="16">
        <v>10</v>
      </c>
      <c r="K30" s="16">
        <v>7</v>
      </c>
      <c r="L30" s="16">
        <v>2</v>
      </c>
      <c r="M30" s="17">
        <f t="shared" si="9"/>
        <v>7491</v>
      </c>
      <c r="N30" s="86">
        <v>493</v>
      </c>
      <c r="O30" s="3"/>
      <c r="P30" s="3"/>
      <c r="Q30" s="3"/>
      <c r="R30" s="3"/>
    </row>
    <row r="31" spans="1:18" x14ac:dyDescent="0.3">
      <c r="A31" s="1">
        <f t="shared" si="4"/>
        <v>43728</v>
      </c>
      <c r="B31" s="2" t="s">
        <v>37</v>
      </c>
      <c r="C31" s="15">
        <v>4</v>
      </c>
      <c r="D31" s="50" t="s">
        <v>38</v>
      </c>
      <c r="E31" s="13">
        <v>3</v>
      </c>
      <c r="F31" s="13">
        <v>0</v>
      </c>
      <c r="G31" s="13">
        <v>0</v>
      </c>
      <c r="H31" s="83">
        <f t="shared" si="8"/>
        <v>3</v>
      </c>
      <c r="I31" s="105">
        <f>H31+'19.09'!I31</f>
        <v>1904</v>
      </c>
      <c r="J31" s="16">
        <v>4</v>
      </c>
      <c r="K31" s="16">
        <v>1</v>
      </c>
      <c r="L31" s="16">
        <v>1</v>
      </c>
      <c r="M31" s="17">
        <f t="shared" si="9"/>
        <v>1872</v>
      </c>
      <c r="N31" s="86">
        <v>28</v>
      </c>
      <c r="O31" s="3"/>
      <c r="P31" s="3"/>
      <c r="Q31" s="3"/>
      <c r="R31" s="3"/>
    </row>
    <row r="32" spans="1:18" x14ac:dyDescent="0.3">
      <c r="A32" s="1">
        <f t="shared" si="4"/>
        <v>43728</v>
      </c>
      <c r="B32" s="2" t="s">
        <v>39</v>
      </c>
      <c r="C32" s="15">
        <v>5</v>
      </c>
      <c r="D32" s="50" t="s">
        <v>40</v>
      </c>
      <c r="E32" s="13">
        <v>30</v>
      </c>
      <c r="F32" s="13">
        <v>0</v>
      </c>
      <c r="G32" s="13">
        <v>0</v>
      </c>
      <c r="H32" s="83">
        <f t="shared" si="8"/>
        <v>30</v>
      </c>
      <c r="I32" s="105">
        <f>H32+'19.09'!I32</f>
        <v>4050</v>
      </c>
      <c r="J32" s="16">
        <v>4</v>
      </c>
      <c r="K32" s="16">
        <v>0</v>
      </c>
      <c r="L32" s="16">
        <v>0</v>
      </c>
      <c r="M32" s="17">
        <f t="shared" si="9"/>
        <v>3948</v>
      </c>
      <c r="N32" s="86">
        <v>98</v>
      </c>
      <c r="O32" s="3"/>
      <c r="P32" s="3"/>
      <c r="Q32" s="3"/>
      <c r="R32" s="3"/>
    </row>
    <row r="33" spans="1:18" x14ac:dyDescent="0.3">
      <c r="A33" s="1">
        <f t="shared" si="4"/>
        <v>43728</v>
      </c>
      <c r="B33" s="2" t="s">
        <v>41</v>
      </c>
      <c r="C33" s="15">
        <v>6</v>
      </c>
      <c r="D33" s="50" t="s">
        <v>42</v>
      </c>
      <c r="E33" s="13">
        <v>42</v>
      </c>
      <c r="F33" s="13">
        <v>0</v>
      </c>
      <c r="G33" s="13">
        <v>0</v>
      </c>
      <c r="H33" s="83">
        <f t="shared" si="8"/>
        <v>42</v>
      </c>
      <c r="I33" s="105">
        <f>H33+'19.09'!I33</f>
        <v>5275</v>
      </c>
      <c r="J33" s="16">
        <v>5</v>
      </c>
      <c r="K33" s="16">
        <v>2</v>
      </c>
      <c r="L33" s="16">
        <v>0</v>
      </c>
      <c r="M33" s="17">
        <f t="shared" si="9"/>
        <v>5120</v>
      </c>
      <c r="N33" s="86">
        <v>150</v>
      </c>
      <c r="O33" s="3"/>
      <c r="P33" s="3"/>
      <c r="Q33" s="3"/>
      <c r="R33" s="3"/>
    </row>
    <row r="34" spans="1:18" x14ac:dyDescent="0.3">
      <c r="A34" s="1">
        <f t="shared" si="4"/>
        <v>43728</v>
      </c>
      <c r="B34" s="2" t="s">
        <v>43</v>
      </c>
      <c r="C34" s="15">
        <v>7</v>
      </c>
      <c r="D34" s="50" t="s">
        <v>44</v>
      </c>
      <c r="E34" s="13">
        <v>3</v>
      </c>
      <c r="F34" s="13">
        <v>0</v>
      </c>
      <c r="G34" s="13">
        <v>0</v>
      </c>
      <c r="H34" s="83">
        <f t="shared" si="8"/>
        <v>3</v>
      </c>
      <c r="I34" s="105">
        <f>H34+'19.09'!I34</f>
        <v>897</v>
      </c>
      <c r="J34" s="16">
        <v>0</v>
      </c>
      <c r="K34" s="16">
        <v>0</v>
      </c>
      <c r="L34" s="16">
        <v>0</v>
      </c>
      <c r="M34" s="17">
        <f t="shared" si="9"/>
        <v>886</v>
      </c>
      <c r="N34" s="86">
        <v>11</v>
      </c>
      <c r="O34" s="3"/>
      <c r="P34" s="3"/>
      <c r="Q34" s="3"/>
      <c r="R34" s="3"/>
    </row>
    <row r="35" spans="1:18" x14ac:dyDescent="0.3">
      <c r="A35" s="1">
        <f t="shared" si="4"/>
        <v>43728</v>
      </c>
      <c r="B35" s="2" t="s">
        <v>45</v>
      </c>
      <c r="C35" s="20">
        <v>8</v>
      </c>
      <c r="D35" s="54" t="s">
        <v>46</v>
      </c>
      <c r="E35" s="13">
        <v>10</v>
      </c>
      <c r="F35" s="13">
        <v>0</v>
      </c>
      <c r="G35" s="13">
        <v>0</v>
      </c>
      <c r="H35" s="84">
        <f t="shared" si="8"/>
        <v>10</v>
      </c>
      <c r="I35" s="106">
        <f>H35+'19.09'!I35</f>
        <v>2079</v>
      </c>
      <c r="J35" s="18">
        <v>3</v>
      </c>
      <c r="K35" s="18">
        <v>0</v>
      </c>
      <c r="L35" s="18">
        <v>0</v>
      </c>
      <c r="M35" s="19">
        <f t="shared" si="9"/>
        <v>2041</v>
      </c>
      <c r="N35" s="87">
        <v>35</v>
      </c>
      <c r="O35" s="3"/>
      <c r="P35" s="3"/>
      <c r="Q35" s="3"/>
      <c r="R35" s="3"/>
    </row>
    <row r="36" spans="1:18" x14ac:dyDescent="0.3">
      <c r="A36" s="1">
        <f t="shared" si="4"/>
        <v>43728</v>
      </c>
      <c r="B36" s="2">
        <v>1</v>
      </c>
      <c r="C36" s="103"/>
      <c r="D36" s="22" t="s">
        <v>47</v>
      </c>
      <c r="E36" s="23">
        <f>SUM(E26:E27)</f>
        <v>508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508</v>
      </c>
      <c r="I36" s="23">
        <f t="shared" si="10"/>
        <v>83989</v>
      </c>
      <c r="J36" s="23">
        <f t="shared" si="10"/>
        <v>203</v>
      </c>
      <c r="K36" s="23">
        <f t="shared" si="10"/>
        <v>116</v>
      </c>
      <c r="L36" s="23">
        <f t="shared" si="10"/>
        <v>68</v>
      </c>
      <c r="M36" s="23">
        <f t="shared" si="10"/>
        <v>81628</v>
      </c>
      <c r="N36" s="23">
        <f t="shared" si="10"/>
        <v>2158</v>
      </c>
      <c r="O36" s="3"/>
      <c r="P36" s="3"/>
      <c r="Q36" s="3"/>
      <c r="R36" s="3"/>
    </row>
    <row r="37" spans="1:18" ht="21.6" customHeight="1" x14ac:dyDescent="0.3">
      <c r="A37" s="1">
        <f t="shared" si="4"/>
        <v>43728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43728</v>
      </c>
      <c r="B38" s="64">
        <v>1</v>
      </c>
      <c r="C38" s="69"/>
      <c r="D38" s="306" t="s">
        <v>183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43728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43728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43728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43728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43728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34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168</v>
      </c>
      <c r="O43" s="3"/>
      <c r="P43" s="3"/>
      <c r="Q43" s="3"/>
      <c r="R43" s="3"/>
    </row>
    <row r="44" spans="1:18" ht="58.2" customHeight="1" x14ac:dyDescent="0.3">
      <c r="A44" s="1">
        <f t="shared" si="4"/>
        <v>43728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41" t="s">
        <v>142</v>
      </c>
      <c r="I44" s="65" t="str">
        <f>"me©‡gvU fwZ© 
= "&amp;I75</f>
        <v>me©‡gvU fwZ© 
= 18620</v>
      </c>
      <c r="J44" s="65" t="str">
        <f>"ch©v‡jvPbvi Rb¨ †cÖwiZ g„„Zz¨ 
= "&amp;J75</f>
        <v>ch©v‡jvPbvi Rb¨ †cÖwiZ g„„Zz¨ 
= 101</v>
      </c>
      <c r="K44" s="65" t="str">
        <f>"ch©v‡jvPbv m¤úbœK…Z g„„Zz¨ 
= "&amp;K75</f>
        <v>ch©v‡jvPbv m¤úbœK…Z g„„Zz¨ 
= 74</v>
      </c>
      <c r="L44" s="65" t="str">
        <f>"wbwðZ g„„Zz¨ 
= "&amp;L75</f>
        <v>wbwðZ g„„Zz¨ 
= 49</v>
      </c>
      <c r="M44" s="65" t="str">
        <f>"QvocÎ cÖvß †ivMx
 = "&amp;M75</f>
        <v>QvocÎ cÖvß †ivMx
 = 18351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43728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H45+'19.09'!I45</f>
        <v>1165</v>
      </c>
      <c r="J45" s="13">
        <v>3</v>
      </c>
      <c r="K45" s="13">
        <v>2</v>
      </c>
      <c r="L45" s="13">
        <v>1</v>
      </c>
      <c r="M45" s="14">
        <f t="shared" ref="M45:M74" si="12">I45-N45-J45</f>
        <v>1157</v>
      </c>
      <c r="N45" s="85">
        <v>5</v>
      </c>
      <c r="O45" s="3"/>
      <c r="P45" s="3"/>
      <c r="Q45" s="3"/>
      <c r="R45" s="3"/>
    </row>
    <row r="46" spans="1:18" ht="17.55" customHeight="1" x14ac:dyDescent="0.3">
      <c r="A46" s="1">
        <f t="shared" si="4"/>
        <v>43728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H46+'19.09'!I46</f>
        <v>1736</v>
      </c>
      <c r="J46" s="16">
        <v>10</v>
      </c>
      <c r="K46" s="16">
        <v>6</v>
      </c>
      <c r="L46" s="16">
        <v>4</v>
      </c>
      <c r="M46" s="17">
        <f t="shared" si="12"/>
        <v>1706</v>
      </c>
      <c r="N46" s="86">
        <v>20</v>
      </c>
      <c r="O46" s="3"/>
      <c r="P46" s="3"/>
      <c r="Q46" s="3"/>
      <c r="R46" s="3"/>
    </row>
    <row r="47" spans="1:18" ht="17.55" customHeight="1" x14ac:dyDescent="0.3">
      <c r="A47" s="1">
        <f t="shared" si="4"/>
        <v>43728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H47+'19.09'!I47</f>
        <v>626</v>
      </c>
      <c r="J47" s="16">
        <v>4</v>
      </c>
      <c r="K47" s="16">
        <v>2</v>
      </c>
      <c r="L47" s="16">
        <v>1</v>
      </c>
      <c r="M47" s="17">
        <f t="shared" si="12"/>
        <v>617</v>
      </c>
      <c r="N47" s="86">
        <v>5</v>
      </c>
      <c r="O47" s="3"/>
      <c r="P47" s="3"/>
      <c r="Q47" s="3"/>
      <c r="R47" s="3"/>
    </row>
    <row r="48" spans="1:18" ht="17.55" customHeight="1" x14ac:dyDescent="0.3">
      <c r="A48" s="1">
        <f t="shared" si="4"/>
        <v>43728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H48+'19.09'!I48</f>
        <v>708</v>
      </c>
      <c r="J48" s="16">
        <v>7</v>
      </c>
      <c r="K48" s="16">
        <v>5</v>
      </c>
      <c r="L48" s="16">
        <v>3</v>
      </c>
      <c r="M48" s="17">
        <f t="shared" si="12"/>
        <v>694</v>
      </c>
      <c r="N48" s="86">
        <v>7</v>
      </c>
      <c r="O48" s="3"/>
      <c r="P48" s="3"/>
      <c r="Q48" s="3"/>
      <c r="R48" s="3"/>
    </row>
    <row r="49" spans="1:18" ht="17.55" customHeight="1" x14ac:dyDescent="0.3">
      <c r="A49" s="1">
        <f t="shared" si="4"/>
        <v>43728</v>
      </c>
      <c r="B49" s="2" t="s">
        <v>65</v>
      </c>
      <c r="C49" s="33">
        <v>5</v>
      </c>
      <c r="D49" s="50" t="s">
        <v>66</v>
      </c>
      <c r="E49" s="13">
        <v>3</v>
      </c>
      <c r="F49" s="13">
        <v>0</v>
      </c>
      <c r="G49" s="13">
        <v>0</v>
      </c>
      <c r="H49" s="83">
        <f t="shared" si="11"/>
        <v>3</v>
      </c>
      <c r="I49" s="105">
        <f>H49+'19.09'!I49</f>
        <v>858</v>
      </c>
      <c r="J49" s="16">
        <v>12</v>
      </c>
      <c r="K49" s="16">
        <v>10</v>
      </c>
      <c r="L49" s="16">
        <v>10</v>
      </c>
      <c r="M49" s="17">
        <f t="shared" si="12"/>
        <v>839</v>
      </c>
      <c r="N49" s="86">
        <v>7</v>
      </c>
      <c r="O49" s="3"/>
      <c r="P49" s="3"/>
      <c r="Q49" s="3"/>
      <c r="R49" s="3"/>
    </row>
    <row r="50" spans="1:18" ht="17.55" customHeight="1" x14ac:dyDescent="0.3">
      <c r="A50" s="1">
        <f t="shared" si="4"/>
        <v>43728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H50+'19.09'!I50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43728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H51+'19.09'!I51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43728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H52+'19.09'!I52</f>
        <v>329</v>
      </c>
      <c r="J52" s="16">
        <v>1</v>
      </c>
      <c r="K52" s="16">
        <v>1</v>
      </c>
      <c r="L52" s="16">
        <v>1</v>
      </c>
      <c r="M52" s="17">
        <f t="shared" si="12"/>
        <v>323</v>
      </c>
      <c r="N52" s="86">
        <v>5</v>
      </c>
      <c r="O52" s="3"/>
      <c r="P52" s="3"/>
      <c r="Q52" s="3"/>
      <c r="R52" s="3"/>
    </row>
    <row r="53" spans="1:18" ht="17.55" customHeight="1" x14ac:dyDescent="0.3">
      <c r="A53" s="1">
        <f t="shared" si="4"/>
        <v>43728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H53+'19.09'!I53</f>
        <v>207</v>
      </c>
      <c r="J53" s="16">
        <v>1</v>
      </c>
      <c r="K53" s="16">
        <v>1</v>
      </c>
      <c r="L53" s="16">
        <v>0</v>
      </c>
      <c r="M53" s="17">
        <f t="shared" si="12"/>
        <v>206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43728</v>
      </c>
      <c r="B54" s="2" t="s">
        <v>75</v>
      </c>
      <c r="C54" s="33">
        <v>10</v>
      </c>
      <c r="D54" s="50" t="s">
        <v>76</v>
      </c>
      <c r="E54" s="13">
        <v>5</v>
      </c>
      <c r="F54" s="13">
        <v>0</v>
      </c>
      <c r="G54" s="13">
        <v>0</v>
      </c>
      <c r="H54" s="83">
        <f t="shared" si="11"/>
        <v>5</v>
      </c>
      <c r="I54" s="105">
        <f>H54+'19.09'!I54</f>
        <v>1575</v>
      </c>
      <c r="J54" s="16">
        <v>1</v>
      </c>
      <c r="K54" s="16">
        <v>0</v>
      </c>
      <c r="L54" s="16">
        <v>0</v>
      </c>
      <c r="M54" s="17">
        <f t="shared" si="12"/>
        <v>1557</v>
      </c>
      <c r="N54" s="86">
        <v>17</v>
      </c>
      <c r="O54" s="3"/>
      <c r="P54" s="3"/>
      <c r="Q54" s="3"/>
      <c r="R54" s="3"/>
    </row>
    <row r="55" spans="1:18" ht="17.55" customHeight="1" x14ac:dyDescent="0.3">
      <c r="A55" s="1">
        <f t="shared" si="4"/>
        <v>43728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H55+'19.09'!I55</f>
        <v>218</v>
      </c>
      <c r="J55" s="16"/>
      <c r="K55" s="16"/>
      <c r="L55" s="16">
        <v>0</v>
      </c>
      <c r="M55" s="17">
        <f t="shared" si="12"/>
        <v>218</v>
      </c>
      <c r="N55" s="86">
        <v>0</v>
      </c>
      <c r="O55" s="3"/>
      <c r="P55" s="3"/>
      <c r="Q55" s="3"/>
      <c r="R55" s="3"/>
    </row>
    <row r="56" spans="1:18" ht="17.55" customHeight="1" x14ac:dyDescent="0.3">
      <c r="A56" s="1">
        <f t="shared" si="4"/>
        <v>43728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H56+'19.09'!I56</f>
        <v>136</v>
      </c>
      <c r="J56" s="16">
        <v>1</v>
      </c>
      <c r="K56" s="16">
        <v>0</v>
      </c>
      <c r="L56" s="16">
        <v>0</v>
      </c>
      <c r="M56" s="17">
        <f t="shared" si="12"/>
        <v>135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43728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H57+'19.09'!I57</f>
        <v>638</v>
      </c>
      <c r="J57" s="16">
        <v>4</v>
      </c>
      <c r="K57" s="16">
        <v>4</v>
      </c>
      <c r="L57" s="16">
        <v>1</v>
      </c>
      <c r="M57" s="17">
        <f t="shared" si="12"/>
        <v>631</v>
      </c>
      <c r="N57" s="86">
        <v>3</v>
      </c>
      <c r="O57" s="3"/>
      <c r="P57" s="3"/>
      <c r="Q57" s="3"/>
      <c r="R57" s="3"/>
    </row>
    <row r="58" spans="1:18" ht="17.55" customHeight="1" x14ac:dyDescent="0.3">
      <c r="A58" s="1">
        <f t="shared" si="4"/>
        <v>43728</v>
      </c>
      <c r="B58" s="2" t="s">
        <v>83</v>
      </c>
      <c r="C58" s="33">
        <v>14</v>
      </c>
      <c r="D58" s="50" t="s">
        <v>84</v>
      </c>
      <c r="E58" s="13">
        <v>4</v>
      </c>
      <c r="F58" s="13">
        <v>0</v>
      </c>
      <c r="G58" s="13">
        <v>0</v>
      </c>
      <c r="H58" s="83">
        <f t="shared" si="11"/>
        <v>4</v>
      </c>
      <c r="I58" s="105">
        <f>H58+'19.09'!I58</f>
        <v>1297</v>
      </c>
      <c r="J58" s="16">
        <v>6</v>
      </c>
      <c r="K58" s="16">
        <v>3</v>
      </c>
      <c r="L58" s="16">
        <v>2</v>
      </c>
      <c r="M58" s="17">
        <f t="shared" si="12"/>
        <v>1271</v>
      </c>
      <c r="N58" s="86">
        <v>20</v>
      </c>
      <c r="O58" s="3"/>
      <c r="P58" s="3"/>
      <c r="Q58" s="3"/>
      <c r="R58" s="3"/>
    </row>
    <row r="59" spans="1:18" ht="17.55" customHeight="1" x14ac:dyDescent="0.3">
      <c r="A59" s="1">
        <f t="shared" si="4"/>
        <v>43728</v>
      </c>
      <c r="B59" s="2" t="s">
        <v>85</v>
      </c>
      <c r="C59" s="33">
        <v>15</v>
      </c>
      <c r="D59" s="50" t="s">
        <v>86</v>
      </c>
      <c r="E59" s="13">
        <v>2</v>
      </c>
      <c r="F59" s="13">
        <v>0</v>
      </c>
      <c r="G59" s="13">
        <v>0</v>
      </c>
      <c r="H59" s="83">
        <f t="shared" si="11"/>
        <v>2</v>
      </c>
      <c r="I59" s="105">
        <f>H59+'19.09'!I59</f>
        <v>725</v>
      </c>
      <c r="J59" s="16">
        <v>8</v>
      </c>
      <c r="K59" s="16">
        <v>7</v>
      </c>
      <c r="L59" s="16">
        <v>6</v>
      </c>
      <c r="M59" s="17">
        <f t="shared" si="12"/>
        <v>712</v>
      </c>
      <c r="N59" s="86">
        <v>5</v>
      </c>
      <c r="O59" s="3"/>
      <c r="P59" s="3"/>
      <c r="Q59" s="3"/>
      <c r="R59" s="3"/>
    </row>
    <row r="60" spans="1:18" ht="17.55" customHeight="1" x14ac:dyDescent="0.3">
      <c r="A60" s="1">
        <f t="shared" si="4"/>
        <v>43728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H60+'19.09'!I60</f>
        <v>341</v>
      </c>
      <c r="J60" s="16"/>
      <c r="K60" s="16"/>
      <c r="L60" s="16">
        <v>0</v>
      </c>
      <c r="M60" s="17">
        <f t="shared" si="12"/>
        <v>341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43728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H61+'19.09'!I61</f>
        <v>450</v>
      </c>
      <c r="J61" s="16"/>
      <c r="K61" s="16"/>
      <c r="L61" s="16">
        <v>0</v>
      </c>
      <c r="M61" s="17">
        <f t="shared" si="12"/>
        <v>449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43728</v>
      </c>
      <c r="B62" s="2" t="s">
        <v>91</v>
      </c>
      <c r="C62" s="33">
        <v>18</v>
      </c>
      <c r="D62" s="50" t="s">
        <v>92</v>
      </c>
      <c r="E62" s="13">
        <v>1</v>
      </c>
      <c r="F62" s="13">
        <v>0</v>
      </c>
      <c r="G62" s="13">
        <v>0</v>
      </c>
      <c r="H62" s="83">
        <f t="shared" si="11"/>
        <v>1</v>
      </c>
      <c r="I62" s="105">
        <f>H62+'19.09'!I62</f>
        <v>813</v>
      </c>
      <c r="J62" s="16"/>
      <c r="K62" s="16"/>
      <c r="L62" s="16">
        <v>0</v>
      </c>
      <c r="M62" s="17">
        <f t="shared" si="12"/>
        <v>807</v>
      </c>
      <c r="N62" s="86">
        <v>6</v>
      </c>
      <c r="O62" s="3"/>
      <c r="P62" s="3"/>
      <c r="Q62" s="3"/>
      <c r="R62" s="3"/>
    </row>
    <row r="63" spans="1:18" ht="17.55" customHeight="1" x14ac:dyDescent="0.3">
      <c r="A63" s="1">
        <f t="shared" si="4"/>
        <v>43728</v>
      </c>
      <c r="B63" s="2" t="s">
        <v>93</v>
      </c>
      <c r="C63" s="33">
        <v>19</v>
      </c>
      <c r="D63" s="50" t="s">
        <v>94</v>
      </c>
      <c r="E63" s="13">
        <v>3</v>
      </c>
      <c r="F63" s="13">
        <v>0</v>
      </c>
      <c r="G63" s="13">
        <v>0</v>
      </c>
      <c r="H63" s="83">
        <f t="shared" si="11"/>
        <v>3</v>
      </c>
      <c r="I63" s="105">
        <f>H63+'19.09'!I63</f>
        <v>768</v>
      </c>
      <c r="J63" s="16">
        <v>5</v>
      </c>
      <c r="K63" s="16">
        <v>5</v>
      </c>
      <c r="L63" s="16">
        <v>5</v>
      </c>
      <c r="M63" s="17">
        <f t="shared" si="12"/>
        <v>754</v>
      </c>
      <c r="N63" s="86">
        <v>9</v>
      </c>
      <c r="O63" s="3"/>
      <c r="P63" s="3"/>
      <c r="Q63" s="3"/>
      <c r="R63" s="3"/>
    </row>
    <row r="64" spans="1:18" ht="17.55" customHeight="1" x14ac:dyDescent="0.3">
      <c r="A64" s="1">
        <f t="shared" si="4"/>
        <v>43728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H64+'19.09'!I64</f>
        <v>940</v>
      </c>
      <c r="J64" s="16"/>
      <c r="K64" s="16"/>
      <c r="L64" s="16">
        <v>0</v>
      </c>
      <c r="M64" s="17">
        <f t="shared" si="12"/>
        <v>932</v>
      </c>
      <c r="N64" s="86">
        <v>8</v>
      </c>
      <c r="O64" s="3"/>
      <c r="P64" s="3"/>
      <c r="Q64" s="3"/>
      <c r="R64" s="3"/>
    </row>
    <row r="65" spans="1:18" ht="17.55" customHeight="1" x14ac:dyDescent="0.3">
      <c r="A65" s="1">
        <f t="shared" si="4"/>
        <v>43728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H65+'19.09'!I65</f>
        <v>466</v>
      </c>
      <c r="J65" s="16">
        <v>4</v>
      </c>
      <c r="K65" s="16">
        <v>4</v>
      </c>
      <c r="L65" s="16">
        <v>4</v>
      </c>
      <c r="M65" s="17">
        <f t="shared" si="12"/>
        <v>462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43728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H66+'19.09'!I66</f>
        <v>304</v>
      </c>
      <c r="J66" s="16">
        <v>7</v>
      </c>
      <c r="K66" s="16">
        <v>7</v>
      </c>
      <c r="L66" s="16">
        <v>3</v>
      </c>
      <c r="M66" s="17">
        <f t="shared" si="12"/>
        <v>297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43728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H67+'19.09'!I67</f>
        <v>680</v>
      </c>
      <c r="J67" s="16">
        <v>7</v>
      </c>
      <c r="K67" s="16">
        <v>4</v>
      </c>
      <c r="L67" s="16">
        <v>4</v>
      </c>
      <c r="M67" s="17">
        <f t="shared" si="12"/>
        <v>660</v>
      </c>
      <c r="N67" s="86">
        <v>13</v>
      </c>
      <c r="O67" s="3"/>
      <c r="P67" s="3"/>
      <c r="Q67" s="3"/>
      <c r="R67" s="3"/>
    </row>
    <row r="68" spans="1:18" ht="17.55" customHeight="1" x14ac:dyDescent="0.3">
      <c r="A68" s="1">
        <f t="shared" si="4"/>
        <v>43728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H68+'19.09'!I68</f>
        <v>354</v>
      </c>
      <c r="J68" s="16">
        <v>2</v>
      </c>
      <c r="K68" s="16">
        <v>2</v>
      </c>
      <c r="L68" s="16">
        <v>0</v>
      </c>
      <c r="M68" s="17">
        <f t="shared" si="12"/>
        <v>350</v>
      </c>
      <c r="N68" s="86">
        <v>2</v>
      </c>
      <c r="O68" s="3"/>
      <c r="P68" s="3"/>
      <c r="Q68" s="3"/>
      <c r="R68" s="3"/>
    </row>
    <row r="69" spans="1:18" ht="17.55" customHeight="1" x14ac:dyDescent="0.3">
      <c r="A69" s="1">
        <f t="shared" si="4"/>
        <v>43728</v>
      </c>
      <c r="B69" s="2" t="s">
        <v>105</v>
      </c>
      <c r="C69" s="33">
        <v>25</v>
      </c>
      <c r="D69" s="50" t="s">
        <v>106</v>
      </c>
      <c r="E69" s="13">
        <v>1</v>
      </c>
      <c r="F69" s="13">
        <v>0</v>
      </c>
      <c r="G69" s="13">
        <v>0</v>
      </c>
      <c r="H69" s="83">
        <f t="shared" si="11"/>
        <v>1</v>
      </c>
      <c r="I69" s="105">
        <f>H69+'19.09'!I69</f>
        <v>768</v>
      </c>
      <c r="J69" s="16">
        <v>2</v>
      </c>
      <c r="K69" s="16">
        <v>1</v>
      </c>
      <c r="L69" s="16">
        <v>0</v>
      </c>
      <c r="M69" s="17">
        <f t="shared" si="12"/>
        <v>756</v>
      </c>
      <c r="N69" s="86">
        <v>10</v>
      </c>
      <c r="O69" s="3"/>
      <c r="P69" s="3"/>
      <c r="Q69" s="3"/>
      <c r="R69" s="3"/>
    </row>
    <row r="70" spans="1:18" ht="17.55" customHeight="1" x14ac:dyDescent="0.3">
      <c r="A70" s="1">
        <f t="shared" si="4"/>
        <v>43728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H70+'19.09'!I70</f>
        <v>733</v>
      </c>
      <c r="J70" s="16">
        <v>2</v>
      </c>
      <c r="K70" s="16">
        <v>2</v>
      </c>
      <c r="L70" s="16">
        <v>0</v>
      </c>
      <c r="M70" s="17">
        <f t="shared" si="12"/>
        <v>722</v>
      </c>
      <c r="N70" s="86">
        <v>9</v>
      </c>
      <c r="O70" s="3"/>
      <c r="P70" s="3"/>
      <c r="Q70" s="3"/>
      <c r="R70" s="3"/>
    </row>
    <row r="71" spans="1:18" ht="17.55" customHeight="1" x14ac:dyDescent="0.3">
      <c r="A71" s="1">
        <f t="shared" si="4"/>
        <v>43728</v>
      </c>
      <c r="B71" s="2" t="s">
        <v>109</v>
      </c>
      <c r="C71" s="33">
        <v>27</v>
      </c>
      <c r="D71" s="50" t="s">
        <v>110</v>
      </c>
      <c r="E71" s="13">
        <v>2</v>
      </c>
      <c r="F71" s="13">
        <v>0</v>
      </c>
      <c r="G71" s="13">
        <v>0</v>
      </c>
      <c r="H71" s="83">
        <f t="shared" si="11"/>
        <v>2</v>
      </c>
      <c r="I71" s="105">
        <f>H71+'19.09'!I71</f>
        <v>755</v>
      </c>
      <c r="J71" s="16"/>
      <c r="K71" s="16"/>
      <c r="L71" s="16">
        <v>0</v>
      </c>
      <c r="M71" s="17">
        <f t="shared" si="12"/>
        <v>749</v>
      </c>
      <c r="N71" s="86">
        <v>6</v>
      </c>
      <c r="O71" s="3"/>
      <c r="P71" s="3"/>
      <c r="Q71" s="3"/>
      <c r="R71" s="3"/>
    </row>
    <row r="72" spans="1:18" ht="17.55" customHeight="1" x14ac:dyDescent="0.3">
      <c r="A72" s="1">
        <f t="shared" si="4"/>
        <v>43728</v>
      </c>
      <c r="B72" s="2" t="s">
        <v>111</v>
      </c>
      <c r="C72" s="33">
        <v>28</v>
      </c>
      <c r="D72" s="50" t="s">
        <v>112</v>
      </c>
      <c r="E72" s="13">
        <v>2</v>
      </c>
      <c r="F72" s="13">
        <v>0</v>
      </c>
      <c r="G72" s="13">
        <v>0</v>
      </c>
      <c r="H72" s="83">
        <f t="shared" si="11"/>
        <v>2</v>
      </c>
      <c r="I72" s="105">
        <f>H72+'19.09'!I72</f>
        <v>276</v>
      </c>
      <c r="J72" s="16"/>
      <c r="K72" s="16"/>
      <c r="L72" s="16">
        <v>0</v>
      </c>
      <c r="M72" s="17">
        <f t="shared" si="12"/>
        <v>269</v>
      </c>
      <c r="N72" s="86">
        <v>7</v>
      </c>
      <c r="O72" s="3"/>
      <c r="P72" s="3"/>
      <c r="Q72" s="3"/>
      <c r="R72" s="3"/>
    </row>
    <row r="73" spans="1:18" ht="17.55" customHeight="1" x14ac:dyDescent="0.3">
      <c r="A73" s="1">
        <f t="shared" si="4"/>
        <v>43728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H73+'19.09'!I73</f>
        <v>384</v>
      </c>
      <c r="J73" s="16">
        <v>3</v>
      </c>
      <c r="K73" s="16">
        <v>1</v>
      </c>
      <c r="L73" s="16">
        <v>1</v>
      </c>
      <c r="M73" s="17">
        <f t="shared" si="12"/>
        <v>378</v>
      </c>
      <c r="N73" s="86">
        <v>3</v>
      </c>
      <c r="O73" s="3"/>
      <c r="P73" s="3"/>
      <c r="Q73" s="3"/>
      <c r="R73" s="3"/>
    </row>
    <row r="74" spans="1:18" ht="17.55" customHeight="1" x14ac:dyDescent="0.3">
      <c r="A74" s="1">
        <f t="shared" si="4"/>
        <v>43728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H74+'19.09'!I74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43728</v>
      </c>
      <c r="B75" s="2">
        <v>1</v>
      </c>
      <c r="C75" s="29"/>
      <c r="D75" s="22" t="s">
        <v>117</v>
      </c>
      <c r="E75" s="23">
        <f>SUM(E45:E74)</f>
        <v>34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34</v>
      </c>
      <c r="I75" s="23">
        <f t="shared" si="13"/>
        <v>18620</v>
      </c>
      <c r="J75" s="23">
        <f t="shared" si="13"/>
        <v>101</v>
      </c>
      <c r="K75" s="23">
        <f t="shared" si="13"/>
        <v>74</v>
      </c>
      <c r="L75" s="23">
        <f t="shared" si="13"/>
        <v>49</v>
      </c>
      <c r="M75" s="23">
        <f t="shared" si="13"/>
        <v>18351</v>
      </c>
      <c r="N75" s="23">
        <f t="shared" si="13"/>
        <v>168</v>
      </c>
      <c r="O75" s="3"/>
      <c r="P75" s="3"/>
      <c r="Q75" s="3"/>
      <c r="R75" s="3"/>
    </row>
    <row r="76" spans="1:18" ht="17.55" customHeight="1" x14ac:dyDescent="0.3">
      <c r="A76" s="1">
        <f t="shared" si="4"/>
        <v>43728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43728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43728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43728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43728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43728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43728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43728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43728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43728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43728</v>
      </c>
      <c r="B86" s="2">
        <v>1</v>
      </c>
      <c r="E86" s="30"/>
    </row>
    <row r="87" spans="1:14" x14ac:dyDescent="0.3">
      <c r="A87" s="1">
        <f t="shared" si="4"/>
        <v>43728</v>
      </c>
      <c r="B87" s="2">
        <v>1</v>
      </c>
      <c r="E87" s="30"/>
    </row>
    <row r="88" spans="1:14" x14ac:dyDescent="0.3">
      <c r="A88" s="1">
        <f t="shared" si="4"/>
        <v>43728</v>
      </c>
      <c r="B88" s="2">
        <v>1</v>
      </c>
      <c r="E88" s="30"/>
    </row>
    <row r="89" spans="1:14" x14ac:dyDescent="0.3">
      <c r="A89" s="1">
        <f t="shared" ref="A89" si="14">$N$3</f>
        <v>43728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J33" sqref="J33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43727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43727</v>
      </c>
      <c r="B2" s="2">
        <v>1</v>
      </c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41"/>
      <c r="N2" s="140"/>
    </row>
    <row r="3" spans="1:20" ht="17.399999999999999" x14ac:dyDescent="0.3">
      <c r="A3" s="1">
        <f t="shared" si="0"/>
        <v>43727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43727</v>
      </c>
      <c r="O3" s="3"/>
      <c r="P3" s="3"/>
      <c r="Q3" s="3"/>
      <c r="R3" s="3"/>
    </row>
    <row r="4" spans="1:20" ht="17.399999999999999" x14ac:dyDescent="0.3">
      <c r="A4" s="1">
        <f t="shared" si="0"/>
        <v>43727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43727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43727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43727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43727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43727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491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2226</v>
      </c>
      <c r="O9" s="3"/>
      <c r="P9" s="3"/>
      <c r="Q9" s="40" t="str">
        <f>"24 N›Uvq ?? msL¨v = "&amp;H36</f>
        <v>24 N›Uvq ?? msL¨v = 491</v>
      </c>
    </row>
    <row r="10" spans="1:20" ht="57.6" x14ac:dyDescent="0.3">
      <c r="A10" s="1">
        <f t="shared" si="0"/>
        <v>43727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39" t="s">
        <v>142</v>
      </c>
      <c r="I10" s="65" t="str">
        <f>"me©‡gvU fwZ©
= "&amp;I36</f>
        <v>me©‡gvU fwZ©
= 83481</v>
      </c>
      <c r="J10" s="65" t="str">
        <f>"ch©v‡jvPbvi Rb¨ †cÖwiZ g„„Zz¨ 
= "&amp;J36</f>
        <v>ch©v‡jvPbvi Rb¨ †cÖwiZ g„„Zz¨ 
= 203</v>
      </c>
      <c r="K10" s="65" t="str">
        <f>"ch©v‡jvPbv m¤úbœK…Z g„„Zz¨ 
= "&amp;K36</f>
        <v>ch©v‡jvPbv m¤úbœK…Z g„„Zz¨ 
= 116</v>
      </c>
      <c r="L10" s="65" t="str">
        <f>"wbwðZ g„„Zz¨ 
= "&amp;L36</f>
        <v>wbwðZ g„„Zz¨ 
= 68</v>
      </c>
      <c r="M10" s="65" t="str">
        <f>"QvocÎ cÖvß †ivMx
 = "&amp;M36</f>
        <v>QvocÎ cÖvß †ivMx
 = 81052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43727</v>
      </c>
      <c r="B11" s="2" t="s">
        <v>9</v>
      </c>
      <c r="C11" s="12">
        <v>1</v>
      </c>
      <c r="D11" s="57" t="s">
        <v>10</v>
      </c>
      <c r="E11" s="13">
        <v>35</v>
      </c>
      <c r="F11" s="13">
        <v>0</v>
      </c>
      <c r="G11" s="13">
        <v>0</v>
      </c>
      <c r="H11" s="82">
        <f>SUM(E11:G11)</f>
        <v>35</v>
      </c>
      <c r="I11" s="104">
        <f>H11+'18.09'!I11</f>
        <v>7318</v>
      </c>
      <c r="J11" s="13">
        <v>23</v>
      </c>
      <c r="K11" s="13">
        <v>13</v>
      </c>
      <c r="L11" s="13">
        <v>5</v>
      </c>
      <c r="M11" s="14">
        <f t="shared" ref="M11:M23" si="1">I11-N11-J11</f>
        <v>7076</v>
      </c>
      <c r="N11" s="85">
        <v>219</v>
      </c>
      <c r="O11" s="3"/>
      <c r="P11" s="3"/>
      <c r="Q11" s="3"/>
      <c r="R11" s="3"/>
    </row>
    <row r="12" spans="1:20" x14ac:dyDescent="0.3">
      <c r="A12" s="1">
        <f t="shared" si="0"/>
        <v>43727</v>
      </c>
      <c r="B12" s="2" t="s">
        <v>11</v>
      </c>
      <c r="C12" s="15">
        <v>2</v>
      </c>
      <c r="D12" s="59" t="s">
        <v>144</v>
      </c>
      <c r="E12" s="13">
        <v>23</v>
      </c>
      <c r="F12" s="13">
        <v>0</v>
      </c>
      <c r="G12" s="13">
        <v>0</v>
      </c>
      <c r="H12" s="83">
        <f t="shared" ref="H12:H23" si="2">SUM(E12:G12)</f>
        <v>23</v>
      </c>
      <c r="I12" s="105">
        <f>H12+'18.09'!I12</f>
        <v>4241</v>
      </c>
      <c r="J12" s="16">
        <v>2</v>
      </c>
      <c r="K12" s="16">
        <v>0</v>
      </c>
      <c r="L12" s="16">
        <v>0</v>
      </c>
      <c r="M12" s="17">
        <f t="shared" si="1"/>
        <v>4087</v>
      </c>
      <c r="N12" s="86">
        <v>152</v>
      </c>
      <c r="O12" s="3"/>
      <c r="P12" s="3"/>
      <c r="Q12" s="3"/>
      <c r="R12" s="3"/>
    </row>
    <row r="13" spans="1:20" x14ac:dyDescent="0.3">
      <c r="A13" s="1">
        <f t="shared" si="0"/>
        <v>43727</v>
      </c>
      <c r="B13" s="2" t="s">
        <v>12</v>
      </c>
      <c r="C13" s="15">
        <v>3</v>
      </c>
      <c r="D13" s="59" t="s">
        <v>13</v>
      </c>
      <c r="E13" s="13">
        <v>9</v>
      </c>
      <c r="F13" s="13">
        <v>0</v>
      </c>
      <c r="G13" s="13">
        <v>0</v>
      </c>
      <c r="H13" s="83">
        <f t="shared" si="2"/>
        <v>9</v>
      </c>
      <c r="I13" s="105">
        <f>H13+'18.09'!I13</f>
        <v>1336</v>
      </c>
      <c r="J13" s="16">
        <v>10</v>
      </c>
      <c r="K13" s="16">
        <v>4</v>
      </c>
      <c r="L13" s="16">
        <v>4</v>
      </c>
      <c r="M13" s="17">
        <f t="shared" si="1"/>
        <v>1297</v>
      </c>
      <c r="N13" s="86">
        <v>29</v>
      </c>
      <c r="O13" s="3"/>
      <c r="Q13" s="3"/>
      <c r="R13" s="3"/>
    </row>
    <row r="14" spans="1:20" x14ac:dyDescent="0.3">
      <c r="A14" s="1">
        <f t="shared" si="0"/>
        <v>43727</v>
      </c>
      <c r="B14" s="2" t="s">
        <v>14</v>
      </c>
      <c r="C14" s="15">
        <v>4</v>
      </c>
      <c r="D14" s="59" t="s">
        <v>145</v>
      </c>
      <c r="E14" s="13">
        <v>16</v>
      </c>
      <c r="F14" s="13">
        <v>0</v>
      </c>
      <c r="G14" s="13">
        <v>0</v>
      </c>
      <c r="H14" s="83">
        <f t="shared" si="2"/>
        <v>16</v>
      </c>
      <c r="I14" s="105">
        <f>H14+'18.09'!I14</f>
        <v>3229</v>
      </c>
      <c r="J14" s="16">
        <v>7</v>
      </c>
      <c r="K14" s="16">
        <v>3</v>
      </c>
      <c r="L14" s="16">
        <v>0</v>
      </c>
      <c r="M14" s="17">
        <f t="shared" si="1"/>
        <v>3128</v>
      </c>
      <c r="N14" s="86">
        <v>94</v>
      </c>
      <c r="O14" s="3"/>
      <c r="P14" s="3"/>
      <c r="Q14" s="3"/>
      <c r="R14" s="3"/>
    </row>
    <row r="15" spans="1:20" ht="17.399999999999999" x14ac:dyDescent="0.3">
      <c r="A15" s="1">
        <f t="shared" si="0"/>
        <v>43727</v>
      </c>
      <c r="B15" s="2" t="s">
        <v>19</v>
      </c>
      <c r="C15" s="15">
        <v>5</v>
      </c>
      <c r="D15" s="59" t="s">
        <v>20</v>
      </c>
      <c r="E15" s="13">
        <v>10</v>
      </c>
      <c r="F15" s="13">
        <v>0</v>
      </c>
      <c r="G15" s="13">
        <v>0</v>
      </c>
      <c r="H15" s="83">
        <f t="shared" si="2"/>
        <v>10</v>
      </c>
      <c r="I15" s="105">
        <f>H15+'18.09'!I15</f>
        <v>1398</v>
      </c>
      <c r="J15" s="16">
        <v>3</v>
      </c>
      <c r="K15" s="16">
        <v>2</v>
      </c>
      <c r="L15" s="16">
        <v>2</v>
      </c>
      <c r="M15" s="17">
        <f t="shared" si="1"/>
        <v>1352</v>
      </c>
      <c r="N15" s="86">
        <v>43</v>
      </c>
      <c r="O15" s="3"/>
      <c r="P15" s="3"/>
      <c r="Q15" s="3"/>
      <c r="R15" s="3"/>
    </row>
    <row r="16" spans="1:20" ht="17.399999999999999" x14ac:dyDescent="0.3">
      <c r="A16" s="1">
        <f t="shared" si="0"/>
        <v>43727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H16+'18.09'!I16</f>
        <v>964</v>
      </c>
      <c r="J16" s="16"/>
      <c r="K16" s="16"/>
      <c r="L16" s="16">
        <v>0</v>
      </c>
      <c r="M16" s="17">
        <f t="shared" si="1"/>
        <v>952</v>
      </c>
      <c r="N16" s="86">
        <v>12</v>
      </c>
      <c r="O16" s="3"/>
      <c r="P16" s="3"/>
      <c r="Q16" s="3"/>
      <c r="R16" s="3"/>
    </row>
    <row r="17" spans="1:18" x14ac:dyDescent="0.3">
      <c r="A17" s="1">
        <f t="shared" si="0"/>
        <v>43727</v>
      </c>
      <c r="B17" s="2" t="s">
        <v>23</v>
      </c>
      <c r="C17" s="15">
        <v>7</v>
      </c>
      <c r="D17" s="61" t="s">
        <v>24</v>
      </c>
      <c r="E17" s="13">
        <v>9</v>
      </c>
      <c r="F17" s="13">
        <v>0</v>
      </c>
      <c r="G17" s="13">
        <v>0</v>
      </c>
      <c r="H17" s="83">
        <f t="shared" si="2"/>
        <v>9</v>
      </c>
      <c r="I17" s="105">
        <f>H17+'18.09'!I17</f>
        <v>3687</v>
      </c>
      <c r="J17" s="16">
        <v>15</v>
      </c>
      <c r="K17" s="16">
        <v>4</v>
      </c>
      <c r="L17" s="16">
        <v>2</v>
      </c>
      <c r="M17" s="17">
        <f t="shared" si="1"/>
        <v>3593</v>
      </c>
      <c r="N17" s="86">
        <v>79</v>
      </c>
      <c r="O17" s="3"/>
      <c r="P17" s="3"/>
      <c r="Q17" s="3"/>
      <c r="R17" s="3"/>
    </row>
    <row r="18" spans="1:18" ht="17.399999999999999" x14ac:dyDescent="0.3">
      <c r="A18" s="1">
        <f t="shared" si="0"/>
        <v>43727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H18+'18.09'!I18</f>
        <v>337</v>
      </c>
      <c r="J18" s="16"/>
      <c r="K18" s="16"/>
      <c r="L18" s="16">
        <v>0</v>
      </c>
      <c r="M18" s="17">
        <f t="shared" si="1"/>
        <v>336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43727</v>
      </c>
      <c r="B19" s="2" t="s">
        <v>27</v>
      </c>
      <c r="C19" s="15">
        <v>9</v>
      </c>
      <c r="D19" s="61" t="s">
        <v>28</v>
      </c>
      <c r="E19" s="13">
        <v>10</v>
      </c>
      <c r="F19" s="13">
        <v>0</v>
      </c>
      <c r="G19" s="13">
        <v>0</v>
      </c>
      <c r="H19" s="83">
        <f t="shared" si="2"/>
        <v>10</v>
      </c>
      <c r="I19" s="105">
        <f>H19+'18.09'!I19</f>
        <v>1600</v>
      </c>
      <c r="J19" s="16">
        <v>0</v>
      </c>
      <c r="K19" s="16">
        <v>0</v>
      </c>
      <c r="L19" s="16">
        <v>0</v>
      </c>
      <c r="M19" s="17">
        <f t="shared" si="1"/>
        <v>1560</v>
      </c>
      <c r="N19" s="86">
        <v>40</v>
      </c>
      <c r="O19" s="3"/>
      <c r="P19" s="3"/>
      <c r="Q19" s="3"/>
      <c r="R19" s="3"/>
    </row>
    <row r="20" spans="1:18" x14ac:dyDescent="0.3">
      <c r="A20" s="1">
        <f t="shared" si="0"/>
        <v>43727</v>
      </c>
      <c r="B20" s="2" t="s">
        <v>29</v>
      </c>
      <c r="C20" s="15">
        <v>10</v>
      </c>
      <c r="D20" s="59" t="s">
        <v>30</v>
      </c>
      <c r="E20" s="13">
        <v>12</v>
      </c>
      <c r="F20" s="13">
        <v>0</v>
      </c>
      <c r="G20" s="13">
        <v>0</v>
      </c>
      <c r="H20" s="83">
        <f t="shared" si="2"/>
        <v>12</v>
      </c>
      <c r="I20" s="105">
        <f>H20+'18.09'!I20</f>
        <v>2705</v>
      </c>
      <c r="J20" s="16">
        <v>2</v>
      </c>
      <c r="K20" s="16">
        <v>2</v>
      </c>
      <c r="L20" s="16">
        <v>2</v>
      </c>
      <c r="M20" s="17">
        <f t="shared" si="1"/>
        <v>2644</v>
      </c>
      <c r="N20" s="86">
        <v>59</v>
      </c>
      <c r="O20" s="3"/>
      <c r="P20" s="3"/>
      <c r="Q20" s="3"/>
      <c r="R20" s="3"/>
    </row>
    <row r="21" spans="1:18" ht="22.2" customHeight="1" x14ac:dyDescent="0.3">
      <c r="A21" s="1">
        <f t="shared" si="0"/>
        <v>43727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H21+'18.09'!I21</f>
        <v>235</v>
      </c>
      <c r="J21" s="16"/>
      <c r="K21" s="16"/>
      <c r="L21" s="16"/>
      <c r="M21" s="17">
        <f t="shared" si="1"/>
        <v>233</v>
      </c>
      <c r="N21" s="86">
        <v>2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H22+'18.09'!I22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43727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126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126</v>
      </c>
      <c r="I24" s="94">
        <f t="shared" si="3"/>
        <v>27125</v>
      </c>
      <c r="J24" s="92">
        <f t="shared" si="3"/>
        <v>62</v>
      </c>
      <c r="K24" s="92">
        <f t="shared" si="3"/>
        <v>28</v>
      </c>
      <c r="L24" s="92">
        <f t="shared" si="3"/>
        <v>15</v>
      </c>
      <c r="M24" s="95">
        <f t="shared" si="3"/>
        <v>26333</v>
      </c>
      <c r="N24" s="96">
        <f t="shared" si="3"/>
        <v>730</v>
      </c>
      <c r="O24" s="3"/>
      <c r="P24" s="3"/>
      <c r="Q24" s="3"/>
      <c r="R24" s="3"/>
    </row>
    <row r="25" spans="1:18" x14ac:dyDescent="0.3">
      <c r="A25" s="1">
        <f t="shared" ref="A25:A88" si="4">$N$3</f>
        <v>43727</v>
      </c>
      <c r="B25" s="2">
        <v>1</v>
      </c>
      <c r="C25" s="78"/>
      <c r="D25" s="79" t="s">
        <v>119</v>
      </c>
      <c r="E25" s="97">
        <f>E75</f>
        <v>33</v>
      </c>
      <c r="F25" s="98">
        <f t="shared" ref="F25:N25" si="5">F75</f>
        <v>0</v>
      </c>
      <c r="G25" s="98">
        <f t="shared" si="5"/>
        <v>0</v>
      </c>
      <c r="H25" s="99">
        <f t="shared" si="5"/>
        <v>33</v>
      </c>
      <c r="I25" s="97">
        <f t="shared" si="5"/>
        <v>18586</v>
      </c>
      <c r="J25" s="98">
        <f t="shared" si="5"/>
        <v>101</v>
      </c>
      <c r="K25" s="98">
        <f t="shared" si="5"/>
        <v>74</v>
      </c>
      <c r="L25" s="100">
        <f t="shared" si="5"/>
        <v>49</v>
      </c>
      <c r="M25" s="101">
        <f t="shared" si="5"/>
        <v>18312</v>
      </c>
      <c r="N25" s="102">
        <f t="shared" si="5"/>
        <v>173</v>
      </c>
      <c r="O25" s="3"/>
      <c r="P25" s="3"/>
      <c r="Q25" s="3"/>
      <c r="R25" s="3"/>
    </row>
    <row r="26" spans="1:18" x14ac:dyDescent="0.3">
      <c r="A26" s="1">
        <f t="shared" si="4"/>
        <v>43727</v>
      </c>
      <c r="B26" s="2">
        <v>1</v>
      </c>
      <c r="C26" s="78"/>
      <c r="D26" s="79" t="s">
        <v>154</v>
      </c>
      <c r="E26" s="97">
        <f>E24+E25</f>
        <v>159</v>
      </c>
      <c r="F26" s="98">
        <f t="shared" ref="F26:N26" si="6">F24+F25</f>
        <v>0</v>
      </c>
      <c r="G26" s="98">
        <f t="shared" si="6"/>
        <v>0</v>
      </c>
      <c r="H26" s="99">
        <f t="shared" si="6"/>
        <v>159</v>
      </c>
      <c r="I26" s="97">
        <f t="shared" si="6"/>
        <v>45711</v>
      </c>
      <c r="J26" s="98">
        <f t="shared" si="6"/>
        <v>163</v>
      </c>
      <c r="K26" s="98">
        <f t="shared" si="6"/>
        <v>102</v>
      </c>
      <c r="L26" s="100">
        <f t="shared" si="6"/>
        <v>64</v>
      </c>
      <c r="M26" s="101">
        <f t="shared" si="6"/>
        <v>44645</v>
      </c>
      <c r="N26" s="102">
        <f t="shared" si="6"/>
        <v>903</v>
      </c>
      <c r="O26" s="3"/>
      <c r="P26" s="67"/>
      <c r="Q26" s="3"/>
      <c r="R26" s="3"/>
    </row>
    <row r="27" spans="1:18" x14ac:dyDescent="0.3">
      <c r="A27" s="1">
        <f t="shared" si="4"/>
        <v>43727</v>
      </c>
      <c r="B27" s="2">
        <v>1</v>
      </c>
      <c r="C27" s="80"/>
      <c r="D27" s="81" t="s">
        <v>120</v>
      </c>
      <c r="E27" s="97">
        <f>SUM(E28:E35)</f>
        <v>332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332</v>
      </c>
      <c r="I27" s="97">
        <f t="shared" si="7"/>
        <v>37770</v>
      </c>
      <c r="J27" s="98">
        <f t="shared" si="7"/>
        <v>40</v>
      </c>
      <c r="K27" s="98">
        <f t="shared" si="7"/>
        <v>14</v>
      </c>
      <c r="L27" s="100">
        <f t="shared" si="7"/>
        <v>4</v>
      </c>
      <c r="M27" s="101">
        <f t="shared" si="7"/>
        <v>36407</v>
      </c>
      <c r="N27" s="102">
        <f t="shared" si="7"/>
        <v>1323</v>
      </c>
      <c r="O27" s="3"/>
      <c r="P27" s="3"/>
      <c r="Q27" s="3"/>
      <c r="R27" s="3"/>
    </row>
    <row r="28" spans="1:18" x14ac:dyDescent="0.3">
      <c r="A28" s="1">
        <f t="shared" si="4"/>
        <v>43727</v>
      </c>
      <c r="B28" s="2" t="s">
        <v>31</v>
      </c>
      <c r="C28" s="12">
        <v>1</v>
      </c>
      <c r="D28" s="48" t="s">
        <v>32</v>
      </c>
      <c r="E28" s="13">
        <v>73</v>
      </c>
      <c r="F28" s="13">
        <v>0</v>
      </c>
      <c r="G28" s="13">
        <v>0</v>
      </c>
      <c r="H28" s="82">
        <f t="shared" ref="H28:H35" si="8">SUM(E28:G28)</f>
        <v>73</v>
      </c>
      <c r="I28" s="104">
        <f>H28+'18.09'!I28</f>
        <v>9446</v>
      </c>
      <c r="J28" s="13">
        <v>9</v>
      </c>
      <c r="K28" s="13">
        <v>2</v>
      </c>
      <c r="L28" s="13">
        <v>1</v>
      </c>
      <c r="M28" s="14">
        <f t="shared" ref="M28:M35" si="9">I28-N28-J28</f>
        <v>9137</v>
      </c>
      <c r="N28" s="85">
        <v>300</v>
      </c>
      <c r="O28" s="3"/>
      <c r="P28" s="3"/>
      <c r="Q28" s="3"/>
      <c r="R28" s="3"/>
    </row>
    <row r="29" spans="1:18" x14ac:dyDescent="0.3">
      <c r="A29" s="1">
        <f t="shared" si="4"/>
        <v>43727</v>
      </c>
      <c r="B29" s="2" t="s">
        <v>33</v>
      </c>
      <c r="C29" s="15">
        <v>2</v>
      </c>
      <c r="D29" s="50" t="s">
        <v>156</v>
      </c>
      <c r="E29" s="13">
        <v>45</v>
      </c>
      <c r="F29" s="13">
        <v>0</v>
      </c>
      <c r="G29" s="13">
        <v>0</v>
      </c>
      <c r="H29" s="83">
        <f t="shared" si="8"/>
        <v>45</v>
      </c>
      <c r="I29" s="105">
        <f>H29+'18.09'!I29</f>
        <v>6359</v>
      </c>
      <c r="J29" s="16">
        <v>5</v>
      </c>
      <c r="K29" s="16">
        <v>2</v>
      </c>
      <c r="L29" s="16">
        <v>0</v>
      </c>
      <c r="M29" s="17">
        <f t="shared" si="9"/>
        <v>6199</v>
      </c>
      <c r="N29" s="86">
        <v>155</v>
      </c>
      <c r="O29" s="3"/>
      <c r="P29" s="3"/>
      <c r="Q29" s="3"/>
      <c r="R29" s="3"/>
    </row>
    <row r="30" spans="1:18" x14ac:dyDescent="0.3">
      <c r="A30" s="1">
        <f t="shared" si="4"/>
        <v>43727</v>
      </c>
      <c r="B30" s="2" t="s">
        <v>35</v>
      </c>
      <c r="C30" s="15">
        <v>3</v>
      </c>
      <c r="D30" s="50" t="s">
        <v>36</v>
      </c>
      <c r="E30" s="13">
        <v>134</v>
      </c>
      <c r="F30" s="13">
        <v>0</v>
      </c>
      <c r="G30" s="13">
        <v>0</v>
      </c>
      <c r="H30" s="83">
        <f t="shared" si="8"/>
        <v>134</v>
      </c>
      <c r="I30" s="105">
        <f>H30+'18.09'!I30</f>
        <v>7848</v>
      </c>
      <c r="J30" s="16">
        <v>10</v>
      </c>
      <c r="K30" s="16">
        <v>7</v>
      </c>
      <c r="L30" s="16">
        <v>2</v>
      </c>
      <c r="M30" s="17">
        <f t="shared" si="9"/>
        <v>7320</v>
      </c>
      <c r="N30" s="86">
        <v>518</v>
      </c>
      <c r="O30" s="3"/>
      <c r="P30" s="3"/>
      <c r="Q30" s="3"/>
      <c r="R30" s="3"/>
    </row>
    <row r="31" spans="1:18" x14ac:dyDescent="0.3">
      <c r="A31" s="1">
        <f t="shared" si="4"/>
        <v>43727</v>
      </c>
      <c r="B31" s="2" t="s">
        <v>37</v>
      </c>
      <c r="C31" s="15">
        <v>4</v>
      </c>
      <c r="D31" s="50" t="s">
        <v>38</v>
      </c>
      <c r="E31" s="13">
        <v>16</v>
      </c>
      <c r="F31" s="13">
        <v>0</v>
      </c>
      <c r="G31" s="13">
        <v>0</v>
      </c>
      <c r="H31" s="83">
        <f t="shared" si="8"/>
        <v>16</v>
      </c>
      <c r="I31" s="105">
        <f>H31+'18.09'!I31</f>
        <v>1901</v>
      </c>
      <c r="J31" s="16">
        <v>4</v>
      </c>
      <c r="K31" s="16">
        <v>1</v>
      </c>
      <c r="L31" s="16">
        <v>1</v>
      </c>
      <c r="M31" s="17">
        <f t="shared" si="9"/>
        <v>1863</v>
      </c>
      <c r="N31" s="86">
        <v>34</v>
      </c>
      <c r="O31" s="3"/>
      <c r="P31" s="3"/>
      <c r="Q31" s="3"/>
      <c r="R31" s="3"/>
    </row>
    <row r="32" spans="1:18" x14ac:dyDescent="0.3">
      <c r="A32" s="1">
        <f t="shared" si="4"/>
        <v>43727</v>
      </c>
      <c r="B32" s="2" t="s">
        <v>39</v>
      </c>
      <c r="C32" s="15">
        <v>5</v>
      </c>
      <c r="D32" s="50" t="s">
        <v>40</v>
      </c>
      <c r="E32" s="13">
        <v>17</v>
      </c>
      <c r="F32" s="13">
        <v>0</v>
      </c>
      <c r="G32" s="13">
        <v>0</v>
      </c>
      <c r="H32" s="83">
        <f t="shared" si="8"/>
        <v>17</v>
      </c>
      <c r="I32" s="105">
        <f>H32+'18.09'!I32</f>
        <v>4020</v>
      </c>
      <c r="J32" s="16">
        <v>4</v>
      </c>
      <c r="K32" s="16">
        <v>0</v>
      </c>
      <c r="L32" s="16">
        <v>0</v>
      </c>
      <c r="M32" s="17">
        <f t="shared" si="9"/>
        <v>3919</v>
      </c>
      <c r="N32" s="86">
        <v>97</v>
      </c>
      <c r="O32" s="3"/>
      <c r="P32" s="3"/>
      <c r="Q32" s="3"/>
      <c r="R32" s="3"/>
    </row>
    <row r="33" spans="1:18" x14ac:dyDescent="0.3">
      <c r="A33" s="1">
        <f t="shared" si="4"/>
        <v>43727</v>
      </c>
      <c r="B33" s="2" t="s">
        <v>41</v>
      </c>
      <c r="C33" s="15">
        <v>6</v>
      </c>
      <c r="D33" s="50" t="s">
        <v>42</v>
      </c>
      <c r="E33" s="13">
        <v>43</v>
      </c>
      <c r="F33" s="13">
        <v>0</v>
      </c>
      <c r="G33" s="13">
        <v>0</v>
      </c>
      <c r="H33" s="83">
        <f t="shared" si="8"/>
        <v>43</v>
      </c>
      <c r="I33" s="105">
        <f>H33+'18.09'!I33</f>
        <v>5233</v>
      </c>
      <c r="J33" s="16">
        <v>5</v>
      </c>
      <c r="K33" s="16">
        <v>2</v>
      </c>
      <c r="L33" s="16">
        <v>0</v>
      </c>
      <c r="M33" s="17">
        <f t="shared" si="9"/>
        <v>5060</v>
      </c>
      <c r="N33" s="86">
        <v>168</v>
      </c>
      <c r="O33" s="3"/>
      <c r="P33" s="3"/>
      <c r="Q33" s="3"/>
      <c r="R33" s="3"/>
    </row>
    <row r="34" spans="1:18" x14ac:dyDescent="0.3">
      <c r="A34" s="1">
        <f t="shared" si="4"/>
        <v>43727</v>
      </c>
      <c r="B34" s="2" t="s">
        <v>43</v>
      </c>
      <c r="C34" s="15">
        <v>7</v>
      </c>
      <c r="D34" s="50" t="s">
        <v>44</v>
      </c>
      <c r="E34" s="13">
        <v>2</v>
      </c>
      <c r="F34" s="13">
        <v>0</v>
      </c>
      <c r="G34" s="13">
        <v>0</v>
      </c>
      <c r="H34" s="83">
        <f t="shared" si="8"/>
        <v>2</v>
      </c>
      <c r="I34" s="105">
        <f>H34+'18.09'!I34</f>
        <v>894</v>
      </c>
      <c r="J34" s="16">
        <v>0</v>
      </c>
      <c r="K34" s="16">
        <v>0</v>
      </c>
      <c r="L34" s="16">
        <v>0</v>
      </c>
      <c r="M34" s="17">
        <f t="shared" si="9"/>
        <v>881</v>
      </c>
      <c r="N34" s="86">
        <v>13</v>
      </c>
      <c r="O34" s="3"/>
      <c r="P34" s="3"/>
      <c r="Q34" s="3"/>
      <c r="R34" s="3"/>
    </row>
    <row r="35" spans="1:18" x14ac:dyDescent="0.3">
      <c r="A35" s="1">
        <f t="shared" si="4"/>
        <v>43727</v>
      </c>
      <c r="B35" s="2" t="s">
        <v>45</v>
      </c>
      <c r="C35" s="20">
        <v>8</v>
      </c>
      <c r="D35" s="54" t="s">
        <v>46</v>
      </c>
      <c r="E35" s="13">
        <v>2</v>
      </c>
      <c r="F35" s="13">
        <v>0</v>
      </c>
      <c r="G35" s="13">
        <v>0</v>
      </c>
      <c r="H35" s="84">
        <f t="shared" si="8"/>
        <v>2</v>
      </c>
      <c r="I35" s="106">
        <f>H35+'18.09'!I35</f>
        <v>2069</v>
      </c>
      <c r="J35" s="18">
        <v>3</v>
      </c>
      <c r="K35" s="18">
        <v>0</v>
      </c>
      <c r="L35" s="18">
        <v>0</v>
      </c>
      <c r="M35" s="19">
        <f t="shared" si="9"/>
        <v>2028</v>
      </c>
      <c r="N35" s="87">
        <v>38</v>
      </c>
      <c r="O35" s="3"/>
      <c r="P35" s="3"/>
      <c r="Q35" s="3"/>
      <c r="R35" s="3"/>
    </row>
    <row r="36" spans="1:18" x14ac:dyDescent="0.3">
      <c r="A36" s="1">
        <f t="shared" si="4"/>
        <v>43727</v>
      </c>
      <c r="B36" s="2">
        <v>1</v>
      </c>
      <c r="C36" s="103"/>
      <c r="D36" s="22" t="s">
        <v>47</v>
      </c>
      <c r="E36" s="23">
        <f>SUM(E26:E27)</f>
        <v>491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491</v>
      </c>
      <c r="I36" s="23">
        <f t="shared" si="10"/>
        <v>83481</v>
      </c>
      <c r="J36" s="23">
        <f t="shared" si="10"/>
        <v>203</v>
      </c>
      <c r="K36" s="23">
        <f t="shared" si="10"/>
        <v>116</v>
      </c>
      <c r="L36" s="23">
        <f t="shared" si="10"/>
        <v>68</v>
      </c>
      <c r="M36" s="23">
        <f t="shared" si="10"/>
        <v>81052</v>
      </c>
      <c r="N36" s="23">
        <f t="shared" si="10"/>
        <v>2226</v>
      </c>
      <c r="O36" s="3"/>
      <c r="P36" s="3"/>
      <c r="Q36" s="3"/>
      <c r="R36" s="3"/>
    </row>
    <row r="37" spans="1:18" ht="21.6" customHeight="1" x14ac:dyDescent="0.3">
      <c r="A37" s="1">
        <f t="shared" si="4"/>
        <v>43727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43727</v>
      </c>
      <c r="B38" s="64">
        <v>1</v>
      </c>
      <c r="C38" s="69"/>
      <c r="D38" s="306" t="s">
        <v>182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43727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43727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43727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43727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43727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33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173</v>
      </c>
      <c r="O43" s="3"/>
      <c r="P43" s="3"/>
      <c r="Q43" s="3"/>
      <c r="R43" s="3"/>
    </row>
    <row r="44" spans="1:18" ht="58.2" customHeight="1" x14ac:dyDescent="0.3">
      <c r="A44" s="1">
        <f t="shared" si="4"/>
        <v>43727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39" t="s">
        <v>142</v>
      </c>
      <c r="I44" s="65" t="str">
        <f>"me©‡gvU fwZ© 
= "&amp;I75</f>
        <v>me©‡gvU fwZ© 
= 18586</v>
      </c>
      <c r="J44" s="65" t="str">
        <f>"ch©v‡jvPbvi Rb¨ †cÖwiZ g„„Zz¨ 
= "&amp;J75</f>
        <v>ch©v‡jvPbvi Rb¨ †cÖwiZ g„„Zz¨ 
= 101</v>
      </c>
      <c r="K44" s="65" t="str">
        <f>"ch©v‡jvPbv m¤úbœK…Z g„„Zz¨ 
= "&amp;K75</f>
        <v>ch©v‡jvPbv m¤úbœK…Z g„„Zz¨ 
= 74</v>
      </c>
      <c r="L44" s="65" t="str">
        <f>"wbwðZ g„„Zz¨ 
= "&amp;L75</f>
        <v>wbwðZ g„„Zz¨ 
= 49</v>
      </c>
      <c r="M44" s="65" t="str">
        <f>"QvocÎ cÖvß †ivMx
 = "&amp;M75</f>
        <v>QvocÎ cÖvß †ivMx
 = 18312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43727</v>
      </c>
      <c r="B45" s="2" t="s">
        <v>61</v>
      </c>
      <c r="C45" s="28">
        <v>1</v>
      </c>
      <c r="D45" s="48" t="s">
        <v>62</v>
      </c>
      <c r="E45" s="13">
        <v>2</v>
      </c>
      <c r="F45" s="13">
        <v>0</v>
      </c>
      <c r="G45" s="13">
        <v>0</v>
      </c>
      <c r="H45" s="82">
        <f t="shared" ref="H45:H74" si="11">SUM(E45:G45)</f>
        <v>2</v>
      </c>
      <c r="I45" s="104">
        <f>H45+'18.09'!I45</f>
        <v>1164</v>
      </c>
      <c r="J45" s="13">
        <v>3</v>
      </c>
      <c r="K45" s="13">
        <v>2</v>
      </c>
      <c r="L45" s="13">
        <v>1</v>
      </c>
      <c r="M45" s="14">
        <f t="shared" ref="M45:M74" si="12">I45-N45-J45</f>
        <v>1156</v>
      </c>
      <c r="N45" s="85">
        <v>5</v>
      </c>
      <c r="O45" s="3"/>
      <c r="P45" s="3"/>
      <c r="Q45" s="3"/>
      <c r="R45" s="3"/>
    </row>
    <row r="46" spans="1:18" ht="17.55" customHeight="1" x14ac:dyDescent="0.3">
      <c r="A46" s="1">
        <f t="shared" si="4"/>
        <v>43727</v>
      </c>
      <c r="B46" s="2" t="s">
        <v>15</v>
      </c>
      <c r="C46" s="33">
        <v>2</v>
      </c>
      <c r="D46" s="50" t="s">
        <v>16</v>
      </c>
      <c r="E46" s="13">
        <v>3</v>
      </c>
      <c r="F46" s="13">
        <v>0</v>
      </c>
      <c r="G46" s="13">
        <v>0</v>
      </c>
      <c r="H46" s="83">
        <f t="shared" si="11"/>
        <v>3</v>
      </c>
      <c r="I46" s="105">
        <f>H46+'18.09'!I46</f>
        <v>1736</v>
      </c>
      <c r="J46" s="16">
        <v>10</v>
      </c>
      <c r="K46" s="16">
        <v>6</v>
      </c>
      <c r="L46" s="16">
        <v>4</v>
      </c>
      <c r="M46" s="17">
        <f t="shared" si="12"/>
        <v>1699</v>
      </c>
      <c r="N46" s="86">
        <v>27</v>
      </c>
      <c r="O46" s="3"/>
      <c r="P46" s="3"/>
      <c r="Q46" s="3"/>
      <c r="R46" s="3"/>
    </row>
    <row r="47" spans="1:18" ht="17.55" customHeight="1" x14ac:dyDescent="0.3">
      <c r="A47" s="1">
        <f t="shared" si="4"/>
        <v>43727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H47+'18.09'!I47</f>
        <v>625</v>
      </c>
      <c r="J47" s="16">
        <v>4</v>
      </c>
      <c r="K47" s="16">
        <v>2</v>
      </c>
      <c r="L47" s="16">
        <v>1</v>
      </c>
      <c r="M47" s="17">
        <f t="shared" si="12"/>
        <v>617</v>
      </c>
      <c r="N47" s="86">
        <v>4</v>
      </c>
      <c r="O47" s="3"/>
      <c r="P47" s="3"/>
      <c r="Q47" s="3"/>
      <c r="R47" s="3"/>
    </row>
    <row r="48" spans="1:18" ht="17.55" customHeight="1" x14ac:dyDescent="0.3">
      <c r="A48" s="1">
        <f t="shared" si="4"/>
        <v>43727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H48+'18.09'!I48</f>
        <v>707</v>
      </c>
      <c r="J48" s="16">
        <v>7</v>
      </c>
      <c r="K48" s="16">
        <v>5</v>
      </c>
      <c r="L48" s="16">
        <v>3</v>
      </c>
      <c r="M48" s="17">
        <f t="shared" si="12"/>
        <v>693</v>
      </c>
      <c r="N48" s="86">
        <v>7</v>
      </c>
      <c r="O48" s="3"/>
      <c r="P48" s="3"/>
      <c r="Q48" s="3"/>
      <c r="R48" s="3"/>
    </row>
    <row r="49" spans="1:18" ht="17.55" customHeight="1" x14ac:dyDescent="0.3">
      <c r="A49" s="1">
        <f t="shared" si="4"/>
        <v>43727</v>
      </c>
      <c r="B49" s="2" t="s">
        <v>65</v>
      </c>
      <c r="C49" s="33">
        <v>5</v>
      </c>
      <c r="D49" s="50" t="s">
        <v>66</v>
      </c>
      <c r="E49" s="13">
        <v>2</v>
      </c>
      <c r="F49" s="13">
        <v>0</v>
      </c>
      <c r="G49" s="13">
        <v>0</v>
      </c>
      <c r="H49" s="83">
        <f t="shared" si="11"/>
        <v>2</v>
      </c>
      <c r="I49" s="105">
        <f>H49+'18.09'!I49</f>
        <v>855</v>
      </c>
      <c r="J49" s="16">
        <v>12</v>
      </c>
      <c r="K49" s="16">
        <v>10</v>
      </c>
      <c r="L49" s="16">
        <v>10</v>
      </c>
      <c r="M49" s="17">
        <f t="shared" si="12"/>
        <v>836</v>
      </c>
      <c r="N49" s="86">
        <v>7</v>
      </c>
      <c r="O49" s="3"/>
      <c r="P49" s="3"/>
      <c r="Q49" s="3"/>
      <c r="R49" s="3"/>
    </row>
    <row r="50" spans="1:18" ht="17.55" customHeight="1" x14ac:dyDescent="0.3">
      <c r="A50" s="1">
        <f t="shared" si="4"/>
        <v>43727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H50+'18.09'!I50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43727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H51+'18.09'!I51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43727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H52+'18.09'!I52</f>
        <v>328</v>
      </c>
      <c r="J52" s="16">
        <v>1</v>
      </c>
      <c r="K52" s="16">
        <v>1</v>
      </c>
      <c r="L52" s="16">
        <v>1</v>
      </c>
      <c r="M52" s="17">
        <f t="shared" si="12"/>
        <v>321</v>
      </c>
      <c r="N52" s="86">
        <v>6</v>
      </c>
      <c r="O52" s="3"/>
      <c r="P52" s="3"/>
      <c r="Q52" s="3"/>
      <c r="R52" s="3"/>
    </row>
    <row r="53" spans="1:18" ht="17.55" customHeight="1" x14ac:dyDescent="0.3">
      <c r="A53" s="1">
        <f t="shared" si="4"/>
        <v>43727</v>
      </c>
      <c r="B53" s="2" t="s">
        <v>73</v>
      </c>
      <c r="C53" s="33">
        <v>9</v>
      </c>
      <c r="D53" s="50" t="s">
        <v>74</v>
      </c>
      <c r="E53" s="13">
        <v>1</v>
      </c>
      <c r="F53" s="13">
        <v>0</v>
      </c>
      <c r="G53" s="13">
        <v>0</v>
      </c>
      <c r="H53" s="83">
        <f t="shared" si="11"/>
        <v>1</v>
      </c>
      <c r="I53" s="105">
        <f>H53+'18.09'!I53</f>
        <v>207</v>
      </c>
      <c r="J53" s="16">
        <v>1</v>
      </c>
      <c r="K53" s="16">
        <v>1</v>
      </c>
      <c r="L53" s="16">
        <v>0</v>
      </c>
      <c r="M53" s="17">
        <f t="shared" si="12"/>
        <v>205</v>
      </c>
      <c r="N53" s="86">
        <v>1</v>
      </c>
      <c r="O53" s="3"/>
      <c r="P53" s="3"/>
      <c r="Q53" s="3"/>
      <c r="R53" s="3"/>
    </row>
    <row r="54" spans="1:18" ht="17.55" customHeight="1" x14ac:dyDescent="0.3">
      <c r="A54" s="1">
        <f t="shared" si="4"/>
        <v>43727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H54+'18.09'!I54</f>
        <v>1570</v>
      </c>
      <c r="J54" s="16">
        <v>1</v>
      </c>
      <c r="K54" s="16">
        <v>0</v>
      </c>
      <c r="L54" s="16">
        <v>0</v>
      </c>
      <c r="M54" s="17">
        <f t="shared" si="12"/>
        <v>1554</v>
      </c>
      <c r="N54" s="86">
        <v>15</v>
      </c>
      <c r="O54" s="3"/>
      <c r="P54" s="3"/>
      <c r="Q54" s="3"/>
      <c r="R54" s="3"/>
    </row>
    <row r="55" spans="1:18" ht="17.55" customHeight="1" x14ac:dyDescent="0.3">
      <c r="A55" s="1">
        <f t="shared" si="4"/>
        <v>43727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H55+'18.09'!I55</f>
        <v>218</v>
      </c>
      <c r="J55" s="16"/>
      <c r="K55" s="16"/>
      <c r="L55" s="16">
        <v>0</v>
      </c>
      <c r="M55" s="17">
        <f t="shared" si="12"/>
        <v>217</v>
      </c>
      <c r="N55" s="86">
        <v>1</v>
      </c>
      <c r="O55" s="3"/>
      <c r="P55" s="3"/>
      <c r="Q55" s="3"/>
      <c r="R55" s="3"/>
    </row>
    <row r="56" spans="1:18" ht="17.55" customHeight="1" x14ac:dyDescent="0.3">
      <c r="A56" s="1">
        <f t="shared" si="4"/>
        <v>43727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H56+'18.09'!I56</f>
        <v>136</v>
      </c>
      <c r="J56" s="16">
        <v>1</v>
      </c>
      <c r="K56" s="16">
        <v>0</v>
      </c>
      <c r="L56" s="16">
        <v>0</v>
      </c>
      <c r="M56" s="17">
        <f t="shared" si="12"/>
        <v>134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43727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H57+'18.09'!I57</f>
        <v>637</v>
      </c>
      <c r="J57" s="16">
        <v>4</v>
      </c>
      <c r="K57" s="16">
        <v>4</v>
      </c>
      <c r="L57" s="16">
        <v>1</v>
      </c>
      <c r="M57" s="17">
        <f t="shared" si="12"/>
        <v>629</v>
      </c>
      <c r="N57" s="86">
        <v>4</v>
      </c>
      <c r="O57" s="3"/>
      <c r="P57" s="3"/>
      <c r="Q57" s="3"/>
      <c r="R57" s="3"/>
    </row>
    <row r="58" spans="1:18" ht="17.55" customHeight="1" x14ac:dyDescent="0.3">
      <c r="A58" s="1">
        <f t="shared" si="4"/>
        <v>43727</v>
      </c>
      <c r="B58" s="2" t="s">
        <v>83</v>
      </c>
      <c r="C58" s="33">
        <v>14</v>
      </c>
      <c r="D58" s="50" t="s">
        <v>84</v>
      </c>
      <c r="E58" s="13">
        <v>4</v>
      </c>
      <c r="F58" s="13">
        <v>0</v>
      </c>
      <c r="G58" s="13">
        <v>0</v>
      </c>
      <c r="H58" s="83">
        <f t="shared" si="11"/>
        <v>4</v>
      </c>
      <c r="I58" s="105">
        <f>H58+'18.09'!I58</f>
        <v>1293</v>
      </c>
      <c r="J58" s="16">
        <v>6</v>
      </c>
      <c r="K58" s="16">
        <v>3</v>
      </c>
      <c r="L58" s="16">
        <v>2</v>
      </c>
      <c r="M58" s="17">
        <f t="shared" si="12"/>
        <v>1269</v>
      </c>
      <c r="N58" s="86">
        <v>18</v>
      </c>
      <c r="O58" s="3"/>
      <c r="P58" s="3"/>
      <c r="Q58" s="3"/>
      <c r="R58" s="3"/>
    </row>
    <row r="59" spans="1:18" ht="17.55" customHeight="1" x14ac:dyDescent="0.3">
      <c r="A59" s="1">
        <f t="shared" si="4"/>
        <v>43727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H59+'18.09'!I59</f>
        <v>723</v>
      </c>
      <c r="J59" s="16">
        <v>8</v>
      </c>
      <c r="K59" s="16">
        <v>7</v>
      </c>
      <c r="L59" s="16">
        <v>6</v>
      </c>
      <c r="M59" s="17">
        <f t="shared" si="12"/>
        <v>712</v>
      </c>
      <c r="N59" s="86">
        <v>3</v>
      </c>
      <c r="O59" s="3"/>
      <c r="P59" s="3"/>
      <c r="Q59" s="3"/>
      <c r="R59" s="3"/>
    </row>
    <row r="60" spans="1:18" ht="17.55" customHeight="1" x14ac:dyDescent="0.3">
      <c r="A60" s="1">
        <f t="shared" si="4"/>
        <v>43727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H60+'18.09'!I60</f>
        <v>341</v>
      </c>
      <c r="J60" s="16"/>
      <c r="K60" s="16"/>
      <c r="L60" s="16">
        <v>0</v>
      </c>
      <c r="M60" s="17">
        <f t="shared" si="12"/>
        <v>341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43727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H61+'18.09'!I61</f>
        <v>449</v>
      </c>
      <c r="J61" s="16"/>
      <c r="K61" s="16"/>
      <c r="L61" s="16">
        <v>0</v>
      </c>
      <c r="M61" s="17">
        <f t="shared" si="12"/>
        <v>448</v>
      </c>
      <c r="N61" s="86">
        <v>1</v>
      </c>
      <c r="O61" s="3"/>
      <c r="P61" s="3"/>
      <c r="Q61" s="3"/>
      <c r="R61" s="3"/>
    </row>
    <row r="62" spans="1:18" ht="17.55" customHeight="1" x14ac:dyDescent="0.3">
      <c r="A62" s="1">
        <f t="shared" si="4"/>
        <v>43727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H62+'18.09'!I62</f>
        <v>812</v>
      </c>
      <c r="J62" s="16"/>
      <c r="K62" s="16"/>
      <c r="L62" s="16">
        <v>0</v>
      </c>
      <c r="M62" s="17">
        <f t="shared" si="12"/>
        <v>807</v>
      </c>
      <c r="N62" s="86">
        <v>5</v>
      </c>
      <c r="O62" s="3"/>
      <c r="P62" s="3"/>
      <c r="Q62" s="3"/>
      <c r="R62" s="3"/>
    </row>
    <row r="63" spans="1:18" ht="17.55" customHeight="1" x14ac:dyDescent="0.3">
      <c r="A63" s="1">
        <f t="shared" si="4"/>
        <v>43727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H63+'18.09'!I63</f>
        <v>765</v>
      </c>
      <c r="J63" s="16">
        <v>5</v>
      </c>
      <c r="K63" s="16">
        <v>5</v>
      </c>
      <c r="L63" s="16">
        <v>5</v>
      </c>
      <c r="M63" s="17">
        <f t="shared" si="12"/>
        <v>750</v>
      </c>
      <c r="N63" s="86">
        <v>10</v>
      </c>
      <c r="O63" s="3"/>
      <c r="P63" s="3"/>
      <c r="Q63" s="3"/>
      <c r="R63" s="3"/>
    </row>
    <row r="64" spans="1:18" ht="17.55" customHeight="1" x14ac:dyDescent="0.3">
      <c r="A64" s="1">
        <f t="shared" si="4"/>
        <v>43727</v>
      </c>
      <c r="B64" s="2" t="s">
        <v>95</v>
      </c>
      <c r="C64" s="33">
        <v>20</v>
      </c>
      <c r="D64" s="50" t="s">
        <v>96</v>
      </c>
      <c r="E64" s="13">
        <v>2</v>
      </c>
      <c r="F64" s="13">
        <v>0</v>
      </c>
      <c r="G64" s="13">
        <v>0</v>
      </c>
      <c r="H64" s="83">
        <f t="shared" si="11"/>
        <v>2</v>
      </c>
      <c r="I64" s="105">
        <f>H64+'18.09'!I64</f>
        <v>939</v>
      </c>
      <c r="J64" s="16"/>
      <c r="K64" s="16"/>
      <c r="L64" s="16">
        <v>0</v>
      </c>
      <c r="M64" s="17">
        <f t="shared" si="12"/>
        <v>932</v>
      </c>
      <c r="N64" s="86">
        <v>7</v>
      </c>
      <c r="O64" s="3"/>
      <c r="P64" s="3"/>
      <c r="Q64" s="3"/>
      <c r="R64" s="3"/>
    </row>
    <row r="65" spans="1:18" ht="17.55" customHeight="1" x14ac:dyDescent="0.3">
      <c r="A65" s="1">
        <f t="shared" si="4"/>
        <v>43727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H65+'18.09'!I65</f>
        <v>466</v>
      </c>
      <c r="J65" s="16">
        <v>4</v>
      </c>
      <c r="K65" s="16">
        <v>4</v>
      </c>
      <c r="L65" s="16">
        <v>4</v>
      </c>
      <c r="M65" s="17">
        <f t="shared" si="12"/>
        <v>462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43727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H66+'18.09'!I66</f>
        <v>304</v>
      </c>
      <c r="J66" s="16">
        <v>7</v>
      </c>
      <c r="K66" s="16">
        <v>7</v>
      </c>
      <c r="L66" s="16">
        <v>3</v>
      </c>
      <c r="M66" s="17">
        <f t="shared" si="12"/>
        <v>297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43727</v>
      </c>
      <c r="B67" s="2" t="s">
        <v>101</v>
      </c>
      <c r="C67" s="33">
        <v>23</v>
      </c>
      <c r="D67" s="50" t="s">
        <v>102</v>
      </c>
      <c r="E67" s="13">
        <v>2</v>
      </c>
      <c r="F67" s="13">
        <v>0</v>
      </c>
      <c r="G67" s="13">
        <v>0</v>
      </c>
      <c r="H67" s="83">
        <f t="shared" si="11"/>
        <v>2</v>
      </c>
      <c r="I67" s="105">
        <f>H67+'18.09'!I67</f>
        <v>679</v>
      </c>
      <c r="J67" s="16">
        <v>7</v>
      </c>
      <c r="K67" s="16">
        <v>4</v>
      </c>
      <c r="L67" s="16">
        <v>4</v>
      </c>
      <c r="M67" s="17">
        <f t="shared" si="12"/>
        <v>660</v>
      </c>
      <c r="N67" s="86">
        <v>12</v>
      </c>
      <c r="O67" s="3"/>
      <c r="P67" s="3"/>
      <c r="Q67" s="3"/>
      <c r="R67" s="3"/>
    </row>
    <row r="68" spans="1:18" ht="17.55" customHeight="1" x14ac:dyDescent="0.3">
      <c r="A68" s="1">
        <f t="shared" si="4"/>
        <v>43727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H68+'18.09'!I68</f>
        <v>354</v>
      </c>
      <c r="J68" s="16">
        <v>2</v>
      </c>
      <c r="K68" s="16">
        <v>2</v>
      </c>
      <c r="L68" s="16">
        <v>0</v>
      </c>
      <c r="M68" s="17">
        <f t="shared" si="12"/>
        <v>350</v>
      </c>
      <c r="N68" s="86">
        <v>2</v>
      </c>
      <c r="O68" s="3"/>
      <c r="P68" s="3"/>
      <c r="Q68" s="3"/>
      <c r="R68" s="3"/>
    </row>
    <row r="69" spans="1:18" ht="17.55" customHeight="1" x14ac:dyDescent="0.3">
      <c r="A69" s="1">
        <f t="shared" si="4"/>
        <v>43727</v>
      </c>
      <c r="B69" s="2" t="s">
        <v>105</v>
      </c>
      <c r="C69" s="33">
        <v>25</v>
      </c>
      <c r="D69" s="50" t="s">
        <v>106</v>
      </c>
      <c r="E69" s="13">
        <v>2</v>
      </c>
      <c r="F69" s="13">
        <v>0</v>
      </c>
      <c r="G69" s="13">
        <v>0</v>
      </c>
      <c r="H69" s="83">
        <f t="shared" si="11"/>
        <v>2</v>
      </c>
      <c r="I69" s="105">
        <f>H69+'18.09'!I69</f>
        <v>767</v>
      </c>
      <c r="J69" s="16">
        <v>2</v>
      </c>
      <c r="K69" s="16">
        <v>1</v>
      </c>
      <c r="L69" s="16">
        <v>0</v>
      </c>
      <c r="M69" s="17">
        <f t="shared" si="12"/>
        <v>750</v>
      </c>
      <c r="N69" s="86">
        <v>15</v>
      </c>
      <c r="O69" s="3"/>
      <c r="P69" s="3"/>
      <c r="Q69" s="3"/>
      <c r="R69" s="3"/>
    </row>
    <row r="70" spans="1:18" ht="17.55" customHeight="1" x14ac:dyDescent="0.3">
      <c r="A70" s="1">
        <f t="shared" si="4"/>
        <v>43727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H70+'18.09'!I70</f>
        <v>731</v>
      </c>
      <c r="J70" s="16">
        <v>2</v>
      </c>
      <c r="K70" s="16">
        <v>2</v>
      </c>
      <c r="L70" s="16">
        <v>0</v>
      </c>
      <c r="M70" s="17">
        <f t="shared" si="12"/>
        <v>722</v>
      </c>
      <c r="N70" s="86">
        <v>7</v>
      </c>
      <c r="O70" s="3"/>
      <c r="P70" s="3"/>
      <c r="Q70" s="3"/>
      <c r="R70" s="3"/>
    </row>
    <row r="71" spans="1:18" ht="17.55" customHeight="1" x14ac:dyDescent="0.3">
      <c r="A71" s="1">
        <f t="shared" si="4"/>
        <v>43727</v>
      </c>
      <c r="B71" s="2" t="s">
        <v>109</v>
      </c>
      <c r="C71" s="33">
        <v>27</v>
      </c>
      <c r="D71" s="50" t="s">
        <v>110</v>
      </c>
      <c r="E71" s="13">
        <v>4</v>
      </c>
      <c r="F71" s="13">
        <v>0</v>
      </c>
      <c r="G71" s="13">
        <v>0</v>
      </c>
      <c r="H71" s="83">
        <f t="shared" si="11"/>
        <v>4</v>
      </c>
      <c r="I71" s="105">
        <f>H71+'18.09'!I71</f>
        <v>753</v>
      </c>
      <c r="J71" s="16"/>
      <c r="K71" s="16"/>
      <c r="L71" s="16">
        <v>0</v>
      </c>
      <c r="M71" s="17">
        <f t="shared" si="12"/>
        <v>747</v>
      </c>
      <c r="N71" s="86">
        <v>6</v>
      </c>
      <c r="O71" s="3"/>
      <c r="P71" s="3"/>
      <c r="Q71" s="3"/>
      <c r="R71" s="3"/>
    </row>
    <row r="72" spans="1:18" ht="17.55" customHeight="1" x14ac:dyDescent="0.3">
      <c r="A72" s="1">
        <f t="shared" si="4"/>
        <v>43727</v>
      </c>
      <c r="B72" s="2" t="s">
        <v>111</v>
      </c>
      <c r="C72" s="33">
        <v>28</v>
      </c>
      <c r="D72" s="50" t="s">
        <v>112</v>
      </c>
      <c r="E72" s="13">
        <v>2</v>
      </c>
      <c r="F72" s="13">
        <v>0</v>
      </c>
      <c r="G72" s="13">
        <v>0</v>
      </c>
      <c r="H72" s="83">
        <f t="shared" si="11"/>
        <v>2</v>
      </c>
      <c r="I72" s="105">
        <f>H72+'18.09'!I72</f>
        <v>274</v>
      </c>
      <c r="J72" s="16"/>
      <c r="K72" s="16"/>
      <c r="L72" s="16">
        <v>0</v>
      </c>
      <c r="M72" s="17">
        <f t="shared" si="12"/>
        <v>269</v>
      </c>
      <c r="N72" s="86">
        <v>5</v>
      </c>
      <c r="O72" s="3"/>
      <c r="P72" s="3"/>
      <c r="Q72" s="3"/>
      <c r="R72" s="3"/>
    </row>
    <row r="73" spans="1:18" ht="17.55" customHeight="1" x14ac:dyDescent="0.3">
      <c r="A73" s="1">
        <f t="shared" si="4"/>
        <v>43727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H73+'18.09'!I73</f>
        <v>383</v>
      </c>
      <c r="J73" s="16">
        <v>3</v>
      </c>
      <c r="K73" s="16">
        <v>1</v>
      </c>
      <c r="L73" s="16">
        <v>1</v>
      </c>
      <c r="M73" s="17">
        <f t="shared" si="12"/>
        <v>376</v>
      </c>
      <c r="N73" s="86">
        <v>4</v>
      </c>
      <c r="O73" s="3"/>
      <c r="P73" s="3"/>
      <c r="Q73" s="3"/>
      <c r="R73" s="3"/>
    </row>
    <row r="74" spans="1:18" ht="17.55" customHeight="1" x14ac:dyDescent="0.3">
      <c r="A74" s="1">
        <f t="shared" si="4"/>
        <v>43727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H74+'18.09'!I74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43727</v>
      </c>
      <c r="B75" s="2">
        <v>1</v>
      </c>
      <c r="C75" s="29"/>
      <c r="D75" s="22" t="s">
        <v>117</v>
      </c>
      <c r="E75" s="23">
        <f>SUM(E45:E74)</f>
        <v>33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33</v>
      </c>
      <c r="I75" s="23">
        <f t="shared" si="13"/>
        <v>18586</v>
      </c>
      <c r="J75" s="23">
        <f t="shared" si="13"/>
        <v>101</v>
      </c>
      <c r="K75" s="23">
        <f t="shared" si="13"/>
        <v>74</v>
      </c>
      <c r="L75" s="23">
        <f t="shared" si="13"/>
        <v>49</v>
      </c>
      <c r="M75" s="23">
        <f t="shared" si="13"/>
        <v>18312</v>
      </c>
      <c r="N75" s="23">
        <f t="shared" si="13"/>
        <v>173</v>
      </c>
      <c r="O75" s="3"/>
      <c r="P75" s="3"/>
      <c r="Q75" s="3"/>
      <c r="R75" s="3"/>
    </row>
    <row r="76" spans="1:18" ht="17.55" customHeight="1" x14ac:dyDescent="0.3">
      <c r="A76" s="1">
        <f t="shared" si="4"/>
        <v>43727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43727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43727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43727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43727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43727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43727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43727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43727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43727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43727</v>
      </c>
      <c r="B86" s="2">
        <v>1</v>
      </c>
      <c r="E86" s="30"/>
    </row>
    <row r="87" spans="1:14" x14ac:dyDescent="0.3">
      <c r="A87" s="1">
        <f t="shared" si="4"/>
        <v>43727</v>
      </c>
      <c r="B87" s="2">
        <v>1</v>
      </c>
      <c r="E87" s="30"/>
    </row>
    <row r="88" spans="1:14" x14ac:dyDescent="0.3">
      <c r="A88" s="1">
        <f t="shared" si="4"/>
        <v>43727</v>
      </c>
      <c r="B88" s="2">
        <v>1</v>
      </c>
      <c r="E88" s="30"/>
    </row>
    <row r="89" spans="1:14" x14ac:dyDescent="0.3">
      <c r="A89" s="1">
        <f t="shared" ref="A89" si="14">$N$3</f>
        <v>43727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J31" sqref="J31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43726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43726</v>
      </c>
      <c r="B2" s="2">
        <v>1</v>
      </c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41"/>
      <c r="N2" s="138"/>
    </row>
    <row r="3" spans="1:20" ht="17.399999999999999" x14ac:dyDescent="0.3">
      <c r="A3" s="1">
        <f t="shared" si="0"/>
        <v>43726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43726</v>
      </c>
      <c r="O3" s="3"/>
      <c r="P3" s="3"/>
      <c r="Q3" s="3"/>
      <c r="R3" s="3"/>
    </row>
    <row r="4" spans="1:20" ht="17.399999999999999" x14ac:dyDescent="0.3">
      <c r="A4" s="1">
        <f t="shared" si="0"/>
        <v>43726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43726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43726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43726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43726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43726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536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2360</v>
      </c>
      <c r="O9" s="3"/>
      <c r="P9" s="3"/>
      <c r="Q9" s="40" t="str">
        <f>"24 N›Uvq ?? msL¨v = "&amp;H36</f>
        <v>24 N›Uvq ?? msL¨v = 536</v>
      </c>
    </row>
    <row r="10" spans="1:20" ht="57.6" x14ac:dyDescent="0.3">
      <c r="A10" s="1">
        <f t="shared" si="0"/>
        <v>43726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37" t="s">
        <v>142</v>
      </c>
      <c r="I10" s="65" t="str">
        <f>"me©‡gvU fwZ©
= "&amp;I36</f>
        <v>me©‡gvU fwZ©
= 82990</v>
      </c>
      <c r="J10" s="65" t="str">
        <f>"ch©v‡jvPbvi Rb¨ †cÖwiZ g„„Zz¨ 
= "&amp;J36</f>
        <v>ch©v‡jvPbvi Rb¨ †cÖwiZ g„„Zz¨ 
= 203</v>
      </c>
      <c r="K10" s="65" t="str">
        <f>"ch©v‡jvPbv m¤úbœK…Z g„„Zz¨ 
= "&amp;K36</f>
        <v>ch©v‡jvPbv m¤úbœK…Z g„„Zz¨ 
= 116</v>
      </c>
      <c r="L10" s="65" t="str">
        <f>"wbwðZ g„„Zz¨ 
= "&amp;L36</f>
        <v>wbwðZ g„„Zz¨ 
= 68</v>
      </c>
      <c r="M10" s="65" t="str">
        <f>"QvocÎ cÖvß †ivMx
 = "&amp;M36</f>
        <v>QvocÎ cÖvß †ivMx
 = 80427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43726</v>
      </c>
      <c r="B11" s="2" t="s">
        <v>9</v>
      </c>
      <c r="C11" s="12">
        <v>1</v>
      </c>
      <c r="D11" s="57" t="s">
        <v>10</v>
      </c>
      <c r="E11" s="13">
        <v>47</v>
      </c>
      <c r="F11" s="13">
        <v>0</v>
      </c>
      <c r="G11" s="13">
        <v>0</v>
      </c>
      <c r="H11" s="82">
        <f>SUM(E11:G11)</f>
        <v>47</v>
      </c>
      <c r="I11" s="104">
        <f>H11+'17.09'!I11</f>
        <v>7283</v>
      </c>
      <c r="J11" s="13">
        <v>23</v>
      </c>
      <c r="K11" s="13">
        <v>13</v>
      </c>
      <c r="L11" s="13">
        <v>5</v>
      </c>
      <c r="M11" s="14">
        <f t="shared" ref="M11:M23" si="1">I11-N11-J11</f>
        <v>7054</v>
      </c>
      <c r="N11" s="85">
        <v>206</v>
      </c>
      <c r="O11" s="3"/>
      <c r="P11" s="3"/>
      <c r="Q11" s="3"/>
      <c r="R11" s="3"/>
    </row>
    <row r="12" spans="1:20" x14ac:dyDescent="0.3">
      <c r="A12" s="1">
        <f t="shared" si="0"/>
        <v>43726</v>
      </c>
      <c r="B12" s="2" t="s">
        <v>11</v>
      </c>
      <c r="C12" s="15">
        <v>2</v>
      </c>
      <c r="D12" s="59" t="s">
        <v>144</v>
      </c>
      <c r="E12" s="13">
        <v>23</v>
      </c>
      <c r="F12" s="13">
        <v>0</v>
      </c>
      <c r="G12" s="13">
        <v>0</v>
      </c>
      <c r="H12" s="83">
        <f t="shared" ref="H12:H23" si="2">SUM(E12:G12)</f>
        <v>23</v>
      </c>
      <c r="I12" s="105">
        <f>H12+'17.09'!I12</f>
        <v>4218</v>
      </c>
      <c r="J12" s="16">
        <v>2</v>
      </c>
      <c r="K12" s="16">
        <v>0</v>
      </c>
      <c r="L12" s="16">
        <v>0</v>
      </c>
      <c r="M12" s="17">
        <f t="shared" si="1"/>
        <v>4064</v>
      </c>
      <c r="N12" s="86">
        <v>152</v>
      </c>
      <c r="O12" s="3"/>
      <c r="P12" s="3"/>
      <c r="Q12" s="3"/>
      <c r="R12" s="3"/>
    </row>
    <row r="13" spans="1:20" x14ac:dyDescent="0.3">
      <c r="A13" s="1">
        <f t="shared" si="0"/>
        <v>43726</v>
      </c>
      <c r="B13" s="2" t="s">
        <v>12</v>
      </c>
      <c r="C13" s="15">
        <v>3</v>
      </c>
      <c r="D13" s="59" t="s">
        <v>13</v>
      </c>
      <c r="E13" s="13">
        <v>7</v>
      </c>
      <c r="F13" s="13">
        <v>0</v>
      </c>
      <c r="G13" s="13">
        <v>0</v>
      </c>
      <c r="H13" s="83">
        <f t="shared" si="2"/>
        <v>7</v>
      </c>
      <c r="I13" s="105">
        <f>H13+'17.09'!I13</f>
        <v>1327</v>
      </c>
      <c r="J13" s="16">
        <v>10</v>
      </c>
      <c r="K13" s="16">
        <v>4</v>
      </c>
      <c r="L13" s="16">
        <v>4</v>
      </c>
      <c r="M13" s="17">
        <f t="shared" si="1"/>
        <v>1293</v>
      </c>
      <c r="N13" s="86">
        <v>24</v>
      </c>
      <c r="O13" s="3"/>
      <c r="Q13" s="3"/>
      <c r="R13" s="3"/>
    </row>
    <row r="14" spans="1:20" x14ac:dyDescent="0.3">
      <c r="A14" s="1">
        <f t="shared" si="0"/>
        <v>43726</v>
      </c>
      <c r="B14" s="2" t="s">
        <v>14</v>
      </c>
      <c r="C14" s="15">
        <v>4</v>
      </c>
      <c r="D14" s="59" t="s">
        <v>145</v>
      </c>
      <c r="E14" s="13">
        <v>22</v>
      </c>
      <c r="F14" s="13">
        <v>0</v>
      </c>
      <c r="G14" s="13">
        <v>0</v>
      </c>
      <c r="H14" s="83">
        <f t="shared" si="2"/>
        <v>22</v>
      </c>
      <c r="I14" s="105">
        <f>H14+'17.09'!I14</f>
        <v>3213</v>
      </c>
      <c r="J14" s="16">
        <v>7</v>
      </c>
      <c r="K14" s="16">
        <v>3</v>
      </c>
      <c r="L14" s="16">
        <v>0</v>
      </c>
      <c r="M14" s="17">
        <f t="shared" si="1"/>
        <v>3105</v>
      </c>
      <c r="N14" s="86">
        <v>101</v>
      </c>
      <c r="O14" s="3"/>
      <c r="P14" s="3"/>
      <c r="Q14" s="3"/>
      <c r="R14" s="3"/>
    </row>
    <row r="15" spans="1:20" ht="17.399999999999999" x14ac:dyDescent="0.3">
      <c r="A15" s="1">
        <f t="shared" si="0"/>
        <v>43726</v>
      </c>
      <c r="B15" s="2" t="s">
        <v>19</v>
      </c>
      <c r="C15" s="15">
        <v>5</v>
      </c>
      <c r="D15" s="59" t="s">
        <v>20</v>
      </c>
      <c r="E15" s="13">
        <v>10</v>
      </c>
      <c r="F15" s="13">
        <v>0</v>
      </c>
      <c r="G15" s="13">
        <v>0</v>
      </c>
      <c r="H15" s="83">
        <f t="shared" si="2"/>
        <v>10</v>
      </c>
      <c r="I15" s="105">
        <f>H15+'17.09'!I15</f>
        <v>1388</v>
      </c>
      <c r="J15" s="16">
        <v>3</v>
      </c>
      <c r="K15" s="16">
        <v>2</v>
      </c>
      <c r="L15" s="16">
        <v>2</v>
      </c>
      <c r="M15" s="17">
        <f t="shared" si="1"/>
        <v>1338</v>
      </c>
      <c r="N15" s="86">
        <v>47</v>
      </c>
      <c r="O15" s="3"/>
      <c r="P15" s="3"/>
      <c r="Q15" s="3"/>
      <c r="R15" s="3"/>
    </row>
    <row r="16" spans="1:20" ht="17.399999999999999" x14ac:dyDescent="0.3">
      <c r="A16" s="1">
        <f t="shared" si="0"/>
        <v>43726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H16+'17.09'!I16</f>
        <v>962</v>
      </c>
      <c r="J16" s="16"/>
      <c r="K16" s="16"/>
      <c r="L16" s="16">
        <v>0</v>
      </c>
      <c r="M16" s="17">
        <f t="shared" si="1"/>
        <v>949</v>
      </c>
      <c r="N16" s="86">
        <v>13</v>
      </c>
      <c r="O16" s="3"/>
      <c r="P16" s="3"/>
      <c r="Q16" s="3"/>
      <c r="R16" s="3"/>
    </row>
    <row r="17" spans="1:18" x14ac:dyDescent="0.3">
      <c r="A17" s="1">
        <f t="shared" si="0"/>
        <v>43726</v>
      </c>
      <c r="B17" s="2" t="s">
        <v>23</v>
      </c>
      <c r="C17" s="15">
        <v>7</v>
      </c>
      <c r="D17" s="61" t="s">
        <v>24</v>
      </c>
      <c r="E17" s="13">
        <v>10</v>
      </c>
      <c r="F17" s="13">
        <v>0</v>
      </c>
      <c r="G17" s="13">
        <v>0</v>
      </c>
      <c r="H17" s="83">
        <f t="shared" si="2"/>
        <v>10</v>
      </c>
      <c r="I17" s="105">
        <f>H17+'17.09'!I17</f>
        <v>3678</v>
      </c>
      <c r="J17" s="16">
        <v>15</v>
      </c>
      <c r="K17" s="16">
        <v>4</v>
      </c>
      <c r="L17" s="16">
        <v>2</v>
      </c>
      <c r="M17" s="17">
        <f t="shared" si="1"/>
        <v>3571</v>
      </c>
      <c r="N17" s="86">
        <v>92</v>
      </c>
      <c r="O17" s="3"/>
      <c r="P17" s="3"/>
      <c r="Q17" s="3"/>
      <c r="R17" s="3"/>
    </row>
    <row r="18" spans="1:18" ht="17.399999999999999" x14ac:dyDescent="0.3">
      <c r="A18" s="1">
        <f t="shared" si="0"/>
        <v>43726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H18+'17.09'!I18</f>
        <v>337</v>
      </c>
      <c r="J18" s="16"/>
      <c r="K18" s="16"/>
      <c r="L18" s="16">
        <v>0</v>
      </c>
      <c r="M18" s="17">
        <f t="shared" si="1"/>
        <v>336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43726</v>
      </c>
      <c r="B19" s="2" t="s">
        <v>27</v>
      </c>
      <c r="C19" s="15">
        <v>9</v>
      </c>
      <c r="D19" s="61" t="s">
        <v>28</v>
      </c>
      <c r="E19" s="13">
        <v>7</v>
      </c>
      <c r="F19" s="13">
        <v>0</v>
      </c>
      <c r="G19" s="13">
        <v>0</v>
      </c>
      <c r="H19" s="83">
        <f t="shared" si="2"/>
        <v>7</v>
      </c>
      <c r="I19" s="105">
        <f>H19+'17.09'!I19</f>
        <v>1590</v>
      </c>
      <c r="J19" s="16">
        <v>0</v>
      </c>
      <c r="K19" s="16">
        <v>0</v>
      </c>
      <c r="L19" s="16">
        <v>0</v>
      </c>
      <c r="M19" s="17">
        <f t="shared" si="1"/>
        <v>1552</v>
      </c>
      <c r="N19" s="86">
        <v>38</v>
      </c>
      <c r="O19" s="3"/>
      <c r="P19" s="3"/>
      <c r="Q19" s="3"/>
      <c r="R19" s="3"/>
    </row>
    <row r="20" spans="1:18" x14ac:dyDescent="0.3">
      <c r="A20" s="1">
        <f t="shared" si="0"/>
        <v>43726</v>
      </c>
      <c r="B20" s="2" t="s">
        <v>29</v>
      </c>
      <c r="C20" s="15">
        <v>10</v>
      </c>
      <c r="D20" s="59" t="s">
        <v>30</v>
      </c>
      <c r="E20" s="13">
        <v>9</v>
      </c>
      <c r="F20" s="13">
        <v>0</v>
      </c>
      <c r="G20" s="13">
        <v>0</v>
      </c>
      <c r="H20" s="83">
        <f t="shared" si="2"/>
        <v>9</v>
      </c>
      <c r="I20" s="105">
        <f>H20+'17.09'!I20</f>
        <v>2693</v>
      </c>
      <c r="J20" s="16">
        <v>2</v>
      </c>
      <c r="K20" s="16">
        <v>2</v>
      </c>
      <c r="L20" s="16">
        <v>2</v>
      </c>
      <c r="M20" s="17">
        <f t="shared" si="1"/>
        <v>2639</v>
      </c>
      <c r="N20" s="86">
        <v>52</v>
      </c>
      <c r="O20" s="3"/>
      <c r="P20" s="3"/>
      <c r="Q20" s="3"/>
      <c r="R20" s="3"/>
    </row>
    <row r="21" spans="1:18" ht="22.2" customHeight="1" x14ac:dyDescent="0.3">
      <c r="A21" s="1">
        <f t="shared" si="0"/>
        <v>43726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H21+'17.09'!I21</f>
        <v>235</v>
      </c>
      <c r="J21" s="16"/>
      <c r="K21" s="16"/>
      <c r="L21" s="16"/>
      <c r="M21" s="17">
        <f t="shared" si="1"/>
        <v>232</v>
      </c>
      <c r="N21" s="86">
        <v>3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H22+'17.09'!I22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43726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136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136</v>
      </c>
      <c r="I24" s="94">
        <f t="shared" si="3"/>
        <v>26999</v>
      </c>
      <c r="J24" s="92">
        <f t="shared" si="3"/>
        <v>62</v>
      </c>
      <c r="K24" s="92">
        <f t="shared" si="3"/>
        <v>28</v>
      </c>
      <c r="L24" s="92">
        <f t="shared" si="3"/>
        <v>15</v>
      </c>
      <c r="M24" s="95">
        <f t="shared" si="3"/>
        <v>26208</v>
      </c>
      <c r="N24" s="96">
        <f t="shared" si="3"/>
        <v>729</v>
      </c>
      <c r="O24" s="3"/>
      <c r="P24" s="3"/>
      <c r="Q24" s="3"/>
      <c r="R24" s="3"/>
    </row>
    <row r="25" spans="1:18" x14ac:dyDescent="0.3">
      <c r="A25" s="1">
        <f t="shared" ref="A25:A88" si="4">$N$3</f>
        <v>43726</v>
      </c>
      <c r="B25" s="2">
        <v>1</v>
      </c>
      <c r="C25" s="78"/>
      <c r="D25" s="79" t="s">
        <v>119</v>
      </c>
      <c r="E25" s="97">
        <f>E75</f>
        <v>38</v>
      </c>
      <c r="F25" s="98">
        <f t="shared" ref="F25:N25" si="5">F75</f>
        <v>1</v>
      </c>
      <c r="G25" s="98">
        <f t="shared" si="5"/>
        <v>0</v>
      </c>
      <c r="H25" s="99">
        <f t="shared" si="5"/>
        <v>39</v>
      </c>
      <c r="I25" s="97">
        <f t="shared" si="5"/>
        <v>18553</v>
      </c>
      <c r="J25" s="98">
        <f t="shared" si="5"/>
        <v>101</v>
      </c>
      <c r="K25" s="98">
        <f t="shared" si="5"/>
        <v>74</v>
      </c>
      <c r="L25" s="100">
        <f t="shared" si="5"/>
        <v>49</v>
      </c>
      <c r="M25" s="101">
        <f t="shared" si="5"/>
        <v>18254</v>
      </c>
      <c r="N25" s="102">
        <f t="shared" si="5"/>
        <v>198</v>
      </c>
      <c r="O25" s="3"/>
      <c r="P25" s="3"/>
      <c r="Q25" s="3"/>
      <c r="R25" s="3"/>
    </row>
    <row r="26" spans="1:18" x14ac:dyDescent="0.3">
      <c r="A26" s="1">
        <f t="shared" si="4"/>
        <v>43726</v>
      </c>
      <c r="B26" s="2">
        <v>1</v>
      </c>
      <c r="C26" s="78"/>
      <c r="D26" s="79" t="s">
        <v>154</v>
      </c>
      <c r="E26" s="97">
        <f>E24+E25</f>
        <v>174</v>
      </c>
      <c r="F26" s="98">
        <f t="shared" ref="F26:N26" si="6">F24+F25</f>
        <v>1</v>
      </c>
      <c r="G26" s="98">
        <f t="shared" si="6"/>
        <v>0</v>
      </c>
      <c r="H26" s="99">
        <f t="shared" si="6"/>
        <v>175</v>
      </c>
      <c r="I26" s="97">
        <f t="shared" si="6"/>
        <v>45552</v>
      </c>
      <c r="J26" s="98">
        <f t="shared" si="6"/>
        <v>163</v>
      </c>
      <c r="K26" s="98">
        <f t="shared" si="6"/>
        <v>102</v>
      </c>
      <c r="L26" s="100">
        <f t="shared" si="6"/>
        <v>64</v>
      </c>
      <c r="M26" s="101">
        <f t="shared" si="6"/>
        <v>44462</v>
      </c>
      <c r="N26" s="102">
        <f t="shared" si="6"/>
        <v>927</v>
      </c>
      <c r="O26" s="3"/>
      <c r="P26" s="67"/>
      <c r="Q26" s="3"/>
      <c r="R26" s="3"/>
    </row>
    <row r="27" spans="1:18" x14ac:dyDescent="0.3">
      <c r="A27" s="1">
        <f t="shared" si="4"/>
        <v>43726</v>
      </c>
      <c r="B27" s="2">
        <v>1</v>
      </c>
      <c r="C27" s="80"/>
      <c r="D27" s="81" t="s">
        <v>120</v>
      </c>
      <c r="E27" s="97">
        <f>SUM(E28:E35)</f>
        <v>361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361</v>
      </c>
      <c r="I27" s="97">
        <f t="shared" si="7"/>
        <v>37438</v>
      </c>
      <c r="J27" s="98">
        <f t="shared" si="7"/>
        <v>40</v>
      </c>
      <c r="K27" s="98">
        <f t="shared" si="7"/>
        <v>14</v>
      </c>
      <c r="L27" s="100">
        <f t="shared" si="7"/>
        <v>4</v>
      </c>
      <c r="M27" s="101">
        <f t="shared" si="7"/>
        <v>35965</v>
      </c>
      <c r="N27" s="102">
        <f t="shared" si="7"/>
        <v>1433</v>
      </c>
      <c r="O27" s="3"/>
      <c r="P27" s="3"/>
      <c r="Q27" s="3"/>
      <c r="R27" s="3"/>
    </row>
    <row r="28" spans="1:18" x14ac:dyDescent="0.3">
      <c r="A28" s="1">
        <f t="shared" si="4"/>
        <v>43726</v>
      </c>
      <c r="B28" s="2" t="s">
        <v>31</v>
      </c>
      <c r="C28" s="12">
        <v>1</v>
      </c>
      <c r="D28" s="48" t="s">
        <v>32</v>
      </c>
      <c r="E28" s="13">
        <v>89</v>
      </c>
      <c r="F28" s="13">
        <v>0</v>
      </c>
      <c r="G28" s="13">
        <v>0</v>
      </c>
      <c r="H28" s="82">
        <f t="shared" ref="H28:H35" si="8">SUM(E28:G28)</f>
        <v>89</v>
      </c>
      <c r="I28" s="104">
        <f>H28+'17.09'!I28</f>
        <v>9373</v>
      </c>
      <c r="J28" s="13">
        <v>9</v>
      </c>
      <c r="K28" s="13">
        <v>2</v>
      </c>
      <c r="L28" s="13">
        <v>1</v>
      </c>
      <c r="M28" s="14">
        <f t="shared" ref="M28:M35" si="9">I28-N28-J28</f>
        <v>9056</v>
      </c>
      <c r="N28" s="85">
        <v>308</v>
      </c>
      <c r="O28" s="3"/>
      <c r="P28" s="3"/>
      <c r="Q28" s="3"/>
      <c r="R28" s="3"/>
    </row>
    <row r="29" spans="1:18" x14ac:dyDescent="0.3">
      <c r="A29" s="1">
        <f t="shared" si="4"/>
        <v>43726</v>
      </c>
      <c r="B29" s="2" t="s">
        <v>33</v>
      </c>
      <c r="C29" s="15">
        <v>2</v>
      </c>
      <c r="D29" s="50" t="s">
        <v>156</v>
      </c>
      <c r="E29" s="13">
        <v>37</v>
      </c>
      <c r="F29" s="13">
        <v>0</v>
      </c>
      <c r="G29" s="13">
        <v>0</v>
      </c>
      <c r="H29" s="83">
        <f t="shared" si="8"/>
        <v>37</v>
      </c>
      <c r="I29" s="105">
        <f>H29+'17.09'!I29</f>
        <v>6314</v>
      </c>
      <c r="J29" s="16">
        <v>5</v>
      </c>
      <c r="K29" s="16">
        <v>2</v>
      </c>
      <c r="L29" s="16">
        <v>0</v>
      </c>
      <c r="M29" s="17">
        <f t="shared" si="9"/>
        <v>6147</v>
      </c>
      <c r="N29" s="86">
        <v>162</v>
      </c>
      <c r="O29" s="3"/>
      <c r="P29" s="3"/>
      <c r="Q29" s="3"/>
      <c r="R29" s="3"/>
    </row>
    <row r="30" spans="1:18" x14ac:dyDescent="0.3">
      <c r="A30" s="1">
        <f t="shared" si="4"/>
        <v>43726</v>
      </c>
      <c r="B30" s="2" t="s">
        <v>35</v>
      </c>
      <c r="C30" s="15">
        <v>3</v>
      </c>
      <c r="D30" s="50" t="s">
        <v>36</v>
      </c>
      <c r="E30" s="13">
        <v>151</v>
      </c>
      <c r="F30" s="13">
        <v>0</v>
      </c>
      <c r="G30" s="13">
        <v>0</v>
      </c>
      <c r="H30" s="83">
        <f t="shared" si="8"/>
        <v>151</v>
      </c>
      <c r="I30" s="105">
        <f>H30+'17.09'!I30</f>
        <v>7714</v>
      </c>
      <c r="J30" s="16">
        <v>10</v>
      </c>
      <c r="K30" s="16">
        <v>7</v>
      </c>
      <c r="L30" s="16">
        <v>2</v>
      </c>
      <c r="M30" s="17">
        <f t="shared" si="9"/>
        <v>7135</v>
      </c>
      <c r="N30" s="86">
        <v>569</v>
      </c>
      <c r="O30" s="3"/>
      <c r="P30" s="3"/>
      <c r="Q30" s="3"/>
      <c r="R30" s="3"/>
    </row>
    <row r="31" spans="1:18" x14ac:dyDescent="0.3">
      <c r="A31" s="1">
        <f t="shared" si="4"/>
        <v>43726</v>
      </c>
      <c r="B31" s="2" t="s">
        <v>37</v>
      </c>
      <c r="C31" s="15">
        <v>4</v>
      </c>
      <c r="D31" s="50" t="s">
        <v>38</v>
      </c>
      <c r="E31" s="13">
        <v>6</v>
      </c>
      <c r="F31" s="13">
        <v>0</v>
      </c>
      <c r="G31" s="13">
        <v>0</v>
      </c>
      <c r="H31" s="83">
        <f t="shared" si="8"/>
        <v>6</v>
      </c>
      <c r="I31" s="105">
        <f>H31+'17.09'!I31</f>
        <v>1885</v>
      </c>
      <c r="J31" s="16">
        <v>4</v>
      </c>
      <c r="K31" s="16">
        <v>1</v>
      </c>
      <c r="L31" s="16">
        <v>1</v>
      </c>
      <c r="M31" s="17">
        <f t="shared" si="9"/>
        <v>1850</v>
      </c>
      <c r="N31" s="86">
        <v>31</v>
      </c>
      <c r="O31" s="3"/>
      <c r="P31" s="3"/>
      <c r="Q31" s="3"/>
      <c r="R31" s="3"/>
    </row>
    <row r="32" spans="1:18" x14ac:dyDescent="0.3">
      <c r="A32" s="1">
        <f t="shared" si="4"/>
        <v>43726</v>
      </c>
      <c r="B32" s="2" t="s">
        <v>39</v>
      </c>
      <c r="C32" s="15">
        <v>5</v>
      </c>
      <c r="D32" s="50" t="s">
        <v>40</v>
      </c>
      <c r="E32" s="13">
        <v>22</v>
      </c>
      <c r="F32" s="13">
        <v>0</v>
      </c>
      <c r="G32" s="13">
        <v>0</v>
      </c>
      <c r="H32" s="83">
        <f t="shared" si="8"/>
        <v>22</v>
      </c>
      <c r="I32" s="105">
        <f>H32+'17.09'!I32</f>
        <v>4003</v>
      </c>
      <c r="J32" s="16">
        <v>4</v>
      </c>
      <c r="K32" s="16">
        <v>0</v>
      </c>
      <c r="L32" s="16">
        <v>0</v>
      </c>
      <c r="M32" s="17">
        <f t="shared" si="9"/>
        <v>3898</v>
      </c>
      <c r="N32" s="86">
        <v>101</v>
      </c>
      <c r="O32" s="3"/>
      <c r="P32" s="3"/>
      <c r="Q32" s="3"/>
      <c r="R32" s="3"/>
    </row>
    <row r="33" spans="1:18" x14ac:dyDescent="0.3">
      <c r="A33" s="1">
        <f t="shared" si="4"/>
        <v>43726</v>
      </c>
      <c r="B33" s="2" t="s">
        <v>41</v>
      </c>
      <c r="C33" s="15">
        <v>6</v>
      </c>
      <c r="D33" s="50" t="s">
        <v>42</v>
      </c>
      <c r="E33" s="13">
        <v>48</v>
      </c>
      <c r="F33" s="13">
        <v>0</v>
      </c>
      <c r="G33" s="13">
        <v>0</v>
      </c>
      <c r="H33" s="83">
        <f t="shared" si="8"/>
        <v>48</v>
      </c>
      <c r="I33" s="105">
        <f>H33+'17.09'!I33</f>
        <v>5190</v>
      </c>
      <c r="J33" s="16">
        <v>5</v>
      </c>
      <c r="K33" s="16">
        <v>2</v>
      </c>
      <c r="L33" s="16">
        <v>0</v>
      </c>
      <c r="M33" s="17">
        <f t="shared" si="9"/>
        <v>4989</v>
      </c>
      <c r="N33" s="86">
        <v>196</v>
      </c>
      <c r="O33" s="3"/>
      <c r="P33" s="3"/>
      <c r="Q33" s="3"/>
      <c r="R33" s="3"/>
    </row>
    <row r="34" spans="1:18" x14ac:dyDescent="0.3">
      <c r="A34" s="1">
        <f t="shared" si="4"/>
        <v>43726</v>
      </c>
      <c r="B34" s="2" t="s">
        <v>43</v>
      </c>
      <c r="C34" s="15">
        <v>7</v>
      </c>
      <c r="D34" s="50" t="s">
        <v>44</v>
      </c>
      <c r="E34" s="13">
        <v>5</v>
      </c>
      <c r="F34" s="13">
        <v>0</v>
      </c>
      <c r="G34" s="13">
        <v>0</v>
      </c>
      <c r="H34" s="83">
        <f t="shared" si="8"/>
        <v>5</v>
      </c>
      <c r="I34" s="105">
        <f>H34+'17.09'!I34</f>
        <v>892</v>
      </c>
      <c r="J34" s="16">
        <v>0</v>
      </c>
      <c r="K34" s="16">
        <v>0</v>
      </c>
      <c r="L34" s="16">
        <v>0</v>
      </c>
      <c r="M34" s="17">
        <f t="shared" si="9"/>
        <v>873</v>
      </c>
      <c r="N34" s="86">
        <v>19</v>
      </c>
      <c r="O34" s="3"/>
      <c r="P34" s="3"/>
      <c r="Q34" s="3"/>
      <c r="R34" s="3"/>
    </row>
    <row r="35" spans="1:18" x14ac:dyDescent="0.3">
      <c r="A35" s="1">
        <f t="shared" si="4"/>
        <v>43726</v>
      </c>
      <c r="B35" s="2" t="s">
        <v>45</v>
      </c>
      <c r="C35" s="20">
        <v>8</v>
      </c>
      <c r="D35" s="54" t="s">
        <v>46</v>
      </c>
      <c r="E35" s="13">
        <v>3</v>
      </c>
      <c r="F35" s="13">
        <v>0</v>
      </c>
      <c r="G35" s="13">
        <v>0</v>
      </c>
      <c r="H35" s="84">
        <f t="shared" si="8"/>
        <v>3</v>
      </c>
      <c r="I35" s="106">
        <f>H35+'17.09'!I35</f>
        <v>2067</v>
      </c>
      <c r="J35" s="18">
        <v>3</v>
      </c>
      <c r="K35" s="18">
        <v>0</v>
      </c>
      <c r="L35" s="18">
        <v>0</v>
      </c>
      <c r="M35" s="19">
        <f t="shared" si="9"/>
        <v>2017</v>
      </c>
      <c r="N35" s="87">
        <v>47</v>
      </c>
      <c r="O35" s="3"/>
      <c r="P35" s="3"/>
      <c r="Q35" s="3"/>
      <c r="R35" s="3"/>
    </row>
    <row r="36" spans="1:18" x14ac:dyDescent="0.3">
      <c r="A36" s="1">
        <f t="shared" si="4"/>
        <v>43726</v>
      </c>
      <c r="B36" s="2">
        <v>1</v>
      </c>
      <c r="C36" s="103"/>
      <c r="D36" s="22" t="s">
        <v>47</v>
      </c>
      <c r="E36" s="23">
        <f>SUM(E26:E27)</f>
        <v>535</v>
      </c>
      <c r="F36" s="23">
        <f t="shared" ref="F36:N36" si="10">SUM(F26:F27)</f>
        <v>1</v>
      </c>
      <c r="G36" s="23">
        <f t="shared" si="10"/>
        <v>0</v>
      </c>
      <c r="H36" s="23">
        <f t="shared" si="10"/>
        <v>536</v>
      </c>
      <c r="I36" s="23">
        <f t="shared" si="10"/>
        <v>82990</v>
      </c>
      <c r="J36" s="23">
        <f t="shared" si="10"/>
        <v>203</v>
      </c>
      <c r="K36" s="23">
        <f t="shared" si="10"/>
        <v>116</v>
      </c>
      <c r="L36" s="23">
        <f t="shared" si="10"/>
        <v>68</v>
      </c>
      <c r="M36" s="23">
        <f t="shared" si="10"/>
        <v>80427</v>
      </c>
      <c r="N36" s="23">
        <f t="shared" si="10"/>
        <v>2360</v>
      </c>
      <c r="O36" s="3"/>
      <c r="P36" s="3"/>
      <c r="Q36" s="3"/>
      <c r="R36" s="3"/>
    </row>
    <row r="37" spans="1:18" ht="21.6" customHeight="1" x14ac:dyDescent="0.3">
      <c r="A37" s="1">
        <f t="shared" si="4"/>
        <v>43726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43726</v>
      </c>
      <c r="B38" s="64">
        <v>1</v>
      </c>
      <c r="C38" s="69"/>
      <c r="D38" s="306" t="s">
        <v>181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43726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43726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43726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43726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43726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39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198</v>
      </c>
      <c r="O43" s="3"/>
      <c r="P43" s="3"/>
      <c r="Q43" s="3"/>
      <c r="R43" s="3"/>
    </row>
    <row r="44" spans="1:18" ht="58.2" customHeight="1" x14ac:dyDescent="0.3">
      <c r="A44" s="1">
        <f t="shared" si="4"/>
        <v>43726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37" t="s">
        <v>142</v>
      </c>
      <c r="I44" s="65" t="str">
        <f>"me©‡gvU fwZ© 
= "&amp;I75</f>
        <v>me©‡gvU fwZ© 
= 18553</v>
      </c>
      <c r="J44" s="65" t="str">
        <f>"ch©v‡jvPbvi Rb¨ †cÖwiZ g„„Zz¨ 
= "&amp;J75</f>
        <v>ch©v‡jvPbvi Rb¨ †cÖwiZ g„„Zz¨ 
= 101</v>
      </c>
      <c r="K44" s="65" t="str">
        <f>"ch©v‡jvPbv m¤úbœK…Z g„„Zz¨ 
= "&amp;K75</f>
        <v>ch©v‡jvPbv m¤úbœK…Z g„„Zz¨ 
= 74</v>
      </c>
      <c r="L44" s="65" t="str">
        <f>"wbwðZ g„„Zz¨ 
= "&amp;L75</f>
        <v>wbwðZ g„„Zz¨ 
= 49</v>
      </c>
      <c r="M44" s="65" t="str">
        <f>"QvocÎ cÖvß †ivMx
 = "&amp;M75</f>
        <v>QvocÎ cÖvß †ivMx
 = 18254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43726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H45+'17.09'!I45</f>
        <v>1162</v>
      </c>
      <c r="J45" s="13">
        <v>3</v>
      </c>
      <c r="K45" s="13">
        <v>2</v>
      </c>
      <c r="L45" s="13">
        <v>1</v>
      </c>
      <c r="M45" s="14">
        <f t="shared" ref="M45:M74" si="12">I45-N45-J45</f>
        <v>1151</v>
      </c>
      <c r="N45" s="85">
        <v>8</v>
      </c>
      <c r="O45" s="3"/>
      <c r="P45" s="3"/>
      <c r="Q45" s="3"/>
      <c r="R45" s="3"/>
    </row>
    <row r="46" spans="1:18" ht="17.55" customHeight="1" x14ac:dyDescent="0.3">
      <c r="A46" s="1">
        <f t="shared" si="4"/>
        <v>43726</v>
      </c>
      <c r="B46" s="2" t="s">
        <v>15</v>
      </c>
      <c r="C46" s="33">
        <v>2</v>
      </c>
      <c r="D46" s="50" t="s">
        <v>16</v>
      </c>
      <c r="E46" s="13">
        <v>5</v>
      </c>
      <c r="F46" s="13">
        <v>0</v>
      </c>
      <c r="G46" s="13">
        <v>0</v>
      </c>
      <c r="H46" s="83">
        <f t="shared" si="11"/>
        <v>5</v>
      </c>
      <c r="I46" s="105">
        <f>H46+'17.09'!I46</f>
        <v>1733</v>
      </c>
      <c r="J46" s="16">
        <v>10</v>
      </c>
      <c r="K46" s="16">
        <v>6</v>
      </c>
      <c r="L46" s="16">
        <v>4</v>
      </c>
      <c r="M46" s="17">
        <f t="shared" si="12"/>
        <v>1692</v>
      </c>
      <c r="N46" s="86">
        <v>31</v>
      </c>
      <c r="O46" s="3"/>
      <c r="P46" s="3"/>
      <c r="Q46" s="3"/>
      <c r="R46" s="3"/>
    </row>
    <row r="47" spans="1:18" ht="17.55" customHeight="1" x14ac:dyDescent="0.3">
      <c r="A47" s="1">
        <f t="shared" si="4"/>
        <v>43726</v>
      </c>
      <c r="B47" s="2" t="s">
        <v>17</v>
      </c>
      <c r="C47" s="33">
        <v>3</v>
      </c>
      <c r="D47" s="50" t="s">
        <v>18</v>
      </c>
      <c r="E47" s="13">
        <v>1</v>
      </c>
      <c r="F47" s="13">
        <v>1</v>
      </c>
      <c r="G47" s="13">
        <v>0</v>
      </c>
      <c r="H47" s="83">
        <f t="shared" si="11"/>
        <v>2</v>
      </c>
      <c r="I47" s="105">
        <f>H47+'17.09'!I47</f>
        <v>624</v>
      </c>
      <c r="J47" s="16">
        <v>4</v>
      </c>
      <c r="K47" s="16">
        <v>2</v>
      </c>
      <c r="L47" s="16">
        <v>1</v>
      </c>
      <c r="M47" s="17">
        <f t="shared" si="12"/>
        <v>616</v>
      </c>
      <c r="N47" s="86">
        <v>4</v>
      </c>
      <c r="O47" s="3"/>
      <c r="P47" s="3"/>
      <c r="Q47" s="3"/>
      <c r="R47" s="3"/>
    </row>
    <row r="48" spans="1:18" ht="17.55" customHeight="1" x14ac:dyDescent="0.3">
      <c r="A48" s="1">
        <f t="shared" si="4"/>
        <v>43726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H48+'17.09'!I48</f>
        <v>706</v>
      </c>
      <c r="J48" s="16">
        <v>7</v>
      </c>
      <c r="K48" s="16">
        <v>5</v>
      </c>
      <c r="L48" s="16">
        <v>3</v>
      </c>
      <c r="M48" s="17">
        <f t="shared" si="12"/>
        <v>690</v>
      </c>
      <c r="N48" s="86">
        <v>9</v>
      </c>
      <c r="O48" s="3"/>
      <c r="P48" s="3"/>
      <c r="Q48" s="3"/>
      <c r="R48" s="3"/>
    </row>
    <row r="49" spans="1:18" ht="17.55" customHeight="1" x14ac:dyDescent="0.3">
      <c r="A49" s="1">
        <f t="shared" si="4"/>
        <v>43726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H49+'17.09'!I49</f>
        <v>853</v>
      </c>
      <c r="J49" s="16">
        <v>12</v>
      </c>
      <c r="K49" s="16">
        <v>10</v>
      </c>
      <c r="L49" s="16">
        <v>10</v>
      </c>
      <c r="M49" s="17">
        <f t="shared" si="12"/>
        <v>836</v>
      </c>
      <c r="N49" s="86">
        <v>5</v>
      </c>
      <c r="O49" s="3"/>
      <c r="P49" s="3"/>
      <c r="Q49" s="3"/>
      <c r="R49" s="3"/>
    </row>
    <row r="50" spans="1:18" ht="17.55" customHeight="1" x14ac:dyDescent="0.3">
      <c r="A50" s="1">
        <f t="shared" si="4"/>
        <v>43726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H50+'17.09'!I50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43726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H51+'17.09'!I51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43726</v>
      </c>
      <c r="B52" s="2" t="s">
        <v>71</v>
      </c>
      <c r="C52" s="33">
        <v>8</v>
      </c>
      <c r="D52" s="50" t="s">
        <v>72</v>
      </c>
      <c r="E52" s="13">
        <v>4</v>
      </c>
      <c r="F52" s="13">
        <v>0</v>
      </c>
      <c r="G52" s="13">
        <v>0</v>
      </c>
      <c r="H52" s="83">
        <f t="shared" si="11"/>
        <v>4</v>
      </c>
      <c r="I52" s="105">
        <f>H52+'17.09'!I52</f>
        <v>328</v>
      </c>
      <c r="J52" s="16">
        <v>1</v>
      </c>
      <c r="K52" s="16">
        <v>1</v>
      </c>
      <c r="L52" s="16">
        <v>1</v>
      </c>
      <c r="M52" s="17">
        <f t="shared" si="12"/>
        <v>317</v>
      </c>
      <c r="N52" s="86">
        <v>10</v>
      </c>
      <c r="O52" s="3"/>
      <c r="P52" s="3"/>
      <c r="Q52" s="3"/>
      <c r="R52" s="3"/>
    </row>
    <row r="53" spans="1:18" ht="17.55" customHeight="1" x14ac:dyDescent="0.3">
      <c r="A53" s="1">
        <f t="shared" si="4"/>
        <v>43726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H53+'17.09'!I53</f>
        <v>206</v>
      </c>
      <c r="J53" s="16">
        <v>1</v>
      </c>
      <c r="K53" s="16">
        <v>1</v>
      </c>
      <c r="L53" s="16">
        <v>0</v>
      </c>
      <c r="M53" s="17">
        <f t="shared" si="12"/>
        <v>205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43726</v>
      </c>
      <c r="B54" s="2" t="s">
        <v>75</v>
      </c>
      <c r="C54" s="33">
        <v>10</v>
      </c>
      <c r="D54" s="50" t="s">
        <v>76</v>
      </c>
      <c r="E54" s="13">
        <v>5</v>
      </c>
      <c r="F54" s="13">
        <v>0</v>
      </c>
      <c r="G54" s="13">
        <v>0</v>
      </c>
      <c r="H54" s="83">
        <f t="shared" si="11"/>
        <v>5</v>
      </c>
      <c r="I54" s="105">
        <f>H54+'17.09'!I54</f>
        <v>1568</v>
      </c>
      <c r="J54" s="16">
        <v>1</v>
      </c>
      <c r="K54" s="16">
        <v>0</v>
      </c>
      <c r="L54" s="16">
        <v>0</v>
      </c>
      <c r="M54" s="17">
        <f t="shared" si="12"/>
        <v>1552</v>
      </c>
      <c r="N54" s="86">
        <v>15</v>
      </c>
      <c r="O54" s="3"/>
      <c r="P54" s="3"/>
      <c r="Q54" s="3"/>
      <c r="R54" s="3"/>
    </row>
    <row r="55" spans="1:18" ht="17.55" customHeight="1" x14ac:dyDescent="0.3">
      <c r="A55" s="1">
        <f t="shared" si="4"/>
        <v>43726</v>
      </c>
      <c r="B55" s="2" t="s">
        <v>77</v>
      </c>
      <c r="C55" s="33">
        <v>11</v>
      </c>
      <c r="D55" s="52" t="s">
        <v>78</v>
      </c>
      <c r="E55" s="13">
        <v>1</v>
      </c>
      <c r="F55" s="13">
        <v>0</v>
      </c>
      <c r="G55" s="13">
        <v>0</v>
      </c>
      <c r="H55" s="83">
        <f t="shared" si="11"/>
        <v>1</v>
      </c>
      <c r="I55" s="105">
        <f>H55+'17.09'!I55</f>
        <v>218</v>
      </c>
      <c r="J55" s="16"/>
      <c r="K55" s="16"/>
      <c r="L55" s="16">
        <v>0</v>
      </c>
      <c r="M55" s="17">
        <f t="shared" si="12"/>
        <v>215</v>
      </c>
      <c r="N55" s="86">
        <v>3</v>
      </c>
      <c r="O55" s="3"/>
      <c r="P55" s="3"/>
      <c r="Q55" s="3"/>
      <c r="R55" s="3"/>
    </row>
    <row r="56" spans="1:18" ht="17.55" customHeight="1" x14ac:dyDescent="0.3">
      <c r="A56" s="1">
        <f t="shared" si="4"/>
        <v>43726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H56+'17.09'!I56</f>
        <v>136</v>
      </c>
      <c r="J56" s="16">
        <v>1</v>
      </c>
      <c r="K56" s="16">
        <v>0</v>
      </c>
      <c r="L56" s="16">
        <v>0</v>
      </c>
      <c r="M56" s="17">
        <f t="shared" si="12"/>
        <v>134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43726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H57+'17.09'!I57</f>
        <v>637</v>
      </c>
      <c r="J57" s="16">
        <v>4</v>
      </c>
      <c r="K57" s="16">
        <v>4</v>
      </c>
      <c r="L57" s="16">
        <v>1</v>
      </c>
      <c r="M57" s="17">
        <f t="shared" si="12"/>
        <v>628</v>
      </c>
      <c r="N57" s="86">
        <v>5</v>
      </c>
      <c r="O57" s="3"/>
      <c r="P57" s="3"/>
      <c r="Q57" s="3"/>
      <c r="R57" s="3"/>
    </row>
    <row r="58" spans="1:18" ht="17.55" customHeight="1" x14ac:dyDescent="0.3">
      <c r="A58" s="1">
        <f t="shared" si="4"/>
        <v>43726</v>
      </c>
      <c r="B58" s="2" t="s">
        <v>83</v>
      </c>
      <c r="C58" s="33">
        <v>14</v>
      </c>
      <c r="D58" s="50" t="s">
        <v>84</v>
      </c>
      <c r="E58" s="13">
        <v>4</v>
      </c>
      <c r="F58" s="13">
        <v>0</v>
      </c>
      <c r="G58" s="13">
        <v>0</v>
      </c>
      <c r="H58" s="83">
        <f t="shared" si="11"/>
        <v>4</v>
      </c>
      <c r="I58" s="105">
        <f>H58+'17.09'!I58</f>
        <v>1289</v>
      </c>
      <c r="J58" s="16">
        <v>6</v>
      </c>
      <c r="K58" s="16">
        <v>3</v>
      </c>
      <c r="L58" s="16">
        <v>2</v>
      </c>
      <c r="M58" s="17">
        <f t="shared" si="12"/>
        <v>1266</v>
      </c>
      <c r="N58" s="86">
        <v>17</v>
      </c>
      <c r="O58" s="3"/>
      <c r="P58" s="3"/>
      <c r="Q58" s="3"/>
      <c r="R58" s="3"/>
    </row>
    <row r="59" spans="1:18" ht="17.55" customHeight="1" x14ac:dyDescent="0.3">
      <c r="A59" s="1">
        <f t="shared" si="4"/>
        <v>43726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H59+'17.09'!I59</f>
        <v>722</v>
      </c>
      <c r="J59" s="16">
        <v>8</v>
      </c>
      <c r="K59" s="16">
        <v>7</v>
      </c>
      <c r="L59" s="16">
        <v>6</v>
      </c>
      <c r="M59" s="17">
        <f t="shared" si="12"/>
        <v>709</v>
      </c>
      <c r="N59" s="86">
        <v>5</v>
      </c>
      <c r="O59" s="3"/>
      <c r="P59" s="3"/>
      <c r="Q59" s="3"/>
      <c r="R59" s="3"/>
    </row>
    <row r="60" spans="1:18" ht="17.55" customHeight="1" x14ac:dyDescent="0.3">
      <c r="A60" s="1">
        <f t="shared" si="4"/>
        <v>43726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H60+'17.09'!I60</f>
        <v>341</v>
      </c>
      <c r="J60" s="16"/>
      <c r="K60" s="16"/>
      <c r="L60" s="16">
        <v>0</v>
      </c>
      <c r="M60" s="17">
        <f t="shared" si="12"/>
        <v>341</v>
      </c>
      <c r="N60" s="86">
        <v>0</v>
      </c>
      <c r="O60" s="3"/>
      <c r="P60" s="3"/>
      <c r="Q60" s="3"/>
      <c r="R60" s="3"/>
    </row>
    <row r="61" spans="1:18" ht="17.55" customHeight="1" x14ac:dyDescent="0.3">
      <c r="A61" s="1">
        <f t="shared" si="4"/>
        <v>43726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H61+'17.09'!I61</f>
        <v>449</v>
      </c>
      <c r="J61" s="16"/>
      <c r="K61" s="16"/>
      <c r="L61" s="16">
        <v>0</v>
      </c>
      <c r="M61" s="17">
        <f t="shared" si="12"/>
        <v>446</v>
      </c>
      <c r="N61" s="86">
        <v>3</v>
      </c>
      <c r="O61" s="3"/>
      <c r="P61" s="3"/>
      <c r="Q61" s="3"/>
      <c r="R61" s="3"/>
    </row>
    <row r="62" spans="1:18" ht="17.55" customHeight="1" x14ac:dyDescent="0.3">
      <c r="A62" s="1">
        <f t="shared" si="4"/>
        <v>43726</v>
      </c>
      <c r="B62" s="2" t="s">
        <v>91</v>
      </c>
      <c r="C62" s="33">
        <v>18</v>
      </c>
      <c r="D62" s="50" t="s">
        <v>92</v>
      </c>
      <c r="E62" s="13">
        <v>1</v>
      </c>
      <c r="F62" s="13">
        <v>0</v>
      </c>
      <c r="G62" s="13">
        <v>0</v>
      </c>
      <c r="H62" s="83">
        <f t="shared" si="11"/>
        <v>1</v>
      </c>
      <c r="I62" s="105">
        <f>H62+'17.09'!I62</f>
        <v>812</v>
      </c>
      <c r="J62" s="16"/>
      <c r="K62" s="16"/>
      <c r="L62" s="16">
        <v>0</v>
      </c>
      <c r="M62" s="17">
        <f t="shared" si="12"/>
        <v>806</v>
      </c>
      <c r="N62" s="86">
        <v>6</v>
      </c>
      <c r="O62" s="3"/>
      <c r="P62" s="3"/>
      <c r="Q62" s="3"/>
      <c r="R62" s="3"/>
    </row>
    <row r="63" spans="1:18" ht="17.55" customHeight="1" x14ac:dyDescent="0.3">
      <c r="A63" s="1">
        <f t="shared" si="4"/>
        <v>43726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H63+'17.09'!I63</f>
        <v>764</v>
      </c>
      <c r="J63" s="16">
        <v>5</v>
      </c>
      <c r="K63" s="16">
        <v>5</v>
      </c>
      <c r="L63" s="16">
        <v>5</v>
      </c>
      <c r="M63" s="17">
        <f t="shared" si="12"/>
        <v>748</v>
      </c>
      <c r="N63" s="86">
        <v>11</v>
      </c>
      <c r="O63" s="3"/>
      <c r="P63" s="3"/>
      <c r="Q63" s="3"/>
      <c r="R63" s="3"/>
    </row>
    <row r="64" spans="1:18" ht="17.55" customHeight="1" x14ac:dyDescent="0.3">
      <c r="A64" s="1">
        <f t="shared" si="4"/>
        <v>43726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H64+'17.09'!I64</f>
        <v>937</v>
      </c>
      <c r="J64" s="16"/>
      <c r="K64" s="16"/>
      <c r="L64" s="16">
        <v>0</v>
      </c>
      <c r="M64" s="17">
        <f t="shared" si="12"/>
        <v>925</v>
      </c>
      <c r="N64" s="86">
        <v>12</v>
      </c>
      <c r="O64" s="3"/>
      <c r="P64" s="3"/>
      <c r="Q64" s="3"/>
      <c r="R64" s="3"/>
    </row>
    <row r="65" spans="1:18" ht="17.55" customHeight="1" x14ac:dyDescent="0.3">
      <c r="A65" s="1">
        <f t="shared" si="4"/>
        <v>43726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H65+'17.09'!I65</f>
        <v>466</v>
      </c>
      <c r="J65" s="16">
        <v>4</v>
      </c>
      <c r="K65" s="16">
        <v>4</v>
      </c>
      <c r="L65" s="16">
        <v>4</v>
      </c>
      <c r="M65" s="17">
        <f t="shared" si="12"/>
        <v>461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43726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H66+'17.09'!I66</f>
        <v>304</v>
      </c>
      <c r="J66" s="16">
        <v>7</v>
      </c>
      <c r="K66" s="16">
        <v>7</v>
      </c>
      <c r="L66" s="16">
        <v>3</v>
      </c>
      <c r="M66" s="17">
        <f t="shared" si="12"/>
        <v>297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43726</v>
      </c>
      <c r="B67" s="2" t="s">
        <v>101</v>
      </c>
      <c r="C67" s="33">
        <v>23</v>
      </c>
      <c r="D67" s="50" t="s">
        <v>102</v>
      </c>
      <c r="E67" s="13">
        <v>3</v>
      </c>
      <c r="F67" s="13">
        <v>0</v>
      </c>
      <c r="G67" s="13">
        <v>0</v>
      </c>
      <c r="H67" s="83">
        <f t="shared" si="11"/>
        <v>3</v>
      </c>
      <c r="I67" s="105">
        <f>H67+'17.09'!I67</f>
        <v>677</v>
      </c>
      <c r="J67" s="16">
        <v>7</v>
      </c>
      <c r="K67" s="16">
        <v>4</v>
      </c>
      <c r="L67" s="16">
        <v>4</v>
      </c>
      <c r="M67" s="17">
        <f t="shared" si="12"/>
        <v>658</v>
      </c>
      <c r="N67" s="86">
        <v>12</v>
      </c>
      <c r="O67" s="3"/>
      <c r="P67" s="3"/>
      <c r="Q67" s="3"/>
      <c r="R67" s="3"/>
    </row>
    <row r="68" spans="1:18" ht="17.55" customHeight="1" x14ac:dyDescent="0.3">
      <c r="A68" s="1">
        <f t="shared" si="4"/>
        <v>43726</v>
      </c>
      <c r="B68" s="2" t="s">
        <v>103</v>
      </c>
      <c r="C68" s="33">
        <v>24</v>
      </c>
      <c r="D68" s="50" t="s">
        <v>104</v>
      </c>
      <c r="E68" s="13">
        <v>1</v>
      </c>
      <c r="F68" s="13">
        <v>0</v>
      </c>
      <c r="G68" s="13">
        <v>0</v>
      </c>
      <c r="H68" s="83">
        <f t="shared" si="11"/>
        <v>1</v>
      </c>
      <c r="I68" s="105">
        <f>H68+'17.09'!I68</f>
        <v>354</v>
      </c>
      <c r="J68" s="16">
        <v>2</v>
      </c>
      <c r="K68" s="16">
        <v>2</v>
      </c>
      <c r="L68" s="16">
        <v>0</v>
      </c>
      <c r="M68" s="17">
        <f t="shared" si="12"/>
        <v>350</v>
      </c>
      <c r="N68" s="86">
        <v>2</v>
      </c>
      <c r="O68" s="3"/>
      <c r="P68" s="3"/>
      <c r="Q68" s="3"/>
      <c r="R68" s="3"/>
    </row>
    <row r="69" spans="1:18" ht="17.55" customHeight="1" x14ac:dyDescent="0.3">
      <c r="A69" s="1">
        <f t="shared" si="4"/>
        <v>43726</v>
      </c>
      <c r="B69" s="2" t="s">
        <v>105</v>
      </c>
      <c r="C69" s="33">
        <v>25</v>
      </c>
      <c r="D69" s="50" t="s">
        <v>106</v>
      </c>
      <c r="E69" s="13">
        <v>4</v>
      </c>
      <c r="F69" s="13">
        <v>0</v>
      </c>
      <c r="G69" s="13">
        <v>0</v>
      </c>
      <c r="H69" s="83">
        <f t="shared" si="11"/>
        <v>4</v>
      </c>
      <c r="I69" s="105">
        <f>H69+'17.09'!I69</f>
        <v>765</v>
      </c>
      <c r="J69" s="16">
        <v>2</v>
      </c>
      <c r="K69" s="16">
        <v>1</v>
      </c>
      <c r="L69" s="16">
        <v>0</v>
      </c>
      <c r="M69" s="17">
        <f t="shared" si="12"/>
        <v>745</v>
      </c>
      <c r="N69" s="86">
        <v>18</v>
      </c>
      <c r="O69" s="3"/>
      <c r="P69" s="3"/>
      <c r="Q69" s="3"/>
      <c r="R69" s="3"/>
    </row>
    <row r="70" spans="1:18" ht="17.55" customHeight="1" x14ac:dyDescent="0.3">
      <c r="A70" s="1">
        <f t="shared" si="4"/>
        <v>43726</v>
      </c>
      <c r="B70" s="2" t="s">
        <v>107</v>
      </c>
      <c r="C70" s="33">
        <v>26</v>
      </c>
      <c r="D70" s="50" t="s">
        <v>108</v>
      </c>
      <c r="E70" s="13">
        <v>0</v>
      </c>
      <c r="F70" s="13">
        <v>0</v>
      </c>
      <c r="G70" s="13">
        <v>0</v>
      </c>
      <c r="H70" s="83">
        <f t="shared" si="11"/>
        <v>0</v>
      </c>
      <c r="I70" s="105">
        <f>H70+'17.09'!I70</f>
        <v>729</v>
      </c>
      <c r="J70" s="16">
        <v>2</v>
      </c>
      <c r="K70" s="16">
        <v>2</v>
      </c>
      <c r="L70" s="16">
        <v>0</v>
      </c>
      <c r="M70" s="17">
        <f t="shared" si="12"/>
        <v>719</v>
      </c>
      <c r="N70" s="86">
        <v>8</v>
      </c>
      <c r="O70" s="3"/>
      <c r="P70" s="3"/>
      <c r="Q70" s="3"/>
      <c r="R70" s="3"/>
    </row>
    <row r="71" spans="1:18" ht="17.55" customHeight="1" x14ac:dyDescent="0.3">
      <c r="A71" s="1">
        <f t="shared" si="4"/>
        <v>43726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H71+'17.09'!I71</f>
        <v>749</v>
      </c>
      <c r="J71" s="16"/>
      <c r="K71" s="16"/>
      <c r="L71" s="16">
        <v>0</v>
      </c>
      <c r="M71" s="17">
        <f t="shared" si="12"/>
        <v>743</v>
      </c>
      <c r="N71" s="86">
        <v>6</v>
      </c>
      <c r="O71" s="3"/>
      <c r="P71" s="3"/>
      <c r="Q71" s="3"/>
      <c r="R71" s="3"/>
    </row>
    <row r="72" spans="1:18" ht="17.55" customHeight="1" x14ac:dyDescent="0.3">
      <c r="A72" s="1">
        <f t="shared" si="4"/>
        <v>43726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H72+'17.09'!I72</f>
        <v>272</v>
      </c>
      <c r="J72" s="16"/>
      <c r="K72" s="16"/>
      <c r="L72" s="16">
        <v>0</v>
      </c>
      <c r="M72" s="17">
        <f t="shared" si="12"/>
        <v>269</v>
      </c>
      <c r="N72" s="86">
        <v>3</v>
      </c>
      <c r="O72" s="3"/>
      <c r="P72" s="3"/>
      <c r="Q72" s="3"/>
      <c r="R72" s="3"/>
    </row>
    <row r="73" spans="1:18" ht="17.55" customHeight="1" x14ac:dyDescent="0.3">
      <c r="A73" s="1">
        <f t="shared" si="4"/>
        <v>43726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H73+'17.09'!I73</f>
        <v>382</v>
      </c>
      <c r="J73" s="16">
        <v>3</v>
      </c>
      <c r="K73" s="16">
        <v>1</v>
      </c>
      <c r="L73" s="16">
        <v>1</v>
      </c>
      <c r="M73" s="17">
        <f t="shared" si="12"/>
        <v>376</v>
      </c>
      <c r="N73" s="86">
        <v>3</v>
      </c>
      <c r="O73" s="3"/>
      <c r="P73" s="3"/>
      <c r="Q73" s="3"/>
      <c r="R73" s="3"/>
    </row>
    <row r="74" spans="1:18" ht="17.55" customHeight="1" x14ac:dyDescent="0.3">
      <c r="A74" s="1">
        <f t="shared" si="4"/>
        <v>43726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H74+'17.09'!I74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43726</v>
      </c>
      <c r="B75" s="2">
        <v>1</v>
      </c>
      <c r="C75" s="29"/>
      <c r="D75" s="22" t="s">
        <v>117</v>
      </c>
      <c r="E75" s="23">
        <f>SUM(E45:E74)</f>
        <v>38</v>
      </c>
      <c r="F75" s="23">
        <f t="shared" ref="F75:N75" si="13">SUM(F45:F74)</f>
        <v>1</v>
      </c>
      <c r="G75" s="23">
        <f t="shared" si="13"/>
        <v>0</v>
      </c>
      <c r="H75" s="23">
        <f t="shared" si="13"/>
        <v>39</v>
      </c>
      <c r="I75" s="23">
        <f t="shared" si="13"/>
        <v>18553</v>
      </c>
      <c r="J75" s="23">
        <f t="shared" si="13"/>
        <v>101</v>
      </c>
      <c r="K75" s="23">
        <f t="shared" si="13"/>
        <v>74</v>
      </c>
      <c r="L75" s="23">
        <f t="shared" si="13"/>
        <v>49</v>
      </c>
      <c r="M75" s="23">
        <f t="shared" si="13"/>
        <v>18254</v>
      </c>
      <c r="N75" s="23">
        <f t="shared" si="13"/>
        <v>198</v>
      </c>
      <c r="O75" s="3"/>
      <c r="P75" s="3"/>
      <c r="Q75" s="3"/>
      <c r="R75" s="3"/>
    </row>
    <row r="76" spans="1:18" ht="17.55" customHeight="1" x14ac:dyDescent="0.3">
      <c r="A76" s="1">
        <f t="shared" si="4"/>
        <v>43726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43726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43726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43726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43726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43726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43726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43726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43726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43726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43726</v>
      </c>
      <c r="B86" s="2">
        <v>1</v>
      </c>
      <c r="E86" s="30"/>
    </row>
    <row r="87" spans="1:14" x14ac:dyDescent="0.3">
      <c r="A87" s="1">
        <f t="shared" si="4"/>
        <v>43726</v>
      </c>
      <c r="B87" s="2">
        <v>1</v>
      </c>
      <c r="E87" s="30"/>
    </row>
    <row r="88" spans="1:14" x14ac:dyDescent="0.3">
      <c r="A88" s="1">
        <f t="shared" si="4"/>
        <v>43726</v>
      </c>
      <c r="B88" s="2">
        <v>1</v>
      </c>
      <c r="E88" s="30"/>
    </row>
    <row r="89" spans="1:14" x14ac:dyDescent="0.3">
      <c r="A89" s="1">
        <f t="shared" ref="A89" si="14">$N$3</f>
        <v>43726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J33" sqref="J33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43725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43725</v>
      </c>
      <c r="B2" s="2">
        <v>1</v>
      </c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41"/>
      <c r="N2" s="135"/>
    </row>
    <row r="3" spans="1:20" ht="17.399999999999999" x14ac:dyDescent="0.3">
      <c r="A3" s="1">
        <f t="shared" si="0"/>
        <v>43725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43725</v>
      </c>
      <c r="O3" s="3"/>
      <c r="P3" s="3"/>
      <c r="Q3" s="3"/>
      <c r="R3" s="3"/>
    </row>
    <row r="4" spans="1:20" ht="17.399999999999999" x14ac:dyDescent="0.3">
      <c r="A4" s="1">
        <f t="shared" si="0"/>
        <v>43725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43725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43725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43725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43725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43725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615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2485</v>
      </c>
      <c r="O9" s="3"/>
      <c r="P9" s="3"/>
      <c r="Q9" s="40" t="str">
        <f>"24 N›Uvq ?? msL¨v = "&amp;H36</f>
        <v>24 N›Uvq ?? msL¨v = 615</v>
      </c>
    </row>
    <row r="10" spans="1:20" ht="57.6" x14ac:dyDescent="0.3">
      <c r="A10" s="1">
        <f t="shared" si="0"/>
        <v>43725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36" t="s">
        <v>142</v>
      </c>
      <c r="I10" s="65" t="str">
        <f>"me©‡gvU fwZ©
= "&amp;I36</f>
        <v>me©‡gvU fwZ©
= 82454</v>
      </c>
      <c r="J10" s="65" t="str">
        <f>"ch©v‡jvPbvi Rb¨ †cÖwiZ g„„Zz¨ 
= "&amp;J36</f>
        <v>ch©v‡jvPbvi Rb¨ †cÖwiZ g„„Zz¨ 
= 203</v>
      </c>
      <c r="K10" s="65" t="str">
        <f>"ch©v‡jvPbv m¤úbœK…Z g„„Zz¨ 
= "&amp;K36</f>
        <v>ch©v‡jvPbv m¤úbœK…Z g„„Zz¨ 
= 116</v>
      </c>
      <c r="L10" s="65" t="str">
        <f>"wbwðZ g„„Zz¨ 
= "&amp;L36</f>
        <v>wbwðZ g„„Zz¨ 
= 68</v>
      </c>
      <c r="M10" s="65" t="str">
        <f>"QvocÎ cÖvß †ivMx
 = "&amp;M36</f>
        <v>QvocÎ cÖvß †ivMx
 = 79766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43725</v>
      </c>
      <c r="B11" s="2" t="s">
        <v>9</v>
      </c>
      <c r="C11" s="12">
        <v>1</v>
      </c>
      <c r="D11" s="57" t="s">
        <v>10</v>
      </c>
      <c r="E11" s="13">
        <v>46</v>
      </c>
      <c r="F11" s="13">
        <v>0</v>
      </c>
      <c r="G11" s="13">
        <v>0</v>
      </c>
      <c r="H11" s="82">
        <f>SUM(E11:G11)</f>
        <v>46</v>
      </c>
      <c r="I11" s="104">
        <f>H11+'16.09'!I11</f>
        <v>7236</v>
      </c>
      <c r="J11" s="13">
        <v>23</v>
      </c>
      <c r="K11" s="13">
        <v>13</v>
      </c>
      <c r="L11" s="13">
        <v>5</v>
      </c>
      <c r="M11" s="14">
        <f t="shared" ref="M11:M23" si="1">I11-N11-J11</f>
        <v>6978</v>
      </c>
      <c r="N11" s="85">
        <v>235</v>
      </c>
      <c r="O11" s="3"/>
      <c r="P11" s="3"/>
      <c r="Q11" s="3"/>
      <c r="R11" s="3"/>
    </row>
    <row r="12" spans="1:20" x14ac:dyDescent="0.3">
      <c r="A12" s="1">
        <f t="shared" si="0"/>
        <v>43725</v>
      </c>
      <c r="B12" s="2" t="s">
        <v>11</v>
      </c>
      <c r="C12" s="15">
        <v>2</v>
      </c>
      <c r="D12" s="59" t="s">
        <v>144</v>
      </c>
      <c r="E12" s="13">
        <v>44</v>
      </c>
      <c r="F12" s="13">
        <v>0</v>
      </c>
      <c r="G12" s="13">
        <v>0</v>
      </c>
      <c r="H12" s="83">
        <f t="shared" ref="H12:H23" si="2">SUM(E12:G12)</f>
        <v>44</v>
      </c>
      <c r="I12" s="105">
        <f>H12+'16.09'!I12</f>
        <v>4195</v>
      </c>
      <c r="J12" s="16">
        <v>2</v>
      </c>
      <c r="K12" s="16">
        <v>0</v>
      </c>
      <c r="L12" s="16">
        <v>0</v>
      </c>
      <c r="M12" s="17">
        <f t="shared" si="1"/>
        <v>4025</v>
      </c>
      <c r="N12" s="86">
        <v>168</v>
      </c>
      <c r="O12" s="3"/>
      <c r="P12" s="3"/>
      <c r="Q12" s="3"/>
      <c r="R12" s="3"/>
    </row>
    <row r="13" spans="1:20" x14ac:dyDescent="0.3">
      <c r="A13" s="1">
        <f t="shared" si="0"/>
        <v>43725</v>
      </c>
      <c r="B13" s="2" t="s">
        <v>12</v>
      </c>
      <c r="C13" s="15">
        <v>3</v>
      </c>
      <c r="D13" s="59" t="s">
        <v>13</v>
      </c>
      <c r="E13" s="13">
        <v>6</v>
      </c>
      <c r="F13" s="13">
        <v>0</v>
      </c>
      <c r="G13" s="13">
        <v>0</v>
      </c>
      <c r="H13" s="83">
        <f t="shared" si="2"/>
        <v>6</v>
      </c>
      <c r="I13" s="105">
        <f>H13+'16.09'!I13</f>
        <v>1320</v>
      </c>
      <c r="J13" s="16">
        <v>10</v>
      </c>
      <c r="K13" s="16">
        <v>4</v>
      </c>
      <c r="L13" s="16">
        <v>4</v>
      </c>
      <c r="M13" s="17">
        <f t="shared" si="1"/>
        <v>1286</v>
      </c>
      <c r="N13" s="86">
        <v>24</v>
      </c>
      <c r="O13" s="3"/>
      <c r="Q13" s="3"/>
      <c r="R13" s="3"/>
    </row>
    <row r="14" spans="1:20" x14ac:dyDescent="0.3">
      <c r="A14" s="1">
        <f t="shared" si="0"/>
        <v>43725</v>
      </c>
      <c r="B14" s="2" t="s">
        <v>14</v>
      </c>
      <c r="C14" s="15">
        <v>4</v>
      </c>
      <c r="D14" s="59" t="s">
        <v>145</v>
      </c>
      <c r="E14" s="13">
        <v>21</v>
      </c>
      <c r="F14" s="13">
        <v>0</v>
      </c>
      <c r="G14" s="13">
        <v>0</v>
      </c>
      <c r="H14" s="83">
        <f t="shared" si="2"/>
        <v>21</v>
      </c>
      <c r="I14" s="105">
        <f>H14+'16.09'!I14</f>
        <v>3191</v>
      </c>
      <c r="J14" s="16">
        <v>7</v>
      </c>
      <c r="K14" s="16">
        <v>3</v>
      </c>
      <c r="L14" s="16">
        <v>0</v>
      </c>
      <c r="M14" s="17">
        <f t="shared" si="1"/>
        <v>3083</v>
      </c>
      <c r="N14" s="86">
        <v>101</v>
      </c>
      <c r="O14" s="3"/>
      <c r="P14" s="3"/>
      <c r="Q14" s="3"/>
      <c r="R14" s="3"/>
    </row>
    <row r="15" spans="1:20" ht="17.399999999999999" x14ac:dyDescent="0.3">
      <c r="A15" s="1">
        <f t="shared" si="0"/>
        <v>43725</v>
      </c>
      <c r="B15" s="2" t="s">
        <v>19</v>
      </c>
      <c r="C15" s="15">
        <v>5</v>
      </c>
      <c r="D15" s="59" t="s">
        <v>20</v>
      </c>
      <c r="E15" s="13">
        <v>8</v>
      </c>
      <c r="F15" s="13">
        <v>0</v>
      </c>
      <c r="G15" s="13">
        <v>0</v>
      </c>
      <c r="H15" s="83">
        <f t="shared" si="2"/>
        <v>8</v>
      </c>
      <c r="I15" s="105">
        <f>H15+'16.09'!I15</f>
        <v>1378</v>
      </c>
      <c r="J15" s="16">
        <v>3</v>
      </c>
      <c r="K15" s="16">
        <v>2</v>
      </c>
      <c r="L15" s="16">
        <v>2</v>
      </c>
      <c r="M15" s="17">
        <f t="shared" si="1"/>
        <v>1335</v>
      </c>
      <c r="N15" s="86">
        <v>40</v>
      </c>
      <c r="O15" s="3"/>
      <c r="P15" s="3"/>
      <c r="Q15" s="3"/>
      <c r="R15" s="3"/>
    </row>
    <row r="16" spans="1:20" ht="17.399999999999999" x14ac:dyDescent="0.3">
      <c r="A16" s="1">
        <f t="shared" si="0"/>
        <v>43725</v>
      </c>
      <c r="B16" s="2" t="s">
        <v>21</v>
      </c>
      <c r="C16" s="15">
        <v>6</v>
      </c>
      <c r="D16" s="61" t="s">
        <v>22</v>
      </c>
      <c r="E16" s="13">
        <v>3</v>
      </c>
      <c r="F16" s="13">
        <v>0</v>
      </c>
      <c r="G16" s="13">
        <v>0</v>
      </c>
      <c r="H16" s="83">
        <f t="shared" si="2"/>
        <v>3</v>
      </c>
      <c r="I16" s="105">
        <f>H16+'16.09'!I16</f>
        <v>962</v>
      </c>
      <c r="J16" s="16"/>
      <c r="K16" s="16"/>
      <c r="L16" s="16">
        <v>0</v>
      </c>
      <c r="M16" s="17">
        <f t="shared" si="1"/>
        <v>948</v>
      </c>
      <c r="N16" s="86">
        <v>14</v>
      </c>
      <c r="O16" s="3"/>
      <c r="P16" s="3"/>
      <c r="Q16" s="3"/>
      <c r="R16" s="3"/>
    </row>
    <row r="17" spans="1:18" x14ac:dyDescent="0.3">
      <c r="A17" s="1">
        <f t="shared" si="0"/>
        <v>43725</v>
      </c>
      <c r="B17" s="2" t="s">
        <v>23</v>
      </c>
      <c r="C17" s="15">
        <v>7</v>
      </c>
      <c r="D17" s="61" t="s">
        <v>24</v>
      </c>
      <c r="E17" s="13">
        <v>16</v>
      </c>
      <c r="F17" s="13">
        <v>0</v>
      </c>
      <c r="G17" s="13">
        <v>0</v>
      </c>
      <c r="H17" s="83">
        <f t="shared" si="2"/>
        <v>16</v>
      </c>
      <c r="I17" s="105">
        <f>H17+'16.09'!I17</f>
        <v>3668</v>
      </c>
      <c r="J17" s="16">
        <v>15</v>
      </c>
      <c r="K17" s="16">
        <v>4</v>
      </c>
      <c r="L17" s="16">
        <v>2</v>
      </c>
      <c r="M17" s="17">
        <f t="shared" si="1"/>
        <v>3559</v>
      </c>
      <c r="N17" s="86">
        <v>94</v>
      </c>
      <c r="O17" s="3"/>
      <c r="P17" s="3"/>
      <c r="Q17" s="3"/>
      <c r="R17" s="3"/>
    </row>
    <row r="18" spans="1:18" ht="17.399999999999999" x14ac:dyDescent="0.3">
      <c r="A18" s="1">
        <f t="shared" si="0"/>
        <v>43725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H18+'16.09'!I18</f>
        <v>336</v>
      </c>
      <c r="J18" s="16"/>
      <c r="K18" s="16"/>
      <c r="L18" s="16">
        <v>0</v>
      </c>
      <c r="M18" s="17">
        <f t="shared" si="1"/>
        <v>336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43725</v>
      </c>
      <c r="B19" s="2" t="s">
        <v>27</v>
      </c>
      <c r="C19" s="15">
        <v>9</v>
      </c>
      <c r="D19" s="61" t="s">
        <v>28</v>
      </c>
      <c r="E19" s="13">
        <v>7</v>
      </c>
      <c r="F19" s="13">
        <v>0</v>
      </c>
      <c r="G19" s="13">
        <v>0</v>
      </c>
      <c r="H19" s="83">
        <f t="shared" si="2"/>
        <v>7</v>
      </c>
      <c r="I19" s="105">
        <f>H19+'16.09'!I19</f>
        <v>1583</v>
      </c>
      <c r="J19" s="16">
        <v>0</v>
      </c>
      <c r="K19" s="16">
        <v>0</v>
      </c>
      <c r="L19" s="16">
        <v>0</v>
      </c>
      <c r="M19" s="17">
        <f t="shared" si="1"/>
        <v>1544</v>
      </c>
      <c r="N19" s="86">
        <v>39</v>
      </c>
      <c r="O19" s="3"/>
      <c r="P19" s="3"/>
      <c r="Q19" s="3"/>
      <c r="R19" s="3"/>
    </row>
    <row r="20" spans="1:18" x14ac:dyDescent="0.3">
      <c r="A20" s="1">
        <f t="shared" si="0"/>
        <v>43725</v>
      </c>
      <c r="B20" s="2" t="s">
        <v>29</v>
      </c>
      <c r="C20" s="15">
        <v>10</v>
      </c>
      <c r="D20" s="59" t="s">
        <v>30</v>
      </c>
      <c r="E20" s="13">
        <v>11</v>
      </c>
      <c r="F20" s="13">
        <v>0</v>
      </c>
      <c r="G20" s="13">
        <v>0</v>
      </c>
      <c r="H20" s="83">
        <f t="shared" si="2"/>
        <v>11</v>
      </c>
      <c r="I20" s="105">
        <f>H20+'16.09'!I20</f>
        <v>2684</v>
      </c>
      <c r="J20" s="16">
        <v>2</v>
      </c>
      <c r="K20" s="16">
        <v>2</v>
      </c>
      <c r="L20" s="16">
        <v>2</v>
      </c>
      <c r="M20" s="17">
        <f t="shared" si="1"/>
        <v>2611</v>
      </c>
      <c r="N20" s="86">
        <v>71</v>
      </c>
      <c r="O20" s="3"/>
      <c r="P20" s="3"/>
      <c r="Q20" s="3"/>
      <c r="R20" s="3"/>
    </row>
    <row r="21" spans="1:18" ht="22.2" customHeight="1" x14ac:dyDescent="0.3">
      <c r="A21" s="1">
        <f t="shared" si="0"/>
        <v>43725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H21+'16.09'!I21</f>
        <v>235</v>
      </c>
      <c r="J21" s="16"/>
      <c r="K21" s="16"/>
      <c r="L21" s="16"/>
      <c r="M21" s="17">
        <f t="shared" si="1"/>
        <v>230</v>
      </c>
      <c r="N21" s="86">
        <v>5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H22+'16.09'!I22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43725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163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163</v>
      </c>
      <c r="I24" s="94">
        <f t="shared" si="3"/>
        <v>26863</v>
      </c>
      <c r="J24" s="92">
        <f t="shared" si="3"/>
        <v>62</v>
      </c>
      <c r="K24" s="92">
        <f t="shared" si="3"/>
        <v>28</v>
      </c>
      <c r="L24" s="92">
        <f t="shared" si="3"/>
        <v>15</v>
      </c>
      <c r="M24" s="95">
        <f t="shared" si="3"/>
        <v>26010</v>
      </c>
      <c r="N24" s="96">
        <f t="shared" si="3"/>
        <v>791</v>
      </c>
      <c r="O24" s="3"/>
      <c r="P24" s="3"/>
      <c r="Q24" s="3"/>
      <c r="R24" s="3"/>
    </row>
    <row r="25" spans="1:18" x14ac:dyDescent="0.3">
      <c r="A25" s="1">
        <f t="shared" ref="A25:A88" si="4">$N$3</f>
        <v>43725</v>
      </c>
      <c r="B25" s="2">
        <v>1</v>
      </c>
      <c r="C25" s="78"/>
      <c r="D25" s="79" t="s">
        <v>119</v>
      </c>
      <c r="E25" s="97">
        <f>E75</f>
        <v>35</v>
      </c>
      <c r="F25" s="98">
        <f t="shared" ref="F25:N25" si="5">F75</f>
        <v>0</v>
      </c>
      <c r="G25" s="98">
        <f t="shared" si="5"/>
        <v>0</v>
      </c>
      <c r="H25" s="99">
        <f t="shared" si="5"/>
        <v>35</v>
      </c>
      <c r="I25" s="97">
        <f t="shared" si="5"/>
        <v>18514</v>
      </c>
      <c r="J25" s="98">
        <f t="shared" si="5"/>
        <v>101</v>
      </c>
      <c r="K25" s="98">
        <f t="shared" si="5"/>
        <v>74</v>
      </c>
      <c r="L25" s="100">
        <f t="shared" si="5"/>
        <v>49</v>
      </c>
      <c r="M25" s="101">
        <f t="shared" si="5"/>
        <v>18211</v>
      </c>
      <c r="N25" s="102">
        <f t="shared" si="5"/>
        <v>202</v>
      </c>
      <c r="O25" s="3"/>
      <c r="P25" s="3"/>
      <c r="Q25" s="3"/>
      <c r="R25" s="3"/>
    </row>
    <row r="26" spans="1:18" x14ac:dyDescent="0.3">
      <c r="A26" s="1">
        <f t="shared" si="4"/>
        <v>43725</v>
      </c>
      <c r="B26" s="2">
        <v>1</v>
      </c>
      <c r="C26" s="78"/>
      <c r="D26" s="79" t="s">
        <v>154</v>
      </c>
      <c r="E26" s="97">
        <f>E24+E25</f>
        <v>198</v>
      </c>
      <c r="F26" s="98">
        <f t="shared" ref="F26:N26" si="6">F24+F25</f>
        <v>0</v>
      </c>
      <c r="G26" s="98">
        <f t="shared" si="6"/>
        <v>0</v>
      </c>
      <c r="H26" s="99">
        <f t="shared" si="6"/>
        <v>198</v>
      </c>
      <c r="I26" s="97">
        <f t="shared" si="6"/>
        <v>45377</v>
      </c>
      <c r="J26" s="98">
        <f t="shared" si="6"/>
        <v>163</v>
      </c>
      <c r="K26" s="98">
        <f t="shared" si="6"/>
        <v>102</v>
      </c>
      <c r="L26" s="100">
        <f t="shared" si="6"/>
        <v>64</v>
      </c>
      <c r="M26" s="101">
        <f t="shared" si="6"/>
        <v>44221</v>
      </c>
      <c r="N26" s="102">
        <f t="shared" si="6"/>
        <v>993</v>
      </c>
      <c r="O26" s="3"/>
      <c r="P26" s="67"/>
      <c r="Q26" s="3"/>
      <c r="R26" s="3"/>
    </row>
    <row r="27" spans="1:18" x14ac:dyDescent="0.3">
      <c r="A27" s="1">
        <f t="shared" si="4"/>
        <v>43725</v>
      </c>
      <c r="B27" s="2">
        <v>1</v>
      </c>
      <c r="C27" s="80"/>
      <c r="D27" s="81" t="s">
        <v>120</v>
      </c>
      <c r="E27" s="97">
        <f>SUM(E28:E35)</f>
        <v>417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417</v>
      </c>
      <c r="I27" s="97">
        <f t="shared" si="7"/>
        <v>37077</v>
      </c>
      <c r="J27" s="98">
        <f t="shared" si="7"/>
        <v>40</v>
      </c>
      <c r="K27" s="98">
        <f t="shared" si="7"/>
        <v>14</v>
      </c>
      <c r="L27" s="100">
        <f t="shared" si="7"/>
        <v>4</v>
      </c>
      <c r="M27" s="101">
        <f t="shared" si="7"/>
        <v>35545</v>
      </c>
      <c r="N27" s="102">
        <f t="shared" si="7"/>
        <v>1492</v>
      </c>
      <c r="O27" s="3"/>
      <c r="P27" s="3"/>
      <c r="Q27" s="3"/>
      <c r="R27" s="3"/>
    </row>
    <row r="28" spans="1:18" x14ac:dyDescent="0.3">
      <c r="A28" s="1">
        <f t="shared" si="4"/>
        <v>43725</v>
      </c>
      <c r="B28" s="2" t="s">
        <v>31</v>
      </c>
      <c r="C28" s="12">
        <v>1</v>
      </c>
      <c r="D28" s="48" t="s">
        <v>32</v>
      </c>
      <c r="E28" s="13">
        <v>93</v>
      </c>
      <c r="F28" s="13">
        <v>0</v>
      </c>
      <c r="G28" s="13">
        <v>0</v>
      </c>
      <c r="H28" s="82">
        <f t="shared" ref="H28:H35" si="8">SUM(E28:G28)</f>
        <v>93</v>
      </c>
      <c r="I28" s="104">
        <f>H28+'16.09'!I28</f>
        <v>9284</v>
      </c>
      <c r="J28" s="13">
        <v>9</v>
      </c>
      <c r="K28" s="13">
        <v>2</v>
      </c>
      <c r="L28" s="13">
        <v>1</v>
      </c>
      <c r="M28" s="14">
        <f t="shared" ref="M28:M35" si="9">I28-N28-J28</f>
        <v>8973</v>
      </c>
      <c r="N28" s="85">
        <v>302</v>
      </c>
      <c r="O28" s="3"/>
      <c r="P28" s="3"/>
      <c r="Q28" s="3"/>
      <c r="R28" s="3"/>
    </row>
    <row r="29" spans="1:18" x14ac:dyDescent="0.3">
      <c r="A29" s="1">
        <f t="shared" si="4"/>
        <v>43725</v>
      </c>
      <c r="B29" s="2" t="s">
        <v>33</v>
      </c>
      <c r="C29" s="15">
        <v>2</v>
      </c>
      <c r="D29" s="50" t="s">
        <v>156</v>
      </c>
      <c r="E29" s="13">
        <v>48</v>
      </c>
      <c r="F29" s="13">
        <v>0</v>
      </c>
      <c r="G29" s="13">
        <v>0</v>
      </c>
      <c r="H29" s="83">
        <f t="shared" si="8"/>
        <v>48</v>
      </c>
      <c r="I29" s="105">
        <f>H29+'16.09'!I29</f>
        <v>6277</v>
      </c>
      <c r="J29" s="16">
        <v>5</v>
      </c>
      <c r="K29" s="16">
        <v>2</v>
      </c>
      <c r="L29" s="16">
        <v>0</v>
      </c>
      <c r="M29" s="17">
        <f t="shared" si="9"/>
        <v>6090</v>
      </c>
      <c r="N29" s="86">
        <v>182</v>
      </c>
      <c r="O29" s="3"/>
      <c r="P29" s="3"/>
      <c r="Q29" s="3"/>
      <c r="R29" s="3"/>
    </row>
    <row r="30" spans="1:18" x14ac:dyDescent="0.3">
      <c r="A30" s="1">
        <f t="shared" si="4"/>
        <v>43725</v>
      </c>
      <c r="B30" s="2" t="s">
        <v>35</v>
      </c>
      <c r="C30" s="15">
        <v>3</v>
      </c>
      <c r="D30" s="50" t="s">
        <v>36</v>
      </c>
      <c r="E30" s="13">
        <v>157</v>
      </c>
      <c r="F30" s="13">
        <v>0</v>
      </c>
      <c r="G30" s="13">
        <v>0</v>
      </c>
      <c r="H30" s="83">
        <f t="shared" si="8"/>
        <v>157</v>
      </c>
      <c r="I30" s="105">
        <f>H30+'16.09'!I30</f>
        <v>7563</v>
      </c>
      <c r="J30" s="16">
        <v>10</v>
      </c>
      <c r="K30" s="16">
        <v>7</v>
      </c>
      <c r="L30" s="16">
        <v>2</v>
      </c>
      <c r="M30" s="17">
        <f t="shared" si="9"/>
        <v>6960</v>
      </c>
      <c r="N30" s="86">
        <v>593</v>
      </c>
      <c r="O30" s="3"/>
      <c r="P30" s="3"/>
      <c r="Q30" s="3"/>
      <c r="R30" s="3"/>
    </row>
    <row r="31" spans="1:18" x14ac:dyDescent="0.3">
      <c r="A31" s="1">
        <f t="shared" si="4"/>
        <v>43725</v>
      </c>
      <c r="B31" s="2" t="s">
        <v>37</v>
      </c>
      <c r="C31" s="15">
        <v>4</v>
      </c>
      <c r="D31" s="50" t="s">
        <v>38</v>
      </c>
      <c r="E31" s="13">
        <v>8</v>
      </c>
      <c r="F31" s="13">
        <v>0</v>
      </c>
      <c r="G31" s="13">
        <v>0</v>
      </c>
      <c r="H31" s="83">
        <f t="shared" si="8"/>
        <v>8</v>
      </c>
      <c r="I31" s="105">
        <f>H31+'16.09'!I31</f>
        <v>1879</v>
      </c>
      <c r="J31" s="16">
        <v>4</v>
      </c>
      <c r="K31" s="16">
        <v>1</v>
      </c>
      <c r="L31" s="16">
        <v>1</v>
      </c>
      <c r="M31" s="17">
        <f t="shared" si="9"/>
        <v>1843</v>
      </c>
      <c r="N31" s="86">
        <v>32</v>
      </c>
      <c r="O31" s="3"/>
      <c r="P31" s="3"/>
      <c r="Q31" s="3"/>
      <c r="R31" s="3"/>
    </row>
    <row r="32" spans="1:18" x14ac:dyDescent="0.3">
      <c r="A32" s="1">
        <f t="shared" si="4"/>
        <v>43725</v>
      </c>
      <c r="B32" s="2" t="s">
        <v>39</v>
      </c>
      <c r="C32" s="15">
        <v>5</v>
      </c>
      <c r="D32" s="50" t="s">
        <v>40</v>
      </c>
      <c r="E32" s="13">
        <v>35</v>
      </c>
      <c r="F32" s="13">
        <v>0</v>
      </c>
      <c r="G32" s="13">
        <v>0</v>
      </c>
      <c r="H32" s="83">
        <f t="shared" si="8"/>
        <v>35</v>
      </c>
      <c r="I32" s="105">
        <f>H32+'16.09'!I32</f>
        <v>3981</v>
      </c>
      <c r="J32" s="16">
        <v>4</v>
      </c>
      <c r="K32" s="16">
        <v>0</v>
      </c>
      <c r="L32" s="16">
        <v>0</v>
      </c>
      <c r="M32" s="17">
        <f t="shared" si="9"/>
        <v>3866</v>
      </c>
      <c r="N32" s="86">
        <v>111</v>
      </c>
      <c r="O32" s="3"/>
      <c r="P32" s="3"/>
      <c r="Q32" s="3"/>
      <c r="R32" s="3"/>
    </row>
    <row r="33" spans="1:18" x14ac:dyDescent="0.3">
      <c r="A33" s="1">
        <f t="shared" si="4"/>
        <v>43725</v>
      </c>
      <c r="B33" s="2" t="s">
        <v>41</v>
      </c>
      <c r="C33" s="15">
        <v>6</v>
      </c>
      <c r="D33" s="50" t="s">
        <v>42</v>
      </c>
      <c r="E33" s="13">
        <v>63</v>
      </c>
      <c r="F33" s="13">
        <v>0</v>
      </c>
      <c r="G33" s="13">
        <v>0</v>
      </c>
      <c r="H33" s="83">
        <f t="shared" si="8"/>
        <v>63</v>
      </c>
      <c r="I33" s="105">
        <f>H33+'16.09'!I33</f>
        <v>5142</v>
      </c>
      <c r="J33" s="16">
        <v>5</v>
      </c>
      <c r="K33" s="16">
        <v>2</v>
      </c>
      <c r="L33" s="16">
        <v>0</v>
      </c>
      <c r="M33" s="17">
        <f t="shared" si="9"/>
        <v>4941</v>
      </c>
      <c r="N33" s="86">
        <v>196</v>
      </c>
      <c r="O33" s="3"/>
      <c r="P33" s="3"/>
      <c r="Q33" s="3"/>
      <c r="R33" s="3"/>
    </row>
    <row r="34" spans="1:18" x14ac:dyDescent="0.3">
      <c r="A34" s="1">
        <f t="shared" si="4"/>
        <v>43725</v>
      </c>
      <c r="B34" s="2" t="s">
        <v>43</v>
      </c>
      <c r="C34" s="15">
        <v>7</v>
      </c>
      <c r="D34" s="50" t="s">
        <v>44</v>
      </c>
      <c r="E34" s="13">
        <v>3</v>
      </c>
      <c r="F34" s="13">
        <v>0</v>
      </c>
      <c r="G34" s="13">
        <v>0</v>
      </c>
      <c r="H34" s="83">
        <f t="shared" si="8"/>
        <v>3</v>
      </c>
      <c r="I34" s="105">
        <f>H34+'16.09'!I34</f>
        <v>887</v>
      </c>
      <c r="J34" s="16">
        <v>0</v>
      </c>
      <c r="K34" s="16">
        <v>0</v>
      </c>
      <c r="L34" s="16">
        <v>0</v>
      </c>
      <c r="M34" s="17">
        <f t="shared" si="9"/>
        <v>868</v>
      </c>
      <c r="N34" s="86">
        <v>19</v>
      </c>
      <c r="O34" s="3"/>
      <c r="P34" s="3"/>
      <c r="Q34" s="3"/>
      <c r="R34" s="3"/>
    </row>
    <row r="35" spans="1:18" x14ac:dyDescent="0.3">
      <c r="A35" s="1">
        <f t="shared" si="4"/>
        <v>43725</v>
      </c>
      <c r="B35" s="2" t="s">
        <v>45</v>
      </c>
      <c r="C35" s="20">
        <v>8</v>
      </c>
      <c r="D35" s="54" t="s">
        <v>46</v>
      </c>
      <c r="E35" s="13">
        <v>10</v>
      </c>
      <c r="F35" s="13">
        <v>0</v>
      </c>
      <c r="G35" s="13">
        <v>0</v>
      </c>
      <c r="H35" s="84">
        <f t="shared" si="8"/>
        <v>10</v>
      </c>
      <c r="I35" s="106">
        <f>H35+'16.09'!I35</f>
        <v>2064</v>
      </c>
      <c r="J35" s="18">
        <v>3</v>
      </c>
      <c r="K35" s="18">
        <v>0</v>
      </c>
      <c r="L35" s="18">
        <v>0</v>
      </c>
      <c r="M35" s="19">
        <f t="shared" si="9"/>
        <v>2004</v>
      </c>
      <c r="N35" s="87">
        <v>57</v>
      </c>
      <c r="O35" s="3"/>
      <c r="P35" s="3"/>
      <c r="Q35" s="3"/>
      <c r="R35" s="3"/>
    </row>
    <row r="36" spans="1:18" x14ac:dyDescent="0.3">
      <c r="A36" s="1">
        <f t="shared" si="4"/>
        <v>43725</v>
      </c>
      <c r="B36" s="2">
        <v>1</v>
      </c>
      <c r="C36" s="103"/>
      <c r="D36" s="22" t="s">
        <v>47</v>
      </c>
      <c r="E36" s="23">
        <f>SUM(E26:E27)</f>
        <v>615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615</v>
      </c>
      <c r="I36" s="23">
        <f t="shared" si="10"/>
        <v>82454</v>
      </c>
      <c r="J36" s="23">
        <f t="shared" si="10"/>
        <v>203</v>
      </c>
      <c r="K36" s="23">
        <f t="shared" si="10"/>
        <v>116</v>
      </c>
      <c r="L36" s="23">
        <f t="shared" si="10"/>
        <v>68</v>
      </c>
      <c r="M36" s="23">
        <f t="shared" si="10"/>
        <v>79766</v>
      </c>
      <c r="N36" s="23">
        <f t="shared" si="10"/>
        <v>2485</v>
      </c>
      <c r="O36" s="3"/>
      <c r="P36" s="3"/>
      <c r="Q36" s="3"/>
      <c r="R36" s="3"/>
    </row>
    <row r="37" spans="1:18" ht="21.6" customHeight="1" x14ac:dyDescent="0.3">
      <c r="A37" s="1">
        <f t="shared" si="4"/>
        <v>43725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43725</v>
      </c>
      <c r="B38" s="64">
        <v>1</v>
      </c>
      <c r="C38" s="69"/>
      <c r="D38" s="306" t="s">
        <v>180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43725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43725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43725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43725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43725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35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202</v>
      </c>
      <c r="O43" s="3"/>
      <c r="P43" s="3"/>
      <c r="Q43" s="3"/>
      <c r="R43" s="3"/>
    </row>
    <row r="44" spans="1:18" ht="58.2" customHeight="1" x14ac:dyDescent="0.3">
      <c r="A44" s="1">
        <f t="shared" si="4"/>
        <v>43725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36" t="s">
        <v>142</v>
      </c>
      <c r="I44" s="65" t="str">
        <f>"me©‡gvU fwZ© 
= "&amp;I75</f>
        <v>me©‡gvU fwZ© 
= 18514</v>
      </c>
      <c r="J44" s="65" t="str">
        <f>"ch©v‡jvPbvi Rb¨ †cÖwiZ g„„Zz¨ 
= "&amp;J75</f>
        <v>ch©v‡jvPbvi Rb¨ †cÖwiZ g„„Zz¨ 
= 101</v>
      </c>
      <c r="K44" s="65" t="str">
        <f>"ch©v‡jvPbv m¤úbœK…Z g„„Zz¨ 
= "&amp;K75</f>
        <v>ch©v‡jvPbv m¤úbœK…Z g„„Zz¨ 
= 74</v>
      </c>
      <c r="L44" s="65" t="str">
        <f>"wbwðZ g„„Zz¨ 
= "&amp;L75</f>
        <v>wbwðZ g„„Zz¨ 
= 49</v>
      </c>
      <c r="M44" s="65" t="str">
        <f>"QvocÎ cÖvß †ivMx
 = "&amp;M75</f>
        <v>QvocÎ cÖvß †ivMx
 = 18211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43725</v>
      </c>
      <c r="B45" s="2" t="s">
        <v>61</v>
      </c>
      <c r="C45" s="28">
        <v>1</v>
      </c>
      <c r="D45" s="48" t="s">
        <v>62</v>
      </c>
      <c r="E45" s="13">
        <v>2</v>
      </c>
      <c r="F45" s="13">
        <v>0</v>
      </c>
      <c r="G45" s="13">
        <v>0</v>
      </c>
      <c r="H45" s="82">
        <f t="shared" ref="H45:H74" si="11">SUM(E45:G45)</f>
        <v>2</v>
      </c>
      <c r="I45" s="104">
        <f>H45+'16.09'!I45</f>
        <v>1161</v>
      </c>
      <c r="J45" s="13">
        <v>3</v>
      </c>
      <c r="K45" s="13">
        <v>2</v>
      </c>
      <c r="L45" s="13">
        <v>1</v>
      </c>
      <c r="M45" s="14">
        <f t="shared" ref="M45:M74" si="12">I45-N45-J45</f>
        <v>1148</v>
      </c>
      <c r="N45" s="85">
        <v>10</v>
      </c>
      <c r="O45" s="3"/>
      <c r="P45" s="3"/>
      <c r="Q45" s="3"/>
      <c r="R45" s="3"/>
    </row>
    <row r="46" spans="1:18" ht="17.55" customHeight="1" x14ac:dyDescent="0.3">
      <c r="A46" s="1">
        <f t="shared" si="4"/>
        <v>43725</v>
      </c>
      <c r="B46" s="2" t="s">
        <v>15</v>
      </c>
      <c r="C46" s="33">
        <v>2</v>
      </c>
      <c r="D46" s="50" t="s">
        <v>16</v>
      </c>
      <c r="E46" s="13">
        <v>5</v>
      </c>
      <c r="F46" s="13">
        <v>0</v>
      </c>
      <c r="G46" s="13">
        <v>0</v>
      </c>
      <c r="H46" s="83">
        <f t="shared" si="11"/>
        <v>5</v>
      </c>
      <c r="I46" s="105">
        <f>H46+'16.09'!I46</f>
        <v>1728</v>
      </c>
      <c r="J46" s="16">
        <v>10</v>
      </c>
      <c r="K46" s="16">
        <v>6</v>
      </c>
      <c r="L46" s="16">
        <v>4</v>
      </c>
      <c r="M46" s="17">
        <f t="shared" si="12"/>
        <v>1688</v>
      </c>
      <c r="N46" s="86">
        <v>30</v>
      </c>
      <c r="O46" s="3"/>
      <c r="P46" s="3"/>
      <c r="Q46" s="3"/>
      <c r="R46" s="3"/>
    </row>
    <row r="47" spans="1:18" ht="17.55" customHeight="1" x14ac:dyDescent="0.3">
      <c r="A47" s="1">
        <f t="shared" si="4"/>
        <v>43725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H47+'16.09'!I47</f>
        <v>622</v>
      </c>
      <c r="J47" s="16">
        <v>4</v>
      </c>
      <c r="K47" s="16">
        <v>2</v>
      </c>
      <c r="L47" s="16">
        <v>1</v>
      </c>
      <c r="M47" s="17">
        <f t="shared" si="12"/>
        <v>615</v>
      </c>
      <c r="N47" s="86">
        <v>3</v>
      </c>
      <c r="O47" s="3"/>
      <c r="P47" s="3"/>
      <c r="Q47" s="3"/>
      <c r="R47" s="3"/>
    </row>
    <row r="48" spans="1:18" ht="17.55" customHeight="1" x14ac:dyDescent="0.3">
      <c r="A48" s="1">
        <f t="shared" si="4"/>
        <v>43725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H48+'16.09'!I48</f>
        <v>705</v>
      </c>
      <c r="J48" s="16">
        <v>7</v>
      </c>
      <c r="K48" s="16">
        <v>5</v>
      </c>
      <c r="L48" s="16">
        <v>3</v>
      </c>
      <c r="M48" s="17">
        <f t="shared" si="12"/>
        <v>688</v>
      </c>
      <c r="N48" s="86">
        <v>10</v>
      </c>
      <c r="O48" s="3"/>
      <c r="P48" s="3"/>
      <c r="Q48" s="3"/>
      <c r="R48" s="3"/>
    </row>
    <row r="49" spans="1:18" ht="17.55" customHeight="1" x14ac:dyDescent="0.3">
      <c r="A49" s="1">
        <f t="shared" si="4"/>
        <v>43725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H49+'16.09'!I49</f>
        <v>852</v>
      </c>
      <c r="J49" s="16">
        <v>12</v>
      </c>
      <c r="K49" s="16">
        <v>10</v>
      </c>
      <c r="L49" s="16">
        <v>10</v>
      </c>
      <c r="M49" s="17">
        <f t="shared" si="12"/>
        <v>835</v>
      </c>
      <c r="N49" s="86">
        <v>5</v>
      </c>
      <c r="O49" s="3"/>
      <c r="P49" s="3"/>
      <c r="Q49" s="3"/>
      <c r="R49" s="3"/>
    </row>
    <row r="50" spans="1:18" ht="17.55" customHeight="1" x14ac:dyDescent="0.3">
      <c r="A50" s="1">
        <f t="shared" si="4"/>
        <v>43725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H50+'16.09'!I50</f>
        <v>94</v>
      </c>
      <c r="J50" s="16"/>
      <c r="K50" s="16"/>
      <c r="L50" s="16">
        <v>0</v>
      </c>
      <c r="M50" s="17">
        <f t="shared" si="12"/>
        <v>94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43725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H51+'16.09'!I51</f>
        <v>267</v>
      </c>
      <c r="J51" s="16">
        <v>2</v>
      </c>
      <c r="K51" s="16">
        <v>2</v>
      </c>
      <c r="L51" s="16">
        <v>1</v>
      </c>
      <c r="M51" s="17">
        <f t="shared" si="12"/>
        <v>265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43725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H52+'16.09'!I52</f>
        <v>324</v>
      </c>
      <c r="J52" s="16">
        <v>1</v>
      </c>
      <c r="K52" s="16">
        <v>1</v>
      </c>
      <c r="L52" s="16">
        <v>1</v>
      </c>
      <c r="M52" s="17">
        <f t="shared" si="12"/>
        <v>316</v>
      </c>
      <c r="N52" s="86">
        <v>7</v>
      </c>
      <c r="O52" s="3"/>
      <c r="P52" s="3"/>
      <c r="Q52" s="3"/>
      <c r="R52" s="3"/>
    </row>
    <row r="53" spans="1:18" ht="17.55" customHeight="1" x14ac:dyDescent="0.3">
      <c r="A53" s="1">
        <f t="shared" si="4"/>
        <v>43725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H53+'16.09'!I53</f>
        <v>206</v>
      </c>
      <c r="J53" s="16">
        <v>1</v>
      </c>
      <c r="K53" s="16">
        <v>1</v>
      </c>
      <c r="L53" s="16">
        <v>0</v>
      </c>
      <c r="M53" s="17">
        <f t="shared" si="12"/>
        <v>205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43725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H54+'16.09'!I54</f>
        <v>1563</v>
      </c>
      <c r="J54" s="16">
        <v>1</v>
      </c>
      <c r="K54" s="16">
        <v>0</v>
      </c>
      <c r="L54" s="16">
        <v>0</v>
      </c>
      <c r="M54" s="17">
        <f t="shared" si="12"/>
        <v>1549</v>
      </c>
      <c r="N54" s="86">
        <v>13</v>
      </c>
      <c r="O54" s="3"/>
      <c r="P54" s="3"/>
      <c r="Q54" s="3"/>
      <c r="R54" s="3"/>
    </row>
    <row r="55" spans="1:18" ht="17.55" customHeight="1" x14ac:dyDescent="0.3">
      <c r="A55" s="1">
        <f t="shared" si="4"/>
        <v>43725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H55+'16.09'!I55</f>
        <v>217</v>
      </c>
      <c r="J55" s="16"/>
      <c r="K55" s="16"/>
      <c r="L55" s="16">
        <v>0</v>
      </c>
      <c r="M55" s="17">
        <f t="shared" si="12"/>
        <v>215</v>
      </c>
      <c r="N55" s="86">
        <v>2</v>
      </c>
      <c r="O55" s="3"/>
      <c r="P55" s="3"/>
      <c r="Q55" s="3"/>
      <c r="R55" s="3"/>
    </row>
    <row r="56" spans="1:18" ht="17.55" customHeight="1" x14ac:dyDescent="0.3">
      <c r="A56" s="1">
        <f t="shared" si="4"/>
        <v>43725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H56+'16.09'!I56</f>
        <v>136</v>
      </c>
      <c r="J56" s="16">
        <v>1</v>
      </c>
      <c r="K56" s="16">
        <v>0</v>
      </c>
      <c r="L56" s="16">
        <v>0</v>
      </c>
      <c r="M56" s="17">
        <f t="shared" si="12"/>
        <v>134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43725</v>
      </c>
      <c r="B57" s="2" t="s">
        <v>81</v>
      </c>
      <c r="C57" s="33">
        <v>13</v>
      </c>
      <c r="D57" s="50" t="s">
        <v>82</v>
      </c>
      <c r="E57" s="13">
        <v>2</v>
      </c>
      <c r="F57" s="13">
        <v>0</v>
      </c>
      <c r="G57" s="13">
        <v>0</v>
      </c>
      <c r="H57" s="83">
        <f t="shared" si="11"/>
        <v>2</v>
      </c>
      <c r="I57" s="105">
        <f>H57+'16.09'!I57</f>
        <v>636</v>
      </c>
      <c r="J57" s="16">
        <v>4</v>
      </c>
      <c r="K57" s="16">
        <v>4</v>
      </c>
      <c r="L57" s="16">
        <v>1</v>
      </c>
      <c r="M57" s="17">
        <f t="shared" si="12"/>
        <v>623</v>
      </c>
      <c r="N57" s="86">
        <v>9</v>
      </c>
      <c r="O57" s="3"/>
      <c r="P57" s="3"/>
      <c r="Q57" s="3"/>
      <c r="R57" s="3"/>
    </row>
    <row r="58" spans="1:18" ht="17.55" customHeight="1" x14ac:dyDescent="0.3">
      <c r="A58" s="1">
        <f t="shared" si="4"/>
        <v>43725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H58+'16.09'!I58</f>
        <v>1285</v>
      </c>
      <c r="J58" s="16">
        <v>6</v>
      </c>
      <c r="K58" s="16">
        <v>3</v>
      </c>
      <c r="L58" s="16">
        <v>2</v>
      </c>
      <c r="M58" s="17">
        <f t="shared" si="12"/>
        <v>1258</v>
      </c>
      <c r="N58" s="86">
        <v>21</v>
      </c>
      <c r="O58" s="3"/>
      <c r="P58" s="3"/>
      <c r="Q58" s="3"/>
      <c r="R58" s="3"/>
    </row>
    <row r="59" spans="1:18" ht="17.55" customHeight="1" x14ac:dyDescent="0.3">
      <c r="A59" s="1">
        <f t="shared" si="4"/>
        <v>43725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H59+'16.09'!I59</f>
        <v>722</v>
      </c>
      <c r="J59" s="16">
        <v>8</v>
      </c>
      <c r="K59" s="16">
        <v>7</v>
      </c>
      <c r="L59" s="16">
        <v>6</v>
      </c>
      <c r="M59" s="17">
        <f t="shared" si="12"/>
        <v>708</v>
      </c>
      <c r="N59" s="86">
        <v>6</v>
      </c>
      <c r="O59" s="3"/>
      <c r="P59" s="3"/>
      <c r="Q59" s="3"/>
      <c r="R59" s="3"/>
    </row>
    <row r="60" spans="1:18" ht="17.55" customHeight="1" x14ac:dyDescent="0.3">
      <c r="A60" s="1">
        <f t="shared" si="4"/>
        <v>43725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H60+'16.09'!I60</f>
        <v>341</v>
      </c>
      <c r="J60" s="16"/>
      <c r="K60" s="16"/>
      <c r="L60" s="16">
        <v>0</v>
      </c>
      <c r="M60" s="17">
        <f t="shared" si="12"/>
        <v>340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43725</v>
      </c>
      <c r="B61" s="2" t="s">
        <v>89</v>
      </c>
      <c r="C61" s="33">
        <v>17</v>
      </c>
      <c r="D61" s="52" t="s">
        <v>90</v>
      </c>
      <c r="E61" s="13">
        <v>0</v>
      </c>
      <c r="F61" s="13">
        <v>0</v>
      </c>
      <c r="G61" s="13">
        <v>0</v>
      </c>
      <c r="H61" s="83">
        <f t="shared" si="11"/>
        <v>0</v>
      </c>
      <c r="I61" s="105">
        <f>H61+'16.09'!I61</f>
        <v>449</v>
      </c>
      <c r="J61" s="16"/>
      <c r="K61" s="16"/>
      <c r="L61" s="16">
        <v>0</v>
      </c>
      <c r="M61" s="17">
        <f t="shared" si="12"/>
        <v>445</v>
      </c>
      <c r="N61" s="86">
        <v>4</v>
      </c>
      <c r="O61" s="3"/>
      <c r="P61" s="3"/>
      <c r="Q61" s="3"/>
      <c r="R61" s="3"/>
    </row>
    <row r="62" spans="1:18" ht="17.55" customHeight="1" x14ac:dyDescent="0.3">
      <c r="A62" s="1">
        <f t="shared" si="4"/>
        <v>43725</v>
      </c>
      <c r="B62" s="2" t="s">
        <v>91</v>
      </c>
      <c r="C62" s="33">
        <v>18</v>
      </c>
      <c r="D62" s="50" t="s">
        <v>92</v>
      </c>
      <c r="E62" s="13">
        <v>1</v>
      </c>
      <c r="F62" s="13">
        <v>0</v>
      </c>
      <c r="G62" s="13">
        <v>0</v>
      </c>
      <c r="H62" s="83">
        <f t="shared" si="11"/>
        <v>1</v>
      </c>
      <c r="I62" s="105">
        <f>H62+'16.09'!I62</f>
        <v>811</v>
      </c>
      <c r="J62" s="16"/>
      <c r="K62" s="16"/>
      <c r="L62" s="16">
        <v>0</v>
      </c>
      <c r="M62" s="17">
        <f t="shared" si="12"/>
        <v>804</v>
      </c>
      <c r="N62" s="86">
        <v>7</v>
      </c>
      <c r="O62" s="3"/>
      <c r="P62" s="3"/>
      <c r="Q62" s="3"/>
      <c r="R62" s="3"/>
    </row>
    <row r="63" spans="1:18" ht="17.55" customHeight="1" x14ac:dyDescent="0.3">
      <c r="A63" s="1">
        <f t="shared" si="4"/>
        <v>43725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H63+'16.09'!I63</f>
        <v>762</v>
      </c>
      <c r="J63" s="16">
        <v>5</v>
      </c>
      <c r="K63" s="16">
        <v>5</v>
      </c>
      <c r="L63" s="16">
        <v>5</v>
      </c>
      <c r="M63" s="17">
        <f t="shared" si="12"/>
        <v>748</v>
      </c>
      <c r="N63" s="86">
        <v>9</v>
      </c>
      <c r="O63" s="3"/>
      <c r="P63" s="3"/>
      <c r="Q63" s="3"/>
      <c r="R63" s="3"/>
    </row>
    <row r="64" spans="1:18" ht="17.55" customHeight="1" x14ac:dyDescent="0.3">
      <c r="A64" s="1">
        <f t="shared" si="4"/>
        <v>43725</v>
      </c>
      <c r="B64" s="2" t="s">
        <v>95</v>
      </c>
      <c r="C64" s="33">
        <v>20</v>
      </c>
      <c r="D64" s="50" t="s">
        <v>96</v>
      </c>
      <c r="E64" s="13">
        <v>3</v>
      </c>
      <c r="F64" s="13">
        <v>0</v>
      </c>
      <c r="G64" s="13">
        <v>0</v>
      </c>
      <c r="H64" s="83">
        <f t="shared" si="11"/>
        <v>3</v>
      </c>
      <c r="I64" s="105">
        <f>H64+'16.09'!I64</f>
        <v>936</v>
      </c>
      <c r="J64" s="16"/>
      <c r="K64" s="16"/>
      <c r="L64" s="16">
        <v>0</v>
      </c>
      <c r="M64" s="17">
        <f t="shared" si="12"/>
        <v>928</v>
      </c>
      <c r="N64" s="86">
        <v>8</v>
      </c>
      <c r="O64" s="3"/>
      <c r="P64" s="3"/>
      <c r="Q64" s="3"/>
      <c r="R64" s="3"/>
    </row>
    <row r="65" spans="1:18" ht="17.55" customHeight="1" x14ac:dyDescent="0.3">
      <c r="A65" s="1">
        <f t="shared" si="4"/>
        <v>43725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H65+'16.09'!I65</f>
        <v>466</v>
      </c>
      <c r="J65" s="16">
        <v>4</v>
      </c>
      <c r="K65" s="16">
        <v>4</v>
      </c>
      <c r="L65" s="16">
        <v>4</v>
      </c>
      <c r="M65" s="17">
        <f t="shared" si="12"/>
        <v>458</v>
      </c>
      <c r="N65" s="86">
        <v>4</v>
      </c>
      <c r="O65" s="3"/>
      <c r="P65" s="3"/>
      <c r="Q65" s="3"/>
      <c r="R65" s="3"/>
    </row>
    <row r="66" spans="1:18" ht="17.55" customHeight="1" x14ac:dyDescent="0.3">
      <c r="A66" s="1">
        <f t="shared" si="4"/>
        <v>43725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H66+'16.09'!I66</f>
        <v>304</v>
      </c>
      <c r="J66" s="16">
        <v>7</v>
      </c>
      <c r="K66" s="16">
        <v>7</v>
      </c>
      <c r="L66" s="16">
        <v>3</v>
      </c>
      <c r="M66" s="17">
        <f t="shared" si="12"/>
        <v>297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43725</v>
      </c>
      <c r="B67" s="2" t="s">
        <v>101</v>
      </c>
      <c r="C67" s="33">
        <v>23</v>
      </c>
      <c r="D67" s="50" t="s">
        <v>102</v>
      </c>
      <c r="E67" s="13">
        <v>3</v>
      </c>
      <c r="F67" s="13">
        <v>0</v>
      </c>
      <c r="G67" s="13">
        <v>0</v>
      </c>
      <c r="H67" s="83">
        <f t="shared" si="11"/>
        <v>3</v>
      </c>
      <c r="I67" s="105">
        <f>H67+'16.09'!I67</f>
        <v>674</v>
      </c>
      <c r="J67" s="16">
        <v>7</v>
      </c>
      <c r="K67" s="16">
        <v>4</v>
      </c>
      <c r="L67" s="16">
        <v>4</v>
      </c>
      <c r="M67" s="17">
        <f t="shared" si="12"/>
        <v>657</v>
      </c>
      <c r="N67" s="86">
        <v>10</v>
      </c>
      <c r="O67" s="3"/>
      <c r="P67" s="3"/>
      <c r="Q67" s="3"/>
      <c r="R67" s="3"/>
    </row>
    <row r="68" spans="1:18" ht="17.55" customHeight="1" x14ac:dyDescent="0.3">
      <c r="A68" s="1">
        <f t="shared" si="4"/>
        <v>43725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H68+'16.09'!I68</f>
        <v>353</v>
      </c>
      <c r="J68" s="16">
        <v>2</v>
      </c>
      <c r="K68" s="16">
        <v>2</v>
      </c>
      <c r="L68" s="16">
        <v>0</v>
      </c>
      <c r="M68" s="17">
        <f t="shared" si="12"/>
        <v>348</v>
      </c>
      <c r="N68" s="86">
        <v>3</v>
      </c>
      <c r="O68" s="3"/>
      <c r="P68" s="3"/>
      <c r="Q68" s="3"/>
      <c r="R68" s="3"/>
    </row>
    <row r="69" spans="1:18" ht="17.55" customHeight="1" x14ac:dyDescent="0.3">
      <c r="A69" s="1">
        <f t="shared" si="4"/>
        <v>43725</v>
      </c>
      <c r="B69" s="2" t="s">
        <v>105</v>
      </c>
      <c r="C69" s="33">
        <v>25</v>
      </c>
      <c r="D69" s="50" t="s">
        <v>106</v>
      </c>
      <c r="E69" s="13">
        <v>5</v>
      </c>
      <c r="F69" s="13">
        <v>0</v>
      </c>
      <c r="G69" s="13">
        <v>0</v>
      </c>
      <c r="H69" s="83">
        <f t="shared" si="11"/>
        <v>5</v>
      </c>
      <c r="I69" s="105">
        <f>H69+'16.09'!I69</f>
        <v>761</v>
      </c>
      <c r="J69" s="16">
        <v>2</v>
      </c>
      <c r="K69" s="16">
        <v>1</v>
      </c>
      <c r="L69" s="16">
        <v>0</v>
      </c>
      <c r="M69" s="17">
        <f t="shared" si="12"/>
        <v>743</v>
      </c>
      <c r="N69" s="86">
        <v>16</v>
      </c>
      <c r="O69" s="3"/>
      <c r="P69" s="3"/>
      <c r="Q69" s="3"/>
      <c r="R69" s="3"/>
    </row>
    <row r="70" spans="1:18" ht="17.55" customHeight="1" x14ac:dyDescent="0.3">
      <c r="A70" s="1">
        <f t="shared" si="4"/>
        <v>43725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H70+'16.09'!I70</f>
        <v>729</v>
      </c>
      <c r="J70" s="16">
        <v>2</v>
      </c>
      <c r="K70" s="16">
        <v>2</v>
      </c>
      <c r="L70" s="16">
        <v>0</v>
      </c>
      <c r="M70" s="17">
        <f t="shared" si="12"/>
        <v>716</v>
      </c>
      <c r="N70" s="86">
        <v>11</v>
      </c>
      <c r="O70" s="3"/>
      <c r="P70" s="3"/>
      <c r="Q70" s="3"/>
      <c r="R70" s="3"/>
    </row>
    <row r="71" spans="1:18" ht="17.55" customHeight="1" x14ac:dyDescent="0.3">
      <c r="A71" s="1">
        <f t="shared" si="4"/>
        <v>43725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H71+'16.09'!I71</f>
        <v>749</v>
      </c>
      <c r="J71" s="16"/>
      <c r="K71" s="16"/>
      <c r="L71" s="16">
        <v>0</v>
      </c>
      <c r="M71" s="17">
        <f t="shared" si="12"/>
        <v>743</v>
      </c>
      <c r="N71" s="86">
        <v>6</v>
      </c>
      <c r="O71" s="3"/>
      <c r="P71" s="3"/>
      <c r="Q71" s="3"/>
      <c r="R71" s="3"/>
    </row>
    <row r="72" spans="1:18" ht="17.55" customHeight="1" x14ac:dyDescent="0.3">
      <c r="A72" s="1">
        <f t="shared" si="4"/>
        <v>43725</v>
      </c>
      <c r="B72" s="2" t="s">
        <v>111</v>
      </c>
      <c r="C72" s="33">
        <v>28</v>
      </c>
      <c r="D72" s="50" t="s">
        <v>112</v>
      </c>
      <c r="E72" s="13">
        <v>2</v>
      </c>
      <c r="F72" s="13">
        <v>0</v>
      </c>
      <c r="G72" s="13">
        <v>0</v>
      </c>
      <c r="H72" s="83">
        <f t="shared" si="11"/>
        <v>2</v>
      </c>
      <c r="I72" s="105">
        <f>H72+'16.09'!I72</f>
        <v>271</v>
      </c>
      <c r="J72" s="16"/>
      <c r="K72" s="16"/>
      <c r="L72" s="16">
        <v>0</v>
      </c>
      <c r="M72" s="17">
        <f t="shared" si="12"/>
        <v>267</v>
      </c>
      <c r="N72" s="86">
        <v>4</v>
      </c>
      <c r="O72" s="3"/>
      <c r="P72" s="3"/>
      <c r="Q72" s="3"/>
      <c r="R72" s="3"/>
    </row>
    <row r="73" spans="1:18" ht="17.55" customHeight="1" x14ac:dyDescent="0.3">
      <c r="A73" s="1">
        <f t="shared" si="4"/>
        <v>43725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H73+'16.09'!I73</f>
        <v>381</v>
      </c>
      <c r="J73" s="16">
        <v>3</v>
      </c>
      <c r="K73" s="16">
        <v>1</v>
      </c>
      <c r="L73" s="16">
        <v>1</v>
      </c>
      <c r="M73" s="17">
        <f t="shared" si="12"/>
        <v>376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43725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H74+'16.09'!I74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43725</v>
      </c>
      <c r="B75" s="2">
        <v>1</v>
      </c>
      <c r="C75" s="29"/>
      <c r="D75" s="22" t="s">
        <v>117</v>
      </c>
      <c r="E75" s="23">
        <f>SUM(E45:E74)</f>
        <v>35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35</v>
      </c>
      <c r="I75" s="23">
        <f t="shared" si="13"/>
        <v>18514</v>
      </c>
      <c r="J75" s="23">
        <f t="shared" si="13"/>
        <v>101</v>
      </c>
      <c r="K75" s="23">
        <f t="shared" si="13"/>
        <v>74</v>
      </c>
      <c r="L75" s="23">
        <f t="shared" si="13"/>
        <v>49</v>
      </c>
      <c r="M75" s="23">
        <f t="shared" si="13"/>
        <v>18211</v>
      </c>
      <c r="N75" s="23">
        <f t="shared" si="13"/>
        <v>202</v>
      </c>
      <c r="O75" s="3"/>
      <c r="P75" s="3"/>
      <c r="Q75" s="3"/>
      <c r="R75" s="3"/>
    </row>
    <row r="76" spans="1:18" ht="17.55" customHeight="1" x14ac:dyDescent="0.3">
      <c r="A76" s="1">
        <f t="shared" si="4"/>
        <v>43725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43725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43725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43725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43725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43725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43725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43725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43725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43725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43725</v>
      </c>
      <c r="B86" s="2">
        <v>1</v>
      </c>
      <c r="E86" s="30"/>
    </row>
    <row r="87" spans="1:14" x14ac:dyDescent="0.3">
      <c r="A87" s="1">
        <f t="shared" si="4"/>
        <v>43725</v>
      </c>
      <c r="B87" s="2">
        <v>1</v>
      </c>
      <c r="E87" s="30"/>
    </row>
    <row r="88" spans="1:14" x14ac:dyDescent="0.3">
      <c r="A88" s="1">
        <f t="shared" si="4"/>
        <v>43725</v>
      </c>
      <c r="B88" s="2">
        <v>1</v>
      </c>
      <c r="E88" s="30"/>
    </row>
    <row r="89" spans="1:14" x14ac:dyDescent="0.3">
      <c r="A89" s="1">
        <f t="shared" ref="A89" si="14">$N$3</f>
        <v>43725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J32" sqref="J32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43724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43724</v>
      </c>
      <c r="B2" s="2">
        <v>1</v>
      </c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41"/>
      <c r="N2" s="134"/>
    </row>
    <row r="3" spans="1:20" ht="17.399999999999999" x14ac:dyDescent="0.3">
      <c r="A3" s="1">
        <f t="shared" si="0"/>
        <v>43724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43724</v>
      </c>
      <c r="O3" s="3"/>
      <c r="P3" s="3"/>
      <c r="Q3" s="3"/>
      <c r="R3" s="3"/>
    </row>
    <row r="4" spans="1:20" ht="17.399999999999999" x14ac:dyDescent="0.3">
      <c r="A4" s="1">
        <f t="shared" si="0"/>
        <v>43724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43724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43724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43724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43724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43724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653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2507</v>
      </c>
      <c r="O9" s="3"/>
      <c r="P9" s="3"/>
      <c r="Q9" s="40" t="str">
        <f>"24 N›Uvq ?? msL¨v = "&amp;H36</f>
        <v>24 N›Uvq ?? msL¨v = 653</v>
      </c>
    </row>
    <row r="10" spans="1:20" ht="57.6" x14ac:dyDescent="0.3">
      <c r="A10" s="1">
        <f t="shared" si="0"/>
        <v>43724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33" t="s">
        <v>142</v>
      </c>
      <c r="I10" s="65" t="str">
        <f>"me©‡gvU fwZ©
= "&amp;I36</f>
        <v>me©‡gvU fwZ©
= 81839</v>
      </c>
      <c r="J10" s="65" t="str">
        <f>"ch©v‡jvPbvi Rb¨ †cÖwiZ g„„Zz¨ 
= "&amp;J36</f>
        <v>ch©v‡jvPbvi Rb¨ †cÖwiZ g„„Zz¨ 
= 203</v>
      </c>
      <c r="K10" s="65" t="str">
        <f>"ch©v‡jvPbv m¤úbœK…Z g„„Zz¨ 
= "&amp;K36</f>
        <v>ch©v‡jvPbv m¤úbœK…Z g„„Zz¨ 
= 116</v>
      </c>
      <c r="L10" s="65" t="str">
        <f>"wbwðZ g„„Zz¨ 
= "&amp;L36</f>
        <v>wbwðZ g„„Zz¨ 
= 68</v>
      </c>
      <c r="M10" s="65" t="str">
        <f>"QvocÎ cÖvß †ivMx
 = "&amp;M36</f>
        <v>QvocÎ cÖvß †ivMx
 = 79129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43724</v>
      </c>
      <c r="B11" s="2" t="s">
        <v>9</v>
      </c>
      <c r="C11" s="12">
        <v>1</v>
      </c>
      <c r="D11" s="57" t="s">
        <v>10</v>
      </c>
      <c r="E11" s="13">
        <v>39</v>
      </c>
      <c r="F11" s="13">
        <v>0</v>
      </c>
      <c r="G11" s="13">
        <v>0</v>
      </c>
      <c r="H11" s="82">
        <f>SUM(E11:G11)</f>
        <v>39</v>
      </c>
      <c r="I11" s="104">
        <f>H11+'15.09'!I11</f>
        <v>7190</v>
      </c>
      <c r="J11" s="13">
        <v>23</v>
      </c>
      <c r="K11" s="13">
        <v>13</v>
      </c>
      <c r="L11" s="13">
        <v>5</v>
      </c>
      <c r="M11" s="14">
        <f t="shared" ref="M11:M23" si="1">I11-N11-J11</f>
        <v>6931</v>
      </c>
      <c r="N11" s="85">
        <v>236</v>
      </c>
      <c r="O11" s="3"/>
      <c r="P11" s="3"/>
      <c r="Q11" s="3"/>
      <c r="R11" s="3"/>
    </row>
    <row r="12" spans="1:20" x14ac:dyDescent="0.3">
      <c r="A12" s="1">
        <f t="shared" si="0"/>
        <v>43724</v>
      </c>
      <c r="B12" s="2" t="s">
        <v>11</v>
      </c>
      <c r="C12" s="15">
        <v>2</v>
      </c>
      <c r="D12" s="59" t="s">
        <v>144</v>
      </c>
      <c r="E12" s="13">
        <v>32</v>
      </c>
      <c r="F12" s="13">
        <v>0</v>
      </c>
      <c r="G12" s="13">
        <v>0</v>
      </c>
      <c r="H12" s="83">
        <f t="shared" ref="H12:H23" si="2">SUM(E12:G12)</f>
        <v>32</v>
      </c>
      <c r="I12" s="105">
        <f>H12+'15.09'!I12</f>
        <v>4151</v>
      </c>
      <c r="J12" s="16">
        <v>2</v>
      </c>
      <c r="K12" s="16">
        <v>0</v>
      </c>
      <c r="L12" s="16">
        <v>0</v>
      </c>
      <c r="M12" s="17">
        <f t="shared" si="1"/>
        <v>3983</v>
      </c>
      <c r="N12" s="86">
        <v>166</v>
      </c>
      <c r="O12" s="3"/>
      <c r="P12" s="3"/>
      <c r="Q12" s="3"/>
      <c r="R12" s="3"/>
    </row>
    <row r="13" spans="1:20" x14ac:dyDescent="0.3">
      <c r="A13" s="1">
        <f t="shared" si="0"/>
        <v>43724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H13+'15.09'!I13</f>
        <v>1314</v>
      </c>
      <c r="J13" s="16">
        <v>10</v>
      </c>
      <c r="K13" s="16">
        <v>4</v>
      </c>
      <c r="L13" s="16">
        <v>4</v>
      </c>
      <c r="M13" s="17">
        <f t="shared" si="1"/>
        <v>1280</v>
      </c>
      <c r="N13" s="86">
        <v>24</v>
      </c>
      <c r="O13" s="3"/>
      <c r="Q13" s="3"/>
      <c r="R13" s="3"/>
    </row>
    <row r="14" spans="1:20" x14ac:dyDescent="0.3">
      <c r="A14" s="1">
        <f t="shared" si="0"/>
        <v>43724</v>
      </c>
      <c r="B14" s="2" t="s">
        <v>14</v>
      </c>
      <c r="C14" s="15">
        <v>4</v>
      </c>
      <c r="D14" s="59" t="s">
        <v>145</v>
      </c>
      <c r="E14" s="13">
        <v>19</v>
      </c>
      <c r="F14" s="13">
        <v>0</v>
      </c>
      <c r="G14" s="13">
        <v>0</v>
      </c>
      <c r="H14" s="83">
        <f t="shared" si="2"/>
        <v>19</v>
      </c>
      <c r="I14" s="105">
        <f>H14+'15.09'!I14</f>
        <v>3170</v>
      </c>
      <c r="J14" s="16">
        <v>7</v>
      </c>
      <c r="K14" s="16">
        <v>3</v>
      </c>
      <c r="L14" s="16">
        <v>0</v>
      </c>
      <c r="M14" s="17">
        <f t="shared" si="1"/>
        <v>3058</v>
      </c>
      <c r="N14" s="86">
        <v>105</v>
      </c>
      <c r="O14" s="3"/>
      <c r="P14" s="3"/>
      <c r="Q14" s="3"/>
      <c r="R14" s="3"/>
    </row>
    <row r="15" spans="1:20" ht="17.399999999999999" x14ac:dyDescent="0.3">
      <c r="A15" s="1">
        <f t="shared" si="0"/>
        <v>43724</v>
      </c>
      <c r="B15" s="2" t="s">
        <v>19</v>
      </c>
      <c r="C15" s="15">
        <v>5</v>
      </c>
      <c r="D15" s="59" t="s">
        <v>20</v>
      </c>
      <c r="E15" s="13">
        <v>7</v>
      </c>
      <c r="F15" s="13">
        <v>0</v>
      </c>
      <c r="G15" s="13">
        <v>0</v>
      </c>
      <c r="H15" s="83">
        <f t="shared" si="2"/>
        <v>7</v>
      </c>
      <c r="I15" s="105">
        <f>H15+'15.09'!I15</f>
        <v>1370</v>
      </c>
      <c r="J15" s="16">
        <v>3</v>
      </c>
      <c r="K15" s="16">
        <v>2</v>
      </c>
      <c r="L15" s="16">
        <v>2</v>
      </c>
      <c r="M15" s="17">
        <f t="shared" si="1"/>
        <v>1324</v>
      </c>
      <c r="N15" s="86">
        <v>43</v>
      </c>
      <c r="O15" s="3"/>
      <c r="P15" s="3"/>
      <c r="Q15" s="3"/>
      <c r="R15" s="3"/>
    </row>
    <row r="16" spans="1:20" ht="17.399999999999999" x14ac:dyDescent="0.3">
      <c r="A16" s="1">
        <f t="shared" si="0"/>
        <v>43724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H16+'15.09'!I16</f>
        <v>959</v>
      </c>
      <c r="J16" s="16"/>
      <c r="K16" s="16"/>
      <c r="L16" s="16">
        <v>0</v>
      </c>
      <c r="M16" s="17">
        <f t="shared" si="1"/>
        <v>945</v>
      </c>
      <c r="N16" s="86">
        <v>14</v>
      </c>
      <c r="O16" s="3"/>
      <c r="P16" s="3"/>
      <c r="Q16" s="3"/>
      <c r="R16" s="3"/>
    </row>
    <row r="17" spans="1:18" x14ac:dyDescent="0.3">
      <c r="A17" s="1">
        <f t="shared" si="0"/>
        <v>43724</v>
      </c>
      <c r="B17" s="2" t="s">
        <v>23</v>
      </c>
      <c r="C17" s="15">
        <v>7</v>
      </c>
      <c r="D17" s="61" t="s">
        <v>24</v>
      </c>
      <c r="E17" s="13">
        <v>13</v>
      </c>
      <c r="F17" s="13">
        <v>0</v>
      </c>
      <c r="G17" s="13">
        <v>0</v>
      </c>
      <c r="H17" s="83">
        <f t="shared" si="2"/>
        <v>13</v>
      </c>
      <c r="I17" s="105">
        <f>H17+'15.09'!I17</f>
        <v>3652</v>
      </c>
      <c r="J17" s="16">
        <v>15</v>
      </c>
      <c r="K17" s="16">
        <v>4</v>
      </c>
      <c r="L17" s="16">
        <v>2</v>
      </c>
      <c r="M17" s="17">
        <f t="shared" si="1"/>
        <v>3599</v>
      </c>
      <c r="N17" s="86">
        <v>38</v>
      </c>
      <c r="O17" s="3"/>
      <c r="P17" s="3"/>
      <c r="Q17" s="3"/>
      <c r="R17" s="3"/>
    </row>
    <row r="18" spans="1:18" ht="17.399999999999999" x14ac:dyDescent="0.3">
      <c r="A18" s="1">
        <f t="shared" si="0"/>
        <v>43724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H18+'15.09'!I18</f>
        <v>336</v>
      </c>
      <c r="J18" s="16"/>
      <c r="K18" s="16"/>
      <c r="L18" s="16">
        <v>0</v>
      </c>
      <c r="M18" s="17">
        <f t="shared" si="1"/>
        <v>336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43724</v>
      </c>
      <c r="B19" s="2" t="s">
        <v>27</v>
      </c>
      <c r="C19" s="15">
        <v>9</v>
      </c>
      <c r="D19" s="61" t="s">
        <v>28</v>
      </c>
      <c r="E19" s="13">
        <v>8</v>
      </c>
      <c r="F19" s="13">
        <v>0</v>
      </c>
      <c r="G19" s="13">
        <v>0</v>
      </c>
      <c r="H19" s="83">
        <f t="shared" si="2"/>
        <v>8</v>
      </c>
      <c r="I19" s="105">
        <f>H19+'15.09'!I19</f>
        <v>1576</v>
      </c>
      <c r="J19" s="16">
        <v>0</v>
      </c>
      <c r="K19" s="16">
        <v>0</v>
      </c>
      <c r="L19" s="16">
        <v>0</v>
      </c>
      <c r="M19" s="17">
        <f t="shared" si="1"/>
        <v>1538</v>
      </c>
      <c r="N19" s="86">
        <v>38</v>
      </c>
      <c r="O19" s="3"/>
      <c r="P19" s="3"/>
      <c r="Q19" s="3"/>
      <c r="R19" s="3"/>
    </row>
    <row r="20" spans="1:18" x14ac:dyDescent="0.3">
      <c r="A20" s="1">
        <f t="shared" si="0"/>
        <v>43724</v>
      </c>
      <c r="B20" s="2" t="s">
        <v>29</v>
      </c>
      <c r="C20" s="15">
        <v>10</v>
      </c>
      <c r="D20" s="59" t="s">
        <v>30</v>
      </c>
      <c r="E20" s="13">
        <v>14</v>
      </c>
      <c r="F20" s="13">
        <v>0</v>
      </c>
      <c r="G20" s="13">
        <v>0</v>
      </c>
      <c r="H20" s="83">
        <f t="shared" si="2"/>
        <v>14</v>
      </c>
      <c r="I20" s="105">
        <f>H20+'15.09'!I20</f>
        <v>2673</v>
      </c>
      <c r="J20" s="16">
        <v>2</v>
      </c>
      <c r="K20" s="16">
        <v>2</v>
      </c>
      <c r="L20" s="16">
        <v>2</v>
      </c>
      <c r="M20" s="17">
        <f t="shared" si="1"/>
        <v>2594</v>
      </c>
      <c r="N20" s="86">
        <v>77</v>
      </c>
      <c r="O20" s="3"/>
      <c r="P20" s="3"/>
      <c r="Q20" s="3"/>
      <c r="R20" s="3"/>
    </row>
    <row r="21" spans="1:18" ht="22.2" customHeight="1" x14ac:dyDescent="0.3">
      <c r="A21" s="1">
        <f t="shared" si="0"/>
        <v>43724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H21+'15.09'!I21</f>
        <v>234</v>
      </c>
      <c r="J21" s="16"/>
      <c r="K21" s="16"/>
      <c r="L21" s="16"/>
      <c r="M21" s="17">
        <f t="shared" si="1"/>
        <v>229</v>
      </c>
      <c r="N21" s="86">
        <v>5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H22+'15.09'!I22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43724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137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137</v>
      </c>
      <c r="I24" s="94">
        <f t="shared" si="3"/>
        <v>26700</v>
      </c>
      <c r="J24" s="92">
        <f t="shared" si="3"/>
        <v>62</v>
      </c>
      <c r="K24" s="92">
        <f t="shared" si="3"/>
        <v>28</v>
      </c>
      <c r="L24" s="92">
        <f t="shared" si="3"/>
        <v>15</v>
      </c>
      <c r="M24" s="95">
        <f t="shared" si="3"/>
        <v>25892</v>
      </c>
      <c r="N24" s="96">
        <f t="shared" si="3"/>
        <v>746</v>
      </c>
      <c r="O24" s="3"/>
      <c r="P24" s="3"/>
      <c r="Q24" s="3"/>
      <c r="R24" s="3"/>
    </row>
    <row r="25" spans="1:18" x14ac:dyDescent="0.3">
      <c r="A25" s="1">
        <f t="shared" ref="A25:A88" si="4">$N$3</f>
        <v>43724</v>
      </c>
      <c r="B25" s="2">
        <v>1</v>
      </c>
      <c r="C25" s="78"/>
      <c r="D25" s="79" t="s">
        <v>119</v>
      </c>
      <c r="E25" s="97">
        <f>E75</f>
        <v>56</v>
      </c>
      <c r="F25" s="98">
        <f t="shared" ref="F25:N25" si="5">F75</f>
        <v>0</v>
      </c>
      <c r="G25" s="98">
        <f t="shared" si="5"/>
        <v>0</v>
      </c>
      <c r="H25" s="99">
        <f t="shared" si="5"/>
        <v>56</v>
      </c>
      <c r="I25" s="97">
        <f t="shared" si="5"/>
        <v>18479</v>
      </c>
      <c r="J25" s="98">
        <f t="shared" si="5"/>
        <v>101</v>
      </c>
      <c r="K25" s="98">
        <f t="shared" si="5"/>
        <v>74</v>
      </c>
      <c r="L25" s="100">
        <f t="shared" si="5"/>
        <v>49</v>
      </c>
      <c r="M25" s="101">
        <f t="shared" si="5"/>
        <v>18141</v>
      </c>
      <c r="N25" s="102">
        <f t="shared" si="5"/>
        <v>237</v>
      </c>
      <c r="O25" s="3"/>
      <c r="P25" s="3"/>
      <c r="Q25" s="3"/>
      <c r="R25" s="3"/>
    </row>
    <row r="26" spans="1:18" x14ac:dyDescent="0.3">
      <c r="A26" s="1">
        <f t="shared" si="4"/>
        <v>43724</v>
      </c>
      <c r="B26" s="2">
        <v>1</v>
      </c>
      <c r="C26" s="78"/>
      <c r="D26" s="79" t="s">
        <v>154</v>
      </c>
      <c r="E26" s="97">
        <f>E24+E25</f>
        <v>193</v>
      </c>
      <c r="F26" s="98">
        <f t="shared" ref="F26:N26" si="6">F24+F25</f>
        <v>0</v>
      </c>
      <c r="G26" s="98">
        <f t="shared" si="6"/>
        <v>0</v>
      </c>
      <c r="H26" s="99">
        <f t="shared" si="6"/>
        <v>193</v>
      </c>
      <c r="I26" s="97">
        <f t="shared" si="6"/>
        <v>45179</v>
      </c>
      <c r="J26" s="98">
        <f t="shared" si="6"/>
        <v>163</v>
      </c>
      <c r="K26" s="98">
        <f t="shared" si="6"/>
        <v>102</v>
      </c>
      <c r="L26" s="100">
        <f t="shared" si="6"/>
        <v>64</v>
      </c>
      <c r="M26" s="101">
        <f t="shared" si="6"/>
        <v>44033</v>
      </c>
      <c r="N26" s="102">
        <f t="shared" si="6"/>
        <v>983</v>
      </c>
      <c r="O26" s="3"/>
      <c r="P26" s="67"/>
      <c r="Q26" s="3"/>
      <c r="R26" s="3"/>
    </row>
    <row r="27" spans="1:18" x14ac:dyDescent="0.3">
      <c r="A27" s="1">
        <f t="shared" si="4"/>
        <v>43724</v>
      </c>
      <c r="B27" s="2">
        <v>1</v>
      </c>
      <c r="C27" s="80"/>
      <c r="D27" s="81" t="s">
        <v>120</v>
      </c>
      <c r="E27" s="97">
        <f>SUM(E28:E35)</f>
        <v>460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460</v>
      </c>
      <c r="I27" s="97">
        <f t="shared" si="7"/>
        <v>36660</v>
      </c>
      <c r="J27" s="98">
        <f t="shared" si="7"/>
        <v>40</v>
      </c>
      <c r="K27" s="98">
        <f t="shared" si="7"/>
        <v>14</v>
      </c>
      <c r="L27" s="100">
        <f t="shared" si="7"/>
        <v>4</v>
      </c>
      <c r="M27" s="101">
        <f t="shared" si="7"/>
        <v>35096</v>
      </c>
      <c r="N27" s="102">
        <f t="shared" si="7"/>
        <v>1524</v>
      </c>
      <c r="O27" s="3"/>
      <c r="P27" s="3"/>
      <c r="Q27" s="3"/>
      <c r="R27" s="3"/>
    </row>
    <row r="28" spans="1:18" x14ac:dyDescent="0.3">
      <c r="A28" s="1">
        <f t="shared" si="4"/>
        <v>43724</v>
      </c>
      <c r="B28" s="2" t="s">
        <v>31</v>
      </c>
      <c r="C28" s="12">
        <v>1</v>
      </c>
      <c r="D28" s="48" t="s">
        <v>32</v>
      </c>
      <c r="E28" s="13">
        <v>101</v>
      </c>
      <c r="F28" s="13">
        <v>0</v>
      </c>
      <c r="G28" s="13">
        <v>0</v>
      </c>
      <c r="H28" s="82">
        <f t="shared" ref="H28:H35" si="8">SUM(E28:G28)</f>
        <v>101</v>
      </c>
      <c r="I28" s="104">
        <f>H28+'15.09'!I28</f>
        <v>9191</v>
      </c>
      <c r="J28" s="13">
        <v>9</v>
      </c>
      <c r="K28" s="13">
        <v>2</v>
      </c>
      <c r="L28" s="13">
        <v>1</v>
      </c>
      <c r="M28" s="14">
        <f t="shared" ref="M28:M35" si="9">I28-N28-J28</f>
        <v>8888</v>
      </c>
      <c r="N28" s="85">
        <v>294</v>
      </c>
      <c r="O28" s="3"/>
      <c r="P28" s="3"/>
      <c r="Q28" s="3"/>
      <c r="R28" s="3"/>
    </row>
    <row r="29" spans="1:18" x14ac:dyDescent="0.3">
      <c r="A29" s="1">
        <f t="shared" si="4"/>
        <v>43724</v>
      </c>
      <c r="B29" s="2" t="s">
        <v>33</v>
      </c>
      <c r="C29" s="15">
        <v>2</v>
      </c>
      <c r="D29" s="50" t="s">
        <v>156</v>
      </c>
      <c r="E29" s="13">
        <v>41</v>
      </c>
      <c r="F29" s="13">
        <v>0</v>
      </c>
      <c r="G29" s="13">
        <v>0</v>
      </c>
      <c r="H29" s="83">
        <f t="shared" si="8"/>
        <v>41</v>
      </c>
      <c r="I29" s="105">
        <f>H29+'15.09'!I29</f>
        <v>6229</v>
      </c>
      <c r="J29" s="16">
        <v>5</v>
      </c>
      <c r="K29" s="16">
        <v>2</v>
      </c>
      <c r="L29" s="16">
        <v>0</v>
      </c>
      <c r="M29" s="17">
        <f t="shared" si="9"/>
        <v>6035</v>
      </c>
      <c r="N29" s="86">
        <v>189</v>
      </c>
      <c r="O29" s="3"/>
      <c r="P29" s="3"/>
      <c r="Q29" s="3"/>
      <c r="R29" s="3"/>
    </row>
    <row r="30" spans="1:18" x14ac:dyDescent="0.3">
      <c r="A30" s="1">
        <f t="shared" si="4"/>
        <v>43724</v>
      </c>
      <c r="B30" s="2" t="s">
        <v>35</v>
      </c>
      <c r="C30" s="15">
        <v>3</v>
      </c>
      <c r="D30" s="50" t="s">
        <v>36</v>
      </c>
      <c r="E30" s="13">
        <v>188</v>
      </c>
      <c r="F30" s="13">
        <v>0</v>
      </c>
      <c r="G30" s="13">
        <v>0</v>
      </c>
      <c r="H30" s="83">
        <f t="shared" si="8"/>
        <v>188</v>
      </c>
      <c r="I30" s="105">
        <f>H30+'15.09'!I30</f>
        <v>7406</v>
      </c>
      <c r="J30" s="16">
        <v>10</v>
      </c>
      <c r="K30" s="16">
        <v>7</v>
      </c>
      <c r="L30" s="16">
        <v>2</v>
      </c>
      <c r="M30" s="17">
        <f t="shared" si="9"/>
        <v>6773</v>
      </c>
      <c r="N30" s="86">
        <v>623</v>
      </c>
      <c r="O30" s="3"/>
      <c r="P30" s="3"/>
      <c r="Q30" s="3"/>
      <c r="R30" s="3"/>
    </row>
    <row r="31" spans="1:18" x14ac:dyDescent="0.3">
      <c r="A31" s="1">
        <f t="shared" si="4"/>
        <v>43724</v>
      </c>
      <c r="B31" s="2" t="s">
        <v>37</v>
      </c>
      <c r="C31" s="15">
        <v>4</v>
      </c>
      <c r="D31" s="50" t="s">
        <v>38</v>
      </c>
      <c r="E31" s="13">
        <v>10</v>
      </c>
      <c r="F31" s="13">
        <v>0</v>
      </c>
      <c r="G31" s="13">
        <v>0</v>
      </c>
      <c r="H31" s="83">
        <f t="shared" si="8"/>
        <v>10</v>
      </c>
      <c r="I31" s="105">
        <f>H31+'15.09'!I31</f>
        <v>1871</v>
      </c>
      <c r="J31" s="16">
        <v>4</v>
      </c>
      <c r="K31" s="16">
        <v>1</v>
      </c>
      <c r="L31" s="16">
        <v>1</v>
      </c>
      <c r="M31" s="17">
        <f t="shared" si="9"/>
        <v>1836</v>
      </c>
      <c r="N31" s="86">
        <v>31</v>
      </c>
      <c r="O31" s="3"/>
      <c r="P31" s="3"/>
      <c r="Q31" s="3"/>
      <c r="R31" s="3"/>
    </row>
    <row r="32" spans="1:18" x14ac:dyDescent="0.3">
      <c r="A32" s="1">
        <f t="shared" si="4"/>
        <v>43724</v>
      </c>
      <c r="B32" s="2" t="s">
        <v>39</v>
      </c>
      <c r="C32" s="15">
        <v>5</v>
      </c>
      <c r="D32" s="50" t="s">
        <v>40</v>
      </c>
      <c r="E32" s="13">
        <v>36</v>
      </c>
      <c r="F32" s="13">
        <v>0</v>
      </c>
      <c r="G32" s="13">
        <v>0</v>
      </c>
      <c r="H32" s="83">
        <f t="shared" si="8"/>
        <v>36</v>
      </c>
      <c r="I32" s="105">
        <f>H32+'15.09'!I32</f>
        <v>3946</v>
      </c>
      <c r="J32" s="16">
        <v>4</v>
      </c>
      <c r="K32" s="16">
        <v>0</v>
      </c>
      <c r="L32" s="16">
        <v>0</v>
      </c>
      <c r="M32" s="17">
        <f t="shared" si="9"/>
        <v>3832</v>
      </c>
      <c r="N32" s="86">
        <v>110</v>
      </c>
      <c r="O32" s="3"/>
      <c r="P32" s="3"/>
      <c r="Q32" s="3"/>
      <c r="R32" s="3"/>
    </row>
    <row r="33" spans="1:18" x14ac:dyDescent="0.3">
      <c r="A33" s="1">
        <f t="shared" si="4"/>
        <v>43724</v>
      </c>
      <c r="B33" s="2" t="s">
        <v>41</v>
      </c>
      <c r="C33" s="15">
        <v>6</v>
      </c>
      <c r="D33" s="50" t="s">
        <v>42</v>
      </c>
      <c r="E33" s="13">
        <v>60</v>
      </c>
      <c r="F33" s="13">
        <v>0</v>
      </c>
      <c r="G33" s="13">
        <v>0</v>
      </c>
      <c r="H33" s="83">
        <f t="shared" si="8"/>
        <v>60</v>
      </c>
      <c r="I33" s="105">
        <f>H33+'15.09'!I33</f>
        <v>5079</v>
      </c>
      <c r="J33" s="16">
        <v>5</v>
      </c>
      <c r="K33" s="16">
        <v>2</v>
      </c>
      <c r="L33" s="16">
        <v>0</v>
      </c>
      <c r="M33" s="17">
        <f t="shared" si="9"/>
        <v>4881</v>
      </c>
      <c r="N33" s="86">
        <v>193</v>
      </c>
      <c r="O33" s="3"/>
      <c r="P33" s="3"/>
      <c r="Q33" s="3"/>
      <c r="R33" s="3"/>
    </row>
    <row r="34" spans="1:18" x14ac:dyDescent="0.3">
      <c r="A34" s="1">
        <f t="shared" si="4"/>
        <v>43724</v>
      </c>
      <c r="B34" s="2" t="s">
        <v>43</v>
      </c>
      <c r="C34" s="15">
        <v>7</v>
      </c>
      <c r="D34" s="50" t="s">
        <v>44</v>
      </c>
      <c r="E34" s="13">
        <v>8</v>
      </c>
      <c r="F34" s="13">
        <v>0</v>
      </c>
      <c r="G34" s="13">
        <v>0</v>
      </c>
      <c r="H34" s="83">
        <f t="shared" si="8"/>
        <v>8</v>
      </c>
      <c r="I34" s="105">
        <f>H34+'15.09'!I34</f>
        <v>884</v>
      </c>
      <c r="J34" s="16">
        <v>0</v>
      </c>
      <c r="K34" s="16">
        <v>0</v>
      </c>
      <c r="L34" s="16">
        <v>0</v>
      </c>
      <c r="M34" s="17">
        <f t="shared" si="9"/>
        <v>861</v>
      </c>
      <c r="N34" s="86">
        <v>23</v>
      </c>
      <c r="O34" s="3"/>
      <c r="P34" s="3"/>
      <c r="Q34" s="3"/>
      <c r="R34" s="3"/>
    </row>
    <row r="35" spans="1:18" x14ac:dyDescent="0.3">
      <c r="A35" s="1">
        <f t="shared" si="4"/>
        <v>43724</v>
      </c>
      <c r="B35" s="2" t="s">
        <v>45</v>
      </c>
      <c r="C35" s="20">
        <v>8</v>
      </c>
      <c r="D35" s="54" t="s">
        <v>46</v>
      </c>
      <c r="E35" s="13">
        <v>16</v>
      </c>
      <c r="F35" s="13">
        <v>0</v>
      </c>
      <c r="G35" s="13">
        <v>0</v>
      </c>
      <c r="H35" s="84">
        <f t="shared" si="8"/>
        <v>16</v>
      </c>
      <c r="I35" s="106">
        <f>H35+'15.09'!I35</f>
        <v>2054</v>
      </c>
      <c r="J35" s="18">
        <v>3</v>
      </c>
      <c r="K35" s="18">
        <v>0</v>
      </c>
      <c r="L35" s="18">
        <v>0</v>
      </c>
      <c r="M35" s="19">
        <f t="shared" si="9"/>
        <v>1990</v>
      </c>
      <c r="N35" s="87">
        <v>61</v>
      </c>
      <c r="O35" s="3"/>
      <c r="P35" s="3"/>
      <c r="Q35" s="3"/>
      <c r="R35" s="3"/>
    </row>
    <row r="36" spans="1:18" x14ac:dyDescent="0.3">
      <c r="A36" s="1">
        <f t="shared" si="4"/>
        <v>43724</v>
      </c>
      <c r="B36" s="2">
        <v>1</v>
      </c>
      <c r="C36" s="103"/>
      <c r="D36" s="22" t="s">
        <v>47</v>
      </c>
      <c r="E36" s="23">
        <f>SUM(E26:E27)</f>
        <v>653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653</v>
      </c>
      <c r="I36" s="23">
        <f t="shared" si="10"/>
        <v>81839</v>
      </c>
      <c r="J36" s="23">
        <f t="shared" si="10"/>
        <v>203</v>
      </c>
      <c r="K36" s="23">
        <f t="shared" si="10"/>
        <v>116</v>
      </c>
      <c r="L36" s="23">
        <f t="shared" si="10"/>
        <v>68</v>
      </c>
      <c r="M36" s="23">
        <f t="shared" si="10"/>
        <v>79129</v>
      </c>
      <c r="N36" s="23">
        <f t="shared" si="10"/>
        <v>2507</v>
      </c>
      <c r="O36" s="3"/>
      <c r="P36" s="3"/>
      <c r="Q36" s="3"/>
      <c r="R36" s="3"/>
    </row>
    <row r="37" spans="1:18" ht="21.6" customHeight="1" x14ac:dyDescent="0.3">
      <c r="A37" s="1">
        <f t="shared" si="4"/>
        <v>43724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43724</v>
      </c>
      <c r="B38" s="64">
        <v>1</v>
      </c>
      <c r="C38" s="69"/>
      <c r="D38" s="306" t="s">
        <v>179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43724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43724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43724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43724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43724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56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237</v>
      </c>
      <c r="O43" s="3"/>
      <c r="P43" s="3"/>
      <c r="Q43" s="3"/>
      <c r="R43" s="3"/>
    </row>
    <row r="44" spans="1:18" ht="58.2" customHeight="1" x14ac:dyDescent="0.3">
      <c r="A44" s="1">
        <f t="shared" si="4"/>
        <v>43724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33" t="s">
        <v>142</v>
      </c>
      <c r="I44" s="65" t="str">
        <f>"me©‡gvU fwZ© 
= "&amp;I75</f>
        <v>me©‡gvU fwZ© 
= 18479</v>
      </c>
      <c r="J44" s="65" t="str">
        <f>"ch©v‡jvPbvi Rb¨ †cÖwiZ g„„Zz¨ 
= "&amp;J75</f>
        <v>ch©v‡jvPbvi Rb¨ †cÖwiZ g„„Zz¨ 
= 101</v>
      </c>
      <c r="K44" s="65" t="str">
        <f>"ch©v‡jvPbv m¤úbœK…Z g„„Zz¨ 
= "&amp;K75</f>
        <v>ch©v‡jvPbv m¤úbœK…Z g„„Zz¨ 
= 74</v>
      </c>
      <c r="L44" s="65" t="str">
        <f>"wbwðZ g„„Zz¨ 
= "&amp;L75</f>
        <v>wbwðZ g„„Zz¨ 
= 49</v>
      </c>
      <c r="M44" s="65" t="str">
        <f>"QvocÎ cÖvß †ivMx
 = "&amp;M75</f>
        <v>QvocÎ cÖvß †ivMx
 = 18141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43724</v>
      </c>
      <c r="B45" s="2" t="s">
        <v>61</v>
      </c>
      <c r="C45" s="28">
        <v>1</v>
      </c>
      <c r="D45" s="48" t="s">
        <v>62</v>
      </c>
      <c r="E45" s="13">
        <v>2</v>
      </c>
      <c r="F45" s="13">
        <v>0</v>
      </c>
      <c r="G45" s="13">
        <v>0</v>
      </c>
      <c r="H45" s="82">
        <f t="shared" ref="H45:H74" si="11">SUM(E45:G45)</f>
        <v>2</v>
      </c>
      <c r="I45" s="104">
        <f>H45+'15.09'!I45</f>
        <v>1159</v>
      </c>
      <c r="J45" s="13">
        <v>3</v>
      </c>
      <c r="K45" s="13">
        <v>2</v>
      </c>
      <c r="L45" s="13">
        <v>1</v>
      </c>
      <c r="M45" s="14">
        <f t="shared" ref="M45:M74" si="12">I45-N45-J45</f>
        <v>1143</v>
      </c>
      <c r="N45" s="85">
        <v>13</v>
      </c>
      <c r="O45" s="3"/>
      <c r="P45" s="3"/>
      <c r="Q45" s="3"/>
      <c r="R45" s="3"/>
    </row>
    <row r="46" spans="1:18" ht="17.55" customHeight="1" x14ac:dyDescent="0.3">
      <c r="A46" s="1">
        <f t="shared" si="4"/>
        <v>43724</v>
      </c>
      <c r="B46" s="2" t="s">
        <v>15</v>
      </c>
      <c r="C46" s="33">
        <v>2</v>
      </c>
      <c r="D46" s="50" t="s">
        <v>16</v>
      </c>
      <c r="E46" s="13">
        <v>6</v>
      </c>
      <c r="F46" s="13">
        <v>0</v>
      </c>
      <c r="G46" s="13">
        <v>0</v>
      </c>
      <c r="H46" s="83">
        <f t="shared" si="11"/>
        <v>6</v>
      </c>
      <c r="I46" s="105">
        <f>H46+'15.09'!I46</f>
        <v>1723</v>
      </c>
      <c r="J46" s="16">
        <v>10</v>
      </c>
      <c r="K46" s="16">
        <v>6</v>
      </c>
      <c r="L46" s="16">
        <v>4</v>
      </c>
      <c r="M46" s="17">
        <f t="shared" si="12"/>
        <v>1685</v>
      </c>
      <c r="N46" s="86">
        <v>28</v>
      </c>
      <c r="O46" s="3"/>
      <c r="P46" s="3"/>
      <c r="Q46" s="3"/>
      <c r="R46" s="3"/>
    </row>
    <row r="47" spans="1:18" ht="17.55" customHeight="1" x14ac:dyDescent="0.3">
      <c r="A47" s="1">
        <f t="shared" si="4"/>
        <v>43724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H47+'15.09'!I47</f>
        <v>622</v>
      </c>
      <c r="J47" s="16">
        <v>4</v>
      </c>
      <c r="K47" s="16">
        <v>2</v>
      </c>
      <c r="L47" s="16">
        <v>1</v>
      </c>
      <c r="M47" s="17">
        <f t="shared" si="12"/>
        <v>613</v>
      </c>
      <c r="N47" s="86">
        <v>5</v>
      </c>
      <c r="O47" s="3"/>
      <c r="P47" s="3"/>
      <c r="Q47" s="3"/>
      <c r="R47" s="3"/>
    </row>
    <row r="48" spans="1:18" ht="17.55" customHeight="1" x14ac:dyDescent="0.3">
      <c r="A48" s="1">
        <f t="shared" si="4"/>
        <v>43724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H48+'15.09'!I48</f>
        <v>703</v>
      </c>
      <c r="J48" s="16">
        <v>7</v>
      </c>
      <c r="K48" s="16">
        <v>5</v>
      </c>
      <c r="L48" s="16">
        <v>3</v>
      </c>
      <c r="M48" s="17">
        <f t="shared" si="12"/>
        <v>685</v>
      </c>
      <c r="N48" s="86">
        <v>11</v>
      </c>
      <c r="O48" s="3"/>
      <c r="P48" s="3"/>
      <c r="Q48" s="3"/>
      <c r="R48" s="3"/>
    </row>
    <row r="49" spans="1:18" ht="17.55" customHeight="1" x14ac:dyDescent="0.3">
      <c r="A49" s="1">
        <f t="shared" si="4"/>
        <v>43724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H49+'15.09'!I49</f>
        <v>851</v>
      </c>
      <c r="J49" s="16">
        <v>12</v>
      </c>
      <c r="K49" s="16">
        <v>10</v>
      </c>
      <c r="L49" s="16">
        <v>10</v>
      </c>
      <c r="M49" s="17">
        <f t="shared" si="12"/>
        <v>834</v>
      </c>
      <c r="N49" s="86">
        <v>5</v>
      </c>
      <c r="O49" s="3"/>
      <c r="P49" s="3"/>
      <c r="Q49" s="3"/>
      <c r="R49" s="3"/>
    </row>
    <row r="50" spans="1:18" ht="17.55" customHeight="1" x14ac:dyDescent="0.3">
      <c r="A50" s="1">
        <f t="shared" si="4"/>
        <v>43724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H50+'15.09'!I50</f>
        <v>94</v>
      </c>
      <c r="J50" s="16"/>
      <c r="K50" s="16"/>
      <c r="L50" s="16">
        <v>0</v>
      </c>
      <c r="M50" s="17">
        <f t="shared" si="12"/>
        <v>93</v>
      </c>
      <c r="N50" s="86">
        <v>1</v>
      </c>
      <c r="O50" s="3"/>
      <c r="P50" s="3"/>
      <c r="Q50" s="3"/>
      <c r="R50" s="3"/>
    </row>
    <row r="51" spans="1:18" ht="17.55" customHeight="1" x14ac:dyDescent="0.3">
      <c r="A51" s="1">
        <f t="shared" si="4"/>
        <v>43724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H51+'15.09'!I51</f>
        <v>267</v>
      </c>
      <c r="J51" s="16">
        <v>2</v>
      </c>
      <c r="K51" s="16">
        <v>2</v>
      </c>
      <c r="L51" s="16">
        <v>1</v>
      </c>
      <c r="M51" s="17">
        <f t="shared" si="12"/>
        <v>263</v>
      </c>
      <c r="N51" s="86">
        <v>2</v>
      </c>
      <c r="O51" s="3"/>
      <c r="P51" s="3"/>
      <c r="Q51" s="3"/>
      <c r="R51" s="3"/>
    </row>
    <row r="52" spans="1:18" ht="17.55" customHeight="1" x14ac:dyDescent="0.3">
      <c r="A52" s="1">
        <f t="shared" si="4"/>
        <v>43724</v>
      </c>
      <c r="B52" s="2" t="s">
        <v>71</v>
      </c>
      <c r="C52" s="33">
        <v>8</v>
      </c>
      <c r="D52" s="50" t="s">
        <v>72</v>
      </c>
      <c r="E52" s="13">
        <v>3</v>
      </c>
      <c r="F52" s="13">
        <v>0</v>
      </c>
      <c r="G52" s="13">
        <v>0</v>
      </c>
      <c r="H52" s="83">
        <f t="shared" si="11"/>
        <v>3</v>
      </c>
      <c r="I52" s="105">
        <f>H52+'15.09'!I52</f>
        <v>323</v>
      </c>
      <c r="J52" s="16">
        <v>1</v>
      </c>
      <c r="K52" s="16">
        <v>1</v>
      </c>
      <c r="L52" s="16">
        <v>1</v>
      </c>
      <c r="M52" s="17">
        <f t="shared" si="12"/>
        <v>316</v>
      </c>
      <c r="N52" s="86">
        <v>6</v>
      </c>
      <c r="O52" s="3"/>
      <c r="P52" s="3"/>
      <c r="Q52" s="3"/>
      <c r="R52" s="3"/>
    </row>
    <row r="53" spans="1:18" ht="17.55" customHeight="1" x14ac:dyDescent="0.3">
      <c r="A53" s="1">
        <f t="shared" si="4"/>
        <v>43724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H53+'15.09'!I53</f>
        <v>206</v>
      </c>
      <c r="J53" s="16">
        <v>1</v>
      </c>
      <c r="K53" s="16">
        <v>1</v>
      </c>
      <c r="L53" s="16">
        <v>0</v>
      </c>
      <c r="M53" s="17">
        <f t="shared" si="12"/>
        <v>205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43724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H54+'15.09'!I54</f>
        <v>1562</v>
      </c>
      <c r="J54" s="16">
        <v>1</v>
      </c>
      <c r="K54" s="16">
        <v>0</v>
      </c>
      <c r="L54" s="16">
        <v>0</v>
      </c>
      <c r="M54" s="17">
        <f t="shared" si="12"/>
        <v>1548</v>
      </c>
      <c r="N54" s="86">
        <v>13</v>
      </c>
      <c r="O54" s="3"/>
      <c r="P54" s="3"/>
      <c r="Q54" s="3"/>
      <c r="R54" s="3"/>
    </row>
    <row r="55" spans="1:18" ht="17.55" customHeight="1" x14ac:dyDescent="0.3">
      <c r="A55" s="1">
        <f t="shared" si="4"/>
        <v>43724</v>
      </c>
      <c r="B55" s="2" t="s">
        <v>77</v>
      </c>
      <c r="C55" s="33">
        <v>11</v>
      </c>
      <c r="D55" s="52" t="s">
        <v>78</v>
      </c>
      <c r="E55" s="13">
        <v>1</v>
      </c>
      <c r="F55" s="13">
        <v>0</v>
      </c>
      <c r="G55" s="13">
        <v>0</v>
      </c>
      <c r="H55" s="83">
        <f t="shared" si="11"/>
        <v>1</v>
      </c>
      <c r="I55" s="105">
        <f>H55+'15.09'!I55</f>
        <v>217</v>
      </c>
      <c r="J55" s="16"/>
      <c r="K55" s="16"/>
      <c r="L55" s="16">
        <v>0</v>
      </c>
      <c r="M55" s="17">
        <f t="shared" si="12"/>
        <v>215</v>
      </c>
      <c r="N55" s="86">
        <v>2</v>
      </c>
      <c r="O55" s="3"/>
      <c r="P55" s="3"/>
      <c r="Q55" s="3"/>
      <c r="R55" s="3"/>
    </row>
    <row r="56" spans="1:18" ht="17.55" customHeight="1" x14ac:dyDescent="0.3">
      <c r="A56" s="1">
        <f t="shared" si="4"/>
        <v>43724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H56+'15.09'!I56</f>
        <v>136</v>
      </c>
      <c r="J56" s="16">
        <v>1</v>
      </c>
      <c r="K56" s="16">
        <v>0</v>
      </c>
      <c r="L56" s="16">
        <v>0</v>
      </c>
      <c r="M56" s="17">
        <f t="shared" si="12"/>
        <v>134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43724</v>
      </c>
      <c r="B57" s="2" t="s">
        <v>81</v>
      </c>
      <c r="C57" s="33">
        <v>13</v>
      </c>
      <c r="D57" s="50" t="s">
        <v>82</v>
      </c>
      <c r="E57" s="13">
        <v>0</v>
      </c>
      <c r="F57" s="13">
        <v>0</v>
      </c>
      <c r="G57" s="13">
        <v>0</v>
      </c>
      <c r="H57" s="83">
        <f t="shared" si="11"/>
        <v>0</v>
      </c>
      <c r="I57" s="105">
        <f>H57+'15.09'!I57</f>
        <v>634</v>
      </c>
      <c r="J57" s="16">
        <v>4</v>
      </c>
      <c r="K57" s="16">
        <v>4</v>
      </c>
      <c r="L57" s="16">
        <v>1</v>
      </c>
      <c r="M57" s="17">
        <f t="shared" si="12"/>
        <v>619</v>
      </c>
      <c r="N57" s="86">
        <v>11</v>
      </c>
      <c r="O57" s="3"/>
      <c r="P57" s="3"/>
      <c r="Q57" s="3"/>
      <c r="R57" s="3"/>
    </row>
    <row r="58" spans="1:18" ht="17.55" customHeight="1" x14ac:dyDescent="0.3">
      <c r="A58" s="1">
        <f t="shared" si="4"/>
        <v>43724</v>
      </c>
      <c r="B58" s="2" t="s">
        <v>83</v>
      </c>
      <c r="C58" s="33">
        <v>14</v>
      </c>
      <c r="D58" s="50" t="s">
        <v>84</v>
      </c>
      <c r="E58" s="13">
        <v>6</v>
      </c>
      <c r="F58" s="13">
        <v>0</v>
      </c>
      <c r="G58" s="13">
        <v>0</v>
      </c>
      <c r="H58" s="83">
        <f t="shared" si="11"/>
        <v>6</v>
      </c>
      <c r="I58" s="105">
        <f>H58+'15.09'!I58</f>
        <v>1282</v>
      </c>
      <c r="J58" s="16">
        <v>6</v>
      </c>
      <c r="K58" s="16">
        <v>3</v>
      </c>
      <c r="L58" s="16">
        <v>2</v>
      </c>
      <c r="M58" s="17">
        <f t="shared" si="12"/>
        <v>1253</v>
      </c>
      <c r="N58" s="86">
        <v>23</v>
      </c>
      <c r="O58" s="3"/>
      <c r="P58" s="3"/>
      <c r="Q58" s="3"/>
      <c r="R58" s="3"/>
    </row>
    <row r="59" spans="1:18" ht="17.55" customHeight="1" x14ac:dyDescent="0.3">
      <c r="A59" s="1">
        <f t="shared" si="4"/>
        <v>43724</v>
      </c>
      <c r="B59" s="2" t="s">
        <v>85</v>
      </c>
      <c r="C59" s="33">
        <v>15</v>
      </c>
      <c r="D59" s="50" t="s">
        <v>86</v>
      </c>
      <c r="E59" s="13">
        <v>2</v>
      </c>
      <c r="F59" s="13">
        <v>0</v>
      </c>
      <c r="G59" s="13">
        <v>0</v>
      </c>
      <c r="H59" s="83">
        <f t="shared" si="11"/>
        <v>2</v>
      </c>
      <c r="I59" s="105">
        <f>H59+'15.09'!I59</f>
        <v>721</v>
      </c>
      <c r="J59" s="16">
        <v>8</v>
      </c>
      <c r="K59" s="16">
        <v>7</v>
      </c>
      <c r="L59" s="16">
        <v>6</v>
      </c>
      <c r="M59" s="17">
        <f t="shared" si="12"/>
        <v>705</v>
      </c>
      <c r="N59" s="86">
        <v>8</v>
      </c>
      <c r="O59" s="3"/>
      <c r="P59" s="3"/>
      <c r="Q59" s="3"/>
      <c r="R59" s="3"/>
    </row>
    <row r="60" spans="1:18" ht="17.55" customHeight="1" x14ac:dyDescent="0.3">
      <c r="A60" s="1">
        <f t="shared" si="4"/>
        <v>43724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H60+'15.09'!I60</f>
        <v>341</v>
      </c>
      <c r="J60" s="16"/>
      <c r="K60" s="16"/>
      <c r="L60" s="16">
        <v>0</v>
      </c>
      <c r="M60" s="17">
        <f t="shared" si="12"/>
        <v>338</v>
      </c>
      <c r="N60" s="86">
        <v>3</v>
      </c>
      <c r="O60" s="3"/>
      <c r="P60" s="3"/>
      <c r="Q60" s="3"/>
      <c r="R60" s="3"/>
    </row>
    <row r="61" spans="1:18" ht="17.55" customHeight="1" x14ac:dyDescent="0.3">
      <c r="A61" s="1">
        <f t="shared" si="4"/>
        <v>43724</v>
      </c>
      <c r="B61" s="2" t="s">
        <v>89</v>
      </c>
      <c r="C61" s="33">
        <v>17</v>
      </c>
      <c r="D61" s="52" t="s">
        <v>90</v>
      </c>
      <c r="E61" s="13">
        <v>2</v>
      </c>
      <c r="F61" s="13">
        <v>0</v>
      </c>
      <c r="G61" s="13">
        <v>0</v>
      </c>
      <c r="H61" s="83">
        <f t="shared" si="11"/>
        <v>2</v>
      </c>
      <c r="I61" s="105">
        <f>H61+'15.09'!I61</f>
        <v>449</v>
      </c>
      <c r="J61" s="16"/>
      <c r="K61" s="16"/>
      <c r="L61" s="16">
        <v>0</v>
      </c>
      <c r="M61" s="17">
        <f t="shared" si="12"/>
        <v>440</v>
      </c>
      <c r="N61" s="86">
        <v>9</v>
      </c>
      <c r="O61" s="3"/>
      <c r="P61" s="3"/>
      <c r="Q61" s="3"/>
      <c r="R61" s="3"/>
    </row>
    <row r="62" spans="1:18" ht="17.55" customHeight="1" x14ac:dyDescent="0.3">
      <c r="A62" s="1">
        <f t="shared" si="4"/>
        <v>43724</v>
      </c>
      <c r="B62" s="2" t="s">
        <v>91</v>
      </c>
      <c r="C62" s="33">
        <v>18</v>
      </c>
      <c r="D62" s="50" t="s">
        <v>92</v>
      </c>
      <c r="E62" s="13">
        <v>1</v>
      </c>
      <c r="F62" s="13">
        <v>0</v>
      </c>
      <c r="G62" s="13">
        <v>0</v>
      </c>
      <c r="H62" s="83">
        <f t="shared" si="11"/>
        <v>1</v>
      </c>
      <c r="I62" s="105">
        <f>H62+'15.09'!I62</f>
        <v>810</v>
      </c>
      <c r="J62" s="16"/>
      <c r="K62" s="16"/>
      <c r="L62" s="16">
        <v>0</v>
      </c>
      <c r="M62" s="17">
        <f t="shared" si="12"/>
        <v>803</v>
      </c>
      <c r="N62" s="86">
        <v>7</v>
      </c>
      <c r="O62" s="3"/>
      <c r="P62" s="3"/>
      <c r="Q62" s="3"/>
      <c r="R62" s="3"/>
    </row>
    <row r="63" spans="1:18" ht="17.55" customHeight="1" x14ac:dyDescent="0.3">
      <c r="A63" s="1">
        <f t="shared" si="4"/>
        <v>43724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H63+'15.09'!I63</f>
        <v>761</v>
      </c>
      <c r="J63" s="16">
        <v>5</v>
      </c>
      <c r="K63" s="16">
        <v>5</v>
      </c>
      <c r="L63" s="16">
        <v>5</v>
      </c>
      <c r="M63" s="17">
        <f t="shared" si="12"/>
        <v>744</v>
      </c>
      <c r="N63" s="86">
        <v>12</v>
      </c>
      <c r="O63" s="3"/>
      <c r="P63" s="3"/>
      <c r="Q63" s="3"/>
      <c r="R63" s="3"/>
    </row>
    <row r="64" spans="1:18" ht="17.55" customHeight="1" x14ac:dyDescent="0.3">
      <c r="A64" s="1">
        <f t="shared" si="4"/>
        <v>43724</v>
      </c>
      <c r="B64" s="2" t="s">
        <v>95</v>
      </c>
      <c r="C64" s="33">
        <v>20</v>
      </c>
      <c r="D64" s="50" t="s">
        <v>96</v>
      </c>
      <c r="E64" s="13">
        <v>5</v>
      </c>
      <c r="F64" s="13">
        <v>0</v>
      </c>
      <c r="G64" s="13">
        <v>0</v>
      </c>
      <c r="H64" s="83">
        <f t="shared" si="11"/>
        <v>5</v>
      </c>
      <c r="I64" s="105">
        <f>H64+'15.09'!I64</f>
        <v>933</v>
      </c>
      <c r="J64" s="16"/>
      <c r="K64" s="16"/>
      <c r="L64" s="16">
        <v>0</v>
      </c>
      <c r="M64" s="17">
        <f t="shared" si="12"/>
        <v>922</v>
      </c>
      <c r="N64" s="86">
        <v>11</v>
      </c>
      <c r="O64" s="3"/>
      <c r="P64" s="3"/>
      <c r="Q64" s="3"/>
      <c r="R64" s="3"/>
    </row>
    <row r="65" spans="1:18" ht="17.55" customHeight="1" x14ac:dyDescent="0.3">
      <c r="A65" s="1">
        <f t="shared" si="4"/>
        <v>43724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H65+'15.09'!I65</f>
        <v>465</v>
      </c>
      <c r="J65" s="16">
        <v>4</v>
      </c>
      <c r="K65" s="16">
        <v>4</v>
      </c>
      <c r="L65" s="16">
        <v>4</v>
      </c>
      <c r="M65" s="17">
        <f t="shared" si="12"/>
        <v>458</v>
      </c>
      <c r="N65" s="86">
        <v>3</v>
      </c>
      <c r="O65" s="3"/>
      <c r="P65" s="3"/>
      <c r="Q65" s="3"/>
      <c r="R65" s="3"/>
    </row>
    <row r="66" spans="1:18" ht="17.55" customHeight="1" x14ac:dyDescent="0.3">
      <c r="A66" s="1">
        <f t="shared" si="4"/>
        <v>43724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H66+'15.09'!I66</f>
        <v>304</v>
      </c>
      <c r="J66" s="16">
        <v>7</v>
      </c>
      <c r="K66" s="16">
        <v>7</v>
      </c>
      <c r="L66" s="16">
        <v>3</v>
      </c>
      <c r="M66" s="17">
        <f t="shared" si="12"/>
        <v>296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43724</v>
      </c>
      <c r="B67" s="2" t="s">
        <v>101</v>
      </c>
      <c r="C67" s="33">
        <v>23</v>
      </c>
      <c r="D67" s="50" t="s">
        <v>102</v>
      </c>
      <c r="E67" s="13">
        <v>6</v>
      </c>
      <c r="F67" s="13">
        <v>0</v>
      </c>
      <c r="G67" s="13">
        <v>0</v>
      </c>
      <c r="H67" s="83">
        <f t="shared" si="11"/>
        <v>6</v>
      </c>
      <c r="I67" s="105">
        <f>H67+'15.09'!I67</f>
        <v>671</v>
      </c>
      <c r="J67" s="16">
        <v>7</v>
      </c>
      <c r="K67" s="16">
        <v>4</v>
      </c>
      <c r="L67" s="16">
        <v>4</v>
      </c>
      <c r="M67" s="17">
        <f t="shared" si="12"/>
        <v>652</v>
      </c>
      <c r="N67" s="86">
        <v>12</v>
      </c>
      <c r="O67" s="3"/>
      <c r="P67" s="3"/>
      <c r="Q67" s="3"/>
      <c r="R67" s="3"/>
    </row>
    <row r="68" spans="1:18" ht="17.55" customHeight="1" x14ac:dyDescent="0.3">
      <c r="A68" s="1">
        <f t="shared" si="4"/>
        <v>43724</v>
      </c>
      <c r="B68" s="2" t="s">
        <v>103</v>
      </c>
      <c r="C68" s="33">
        <v>24</v>
      </c>
      <c r="D68" s="50" t="s">
        <v>104</v>
      </c>
      <c r="E68" s="13">
        <v>1</v>
      </c>
      <c r="F68" s="13">
        <v>0</v>
      </c>
      <c r="G68" s="13">
        <v>0</v>
      </c>
      <c r="H68" s="83">
        <f t="shared" si="11"/>
        <v>1</v>
      </c>
      <c r="I68" s="105">
        <f>H68+'15.09'!I68</f>
        <v>353</v>
      </c>
      <c r="J68" s="16">
        <v>2</v>
      </c>
      <c r="K68" s="16">
        <v>2</v>
      </c>
      <c r="L68" s="16">
        <v>0</v>
      </c>
      <c r="M68" s="17">
        <f t="shared" si="12"/>
        <v>346</v>
      </c>
      <c r="N68" s="86">
        <v>5</v>
      </c>
      <c r="O68" s="3"/>
      <c r="P68" s="3"/>
      <c r="Q68" s="3"/>
      <c r="R68" s="3"/>
    </row>
    <row r="69" spans="1:18" ht="17.55" customHeight="1" x14ac:dyDescent="0.3">
      <c r="A69" s="1">
        <f t="shared" si="4"/>
        <v>43724</v>
      </c>
      <c r="B69" s="2" t="s">
        <v>105</v>
      </c>
      <c r="C69" s="33">
        <v>25</v>
      </c>
      <c r="D69" s="50" t="s">
        <v>106</v>
      </c>
      <c r="E69" s="13">
        <v>4</v>
      </c>
      <c r="F69" s="13">
        <v>0</v>
      </c>
      <c r="G69" s="13">
        <v>0</v>
      </c>
      <c r="H69" s="83">
        <f t="shared" si="11"/>
        <v>4</v>
      </c>
      <c r="I69" s="105">
        <f>H69+'15.09'!I69</f>
        <v>756</v>
      </c>
      <c r="J69" s="16">
        <v>2</v>
      </c>
      <c r="K69" s="16">
        <v>1</v>
      </c>
      <c r="L69" s="16">
        <v>0</v>
      </c>
      <c r="M69" s="17">
        <f t="shared" si="12"/>
        <v>737</v>
      </c>
      <c r="N69" s="86">
        <v>17</v>
      </c>
      <c r="O69" s="3"/>
      <c r="P69" s="3"/>
      <c r="Q69" s="3"/>
      <c r="R69" s="3"/>
    </row>
    <row r="70" spans="1:18" ht="17.55" customHeight="1" x14ac:dyDescent="0.3">
      <c r="A70" s="1">
        <f t="shared" si="4"/>
        <v>43724</v>
      </c>
      <c r="B70" s="2" t="s">
        <v>107</v>
      </c>
      <c r="C70" s="33">
        <v>26</v>
      </c>
      <c r="D70" s="50" t="s">
        <v>108</v>
      </c>
      <c r="E70" s="13">
        <v>6</v>
      </c>
      <c r="F70" s="13">
        <v>0</v>
      </c>
      <c r="G70" s="13">
        <v>0</v>
      </c>
      <c r="H70" s="83">
        <f t="shared" si="11"/>
        <v>6</v>
      </c>
      <c r="I70" s="105">
        <f>H70+'15.09'!I70</f>
        <v>728</v>
      </c>
      <c r="J70" s="16">
        <v>2</v>
      </c>
      <c r="K70" s="16">
        <v>2</v>
      </c>
      <c r="L70" s="16">
        <v>0</v>
      </c>
      <c r="M70" s="17">
        <f t="shared" si="12"/>
        <v>711</v>
      </c>
      <c r="N70" s="86">
        <v>15</v>
      </c>
      <c r="O70" s="3"/>
      <c r="P70" s="3"/>
      <c r="Q70" s="3"/>
      <c r="R70" s="3"/>
    </row>
    <row r="71" spans="1:18" ht="17.55" customHeight="1" x14ac:dyDescent="0.3">
      <c r="A71" s="1">
        <f t="shared" si="4"/>
        <v>43724</v>
      </c>
      <c r="B71" s="2" t="s">
        <v>109</v>
      </c>
      <c r="C71" s="33">
        <v>27</v>
      </c>
      <c r="D71" s="50" t="s">
        <v>110</v>
      </c>
      <c r="E71" s="13">
        <v>2</v>
      </c>
      <c r="F71" s="13">
        <v>0</v>
      </c>
      <c r="G71" s="13">
        <v>0</v>
      </c>
      <c r="H71" s="83">
        <f t="shared" si="11"/>
        <v>2</v>
      </c>
      <c r="I71" s="105">
        <f>H71+'15.09'!I71</f>
        <v>749</v>
      </c>
      <c r="J71" s="16"/>
      <c r="K71" s="16"/>
      <c r="L71" s="16">
        <v>0</v>
      </c>
      <c r="M71" s="17">
        <f t="shared" si="12"/>
        <v>743</v>
      </c>
      <c r="N71" s="86">
        <v>6</v>
      </c>
      <c r="O71" s="3"/>
      <c r="P71" s="3"/>
      <c r="Q71" s="3"/>
      <c r="R71" s="3"/>
    </row>
    <row r="72" spans="1:18" ht="17.55" customHeight="1" x14ac:dyDescent="0.3">
      <c r="A72" s="1">
        <f t="shared" si="4"/>
        <v>43724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H72+'15.09'!I72</f>
        <v>269</v>
      </c>
      <c r="J72" s="16"/>
      <c r="K72" s="16"/>
      <c r="L72" s="16">
        <v>0</v>
      </c>
      <c r="M72" s="17">
        <f t="shared" si="12"/>
        <v>264</v>
      </c>
      <c r="N72" s="86">
        <v>5</v>
      </c>
      <c r="O72" s="3"/>
      <c r="P72" s="3"/>
      <c r="Q72" s="3"/>
      <c r="R72" s="3"/>
    </row>
    <row r="73" spans="1:18" ht="17.55" customHeight="1" x14ac:dyDescent="0.3">
      <c r="A73" s="1">
        <f t="shared" si="4"/>
        <v>43724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H73+'15.09'!I73</f>
        <v>381</v>
      </c>
      <c r="J73" s="16">
        <v>3</v>
      </c>
      <c r="K73" s="16">
        <v>1</v>
      </c>
      <c r="L73" s="16">
        <v>1</v>
      </c>
      <c r="M73" s="17">
        <f t="shared" si="12"/>
        <v>376</v>
      </c>
      <c r="N73" s="86">
        <v>2</v>
      </c>
      <c r="O73" s="3"/>
      <c r="P73" s="3"/>
      <c r="Q73" s="3"/>
      <c r="R73" s="3"/>
    </row>
    <row r="74" spans="1:18" ht="17.55" customHeight="1" x14ac:dyDescent="0.3">
      <c r="A74" s="1">
        <f t="shared" si="4"/>
        <v>43724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H74+'15.09'!I74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43724</v>
      </c>
      <c r="B75" s="2">
        <v>1</v>
      </c>
      <c r="C75" s="29"/>
      <c r="D75" s="22" t="s">
        <v>117</v>
      </c>
      <c r="E75" s="23">
        <f>SUM(E45:E74)</f>
        <v>56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56</v>
      </c>
      <c r="I75" s="23">
        <f t="shared" si="13"/>
        <v>18479</v>
      </c>
      <c r="J75" s="23">
        <f t="shared" si="13"/>
        <v>101</v>
      </c>
      <c r="K75" s="23">
        <f t="shared" si="13"/>
        <v>74</v>
      </c>
      <c r="L75" s="23">
        <f t="shared" si="13"/>
        <v>49</v>
      </c>
      <c r="M75" s="23">
        <f t="shared" si="13"/>
        <v>18141</v>
      </c>
      <c r="N75" s="23">
        <f t="shared" si="13"/>
        <v>237</v>
      </c>
      <c r="O75" s="3"/>
      <c r="P75" s="3"/>
      <c r="Q75" s="3"/>
      <c r="R75" s="3"/>
    </row>
    <row r="76" spans="1:18" ht="17.55" customHeight="1" x14ac:dyDescent="0.3">
      <c r="A76" s="1">
        <f t="shared" si="4"/>
        <v>43724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43724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43724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43724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43724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43724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43724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43724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43724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43724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43724</v>
      </c>
      <c r="B86" s="2">
        <v>1</v>
      </c>
      <c r="E86" s="30"/>
    </row>
    <row r="87" spans="1:14" x14ac:dyDescent="0.3">
      <c r="A87" s="1">
        <f t="shared" si="4"/>
        <v>43724</v>
      </c>
      <c r="B87" s="2">
        <v>1</v>
      </c>
      <c r="E87" s="30"/>
    </row>
    <row r="88" spans="1:14" x14ac:dyDescent="0.3">
      <c r="A88" s="1">
        <f t="shared" si="4"/>
        <v>43724</v>
      </c>
      <c r="B88" s="2">
        <v>1</v>
      </c>
      <c r="E88" s="30"/>
    </row>
    <row r="89" spans="1:14" x14ac:dyDescent="0.3">
      <c r="A89" s="1">
        <f t="shared" ref="A89" si="14">$N$3</f>
        <v>43724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K38" sqref="K38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43723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43723</v>
      </c>
      <c r="B2" s="2">
        <v>1</v>
      </c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41"/>
      <c r="N2" s="132"/>
    </row>
    <row r="3" spans="1:20" ht="17.399999999999999" x14ac:dyDescent="0.3">
      <c r="A3" s="1">
        <f t="shared" si="0"/>
        <v>43723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43723</v>
      </c>
      <c r="O3" s="3"/>
      <c r="P3" s="3"/>
      <c r="Q3" s="3"/>
      <c r="R3" s="3"/>
    </row>
    <row r="4" spans="1:20" ht="17.399999999999999" x14ac:dyDescent="0.3">
      <c r="A4" s="1">
        <f t="shared" si="0"/>
        <v>43723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43723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43723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43723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43723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43723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619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2546</v>
      </c>
      <c r="O9" s="3"/>
      <c r="P9" s="3"/>
      <c r="Q9" s="40" t="str">
        <f>"24 N›Uvq ?? msL¨v = "&amp;H36</f>
        <v>24 N›Uvq ?? msL¨v = 619</v>
      </c>
    </row>
    <row r="10" spans="1:20" ht="57.6" x14ac:dyDescent="0.3">
      <c r="A10" s="1">
        <f t="shared" si="0"/>
        <v>43723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31" t="s">
        <v>142</v>
      </c>
      <c r="I10" s="65" t="str">
        <f>"me©‡gvU fwZ©
= "&amp;I36</f>
        <v>me©‡gvU fwZ©
= 81186</v>
      </c>
      <c r="J10" s="65" t="str">
        <f>"ch©v‡jvPbvi Rb¨ †cÖwiZ g„„Zz¨ 
= "&amp;J36</f>
        <v>ch©v‡jvPbvi Rb¨ †cÖwiZ g„„Zz¨ 
= 203</v>
      </c>
      <c r="K10" s="65" t="str">
        <f>"ch©v‡jvPbv m¤úbœK…Z g„„Zz¨ 
= "&amp;K36</f>
        <v>ch©v‡jvPbv m¤úbœK…Z g„„Zz¨ 
= 101</v>
      </c>
      <c r="L10" s="65" t="str">
        <f>"wbwðZ g„„Zz¨ 
= "&amp;L36</f>
        <v>wbwðZ g„„Zz¨ 
= 60</v>
      </c>
      <c r="M10" s="65" t="str">
        <f>"QvocÎ cÖvß †ivMx
 = "&amp;M36</f>
        <v>QvocÎ cÖvß †ivMx
 = 78437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43723</v>
      </c>
      <c r="B11" s="2" t="s">
        <v>9</v>
      </c>
      <c r="C11" s="12">
        <v>1</v>
      </c>
      <c r="D11" s="57" t="s">
        <v>10</v>
      </c>
      <c r="E11" s="13">
        <v>36</v>
      </c>
      <c r="F11" s="13">
        <v>0</v>
      </c>
      <c r="G11" s="13">
        <v>0</v>
      </c>
      <c r="H11" s="82">
        <f>SUM(E11:G11)</f>
        <v>36</v>
      </c>
      <c r="I11" s="104">
        <f>H11+'14.09'!I11</f>
        <v>7151</v>
      </c>
      <c r="J11" s="13">
        <v>23</v>
      </c>
      <c r="K11" s="13">
        <v>8</v>
      </c>
      <c r="L11" s="13">
        <v>3</v>
      </c>
      <c r="M11" s="14">
        <f t="shared" ref="M11:M23" si="1">I11-N11-J11</f>
        <v>6881</v>
      </c>
      <c r="N11" s="85">
        <v>247</v>
      </c>
      <c r="O11" s="3"/>
      <c r="P11" s="3"/>
      <c r="Q11" s="3"/>
      <c r="R11" s="3"/>
    </row>
    <row r="12" spans="1:20" x14ac:dyDescent="0.3">
      <c r="A12" s="1">
        <f t="shared" si="0"/>
        <v>43723</v>
      </c>
      <c r="B12" s="2" t="s">
        <v>11</v>
      </c>
      <c r="C12" s="15">
        <v>2</v>
      </c>
      <c r="D12" s="59" t="s">
        <v>144</v>
      </c>
      <c r="E12" s="13">
        <v>20</v>
      </c>
      <c r="F12" s="13">
        <v>0</v>
      </c>
      <c r="G12" s="13">
        <v>0</v>
      </c>
      <c r="H12" s="83">
        <f t="shared" ref="H12:H23" si="2">SUM(E12:G12)</f>
        <v>20</v>
      </c>
      <c r="I12" s="105">
        <f>H12+'14.09'!I12</f>
        <v>4119</v>
      </c>
      <c r="J12" s="16">
        <v>2</v>
      </c>
      <c r="K12" s="16">
        <v>0</v>
      </c>
      <c r="L12" s="16">
        <v>0</v>
      </c>
      <c r="M12" s="17">
        <f t="shared" si="1"/>
        <v>3933</v>
      </c>
      <c r="N12" s="86">
        <v>184</v>
      </c>
      <c r="O12" s="3"/>
      <c r="P12" s="3"/>
      <c r="Q12" s="3"/>
      <c r="R12" s="3"/>
    </row>
    <row r="13" spans="1:20" x14ac:dyDescent="0.3">
      <c r="A13" s="1">
        <f t="shared" si="0"/>
        <v>43723</v>
      </c>
      <c r="B13" s="2" t="s">
        <v>12</v>
      </c>
      <c r="C13" s="15">
        <v>3</v>
      </c>
      <c r="D13" s="59" t="s">
        <v>13</v>
      </c>
      <c r="E13" s="13">
        <v>3</v>
      </c>
      <c r="F13" s="13">
        <v>0</v>
      </c>
      <c r="G13" s="13">
        <v>0</v>
      </c>
      <c r="H13" s="83">
        <f t="shared" si="2"/>
        <v>3</v>
      </c>
      <c r="I13" s="105">
        <f>H13+'14.09'!I13</f>
        <v>1312</v>
      </c>
      <c r="J13" s="16">
        <v>10</v>
      </c>
      <c r="K13" s="16">
        <v>4</v>
      </c>
      <c r="L13" s="16">
        <v>4</v>
      </c>
      <c r="M13" s="17">
        <f t="shared" si="1"/>
        <v>1274</v>
      </c>
      <c r="N13" s="86">
        <v>28</v>
      </c>
      <c r="O13" s="3"/>
      <c r="Q13" s="3"/>
      <c r="R13" s="3"/>
    </row>
    <row r="14" spans="1:20" x14ac:dyDescent="0.3">
      <c r="A14" s="1">
        <f t="shared" si="0"/>
        <v>43723</v>
      </c>
      <c r="B14" s="2" t="s">
        <v>14</v>
      </c>
      <c r="C14" s="15">
        <v>4</v>
      </c>
      <c r="D14" s="59" t="s">
        <v>145</v>
      </c>
      <c r="E14" s="13">
        <v>10</v>
      </c>
      <c r="F14" s="13">
        <v>0</v>
      </c>
      <c r="G14" s="13">
        <v>0</v>
      </c>
      <c r="H14" s="83">
        <f t="shared" si="2"/>
        <v>10</v>
      </c>
      <c r="I14" s="105">
        <f>H14+'14.09'!I14</f>
        <v>3151</v>
      </c>
      <c r="J14" s="16">
        <v>7</v>
      </c>
      <c r="K14" s="16">
        <v>3</v>
      </c>
      <c r="L14" s="16">
        <v>0</v>
      </c>
      <c r="M14" s="17">
        <f t="shared" si="1"/>
        <v>3040</v>
      </c>
      <c r="N14" s="86">
        <v>104</v>
      </c>
      <c r="O14" s="3"/>
      <c r="P14" s="3"/>
      <c r="Q14" s="3"/>
      <c r="R14" s="3"/>
    </row>
    <row r="15" spans="1:20" ht="17.399999999999999" x14ac:dyDescent="0.3">
      <c r="A15" s="1">
        <f t="shared" si="0"/>
        <v>43723</v>
      </c>
      <c r="B15" s="2" t="s">
        <v>19</v>
      </c>
      <c r="C15" s="15">
        <v>5</v>
      </c>
      <c r="D15" s="59" t="s">
        <v>20</v>
      </c>
      <c r="E15" s="13">
        <v>8</v>
      </c>
      <c r="F15" s="13">
        <v>0</v>
      </c>
      <c r="G15" s="13">
        <v>0</v>
      </c>
      <c r="H15" s="83">
        <f t="shared" si="2"/>
        <v>8</v>
      </c>
      <c r="I15" s="105">
        <f>H15+'14.09'!I15</f>
        <v>1363</v>
      </c>
      <c r="J15" s="16">
        <v>3</v>
      </c>
      <c r="K15" s="16">
        <v>0</v>
      </c>
      <c r="L15" s="16">
        <v>0</v>
      </c>
      <c r="M15" s="17">
        <f t="shared" si="1"/>
        <v>1312</v>
      </c>
      <c r="N15" s="86">
        <v>48</v>
      </c>
      <c r="O15" s="3"/>
      <c r="P15" s="3"/>
      <c r="Q15" s="3"/>
      <c r="R15" s="3"/>
    </row>
    <row r="16" spans="1:20" ht="17.399999999999999" x14ac:dyDescent="0.3">
      <c r="A16" s="1">
        <f t="shared" si="0"/>
        <v>43723</v>
      </c>
      <c r="B16" s="2" t="s">
        <v>21</v>
      </c>
      <c r="C16" s="15">
        <v>6</v>
      </c>
      <c r="D16" s="61" t="s">
        <v>22</v>
      </c>
      <c r="E16" s="13">
        <v>3</v>
      </c>
      <c r="F16" s="13">
        <v>0</v>
      </c>
      <c r="G16" s="13">
        <v>0</v>
      </c>
      <c r="H16" s="83">
        <f t="shared" si="2"/>
        <v>3</v>
      </c>
      <c r="I16" s="105">
        <f>H16+'14.09'!I16</f>
        <v>957</v>
      </c>
      <c r="J16" s="16"/>
      <c r="K16" s="16"/>
      <c r="L16" s="16">
        <v>0</v>
      </c>
      <c r="M16" s="17">
        <f t="shared" si="1"/>
        <v>944</v>
      </c>
      <c r="N16" s="86">
        <v>13</v>
      </c>
      <c r="O16" s="3"/>
      <c r="P16" s="3"/>
      <c r="Q16" s="3"/>
      <c r="R16" s="3"/>
    </row>
    <row r="17" spans="1:18" x14ac:dyDescent="0.3">
      <c r="A17" s="1">
        <f t="shared" si="0"/>
        <v>43723</v>
      </c>
      <c r="B17" s="2" t="s">
        <v>23</v>
      </c>
      <c r="C17" s="15">
        <v>7</v>
      </c>
      <c r="D17" s="61" t="s">
        <v>24</v>
      </c>
      <c r="E17" s="13">
        <v>19</v>
      </c>
      <c r="F17" s="13">
        <v>0</v>
      </c>
      <c r="G17" s="13">
        <v>0</v>
      </c>
      <c r="H17" s="83">
        <f t="shared" si="2"/>
        <v>19</v>
      </c>
      <c r="I17" s="105">
        <f>H17+'14.09'!I17</f>
        <v>3639</v>
      </c>
      <c r="J17" s="16">
        <v>15</v>
      </c>
      <c r="K17" s="16">
        <v>3</v>
      </c>
      <c r="L17" s="16">
        <v>1</v>
      </c>
      <c r="M17" s="17">
        <f t="shared" si="1"/>
        <v>3583</v>
      </c>
      <c r="N17" s="86">
        <v>41</v>
      </c>
      <c r="O17" s="3"/>
      <c r="P17" s="3"/>
      <c r="Q17" s="3"/>
      <c r="R17" s="3"/>
    </row>
    <row r="18" spans="1:18" ht="17.399999999999999" x14ac:dyDescent="0.3">
      <c r="A18" s="1">
        <f t="shared" si="0"/>
        <v>43723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H18+'14.09'!I18</f>
        <v>336</v>
      </c>
      <c r="J18" s="16"/>
      <c r="K18" s="16"/>
      <c r="L18" s="16">
        <v>0</v>
      </c>
      <c r="M18" s="17">
        <f t="shared" si="1"/>
        <v>336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43723</v>
      </c>
      <c r="B19" s="2" t="s">
        <v>27</v>
      </c>
      <c r="C19" s="15">
        <v>9</v>
      </c>
      <c r="D19" s="61" t="s">
        <v>28</v>
      </c>
      <c r="E19" s="13">
        <v>4</v>
      </c>
      <c r="F19" s="13">
        <v>0</v>
      </c>
      <c r="G19" s="13">
        <v>0</v>
      </c>
      <c r="H19" s="83">
        <f t="shared" si="2"/>
        <v>4</v>
      </c>
      <c r="I19" s="105">
        <f>H19+'14.09'!I19</f>
        <v>1568</v>
      </c>
      <c r="J19" s="16">
        <v>0</v>
      </c>
      <c r="K19" s="16">
        <v>0</v>
      </c>
      <c r="L19" s="16">
        <v>0</v>
      </c>
      <c r="M19" s="17">
        <f t="shared" si="1"/>
        <v>1527</v>
      </c>
      <c r="N19" s="86">
        <v>41</v>
      </c>
      <c r="O19" s="3"/>
      <c r="P19" s="3"/>
      <c r="Q19" s="3"/>
      <c r="R19" s="3"/>
    </row>
    <row r="20" spans="1:18" x14ac:dyDescent="0.3">
      <c r="A20" s="1">
        <f t="shared" si="0"/>
        <v>43723</v>
      </c>
      <c r="B20" s="2" t="s">
        <v>29</v>
      </c>
      <c r="C20" s="15">
        <v>10</v>
      </c>
      <c r="D20" s="59" t="s">
        <v>30</v>
      </c>
      <c r="E20" s="13">
        <v>12</v>
      </c>
      <c r="F20" s="13">
        <v>0</v>
      </c>
      <c r="G20" s="13">
        <v>0</v>
      </c>
      <c r="H20" s="83">
        <f t="shared" si="2"/>
        <v>12</v>
      </c>
      <c r="I20" s="105">
        <f>H20+'14.09'!I20</f>
        <v>2659</v>
      </c>
      <c r="J20" s="16">
        <v>2</v>
      </c>
      <c r="K20" s="16">
        <v>2</v>
      </c>
      <c r="L20" s="16">
        <v>2</v>
      </c>
      <c r="M20" s="17">
        <f t="shared" si="1"/>
        <v>2578</v>
      </c>
      <c r="N20" s="86">
        <v>79</v>
      </c>
      <c r="O20" s="3"/>
      <c r="P20" s="3"/>
      <c r="Q20" s="3"/>
      <c r="R20" s="3"/>
    </row>
    <row r="21" spans="1:18" ht="22.2" customHeight="1" x14ac:dyDescent="0.3">
      <c r="A21" s="1">
        <f t="shared" si="0"/>
        <v>43723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H21+'14.09'!I21</f>
        <v>233</v>
      </c>
      <c r="J21" s="16"/>
      <c r="K21" s="16"/>
      <c r="L21" s="16"/>
      <c r="M21" s="17">
        <f t="shared" si="1"/>
        <v>229</v>
      </c>
      <c r="N21" s="86">
        <v>4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H22+'14.09'!I22</f>
        <v>75</v>
      </c>
      <c r="J22" s="16"/>
      <c r="K22" s="16"/>
      <c r="L22" s="16"/>
      <c r="M22" s="17">
        <f t="shared" si="1"/>
        <v>75</v>
      </c>
      <c r="N22" s="86">
        <v>0</v>
      </c>
      <c r="O22" s="3"/>
      <c r="P22" s="3"/>
      <c r="Q22" s="3"/>
      <c r="R22" s="3"/>
    </row>
    <row r="23" spans="1:18" ht="17.399999999999999" hidden="1" x14ac:dyDescent="0.3">
      <c r="A23" s="1">
        <f>$N$3</f>
        <v>43723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115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115</v>
      </c>
      <c r="I24" s="94">
        <f t="shared" si="3"/>
        <v>26563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25712</v>
      </c>
      <c r="N24" s="96">
        <f t="shared" si="3"/>
        <v>789</v>
      </c>
      <c r="O24" s="3"/>
      <c r="P24" s="3"/>
      <c r="Q24" s="3"/>
      <c r="R24" s="3"/>
    </row>
    <row r="25" spans="1:18" x14ac:dyDescent="0.3">
      <c r="A25" s="1">
        <f t="shared" ref="A25:A88" si="4">$N$3</f>
        <v>43723</v>
      </c>
      <c r="B25" s="2">
        <v>1</v>
      </c>
      <c r="C25" s="78"/>
      <c r="D25" s="79" t="s">
        <v>119</v>
      </c>
      <c r="E25" s="97">
        <f>E75</f>
        <v>48</v>
      </c>
      <c r="F25" s="98">
        <f t="shared" ref="F25:N25" si="5">F75</f>
        <v>0</v>
      </c>
      <c r="G25" s="98">
        <f t="shared" si="5"/>
        <v>0</v>
      </c>
      <c r="H25" s="99">
        <f t="shared" si="5"/>
        <v>48</v>
      </c>
      <c r="I25" s="97">
        <f t="shared" si="5"/>
        <v>18423</v>
      </c>
      <c r="J25" s="98">
        <f t="shared" si="5"/>
        <v>101</v>
      </c>
      <c r="K25" s="98">
        <f t="shared" si="5"/>
        <v>71</v>
      </c>
      <c r="L25" s="100">
        <f t="shared" si="5"/>
        <v>47</v>
      </c>
      <c r="M25" s="101">
        <f t="shared" si="5"/>
        <v>18078</v>
      </c>
      <c r="N25" s="102">
        <f t="shared" si="5"/>
        <v>244</v>
      </c>
      <c r="O25" s="3"/>
      <c r="P25" s="3"/>
      <c r="Q25" s="3"/>
      <c r="R25" s="3"/>
    </row>
    <row r="26" spans="1:18" x14ac:dyDescent="0.3">
      <c r="A26" s="1">
        <f t="shared" si="4"/>
        <v>43723</v>
      </c>
      <c r="B26" s="2">
        <v>1</v>
      </c>
      <c r="C26" s="78"/>
      <c r="D26" s="79" t="s">
        <v>154</v>
      </c>
      <c r="E26" s="97">
        <f>E24+E25</f>
        <v>163</v>
      </c>
      <c r="F26" s="98">
        <f t="shared" ref="F26:N26" si="6">F24+F25</f>
        <v>0</v>
      </c>
      <c r="G26" s="98">
        <f t="shared" si="6"/>
        <v>0</v>
      </c>
      <c r="H26" s="99">
        <f t="shared" si="6"/>
        <v>163</v>
      </c>
      <c r="I26" s="97">
        <f t="shared" si="6"/>
        <v>44986</v>
      </c>
      <c r="J26" s="98">
        <f t="shared" si="6"/>
        <v>163</v>
      </c>
      <c r="K26" s="98">
        <f t="shared" si="6"/>
        <v>91</v>
      </c>
      <c r="L26" s="100">
        <f t="shared" si="6"/>
        <v>57</v>
      </c>
      <c r="M26" s="101">
        <f t="shared" si="6"/>
        <v>43790</v>
      </c>
      <c r="N26" s="102">
        <f t="shared" si="6"/>
        <v>1033</v>
      </c>
      <c r="O26" s="3"/>
      <c r="P26" s="67"/>
      <c r="Q26" s="3"/>
      <c r="R26" s="3"/>
    </row>
    <row r="27" spans="1:18" x14ac:dyDescent="0.3">
      <c r="A27" s="1">
        <f t="shared" si="4"/>
        <v>43723</v>
      </c>
      <c r="B27" s="2">
        <v>1</v>
      </c>
      <c r="C27" s="80"/>
      <c r="D27" s="81" t="s">
        <v>120</v>
      </c>
      <c r="E27" s="97">
        <f>SUM(E28:E35)</f>
        <v>456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456</v>
      </c>
      <c r="I27" s="97">
        <f t="shared" si="7"/>
        <v>36200</v>
      </c>
      <c r="J27" s="98">
        <f t="shared" si="7"/>
        <v>40</v>
      </c>
      <c r="K27" s="98">
        <f t="shared" si="7"/>
        <v>10</v>
      </c>
      <c r="L27" s="100">
        <f t="shared" si="7"/>
        <v>3</v>
      </c>
      <c r="M27" s="101">
        <f t="shared" si="7"/>
        <v>34647</v>
      </c>
      <c r="N27" s="102">
        <f t="shared" si="7"/>
        <v>1513</v>
      </c>
      <c r="O27" s="3"/>
      <c r="P27" s="3"/>
      <c r="Q27" s="3"/>
      <c r="R27" s="3"/>
    </row>
    <row r="28" spans="1:18" x14ac:dyDescent="0.3">
      <c r="A28" s="1">
        <f t="shared" si="4"/>
        <v>43723</v>
      </c>
      <c r="B28" s="2" t="s">
        <v>31</v>
      </c>
      <c r="C28" s="12">
        <v>1</v>
      </c>
      <c r="D28" s="48" t="s">
        <v>32</v>
      </c>
      <c r="E28" s="13">
        <v>87</v>
      </c>
      <c r="F28" s="13">
        <v>0</v>
      </c>
      <c r="G28" s="13">
        <v>0</v>
      </c>
      <c r="H28" s="82">
        <f t="shared" ref="H28:H35" si="8">SUM(E28:G28)</f>
        <v>87</v>
      </c>
      <c r="I28" s="104">
        <f>H28+'14.09'!I28</f>
        <v>9090</v>
      </c>
      <c r="J28" s="13">
        <v>9</v>
      </c>
      <c r="K28" s="13">
        <v>1</v>
      </c>
      <c r="L28" s="13">
        <v>1</v>
      </c>
      <c r="M28" s="14">
        <f t="shared" ref="M28:M35" si="9">I28-N28-J28</f>
        <v>8813</v>
      </c>
      <c r="N28" s="85">
        <v>268</v>
      </c>
      <c r="O28" s="3"/>
      <c r="P28" s="3"/>
      <c r="Q28" s="3"/>
      <c r="R28" s="3"/>
    </row>
    <row r="29" spans="1:18" x14ac:dyDescent="0.3">
      <c r="A29" s="1">
        <f t="shared" si="4"/>
        <v>43723</v>
      </c>
      <c r="B29" s="2" t="s">
        <v>33</v>
      </c>
      <c r="C29" s="15">
        <v>2</v>
      </c>
      <c r="D29" s="50" t="s">
        <v>156</v>
      </c>
      <c r="E29" s="13">
        <v>54</v>
      </c>
      <c r="F29" s="13">
        <v>0</v>
      </c>
      <c r="G29" s="13">
        <v>0</v>
      </c>
      <c r="H29" s="83">
        <f t="shared" si="8"/>
        <v>54</v>
      </c>
      <c r="I29" s="105">
        <f>H29+'14.09'!I29</f>
        <v>6188</v>
      </c>
      <c r="J29" s="16">
        <v>5</v>
      </c>
      <c r="K29" s="16">
        <v>1</v>
      </c>
      <c r="L29" s="16">
        <v>0</v>
      </c>
      <c r="M29" s="17">
        <f t="shared" si="9"/>
        <v>5987</v>
      </c>
      <c r="N29" s="86">
        <v>196</v>
      </c>
      <c r="O29" s="3"/>
      <c r="P29" s="3"/>
      <c r="Q29" s="3"/>
      <c r="R29" s="3"/>
    </row>
    <row r="30" spans="1:18" x14ac:dyDescent="0.3">
      <c r="A30" s="1">
        <f t="shared" si="4"/>
        <v>43723</v>
      </c>
      <c r="B30" s="2" t="s">
        <v>35</v>
      </c>
      <c r="C30" s="15">
        <v>3</v>
      </c>
      <c r="D30" s="50" t="s">
        <v>36</v>
      </c>
      <c r="E30" s="13">
        <v>185</v>
      </c>
      <c r="F30" s="13">
        <v>0</v>
      </c>
      <c r="G30" s="13">
        <v>0</v>
      </c>
      <c r="H30" s="83">
        <f t="shared" si="8"/>
        <v>185</v>
      </c>
      <c r="I30" s="105">
        <f>H30+'14.09'!I30</f>
        <v>7218</v>
      </c>
      <c r="J30" s="16">
        <v>10</v>
      </c>
      <c r="K30" s="16">
        <v>6</v>
      </c>
      <c r="L30" s="16">
        <v>2</v>
      </c>
      <c r="M30" s="17">
        <f t="shared" si="9"/>
        <v>6593</v>
      </c>
      <c r="N30" s="86">
        <v>615</v>
      </c>
      <c r="O30" s="3"/>
      <c r="P30" s="3"/>
      <c r="Q30" s="3"/>
      <c r="R30" s="3"/>
    </row>
    <row r="31" spans="1:18" x14ac:dyDescent="0.3">
      <c r="A31" s="1">
        <f t="shared" si="4"/>
        <v>43723</v>
      </c>
      <c r="B31" s="2" t="s">
        <v>37</v>
      </c>
      <c r="C31" s="15">
        <v>4</v>
      </c>
      <c r="D31" s="50" t="s">
        <v>38</v>
      </c>
      <c r="E31" s="13">
        <v>10</v>
      </c>
      <c r="F31" s="13">
        <v>0</v>
      </c>
      <c r="G31" s="13">
        <v>0</v>
      </c>
      <c r="H31" s="83">
        <f t="shared" si="8"/>
        <v>10</v>
      </c>
      <c r="I31" s="105">
        <f>H31+'14.09'!I31</f>
        <v>1861</v>
      </c>
      <c r="J31" s="16">
        <v>4</v>
      </c>
      <c r="K31" s="16">
        <v>0</v>
      </c>
      <c r="L31" s="16">
        <v>0</v>
      </c>
      <c r="M31" s="17">
        <f t="shared" si="9"/>
        <v>1823</v>
      </c>
      <c r="N31" s="86">
        <v>34</v>
      </c>
      <c r="O31" s="3"/>
      <c r="P31" s="3"/>
      <c r="Q31" s="3"/>
      <c r="R31" s="3"/>
    </row>
    <row r="32" spans="1:18" x14ac:dyDescent="0.3">
      <c r="A32" s="1">
        <f t="shared" si="4"/>
        <v>43723</v>
      </c>
      <c r="B32" s="2" t="s">
        <v>39</v>
      </c>
      <c r="C32" s="15">
        <v>5</v>
      </c>
      <c r="D32" s="50" t="s">
        <v>40</v>
      </c>
      <c r="E32" s="13">
        <v>40</v>
      </c>
      <c r="F32" s="13">
        <v>0</v>
      </c>
      <c r="G32" s="13">
        <v>0</v>
      </c>
      <c r="H32" s="83">
        <f t="shared" si="8"/>
        <v>40</v>
      </c>
      <c r="I32" s="105">
        <f>H32+'14.09'!I32</f>
        <v>3910</v>
      </c>
      <c r="J32" s="16">
        <v>4</v>
      </c>
      <c r="K32" s="16">
        <v>0</v>
      </c>
      <c r="L32" s="16">
        <v>0</v>
      </c>
      <c r="M32" s="17">
        <f t="shared" si="9"/>
        <v>3777</v>
      </c>
      <c r="N32" s="86">
        <v>129</v>
      </c>
      <c r="O32" s="3"/>
      <c r="P32" s="3"/>
      <c r="Q32" s="3"/>
      <c r="R32" s="3"/>
    </row>
    <row r="33" spans="1:18" x14ac:dyDescent="0.3">
      <c r="A33" s="1">
        <f t="shared" si="4"/>
        <v>43723</v>
      </c>
      <c r="B33" s="2" t="s">
        <v>41</v>
      </c>
      <c r="C33" s="15">
        <v>6</v>
      </c>
      <c r="D33" s="50" t="s">
        <v>42</v>
      </c>
      <c r="E33" s="13">
        <v>65</v>
      </c>
      <c r="F33" s="13">
        <v>0</v>
      </c>
      <c r="G33" s="13">
        <v>0</v>
      </c>
      <c r="H33" s="83">
        <f t="shared" si="8"/>
        <v>65</v>
      </c>
      <c r="I33" s="105">
        <f>H33+'14.09'!I33</f>
        <v>5019</v>
      </c>
      <c r="J33" s="16">
        <v>5</v>
      </c>
      <c r="K33" s="16">
        <v>2</v>
      </c>
      <c r="L33" s="16">
        <v>0</v>
      </c>
      <c r="M33" s="17">
        <f t="shared" si="9"/>
        <v>4822</v>
      </c>
      <c r="N33" s="86">
        <v>192</v>
      </c>
      <c r="O33" s="3"/>
      <c r="P33" s="3"/>
      <c r="Q33" s="3"/>
      <c r="R33" s="3"/>
    </row>
    <row r="34" spans="1:18" x14ac:dyDescent="0.3">
      <c r="A34" s="1">
        <f t="shared" si="4"/>
        <v>43723</v>
      </c>
      <c r="B34" s="2" t="s">
        <v>43</v>
      </c>
      <c r="C34" s="15">
        <v>7</v>
      </c>
      <c r="D34" s="50" t="s">
        <v>44</v>
      </c>
      <c r="E34" s="13">
        <v>4</v>
      </c>
      <c r="F34" s="13">
        <v>0</v>
      </c>
      <c r="G34" s="13">
        <v>0</v>
      </c>
      <c r="H34" s="83">
        <f t="shared" si="8"/>
        <v>4</v>
      </c>
      <c r="I34" s="105">
        <f>H34+'14.09'!I34</f>
        <v>876</v>
      </c>
      <c r="J34" s="16">
        <v>0</v>
      </c>
      <c r="K34" s="16">
        <v>0</v>
      </c>
      <c r="L34" s="16">
        <v>0</v>
      </c>
      <c r="M34" s="17">
        <f t="shared" si="9"/>
        <v>851</v>
      </c>
      <c r="N34" s="86">
        <v>25</v>
      </c>
      <c r="O34" s="3"/>
      <c r="P34" s="3"/>
      <c r="Q34" s="3"/>
      <c r="R34" s="3"/>
    </row>
    <row r="35" spans="1:18" x14ac:dyDescent="0.3">
      <c r="A35" s="1">
        <f t="shared" si="4"/>
        <v>43723</v>
      </c>
      <c r="B35" s="2" t="s">
        <v>45</v>
      </c>
      <c r="C35" s="20">
        <v>8</v>
      </c>
      <c r="D35" s="54" t="s">
        <v>46</v>
      </c>
      <c r="E35" s="13">
        <v>11</v>
      </c>
      <c r="F35" s="13">
        <v>0</v>
      </c>
      <c r="G35" s="13">
        <v>0</v>
      </c>
      <c r="H35" s="84">
        <f t="shared" si="8"/>
        <v>11</v>
      </c>
      <c r="I35" s="106">
        <f>H35+'14.09'!I35</f>
        <v>2038</v>
      </c>
      <c r="J35" s="18">
        <v>3</v>
      </c>
      <c r="K35" s="18">
        <v>0</v>
      </c>
      <c r="L35" s="18">
        <v>0</v>
      </c>
      <c r="M35" s="19">
        <f t="shared" si="9"/>
        <v>1981</v>
      </c>
      <c r="N35" s="87">
        <v>54</v>
      </c>
      <c r="O35" s="3"/>
      <c r="P35" s="3"/>
      <c r="Q35" s="3"/>
      <c r="R35" s="3"/>
    </row>
    <row r="36" spans="1:18" x14ac:dyDescent="0.3">
      <c r="A36" s="1">
        <f t="shared" si="4"/>
        <v>43723</v>
      </c>
      <c r="B36" s="2">
        <v>1</v>
      </c>
      <c r="C36" s="103"/>
      <c r="D36" s="22" t="s">
        <v>47</v>
      </c>
      <c r="E36" s="23">
        <f>SUM(E26:E27)</f>
        <v>619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619</v>
      </c>
      <c r="I36" s="23">
        <f t="shared" si="10"/>
        <v>81186</v>
      </c>
      <c r="J36" s="23">
        <f t="shared" si="10"/>
        <v>203</v>
      </c>
      <c r="K36" s="23">
        <f t="shared" si="10"/>
        <v>101</v>
      </c>
      <c r="L36" s="23">
        <f t="shared" si="10"/>
        <v>60</v>
      </c>
      <c r="M36" s="23">
        <f t="shared" si="10"/>
        <v>78437</v>
      </c>
      <c r="N36" s="23">
        <f t="shared" si="10"/>
        <v>2546</v>
      </c>
      <c r="O36" s="3"/>
      <c r="P36" s="3"/>
      <c r="Q36" s="3"/>
      <c r="R36" s="3"/>
    </row>
    <row r="37" spans="1:18" ht="21.6" customHeight="1" x14ac:dyDescent="0.3">
      <c r="A37" s="1">
        <f t="shared" si="4"/>
        <v>43723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43723</v>
      </c>
      <c r="B38" s="64">
        <v>1</v>
      </c>
      <c r="C38" s="69"/>
      <c r="D38" s="306" t="s">
        <v>178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43723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43723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43723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43723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43723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48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244</v>
      </c>
      <c r="O43" s="3"/>
      <c r="P43" s="3"/>
      <c r="Q43" s="3"/>
      <c r="R43" s="3"/>
    </row>
    <row r="44" spans="1:18" ht="58.2" customHeight="1" x14ac:dyDescent="0.3">
      <c r="A44" s="1">
        <f t="shared" si="4"/>
        <v>43723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31" t="s">
        <v>142</v>
      </c>
      <c r="I44" s="65" t="str">
        <f>"me©‡gvU fwZ© 
= "&amp;I75</f>
        <v>me©‡gvU fwZ© 
= 18423</v>
      </c>
      <c r="J44" s="65" t="str">
        <f>"ch©v‡jvPbvi Rb¨ †cÖwiZ g„„Zz¨ 
= "&amp;J75</f>
        <v>ch©v‡jvPbvi Rb¨ †cÖwiZ g„„Zz¨ 
= 101</v>
      </c>
      <c r="K44" s="65" t="str">
        <f>"ch©v‡jvPbv m¤úbœK…Z g„„Zz¨ 
= "&amp;K75</f>
        <v>ch©v‡jvPbv m¤úbœK…Z g„„Zz¨ 
= 71</v>
      </c>
      <c r="L44" s="65" t="str">
        <f>"wbwðZ g„„Zz¨ 
= "&amp;L75</f>
        <v>wbwðZ g„„Zz¨ 
= 47</v>
      </c>
      <c r="M44" s="65" t="str">
        <f>"QvocÎ cÖvß †ivMx
 = "&amp;M75</f>
        <v>QvocÎ cÖvß †ivMx
 = 18078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43723</v>
      </c>
      <c r="B45" s="2" t="s">
        <v>61</v>
      </c>
      <c r="C45" s="28">
        <v>1</v>
      </c>
      <c r="D45" s="48" t="s">
        <v>62</v>
      </c>
      <c r="E45" s="13">
        <v>6</v>
      </c>
      <c r="F45" s="13">
        <v>0</v>
      </c>
      <c r="G45" s="13">
        <v>0</v>
      </c>
      <c r="H45" s="82">
        <f t="shared" ref="H45:H74" si="11">SUM(E45:G45)</f>
        <v>6</v>
      </c>
      <c r="I45" s="104">
        <f>H45+'14.09'!I45</f>
        <v>1157</v>
      </c>
      <c r="J45" s="13">
        <v>3</v>
      </c>
      <c r="K45" s="13">
        <v>2</v>
      </c>
      <c r="L45" s="13">
        <v>1</v>
      </c>
      <c r="M45" s="14">
        <f t="shared" ref="M45:M74" si="12">I45-N45-J45</f>
        <v>1139</v>
      </c>
      <c r="N45" s="85">
        <v>15</v>
      </c>
      <c r="O45" s="3"/>
      <c r="P45" s="3"/>
      <c r="Q45" s="3"/>
      <c r="R45" s="3"/>
    </row>
    <row r="46" spans="1:18" ht="17.55" customHeight="1" x14ac:dyDescent="0.3">
      <c r="A46" s="1">
        <f t="shared" si="4"/>
        <v>43723</v>
      </c>
      <c r="B46" s="2" t="s">
        <v>15</v>
      </c>
      <c r="C46" s="33">
        <v>2</v>
      </c>
      <c r="D46" s="50" t="s">
        <v>16</v>
      </c>
      <c r="E46" s="13">
        <v>5</v>
      </c>
      <c r="F46" s="13">
        <v>0</v>
      </c>
      <c r="G46" s="13">
        <v>0</v>
      </c>
      <c r="H46" s="83">
        <f t="shared" si="11"/>
        <v>5</v>
      </c>
      <c r="I46" s="105">
        <f>H46+'14.09'!I46</f>
        <v>1717</v>
      </c>
      <c r="J46" s="16">
        <v>10</v>
      </c>
      <c r="K46" s="16">
        <v>6</v>
      </c>
      <c r="L46" s="16">
        <v>4</v>
      </c>
      <c r="M46" s="17">
        <f t="shared" si="12"/>
        <v>1678</v>
      </c>
      <c r="N46" s="86">
        <v>29</v>
      </c>
      <c r="O46" s="3"/>
      <c r="P46" s="3"/>
      <c r="Q46" s="3"/>
      <c r="R46" s="3"/>
    </row>
    <row r="47" spans="1:18" ht="17.55" customHeight="1" x14ac:dyDescent="0.3">
      <c r="A47" s="1">
        <f t="shared" si="4"/>
        <v>43723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H47+'14.09'!I47</f>
        <v>621</v>
      </c>
      <c r="J47" s="16">
        <v>4</v>
      </c>
      <c r="K47" s="16">
        <v>2</v>
      </c>
      <c r="L47" s="16">
        <v>1</v>
      </c>
      <c r="M47" s="17">
        <f t="shared" si="12"/>
        <v>611</v>
      </c>
      <c r="N47" s="86">
        <v>6</v>
      </c>
      <c r="O47" s="3"/>
      <c r="P47" s="3"/>
      <c r="Q47" s="3"/>
      <c r="R47" s="3"/>
    </row>
    <row r="48" spans="1:18" ht="17.55" customHeight="1" x14ac:dyDescent="0.3">
      <c r="A48" s="1">
        <f t="shared" si="4"/>
        <v>43723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H48+'14.09'!I48</f>
        <v>701</v>
      </c>
      <c r="J48" s="16">
        <v>7</v>
      </c>
      <c r="K48" s="16">
        <v>5</v>
      </c>
      <c r="L48" s="16">
        <v>3</v>
      </c>
      <c r="M48" s="17">
        <f t="shared" si="12"/>
        <v>682</v>
      </c>
      <c r="N48" s="86">
        <v>12</v>
      </c>
      <c r="O48" s="3"/>
      <c r="P48" s="3"/>
      <c r="Q48" s="3"/>
      <c r="R48" s="3"/>
    </row>
    <row r="49" spans="1:18" ht="17.55" customHeight="1" x14ac:dyDescent="0.3">
      <c r="A49" s="1">
        <f t="shared" si="4"/>
        <v>43723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H49+'14.09'!I49</f>
        <v>850</v>
      </c>
      <c r="J49" s="16">
        <v>12</v>
      </c>
      <c r="K49" s="16">
        <v>10</v>
      </c>
      <c r="L49" s="16">
        <v>10</v>
      </c>
      <c r="M49" s="17">
        <f t="shared" si="12"/>
        <v>834</v>
      </c>
      <c r="N49" s="86">
        <v>4</v>
      </c>
      <c r="O49" s="3"/>
      <c r="P49" s="3"/>
      <c r="Q49" s="3"/>
      <c r="R49" s="3"/>
    </row>
    <row r="50" spans="1:18" ht="17.55" customHeight="1" x14ac:dyDescent="0.3">
      <c r="A50" s="1">
        <f t="shared" si="4"/>
        <v>43723</v>
      </c>
      <c r="B50" s="2" t="s">
        <v>67</v>
      </c>
      <c r="C50" s="33">
        <v>6</v>
      </c>
      <c r="D50" s="50" t="s">
        <v>68</v>
      </c>
      <c r="E50" s="13">
        <v>1</v>
      </c>
      <c r="F50" s="13">
        <v>0</v>
      </c>
      <c r="G50" s="13">
        <v>0</v>
      </c>
      <c r="H50" s="83">
        <f t="shared" si="11"/>
        <v>1</v>
      </c>
      <c r="I50" s="105">
        <f>H50+'14.09'!I50</f>
        <v>94</v>
      </c>
      <c r="J50" s="16"/>
      <c r="K50" s="16"/>
      <c r="L50" s="16">
        <v>0</v>
      </c>
      <c r="M50" s="17">
        <f t="shared" si="12"/>
        <v>93</v>
      </c>
      <c r="N50" s="86">
        <v>1</v>
      </c>
      <c r="O50" s="3"/>
      <c r="P50" s="3"/>
      <c r="Q50" s="3"/>
      <c r="R50" s="3"/>
    </row>
    <row r="51" spans="1:18" ht="17.55" customHeight="1" x14ac:dyDescent="0.3">
      <c r="A51" s="1">
        <f t="shared" si="4"/>
        <v>43723</v>
      </c>
      <c r="B51" s="2" t="s">
        <v>69</v>
      </c>
      <c r="C51" s="33">
        <v>7</v>
      </c>
      <c r="D51" s="50" t="s">
        <v>70</v>
      </c>
      <c r="E51" s="13">
        <v>2</v>
      </c>
      <c r="F51" s="13">
        <v>0</v>
      </c>
      <c r="G51" s="13">
        <v>0</v>
      </c>
      <c r="H51" s="83">
        <f t="shared" si="11"/>
        <v>2</v>
      </c>
      <c r="I51" s="105">
        <f>H51+'14.09'!I51</f>
        <v>267</v>
      </c>
      <c r="J51" s="16">
        <v>2</v>
      </c>
      <c r="K51" s="16">
        <v>2</v>
      </c>
      <c r="L51" s="16">
        <v>1</v>
      </c>
      <c r="M51" s="17">
        <f t="shared" si="12"/>
        <v>263</v>
      </c>
      <c r="N51" s="86">
        <v>2</v>
      </c>
      <c r="O51" s="3"/>
      <c r="P51" s="3"/>
      <c r="Q51" s="3"/>
      <c r="R51" s="3"/>
    </row>
    <row r="52" spans="1:18" ht="17.55" customHeight="1" x14ac:dyDescent="0.3">
      <c r="A52" s="1">
        <f t="shared" si="4"/>
        <v>43723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H52+'14.09'!I52</f>
        <v>320</v>
      </c>
      <c r="J52" s="16">
        <v>1</v>
      </c>
      <c r="K52" s="16">
        <v>1</v>
      </c>
      <c r="L52" s="16">
        <v>1</v>
      </c>
      <c r="M52" s="17">
        <f t="shared" si="12"/>
        <v>315</v>
      </c>
      <c r="N52" s="86">
        <v>4</v>
      </c>
      <c r="O52" s="3"/>
      <c r="P52" s="3"/>
      <c r="Q52" s="3"/>
      <c r="R52" s="3"/>
    </row>
    <row r="53" spans="1:18" ht="17.55" customHeight="1" x14ac:dyDescent="0.3">
      <c r="A53" s="1">
        <f t="shared" si="4"/>
        <v>43723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H53+'14.09'!I53</f>
        <v>206</v>
      </c>
      <c r="J53" s="16">
        <v>1</v>
      </c>
      <c r="K53" s="16">
        <v>1</v>
      </c>
      <c r="L53" s="16">
        <v>0</v>
      </c>
      <c r="M53" s="17">
        <f t="shared" si="12"/>
        <v>205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43723</v>
      </c>
      <c r="B54" s="2" t="s">
        <v>75</v>
      </c>
      <c r="C54" s="33">
        <v>10</v>
      </c>
      <c r="D54" s="50" t="s">
        <v>76</v>
      </c>
      <c r="E54" s="13">
        <v>4</v>
      </c>
      <c r="F54" s="13">
        <v>0</v>
      </c>
      <c r="G54" s="13">
        <v>0</v>
      </c>
      <c r="H54" s="83">
        <f t="shared" si="11"/>
        <v>4</v>
      </c>
      <c r="I54" s="105">
        <f>H54+'14.09'!I54</f>
        <v>1560</v>
      </c>
      <c r="J54" s="16">
        <v>1</v>
      </c>
      <c r="K54" s="16">
        <v>0</v>
      </c>
      <c r="L54" s="16">
        <v>0</v>
      </c>
      <c r="M54" s="17">
        <f t="shared" si="12"/>
        <v>1546</v>
      </c>
      <c r="N54" s="86">
        <v>13</v>
      </c>
      <c r="O54" s="3"/>
      <c r="P54" s="3"/>
      <c r="Q54" s="3"/>
      <c r="R54" s="3"/>
    </row>
    <row r="55" spans="1:18" ht="17.55" customHeight="1" x14ac:dyDescent="0.3">
      <c r="A55" s="1">
        <f t="shared" si="4"/>
        <v>43723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H55+'14.09'!I55</f>
        <v>216</v>
      </c>
      <c r="J55" s="16"/>
      <c r="K55" s="16"/>
      <c r="L55" s="16">
        <v>0</v>
      </c>
      <c r="M55" s="17">
        <f t="shared" si="12"/>
        <v>214</v>
      </c>
      <c r="N55" s="86">
        <v>2</v>
      </c>
      <c r="O55" s="3"/>
      <c r="P55" s="3"/>
      <c r="Q55" s="3"/>
      <c r="R55" s="3"/>
    </row>
    <row r="56" spans="1:18" ht="17.55" customHeight="1" x14ac:dyDescent="0.3">
      <c r="A56" s="1">
        <f t="shared" si="4"/>
        <v>43723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H56+'14.09'!I56</f>
        <v>136</v>
      </c>
      <c r="J56" s="16">
        <v>1</v>
      </c>
      <c r="K56" s="16">
        <v>0</v>
      </c>
      <c r="L56" s="16">
        <v>0</v>
      </c>
      <c r="M56" s="17">
        <f t="shared" si="12"/>
        <v>134</v>
      </c>
      <c r="N56" s="86">
        <v>1</v>
      </c>
      <c r="O56" s="3"/>
      <c r="P56" s="3"/>
      <c r="Q56" s="3"/>
      <c r="R56" s="3"/>
    </row>
    <row r="57" spans="1:18" ht="17.55" customHeight="1" x14ac:dyDescent="0.3">
      <c r="A57" s="1">
        <f t="shared" si="4"/>
        <v>43723</v>
      </c>
      <c r="B57" s="2" t="s">
        <v>81</v>
      </c>
      <c r="C57" s="33">
        <v>13</v>
      </c>
      <c r="D57" s="50" t="s">
        <v>82</v>
      </c>
      <c r="E57" s="13">
        <v>3</v>
      </c>
      <c r="F57" s="13">
        <v>0</v>
      </c>
      <c r="G57" s="13">
        <v>0</v>
      </c>
      <c r="H57" s="83">
        <f t="shared" si="11"/>
        <v>3</v>
      </c>
      <c r="I57" s="105">
        <f>H57+'14.09'!I57</f>
        <v>634</v>
      </c>
      <c r="J57" s="16">
        <v>4</v>
      </c>
      <c r="K57" s="16">
        <v>3</v>
      </c>
      <c r="L57" s="16">
        <v>0</v>
      </c>
      <c r="M57" s="17">
        <f t="shared" si="12"/>
        <v>617</v>
      </c>
      <c r="N57" s="86">
        <v>13</v>
      </c>
      <c r="O57" s="3"/>
      <c r="P57" s="3"/>
      <c r="Q57" s="3"/>
      <c r="R57" s="3"/>
    </row>
    <row r="58" spans="1:18" ht="17.55" customHeight="1" x14ac:dyDescent="0.3">
      <c r="A58" s="1">
        <f t="shared" si="4"/>
        <v>43723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H58+'14.09'!I58</f>
        <v>1276</v>
      </c>
      <c r="J58" s="16">
        <v>6</v>
      </c>
      <c r="K58" s="16">
        <v>3</v>
      </c>
      <c r="L58" s="16">
        <v>2</v>
      </c>
      <c r="M58" s="17">
        <f t="shared" si="12"/>
        <v>1247</v>
      </c>
      <c r="N58" s="86">
        <v>23</v>
      </c>
      <c r="O58" s="3"/>
      <c r="P58" s="3"/>
      <c r="Q58" s="3"/>
      <c r="R58" s="3"/>
    </row>
    <row r="59" spans="1:18" ht="17.55" customHeight="1" x14ac:dyDescent="0.3">
      <c r="A59" s="1">
        <f t="shared" si="4"/>
        <v>43723</v>
      </c>
      <c r="B59" s="2" t="s">
        <v>85</v>
      </c>
      <c r="C59" s="33">
        <v>15</v>
      </c>
      <c r="D59" s="50" t="s">
        <v>86</v>
      </c>
      <c r="E59" s="13">
        <v>0</v>
      </c>
      <c r="F59" s="13">
        <v>0</v>
      </c>
      <c r="G59" s="13">
        <v>0</v>
      </c>
      <c r="H59" s="83">
        <f t="shared" si="11"/>
        <v>0</v>
      </c>
      <c r="I59" s="105">
        <f>H59+'14.09'!I59</f>
        <v>719</v>
      </c>
      <c r="J59" s="16">
        <v>8</v>
      </c>
      <c r="K59" s="16">
        <v>7</v>
      </c>
      <c r="L59" s="16">
        <v>6</v>
      </c>
      <c r="M59" s="17">
        <f t="shared" si="12"/>
        <v>705</v>
      </c>
      <c r="N59" s="86">
        <v>6</v>
      </c>
      <c r="O59" s="3"/>
      <c r="P59" s="3"/>
      <c r="Q59" s="3"/>
      <c r="R59" s="3"/>
    </row>
    <row r="60" spans="1:18" ht="17.55" customHeight="1" x14ac:dyDescent="0.3">
      <c r="A60" s="1">
        <f t="shared" si="4"/>
        <v>43723</v>
      </c>
      <c r="B60" s="2" t="s">
        <v>87</v>
      </c>
      <c r="C60" s="33">
        <v>16</v>
      </c>
      <c r="D60" s="50" t="s">
        <v>88</v>
      </c>
      <c r="E60" s="13">
        <v>2</v>
      </c>
      <c r="F60" s="13">
        <v>0</v>
      </c>
      <c r="G60" s="13">
        <v>0</v>
      </c>
      <c r="H60" s="83">
        <f t="shared" si="11"/>
        <v>2</v>
      </c>
      <c r="I60" s="105">
        <f>H60+'14.09'!I60</f>
        <v>340</v>
      </c>
      <c r="J60" s="16"/>
      <c r="K60" s="16"/>
      <c r="L60" s="16">
        <v>0</v>
      </c>
      <c r="M60" s="17">
        <f t="shared" si="12"/>
        <v>338</v>
      </c>
      <c r="N60" s="86">
        <v>2</v>
      </c>
      <c r="O60" s="3"/>
      <c r="P60" s="3"/>
      <c r="Q60" s="3"/>
      <c r="R60" s="3"/>
    </row>
    <row r="61" spans="1:18" ht="17.55" customHeight="1" x14ac:dyDescent="0.3">
      <c r="A61" s="1">
        <f t="shared" si="4"/>
        <v>43723</v>
      </c>
      <c r="B61" s="2" t="s">
        <v>89</v>
      </c>
      <c r="C61" s="33">
        <v>17</v>
      </c>
      <c r="D61" s="52" t="s">
        <v>90</v>
      </c>
      <c r="E61" s="13">
        <v>2</v>
      </c>
      <c r="F61" s="13">
        <v>0</v>
      </c>
      <c r="G61" s="13">
        <v>0</v>
      </c>
      <c r="H61" s="83">
        <f t="shared" si="11"/>
        <v>2</v>
      </c>
      <c r="I61" s="105">
        <f>H61+'14.09'!I61</f>
        <v>447</v>
      </c>
      <c r="J61" s="16"/>
      <c r="K61" s="16"/>
      <c r="L61" s="16">
        <v>0</v>
      </c>
      <c r="M61" s="17">
        <f t="shared" si="12"/>
        <v>437</v>
      </c>
      <c r="N61" s="86">
        <v>10</v>
      </c>
      <c r="O61" s="3"/>
      <c r="P61" s="3"/>
      <c r="Q61" s="3"/>
      <c r="R61" s="3"/>
    </row>
    <row r="62" spans="1:18" ht="17.55" customHeight="1" x14ac:dyDescent="0.3">
      <c r="A62" s="1">
        <f t="shared" si="4"/>
        <v>43723</v>
      </c>
      <c r="B62" s="2" t="s">
        <v>91</v>
      </c>
      <c r="C62" s="33">
        <v>18</v>
      </c>
      <c r="D62" s="50" t="s">
        <v>92</v>
      </c>
      <c r="E62" s="13">
        <v>1</v>
      </c>
      <c r="F62" s="13">
        <v>0</v>
      </c>
      <c r="G62" s="13">
        <v>0</v>
      </c>
      <c r="H62" s="83">
        <f t="shared" si="11"/>
        <v>1</v>
      </c>
      <c r="I62" s="105">
        <f>H62+'14.09'!I62</f>
        <v>809</v>
      </c>
      <c r="J62" s="16"/>
      <c r="K62" s="16"/>
      <c r="L62" s="16">
        <v>0</v>
      </c>
      <c r="M62" s="17">
        <f t="shared" si="12"/>
        <v>801</v>
      </c>
      <c r="N62" s="86">
        <v>8</v>
      </c>
      <c r="O62" s="3"/>
      <c r="P62" s="3"/>
      <c r="Q62" s="3"/>
      <c r="R62" s="3"/>
    </row>
    <row r="63" spans="1:18" ht="17.55" customHeight="1" x14ac:dyDescent="0.3">
      <c r="A63" s="1">
        <f t="shared" si="4"/>
        <v>43723</v>
      </c>
      <c r="B63" s="2" t="s">
        <v>93</v>
      </c>
      <c r="C63" s="33">
        <v>19</v>
      </c>
      <c r="D63" s="50" t="s">
        <v>94</v>
      </c>
      <c r="E63" s="13">
        <v>3</v>
      </c>
      <c r="F63" s="13">
        <v>0</v>
      </c>
      <c r="G63" s="13">
        <v>0</v>
      </c>
      <c r="H63" s="83">
        <f t="shared" si="11"/>
        <v>3</v>
      </c>
      <c r="I63" s="105">
        <f>H63+'14.09'!I63</f>
        <v>760</v>
      </c>
      <c r="J63" s="16">
        <v>5</v>
      </c>
      <c r="K63" s="16">
        <v>4</v>
      </c>
      <c r="L63" s="16">
        <v>4</v>
      </c>
      <c r="M63" s="17">
        <f t="shared" si="12"/>
        <v>742</v>
      </c>
      <c r="N63" s="86">
        <v>13</v>
      </c>
      <c r="O63" s="3"/>
      <c r="P63" s="3"/>
      <c r="Q63" s="3"/>
      <c r="R63" s="3"/>
    </row>
    <row r="64" spans="1:18" ht="17.55" customHeight="1" x14ac:dyDescent="0.3">
      <c r="A64" s="1">
        <f t="shared" si="4"/>
        <v>43723</v>
      </c>
      <c r="B64" s="2" t="s">
        <v>95</v>
      </c>
      <c r="C64" s="33">
        <v>20</v>
      </c>
      <c r="D64" s="50" t="s">
        <v>96</v>
      </c>
      <c r="E64" s="13">
        <v>2</v>
      </c>
      <c r="F64" s="13">
        <v>0</v>
      </c>
      <c r="G64" s="13">
        <v>0</v>
      </c>
      <c r="H64" s="83">
        <f t="shared" si="11"/>
        <v>2</v>
      </c>
      <c r="I64" s="105">
        <f>H64+'14.09'!I64</f>
        <v>928</v>
      </c>
      <c r="J64" s="16"/>
      <c r="K64" s="16"/>
      <c r="L64" s="16">
        <v>0</v>
      </c>
      <c r="M64" s="17">
        <f t="shared" si="12"/>
        <v>917</v>
      </c>
      <c r="N64" s="86">
        <v>11</v>
      </c>
      <c r="O64" s="3"/>
      <c r="P64" s="3"/>
      <c r="Q64" s="3"/>
      <c r="R64" s="3"/>
    </row>
    <row r="65" spans="1:18" ht="17.55" customHeight="1" x14ac:dyDescent="0.3">
      <c r="A65" s="1">
        <f t="shared" si="4"/>
        <v>43723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H65+'14.09'!I65</f>
        <v>465</v>
      </c>
      <c r="J65" s="16">
        <v>4</v>
      </c>
      <c r="K65" s="16">
        <v>4</v>
      </c>
      <c r="L65" s="16">
        <v>4</v>
      </c>
      <c r="M65" s="17">
        <f t="shared" si="12"/>
        <v>456</v>
      </c>
      <c r="N65" s="86">
        <v>5</v>
      </c>
      <c r="O65" s="3"/>
      <c r="P65" s="3"/>
      <c r="Q65" s="3"/>
      <c r="R65" s="3"/>
    </row>
    <row r="66" spans="1:18" ht="17.55" customHeight="1" x14ac:dyDescent="0.3">
      <c r="A66" s="1">
        <f t="shared" si="4"/>
        <v>43723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H66+'14.09'!I66</f>
        <v>304</v>
      </c>
      <c r="J66" s="16">
        <v>7</v>
      </c>
      <c r="K66" s="16">
        <v>6</v>
      </c>
      <c r="L66" s="16">
        <v>3</v>
      </c>
      <c r="M66" s="17">
        <f t="shared" si="12"/>
        <v>296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43723</v>
      </c>
      <c r="B67" s="2" t="s">
        <v>101</v>
      </c>
      <c r="C67" s="33">
        <v>23</v>
      </c>
      <c r="D67" s="50" t="s">
        <v>102</v>
      </c>
      <c r="E67" s="13">
        <v>1</v>
      </c>
      <c r="F67" s="13">
        <v>0</v>
      </c>
      <c r="G67" s="13">
        <v>0</v>
      </c>
      <c r="H67" s="83">
        <f t="shared" si="11"/>
        <v>1</v>
      </c>
      <c r="I67" s="105">
        <f>H67+'14.09'!I67</f>
        <v>665</v>
      </c>
      <c r="J67" s="16">
        <v>7</v>
      </c>
      <c r="K67" s="16">
        <v>4</v>
      </c>
      <c r="L67" s="16">
        <v>4</v>
      </c>
      <c r="M67" s="17">
        <f t="shared" si="12"/>
        <v>647</v>
      </c>
      <c r="N67" s="86">
        <v>11</v>
      </c>
      <c r="O67" s="3"/>
      <c r="P67" s="3"/>
      <c r="Q67" s="3"/>
      <c r="R67" s="3"/>
    </row>
    <row r="68" spans="1:18" ht="17.55" customHeight="1" x14ac:dyDescent="0.3">
      <c r="A68" s="1">
        <f t="shared" si="4"/>
        <v>43723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H68+'14.09'!I68</f>
        <v>352</v>
      </c>
      <c r="J68" s="16">
        <v>2</v>
      </c>
      <c r="K68" s="16">
        <v>2</v>
      </c>
      <c r="L68" s="16">
        <v>0</v>
      </c>
      <c r="M68" s="17">
        <f t="shared" si="12"/>
        <v>345</v>
      </c>
      <c r="N68" s="86">
        <v>5</v>
      </c>
      <c r="O68" s="3"/>
      <c r="P68" s="3"/>
      <c r="Q68" s="3"/>
      <c r="R68" s="3"/>
    </row>
    <row r="69" spans="1:18" ht="17.55" customHeight="1" x14ac:dyDescent="0.3">
      <c r="A69" s="1">
        <f t="shared" si="4"/>
        <v>43723</v>
      </c>
      <c r="B69" s="2" t="s">
        <v>105</v>
      </c>
      <c r="C69" s="33">
        <v>25</v>
      </c>
      <c r="D69" s="50" t="s">
        <v>106</v>
      </c>
      <c r="E69" s="13">
        <v>6</v>
      </c>
      <c r="F69" s="13">
        <v>0</v>
      </c>
      <c r="G69" s="13">
        <v>0</v>
      </c>
      <c r="H69" s="83">
        <f t="shared" si="11"/>
        <v>6</v>
      </c>
      <c r="I69" s="105">
        <f>H69+'14.09'!I69</f>
        <v>752</v>
      </c>
      <c r="J69" s="16">
        <v>2</v>
      </c>
      <c r="K69" s="16">
        <v>1</v>
      </c>
      <c r="L69" s="16">
        <v>0</v>
      </c>
      <c r="M69" s="17">
        <f t="shared" si="12"/>
        <v>729</v>
      </c>
      <c r="N69" s="86">
        <v>21</v>
      </c>
      <c r="O69" s="3"/>
      <c r="P69" s="3"/>
      <c r="Q69" s="3"/>
      <c r="R69" s="3"/>
    </row>
    <row r="70" spans="1:18" ht="17.55" customHeight="1" x14ac:dyDescent="0.3">
      <c r="A70" s="1">
        <f t="shared" si="4"/>
        <v>43723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H70+'14.09'!I70</f>
        <v>722</v>
      </c>
      <c r="J70" s="16">
        <v>2</v>
      </c>
      <c r="K70" s="16">
        <v>2</v>
      </c>
      <c r="L70" s="16">
        <v>0</v>
      </c>
      <c r="M70" s="17">
        <f t="shared" si="12"/>
        <v>708</v>
      </c>
      <c r="N70" s="86">
        <v>12</v>
      </c>
      <c r="O70" s="3"/>
      <c r="P70" s="3"/>
      <c r="Q70" s="3"/>
      <c r="R70" s="3"/>
    </row>
    <row r="71" spans="1:18" ht="17.55" customHeight="1" x14ac:dyDescent="0.3">
      <c r="A71" s="1">
        <f t="shared" si="4"/>
        <v>43723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H71+'14.09'!I71</f>
        <v>747</v>
      </c>
      <c r="J71" s="16"/>
      <c r="K71" s="16"/>
      <c r="L71" s="16">
        <v>0</v>
      </c>
      <c r="M71" s="17">
        <f t="shared" si="12"/>
        <v>741</v>
      </c>
      <c r="N71" s="86">
        <v>6</v>
      </c>
      <c r="O71" s="3"/>
      <c r="P71" s="3"/>
      <c r="Q71" s="3"/>
      <c r="R71" s="3"/>
    </row>
    <row r="72" spans="1:18" ht="17.55" customHeight="1" x14ac:dyDescent="0.3">
      <c r="A72" s="1">
        <f t="shared" si="4"/>
        <v>43723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H72+'14.09'!I72</f>
        <v>269</v>
      </c>
      <c r="J72" s="16"/>
      <c r="K72" s="16"/>
      <c r="L72" s="16">
        <v>0</v>
      </c>
      <c r="M72" s="17">
        <f t="shared" si="12"/>
        <v>262</v>
      </c>
      <c r="N72" s="86">
        <v>7</v>
      </c>
      <c r="O72" s="3"/>
      <c r="P72" s="3"/>
      <c r="Q72" s="3"/>
      <c r="R72" s="3"/>
    </row>
    <row r="73" spans="1:18" ht="17.55" customHeight="1" x14ac:dyDescent="0.3">
      <c r="A73" s="1">
        <f t="shared" si="4"/>
        <v>43723</v>
      </c>
      <c r="B73" s="2" t="s">
        <v>113</v>
      </c>
      <c r="C73" s="33">
        <v>29</v>
      </c>
      <c r="D73" s="50" t="s">
        <v>114</v>
      </c>
      <c r="E73" s="13">
        <v>0</v>
      </c>
      <c r="F73" s="13">
        <v>0</v>
      </c>
      <c r="G73" s="13">
        <v>0</v>
      </c>
      <c r="H73" s="83">
        <f t="shared" si="11"/>
        <v>0</v>
      </c>
      <c r="I73" s="105">
        <f>H73+'14.09'!I73</f>
        <v>380</v>
      </c>
      <c r="J73" s="16">
        <v>3</v>
      </c>
      <c r="K73" s="16">
        <v>1</v>
      </c>
      <c r="L73" s="16">
        <v>1</v>
      </c>
      <c r="M73" s="17">
        <f t="shared" si="12"/>
        <v>376</v>
      </c>
      <c r="N73" s="86">
        <v>1</v>
      </c>
      <c r="O73" s="3"/>
      <c r="P73" s="3"/>
      <c r="Q73" s="3"/>
      <c r="R73" s="3"/>
    </row>
    <row r="74" spans="1:18" ht="17.55" customHeight="1" x14ac:dyDescent="0.3">
      <c r="A74" s="1">
        <f t="shared" si="4"/>
        <v>43723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H74+'14.09'!I74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43723</v>
      </c>
      <c r="B75" s="2">
        <v>1</v>
      </c>
      <c r="C75" s="29"/>
      <c r="D75" s="22" t="s">
        <v>117</v>
      </c>
      <c r="E75" s="23">
        <f>SUM(E45:E74)</f>
        <v>48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48</v>
      </c>
      <c r="I75" s="23">
        <f t="shared" si="13"/>
        <v>18423</v>
      </c>
      <c r="J75" s="23">
        <f t="shared" si="13"/>
        <v>101</v>
      </c>
      <c r="K75" s="23">
        <f t="shared" si="13"/>
        <v>71</v>
      </c>
      <c r="L75" s="23">
        <f t="shared" si="13"/>
        <v>47</v>
      </c>
      <c r="M75" s="23">
        <f t="shared" si="13"/>
        <v>18078</v>
      </c>
      <c r="N75" s="23">
        <f t="shared" si="13"/>
        <v>244</v>
      </c>
      <c r="O75" s="3"/>
      <c r="P75" s="3"/>
      <c r="Q75" s="3"/>
      <c r="R75" s="3"/>
    </row>
    <row r="76" spans="1:18" ht="17.55" customHeight="1" x14ac:dyDescent="0.3">
      <c r="A76" s="1">
        <f t="shared" si="4"/>
        <v>43723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43723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43723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43723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43723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43723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43723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43723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43723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43723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43723</v>
      </c>
      <c r="B86" s="2">
        <v>1</v>
      </c>
      <c r="E86" s="30"/>
    </row>
    <row r="87" spans="1:14" x14ac:dyDescent="0.3">
      <c r="A87" s="1">
        <f t="shared" si="4"/>
        <v>43723</v>
      </c>
      <c r="B87" s="2">
        <v>1</v>
      </c>
      <c r="E87" s="30"/>
    </row>
    <row r="88" spans="1:14" x14ac:dyDescent="0.3">
      <c r="A88" s="1">
        <f t="shared" si="4"/>
        <v>43723</v>
      </c>
      <c r="B88" s="2">
        <v>1</v>
      </c>
      <c r="E88" s="30"/>
    </row>
    <row r="89" spans="1:14" x14ac:dyDescent="0.3">
      <c r="A89" s="1">
        <f t="shared" ref="A89" si="14">$N$3</f>
        <v>43723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J32" sqref="J32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43722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43722</v>
      </c>
      <c r="B2" s="2">
        <v>1</v>
      </c>
      <c r="C2" s="130"/>
      <c r="D2" s="130"/>
      <c r="E2" s="130"/>
      <c r="F2" s="130"/>
      <c r="G2" s="130"/>
      <c r="H2" s="130"/>
      <c r="I2" s="130"/>
      <c r="J2" s="130"/>
      <c r="K2" s="130"/>
      <c r="L2" s="130"/>
      <c r="M2" s="41"/>
      <c r="N2" s="130"/>
    </row>
    <row r="3" spans="1:20" ht="17.399999999999999" x14ac:dyDescent="0.3">
      <c r="A3" s="1">
        <f t="shared" si="0"/>
        <v>43722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43722</v>
      </c>
      <c r="O3" s="3"/>
      <c r="P3" s="3"/>
      <c r="Q3" s="3"/>
      <c r="R3" s="3"/>
    </row>
    <row r="4" spans="1:20" ht="17.399999999999999" x14ac:dyDescent="0.3">
      <c r="A4" s="1">
        <f t="shared" si="0"/>
        <v>43722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43722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43722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43722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43722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43722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527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2996</v>
      </c>
      <c r="O9" s="3"/>
      <c r="P9" s="3"/>
      <c r="Q9" s="40" t="str">
        <f>"24 N›Uvq ?? msL¨v = "&amp;H36</f>
        <v>24 N›Uvq ?? msL¨v = 527</v>
      </c>
    </row>
    <row r="10" spans="1:20" ht="57.6" x14ac:dyDescent="0.3">
      <c r="A10" s="1">
        <f t="shared" si="0"/>
        <v>43722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29" t="s">
        <v>142</v>
      </c>
      <c r="I10" s="65" t="str">
        <f>"me©‡gvU fwZ©
= "&amp;I36</f>
        <v>me©‡gvU fwZ©
= 80567</v>
      </c>
      <c r="J10" s="65" t="str">
        <f>"ch©v‡jvPbvi Rb¨ †cÖwiZ g„„Zz¨ 
= "&amp;J36</f>
        <v>ch©v‡jvPbvi Rb¨ †cÖwiZ g„„Zz¨ 
= 203</v>
      </c>
      <c r="K10" s="65" t="str">
        <f>"ch©v‡jvPbv m¤úbœK…Z g„„Zz¨ 
= "&amp;K36</f>
        <v>ch©v‡jvPbv m¤úbœK…Z g„„Zz¨ 
= 101</v>
      </c>
      <c r="L10" s="65" t="str">
        <f>"wbwðZ g„„Zz¨ 
= "&amp;L36</f>
        <v>wbwðZ g„„Zz¨ 
= 60</v>
      </c>
      <c r="M10" s="65" t="str">
        <f>"QvocÎ cÖvß †ivMx
 = "&amp;M36</f>
        <v>QvocÎ cÖvß †ivMx
 = 77368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43722</v>
      </c>
      <c r="B11" s="2" t="s">
        <v>9</v>
      </c>
      <c r="C11" s="12">
        <v>1</v>
      </c>
      <c r="D11" s="57" t="s">
        <v>10</v>
      </c>
      <c r="E11" s="13">
        <v>34</v>
      </c>
      <c r="F11" s="13">
        <v>0</v>
      </c>
      <c r="G11" s="13">
        <v>0</v>
      </c>
      <c r="H11" s="82">
        <f>SUM(E11:G11)</f>
        <v>34</v>
      </c>
      <c r="I11" s="104">
        <f>H11+'13.09'!I11</f>
        <v>7115</v>
      </c>
      <c r="J11" s="13">
        <v>23</v>
      </c>
      <c r="K11" s="13">
        <v>8</v>
      </c>
      <c r="L11" s="13">
        <v>3</v>
      </c>
      <c r="M11" s="14">
        <f t="shared" ref="M11:M23" si="1">I11-N11-J11</f>
        <v>6824</v>
      </c>
      <c r="N11" s="85">
        <v>268</v>
      </c>
      <c r="O11" s="3"/>
      <c r="P11" s="3"/>
      <c r="Q11" s="3"/>
      <c r="R11" s="3"/>
    </row>
    <row r="12" spans="1:20" x14ac:dyDescent="0.3">
      <c r="A12" s="1">
        <f t="shared" si="0"/>
        <v>43722</v>
      </c>
      <c r="B12" s="2" t="s">
        <v>11</v>
      </c>
      <c r="C12" s="15">
        <v>2</v>
      </c>
      <c r="D12" s="59" t="s">
        <v>144</v>
      </c>
      <c r="E12" s="13">
        <v>22</v>
      </c>
      <c r="F12" s="13">
        <v>0</v>
      </c>
      <c r="G12" s="13">
        <v>0</v>
      </c>
      <c r="H12" s="83">
        <f t="shared" ref="H12:H23" si="2">SUM(E12:G12)</f>
        <v>22</v>
      </c>
      <c r="I12" s="105">
        <f>H12+'13.09'!I12</f>
        <v>4099</v>
      </c>
      <c r="J12" s="16">
        <v>2</v>
      </c>
      <c r="K12" s="16">
        <v>0</v>
      </c>
      <c r="L12" s="16">
        <v>0</v>
      </c>
      <c r="M12" s="17">
        <f t="shared" si="1"/>
        <v>3895</v>
      </c>
      <c r="N12" s="86">
        <v>202</v>
      </c>
      <c r="O12" s="3"/>
      <c r="P12" s="3"/>
      <c r="Q12" s="3"/>
      <c r="R12" s="3"/>
    </row>
    <row r="13" spans="1:20" x14ac:dyDescent="0.3">
      <c r="A13" s="1">
        <f t="shared" si="0"/>
        <v>43722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H13+'13.09'!I13</f>
        <v>1309</v>
      </c>
      <c r="J13" s="16">
        <v>10</v>
      </c>
      <c r="K13" s="16">
        <v>4</v>
      </c>
      <c r="L13" s="16">
        <v>4</v>
      </c>
      <c r="M13" s="17">
        <f t="shared" si="1"/>
        <v>1259</v>
      </c>
      <c r="N13" s="86">
        <v>40</v>
      </c>
      <c r="O13" s="3"/>
      <c r="Q13" s="3"/>
      <c r="R13" s="3"/>
    </row>
    <row r="14" spans="1:20" x14ac:dyDescent="0.3">
      <c r="A14" s="1">
        <f t="shared" si="0"/>
        <v>43722</v>
      </c>
      <c r="B14" s="2" t="s">
        <v>14</v>
      </c>
      <c r="C14" s="15">
        <v>4</v>
      </c>
      <c r="D14" s="59" t="s">
        <v>145</v>
      </c>
      <c r="E14" s="13">
        <v>15</v>
      </c>
      <c r="F14" s="13">
        <v>0</v>
      </c>
      <c r="G14" s="13">
        <v>0</v>
      </c>
      <c r="H14" s="83">
        <f t="shared" si="2"/>
        <v>15</v>
      </c>
      <c r="I14" s="105">
        <f>H14+'13.09'!I14</f>
        <v>3141</v>
      </c>
      <c r="J14" s="16">
        <v>7</v>
      </c>
      <c r="K14" s="16">
        <v>3</v>
      </c>
      <c r="L14" s="16">
        <v>0</v>
      </c>
      <c r="M14" s="17">
        <f t="shared" si="1"/>
        <v>3005</v>
      </c>
      <c r="N14" s="86">
        <v>129</v>
      </c>
      <c r="O14" s="3"/>
      <c r="P14" s="3"/>
      <c r="Q14" s="3"/>
      <c r="R14" s="3"/>
    </row>
    <row r="15" spans="1:20" ht="17.399999999999999" x14ac:dyDescent="0.3">
      <c r="A15" s="1">
        <f t="shared" si="0"/>
        <v>43722</v>
      </c>
      <c r="B15" s="2" t="s">
        <v>19</v>
      </c>
      <c r="C15" s="15">
        <v>5</v>
      </c>
      <c r="D15" s="59" t="s">
        <v>20</v>
      </c>
      <c r="E15" s="13">
        <v>11</v>
      </c>
      <c r="F15" s="13">
        <v>0</v>
      </c>
      <c r="G15" s="13">
        <v>0</v>
      </c>
      <c r="H15" s="83">
        <f t="shared" si="2"/>
        <v>11</v>
      </c>
      <c r="I15" s="105">
        <f>H15+'13.09'!I15</f>
        <v>1355</v>
      </c>
      <c r="J15" s="16">
        <v>3</v>
      </c>
      <c r="K15" s="16">
        <v>0</v>
      </c>
      <c r="L15" s="16">
        <v>0</v>
      </c>
      <c r="M15" s="17">
        <f t="shared" si="1"/>
        <v>1300</v>
      </c>
      <c r="N15" s="86">
        <v>52</v>
      </c>
      <c r="O15" s="3"/>
      <c r="P15" s="3"/>
      <c r="Q15" s="3"/>
      <c r="R15" s="3"/>
    </row>
    <row r="16" spans="1:20" ht="17.399999999999999" x14ac:dyDescent="0.3">
      <c r="A16" s="1">
        <f t="shared" si="0"/>
        <v>43722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H16+'13.09'!I16</f>
        <v>954</v>
      </c>
      <c r="J16" s="16"/>
      <c r="K16" s="16"/>
      <c r="L16" s="16">
        <v>0</v>
      </c>
      <c r="M16" s="17">
        <f t="shared" si="1"/>
        <v>941</v>
      </c>
      <c r="N16" s="86">
        <v>13</v>
      </c>
      <c r="O16" s="3"/>
      <c r="P16" s="3"/>
      <c r="Q16" s="3"/>
      <c r="R16" s="3"/>
    </row>
    <row r="17" spans="1:18" x14ac:dyDescent="0.3">
      <c r="A17" s="1">
        <f t="shared" si="0"/>
        <v>43722</v>
      </c>
      <c r="B17" s="2" t="s">
        <v>23</v>
      </c>
      <c r="C17" s="15">
        <v>7</v>
      </c>
      <c r="D17" s="61" t="s">
        <v>24</v>
      </c>
      <c r="E17" s="13">
        <v>12</v>
      </c>
      <c r="F17" s="13">
        <v>0</v>
      </c>
      <c r="G17" s="13">
        <v>0</v>
      </c>
      <c r="H17" s="83">
        <f t="shared" si="2"/>
        <v>12</v>
      </c>
      <c r="I17" s="105">
        <f>H17+'13.09'!I17</f>
        <v>3620</v>
      </c>
      <c r="J17" s="16">
        <v>15</v>
      </c>
      <c r="K17" s="16">
        <v>3</v>
      </c>
      <c r="L17" s="16">
        <v>1</v>
      </c>
      <c r="M17" s="17">
        <f t="shared" si="1"/>
        <v>3455</v>
      </c>
      <c r="N17" s="86">
        <v>150</v>
      </c>
      <c r="O17" s="3"/>
      <c r="P17" s="3"/>
      <c r="Q17" s="3"/>
      <c r="R17" s="3"/>
    </row>
    <row r="18" spans="1:18" ht="17.399999999999999" x14ac:dyDescent="0.3">
      <c r="A18" s="1">
        <f t="shared" si="0"/>
        <v>43722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H18+'13.09'!I18</f>
        <v>336</v>
      </c>
      <c r="J18" s="16"/>
      <c r="K18" s="16"/>
      <c r="L18" s="16">
        <v>0</v>
      </c>
      <c r="M18" s="17">
        <f t="shared" si="1"/>
        <v>336</v>
      </c>
      <c r="N18" s="86">
        <v>0</v>
      </c>
      <c r="O18" s="3"/>
      <c r="P18" s="3"/>
      <c r="Q18" s="3"/>
      <c r="R18" s="3"/>
    </row>
    <row r="19" spans="1:18" x14ac:dyDescent="0.3">
      <c r="A19" s="1">
        <f t="shared" si="0"/>
        <v>43722</v>
      </c>
      <c r="B19" s="2" t="s">
        <v>27</v>
      </c>
      <c r="C19" s="15">
        <v>9</v>
      </c>
      <c r="D19" s="61" t="s">
        <v>28</v>
      </c>
      <c r="E19" s="13">
        <v>4</v>
      </c>
      <c r="F19" s="13">
        <v>0</v>
      </c>
      <c r="G19" s="13">
        <v>0</v>
      </c>
      <c r="H19" s="83">
        <f t="shared" si="2"/>
        <v>4</v>
      </c>
      <c r="I19" s="105">
        <f>H19+'13.09'!I19</f>
        <v>1564</v>
      </c>
      <c r="J19" s="16">
        <v>0</v>
      </c>
      <c r="K19" s="16">
        <v>0</v>
      </c>
      <c r="L19" s="16">
        <v>0</v>
      </c>
      <c r="M19" s="17">
        <f t="shared" si="1"/>
        <v>1516</v>
      </c>
      <c r="N19" s="86">
        <v>48</v>
      </c>
      <c r="O19" s="3"/>
      <c r="P19" s="3"/>
      <c r="Q19" s="3"/>
      <c r="R19" s="3"/>
    </row>
    <row r="20" spans="1:18" x14ac:dyDescent="0.3">
      <c r="A20" s="1">
        <f t="shared" si="0"/>
        <v>43722</v>
      </c>
      <c r="B20" s="2" t="s">
        <v>29</v>
      </c>
      <c r="C20" s="15">
        <v>10</v>
      </c>
      <c r="D20" s="59" t="s">
        <v>30</v>
      </c>
      <c r="E20" s="13">
        <v>7</v>
      </c>
      <c r="F20" s="13">
        <v>0</v>
      </c>
      <c r="G20" s="13">
        <v>0</v>
      </c>
      <c r="H20" s="83">
        <f t="shared" si="2"/>
        <v>7</v>
      </c>
      <c r="I20" s="105">
        <f>H20+'13.09'!I20</f>
        <v>2647</v>
      </c>
      <c r="J20" s="16">
        <v>2</v>
      </c>
      <c r="K20" s="16">
        <v>2</v>
      </c>
      <c r="L20" s="16">
        <v>2</v>
      </c>
      <c r="M20" s="17">
        <f t="shared" si="1"/>
        <v>2537</v>
      </c>
      <c r="N20" s="86">
        <v>108</v>
      </c>
      <c r="O20" s="3"/>
      <c r="P20" s="3"/>
      <c r="Q20" s="3"/>
      <c r="R20" s="3"/>
    </row>
    <row r="21" spans="1:18" ht="22.2" customHeight="1" x14ac:dyDescent="0.3">
      <c r="A21" s="1">
        <f t="shared" si="0"/>
        <v>43722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H21+'13.09'!I21</f>
        <v>233</v>
      </c>
      <c r="J21" s="16"/>
      <c r="K21" s="16"/>
      <c r="L21" s="16"/>
      <c r="M21" s="17">
        <f t="shared" si="1"/>
        <v>230</v>
      </c>
      <c r="N21" s="86">
        <v>3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H22+'13.09'!I22</f>
        <v>75</v>
      </c>
      <c r="J22" s="16"/>
      <c r="K22" s="16"/>
      <c r="L22" s="16"/>
      <c r="M22" s="17">
        <f t="shared" si="1"/>
        <v>73</v>
      </c>
      <c r="N22" s="86">
        <v>2</v>
      </c>
      <c r="O22" s="3"/>
      <c r="P22" s="3"/>
      <c r="Q22" s="3"/>
      <c r="R22" s="3"/>
    </row>
    <row r="23" spans="1:18" ht="17.399999999999999" hidden="1" x14ac:dyDescent="0.3">
      <c r="A23" s="1">
        <f>$N$3</f>
        <v>43722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108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108</v>
      </c>
      <c r="I24" s="94">
        <f t="shared" si="3"/>
        <v>26448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25371</v>
      </c>
      <c r="N24" s="96">
        <f t="shared" si="3"/>
        <v>1015</v>
      </c>
      <c r="O24" s="3"/>
      <c r="P24" s="3"/>
      <c r="Q24" s="3"/>
      <c r="R24" s="3"/>
    </row>
    <row r="25" spans="1:18" x14ac:dyDescent="0.3">
      <c r="A25" s="1">
        <f t="shared" ref="A25:A88" si="4">$N$3</f>
        <v>43722</v>
      </c>
      <c r="B25" s="2">
        <v>1</v>
      </c>
      <c r="C25" s="78"/>
      <c r="D25" s="79" t="s">
        <v>119</v>
      </c>
      <c r="E25" s="97">
        <f>E75</f>
        <v>48</v>
      </c>
      <c r="F25" s="98">
        <f t="shared" ref="F25:N25" si="5">F75</f>
        <v>0</v>
      </c>
      <c r="G25" s="98">
        <f t="shared" si="5"/>
        <v>0</v>
      </c>
      <c r="H25" s="99">
        <f t="shared" si="5"/>
        <v>48</v>
      </c>
      <c r="I25" s="97">
        <f t="shared" si="5"/>
        <v>18375</v>
      </c>
      <c r="J25" s="98">
        <f t="shared" si="5"/>
        <v>101</v>
      </c>
      <c r="K25" s="98">
        <f t="shared" si="5"/>
        <v>71</v>
      </c>
      <c r="L25" s="100">
        <f t="shared" si="5"/>
        <v>47</v>
      </c>
      <c r="M25" s="101">
        <f t="shared" si="5"/>
        <v>18004</v>
      </c>
      <c r="N25" s="102">
        <f t="shared" si="5"/>
        <v>270</v>
      </c>
      <c r="O25" s="3"/>
      <c r="P25" s="3"/>
      <c r="Q25" s="3"/>
      <c r="R25" s="3"/>
    </row>
    <row r="26" spans="1:18" x14ac:dyDescent="0.3">
      <c r="A26" s="1">
        <f t="shared" si="4"/>
        <v>43722</v>
      </c>
      <c r="B26" s="2">
        <v>1</v>
      </c>
      <c r="C26" s="78"/>
      <c r="D26" s="79" t="s">
        <v>154</v>
      </c>
      <c r="E26" s="97">
        <f>E24+E25</f>
        <v>156</v>
      </c>
      <c r="F26" s="98">
        <f t="shared" ref="F26:N26" si="6">F24+F25</f>
        <v>0</v>
      </c>
      <c r="G26" s="98">
        <f t="shared" si="6"/>
        <v>0</v>
      </c>
      <c r="H26" s="99">
        <f t="shared" si="6"/>
        <v>156</v>
      </c>
      <c r="I26" s="97">
        <f t="shared" si="6"/>
        <v>44823</v>
      </c>
      <c r="J26" s="98">
        <f t="shared" si="6"/>
        <v>163</v>
      </c>
      <c r="K26" s="98">
        <f t="shared" si="6"/>
        <v>91</v>
      </c>
      <c r="L26" s="100">
        <f t="shared" si="6"/>
        <v>57</v>
      </c>
      <c r="M26" s="101">
        <f t="shared" si="6"/>
        <v>43375</v>
      </c>
      <c r="N26" s="102">
        <f t="shared" si="6"/>
        <v>1285</v>
      </c>
      <c r="O26" s="3"/>
      <c r="P26" s="67"/>
      <c r="Q26" s="3"/>
      <c r="R26" s="3"/>
    </row>
    <row r="27" spans="1:18" x14ac:dyDescent="0.3">
      <c r="A27" s="1">
        <f t="shared" si="4"/>
        <v>43722</v>
      </c>
      <c r="B27" s="2">
        <v>1</v>
      </c>
      <c r="C27" s="80"/>
      <c r="D27" s="81" t="s">
        <v>120</v>
      </c>
      <c r="E27" s="97">
        <f>SUM(E28:E35)</f>
        <v>371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371</v>
      </c>
      <c r="I27" s="97">
        <f t="shared" si="7"/>
        <v>35744</v>
      </c>
      <c r="J27" s="98">
        <f t="shared" si="7"/>
        <v>40</v>
      </c>
      <c r="K27" s="98">
        <f t="shared" si="7"/>
        <v>10</v>
      </c>
      <c r="L27" s="100">
        <f t="shared" si="7"/>
        <v>3</v>
      </c>
      <c r="M27" s="101">
        <f t="shared" si="7"/>
        <v>33993</v>
      </c>
      <c r="N27" s="102">
        <f t="shared" si="7"/>
        <v>1711</v>
      </c>
      <c r="O27" s="3"/>
      <c r="P27" s="3"/>
      <c r="Q27" s="3"/>
      <c r="R27" s="3"/>
    </row>
    <row r="28" spans="1:18" x14ac:dyDescent="0.3">
      <c r="A28" s="1">
        <f t="shared" si="4"/>
        <v>43722</v>
      </c>
      <c r="B28" s="2" t="s">
        <v>31</v>
      </c>
      <c r="C28" s="12">
        <v>1</v>
      </c>
      <c r="D28" s="48" t="s">
        <v>32</v>
      </c>
      <c r="E28" s="13">
        <v>79</v>
      </c>
      <c r="F28" s="13">
        <v>0</v>
      </c>
      <c r="G28" s="13">
        <v>0</v>
      </c>
      <c r="H28" s="82">
        <f t="shared" ref="H28:H35" si="8">SUM(E28:G28)</f>
        <v>79</v>
      </c>
      <c r="I28" s="104">
        <f>H28+'13.09'!I28</f>
        <v>9003</v>
      </c>
      <c r="J28" s="13">
        <v>9</v>
      </c>
      <c r="K28" s="13">
        <v>1</v>
      </c>
      <c r="L28" s="13">
        <v>1</v>
      </c>
      <c r="M28" s="14">
        <f t="shared" ref="M28:M35" si="9">I28-N28-J28</f>
        <v>8632</v>
      </c>
      <c r="N28" s="85">
        <v>362</v>
      </c>
      <c r="O28" s="3"/>
      <c r="P28" s="3"/>
      <c r="Q28" s="3"/>
      <c r="R28" s="3"/>
    </row>
    <row r="29" spans="1:18" x14ac:dyDescent="0.3">
      <c r="A29" s="1">
        <f t="shared" si="4"/>
        <v>43722</v>
      </c>
      <c r="B29" s="2" t="s">
        <v>33</v>
      </c>
      <c r="C29" s="15">
        <v>2</v>
      </c>
      <c r="D29" s="50" t="s">
        <v>156</v>
      </c>
      <c r="E29" s="13">
        <v>46</v>
      </c>
      <c r="F29" s="13">
        <v>0</v>
      </c>
      <c r="G29" s="13">
        <v>0</v>
      </c>
      <c r="H29" s="83">
        <f t="shared" si="8"/>
        <v>46</v>
      </c>
      <c r="I29" s="105">
        <f>H29+'13.09'!I29</f>
        <v>6134</v>
      </c>
      <c r="J29" s="16">
        <v>5</v>
      </c>
      <c r="K29" s="16">
        <v>1</v>
      </c>
      <c r="L29" s="16">
        <v>0</v>
      </c>
      <c r="M29" s="17">
        <f t="shared" si="9"/>
        <v>5915</v>
      </c>
      <c r="N29" s="86">
        <v>214</v>
      </c>
      <c r="O29" s="3"/>
      <c r="P29" s="3"/>
      <c r="Q29" s="3"/>
      <c r="R29" s="3"/>
    </row>
    <row r="30" spans="1:18" x14ac:dyDescent="0.3">
      <c r="A30" s="1">
        <f t="shared" si="4"/>
        <v>43722</v>
      </c>
      <c r="B30" s="2" t="s">
        <v>35</v>
      </c>
      <c r="C30" s="15">
        <v>3</v>
      </c>
      <c r="D30" s="50" t="s">
        <v>36</v>
      </c>
      <c r="E30" s="13">
        <v>143</v>
      </c>
      <c r="F30" s="13">
        <v>0</v>
      </c>
      <c r="G30" s="13">
        <v>0</v>
      </c>
      <c r="H30" s="83">
        <f t="shared" si="8"/>
        <v>143</v>
      </c>
      <c r="I30" s="105">
        <f>H30+'13.09'!I30</f>
        <v>7033</v>
      </c>
      <c r="J30" s="16">
        <v>10</v>
      </c>
      <c r="K30" s="16">
        <v>6</v>
      </c>
      <c r="L30" s="16">
        <v>2</v>
      </c>
      <c r="M30" s="17">
        <f t="shared" si="9"/>
        <v>6372</v>
      </c>
      <c r="N30" s="86">
        <v>651</v>
      </c>
      <c r="O30" s="3"/>
      <c r="P30" s="3"/>
      <c r="Q30" s="3"/>
      <c r="R30" s="3"/>
    </row>
    <row r="31" spans="1:18" x14ac:dyDescent="0.3">
      <c r="A31" s="1">
        <f t="shared" si="4"/>
        <v>43722</v>
      </c>
      <c r="B31" s="2" t="s">
        <v>37</v>
      </c>
      <c r="C31" s="15">
        <v>4</v>
      </c>
      <c r="D31" s="50" t="s">
        <v>38</v>
      </c>
      <c r="E31" s="13">
        <v>8</v>
      </c>
      <c r="F31" s="13">
        <v>0</v>
      </c>
      <c r="G31" s="13">
        <v>0</v>
      </c>
      <c r="H31" s="83">
        <f t="shared" si="8"/>
        <v>8</v>
      </c>
      <c r="I31" s="105">
        <f>H31+'13.09'!I31</f>
        <v>1851</v>
      </c>
      <c r="J31" s="16">
        <v>4</v>
      </c>
      <c r="K31" s="16">
        <v>0</v>
      </c>
      <c r="L31" s="16">
        <v>0</v>
      </c>
      <c r="M31" s="17">
        <f t="shared" si="9"/>
        <v>1809</v>
      </c>
      <c r="N31" s="86">
        <v>38</v>
      </c>
      <c r="O31" s="3"/>
      <c r="P31" s="3"/>
      <c r="Q31" s="3"/>
      <c r="R31" s="3"/>
    </row>
    <row r="32" spans="1:18" x14ac:dyDescent="0.3">
      <c r="A32" s="1">
        <f t="shared" si="4"/>
        <v>43722</v>
      </c>
      <c r="B32" s="2" t="s">
        <v>39</v>
      </c>
      <c r="C32" s="15">
        <v>5</v>
      </c>
      <c r="D32" s="50" t="s">
        <v>40</v>
      </c>
      <c r="E32" s="13">
        <v>30</v>
      </c>
      <c r="F32" s="13">
        <v>0</v>
      </c>
      <c r="G32" s="13">
        <v>0</v>
      </c>
      <c r="H32" s="83">
        <f t="shared" si="8"/>
        <v>30</v>
      </c>
      <c r="I32" s="105">
        <f>H32+'13.09'!I32</f>
        <v>3870</v>
      </c>
      <c r="J32" s="16">
        <v>4</v>
      </c>
      <c r="K32" s="16">
        <v>0</v>
      </c>
      <c r="L32" s="16">
        <v>0</v>
      </c>
      <c r="M32" s="17">
        <f t="shared" si="9"/>
        <v>3715</v>
      </c>
      <c r="N32" s="86">
        <v>151</v>
      </c>
      <c r="O32" s="3"/>
      <c r="P32" s="3"/>
      <c r="Q32" s="3"/>
      <c r="R32" s="3"/>
    </row>
    <row r="33" spans="1:18" x14ac:dyDescent="0.3">
      <c r="A33" s="1">
        <f t="shared" si="4"/>
        <v>43722</v>
      </c>
      <c r="B33" s="2" t="s">
        <v>41</v>
      </c>
      <c r="C33" s="15">
        <v>6</v>
      </c>
      <c r="D33" s="50" t="s">
        <v>42</v>
      </c>
      <c r="E33" s="13">
        <v>49</v>
      </c>
      <c r="F33" s="13">
        <v>0</v>
      </c>
      <c r="G33" s="13">
        <v>0</v>
      </c>
      <c r="H33" s="83">
        <f t="shared" si="8"/>
        <v>49</v>
      </c>
      <c r="I33" s="105">
        <f>H33+'13.09'!I33</f>
        <v>4954</v>
      </c>
      <c r="J33" s="16">
        <v>5</v>
      </c>
      <c r="K33" s="16">
        <v>2</v>
      </c>
      <c r="L33" s="16">
        <v>0</v>
      </c>
      <c r="M33" s="17">
        <f t="shared" si="9"/>
        <v>4755</v>
      </c>
      <c r="N33" s="86">
        <v>194</v>
      </c>
      <c r="O33" s="3"/>
      <c r="P33" s="3"/>
      <c r="Q33" s="3"/>
      <c r="R33" s="3"/>
    </row>
    <row r="34" spans="1:18" x14ac:dyDescent="0.3">
      <c r="A34" s="1">
        <f t="shared" si="4"/>
        <v>43722</v>
      </c>
      <c r="B34" s="2" t="s">
        <v>43</v>
      </c>
      <c r="C34" s="15">
        <v>7</v>
      </c>
      <c r="D34" s="50" t="s">
        <v>44</v>
      </c>
      <c r="E34" s="13">
        <v>9</v>
      </c>
      <c r="F34" s="13">
        <v>0</v>
      </c>
      <c r="G34" s="13">
        <v>0</v>
      </c>
      <c r="H34" s="83">
        <f t="shared" si="8"/>
        <v>9</v>
      </c>
      <c r="I34" s="105">
        <f>H34+'13.09'!I34</f>
        <v>872</v>
      </c>
      <c r="J34" s="16">
        <v>0</v>
      </c>
      <c r="K34" s="16">
        <v>0</v>
      </c>
      <c r="L34" s="16">
        <v>0</v>
      </c>
      <c r="M34" s="17">
        <f t="shared" si="9"/>
        <v>837</v>
      </c>
      <c r="N34" s="86">
        <v>35</v>
      </c>
      <c r="O34" s="3"/>
      <c r="P34" s="3"/>
      <c r="Q34" s="3"/>
      <c r="R34" s="3"/>
    </row>
    <row r="35" spans="1:18" x14ac:dyDescent="0.3">
      <c r="A35" s="1">
        <f t="shared" si="4"/>
        <v>43722</v>
      </c>
      <c r="B35" s="2" t="s">
        <v>45</v>
      </c>
      <c r="C35" s="20">
        <v>8</v>
      </c>
      <c r="D35" s="54" t="s">
        <v>46</v>
      </c>
      <c r="E35" s="13">
        <v>7</v>
      </c>
      <c r="F35" s="13">
        <v>0</v>
      </c>
      <c r="G35" s="13">
        <v>0</v>
      </c>
      <c r="H35" s="84">
        <f t="shared" si="8"/>
        <v>7</v>
      </c>
      <c r="I35" s="106">
        <f>H35+'13.09'!I35</f>
        <v>2027</v>
      </c>
      <c r="J35" s="18">
        <v>3</v>
      </c>
      <c r="K35" s="18">
        <v>0</v>
      </c>
      <c r="L35" s="18">
        <v>0</v>
      </c>
      <c r="M35" s="19">
        <f t="shared" si="9"/>
        <v>1958</v>
      </c>
      <c r="N35" s="87">
        <v>66</v>
      </c>
      <c r="O35" s="3"/>
      <c r="P35" s="3"/>
      <c r="Q35" s="3"/>
      <c r="R35" s="3"/>
    </row>
    <row r="36" spans="1:18" x14ac:dyDescent="0.3">
      <c r="A36" s="1">
        <f t="shared" si="4"/>
        <v>43722</v>
      </c>
      <c r="B36" s="2">
        <v>1</v>
      </c>
      <c r="C36" s="103"/>
      <c r="D36" s="22" t="s">
        <v>47</v>
      </c>
      <c r="E36" s="23">
        <f>SUM(E26:E27)</f>
        <v>527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527</v>
      </c>
      <c r="I36" s="23">
        <f t="shared" si="10"/>
        <v>80567</v>
      </c>
      <c r="J36" s="23">
        <f t="shared" si="10"/>
        <v>203</v>
      </c>
      <c r="K36" s="23">
        <f t="shared" si="10"/>
        <v>101</v>
      </c>
      <c r="L36" s="23">
        <f t="shared" si="10"/>
        <v>60</v>
      </c>
      <c r="M36" s="23">
        <f t="shared" si="10"/>
        <v>77368</v>
      </c>
      <c r="N36" s="23">
        <f t="shared" si="10"/>
        <v>2996</v>
      </c>
      <c r="O36" s="3"/>
      <c r="P36" s="3"/>
      <c r="Q36" s="3"/>
      <c r="R36" s="3"/>
    </row>
    <row r="37" spans="1:18" ht="21.6" customHeight="1" x14ac:dyDescent="0.3">
      <c r="A37" s="1">
        <f t="shared" si="4"/>
        <v>43722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43722</v>
      </c>
      <c r="B38" s="64">
        <v>1</v>
      </c>
      <c r="C38" s="69"/>
      <c r="D38" s="306" t="s">
        <v>177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43722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43722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43722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43722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43722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48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270</v>
      </c>
      <c r="O43" s="3"/>
      <c r="P43" s="3"/>
      <c r="Q43" s="3"/>
      <c r="R43" s="3"/>
    </row>
    <row r="44" spans="1:18" ht="58.2" customHeight="1" x14ac:dyDescent="0.3">
      <c r="A44" s="1">
        <f t="shared" si="4"/>
        <v>43722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29" t="s">
        <v>142</v>
      </c>
      <c r="I44" s="65" t="str">
        <f>"me©‡gvU fwZ© 
= "&amp;I75</f>
        <v>me©‡gvU fwZ© 
= 18375</v>
      </c>
      <c r="J44" s="65" t="str">
        <f>"ch©v‡jvPbvi Rb¨ †cÖwiZ g„„Zz¨ 
= "&amp;J75</f>
        <v>ch©v‡jvPbvi Rb¨ †cÖwiZ g„„Zz¨ 
= 101</v>
      </c>
      <c r="K44" s="65" t="str">
        <f>"ch©v‡jvPbv m¤úbœK…Z g„„Zz¨ 
= "&amp;K75</f>
        <v>ch©v‡jvPbv m¤úbœK…Z g„„Zz¨ 
= 71</v>
      </c>
      <c r="L44" s="65" t="str">
        <f>"wbwðZ g„„Zz¨ 
= "&amp;L75</f>
        <v>wbwðZ g„„Zz¨ 
= 47</v>
      </c>
      <c r="M44" s="65" t="str">
        <f>"QvocÎ cÖvß †ivMx
 = "&amp;M75</f>
        <v>QvocÎ cÖvß †ivMx
 = 18004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43722</v>
      </c>
      <c r="B45" s="2" t="s">
        <v>61</v>
      </c>
      <c r="C45" s="28">
        <v>1</v>
      </c>
      <c r="D45" s="48" t="s">
        <v>62</v>
      </c>
      <c r="E45" s="13">
        <v>5</v>
      </c>
      <c r="F45" s="13">
        <v>0</v>
      </c>
      <c r="G45" s="13">
        <v>0</v>
      </c>
      <c r="H45" s="82">
        <f t="shared" ref="H45:H74" si="11">SUM(E45:G45)</f>
        <v>5</v>
      </c>
      <c r="I45" s="104">
        <f>H45+'13.09'!I45</f>
        <v>1151</v>
      </c>
      <c r="J45" s="13">
        <v>3</v>
      </c>
      <c r="K45" s="13">
        <v>2</v>
      </c>
      <c r="L45" s="13">
        <v>1</v>
      </c>
      <c r="M45" s="14">
        <f t="shared" ref="M45:M74" si="12">I45-N45-J45</f>
        <v>1137</v>
      </c>
      <c r="N45" s="85">
        <v>11</v>
      </c>
      <c r="O45" s="3"/>
      <c r="P45" s="3"/>
      <c r="Q45" s="3"/>
      <c r="R45" s="3"/>
    </row>
    <row r="46" spans="1:18" ht="17.55" customHeight="1" x14ac:dyDescent="0.3">
      <c r="A46" s="1">
        <f t="shared" si="4"/>
        <v>43722</v>
      </c>
      <c r="B46" s="2" t="s">
        <v>15</v>
      </c>
      <c r="C46" s="33">
        <v>2</v>
      </c>
      <c r="D46" s="50" t="s">
        <v>16</v>
      </c>
      <c r="E46" s="13">
        <v>4</v>
      </c>
      <c r="F46" s="13">
        <v>0</v>
      </c>
      <c r="G46" s="13">
        <v>0</v>
      </c>
      <c r="H46" s="83">
        <f t="shared" si="11"/>
        <v>4</v>
      </c>
      <c r="I46" s="105">
        <f>H46+'13.09'!I46</f>
        <v>1712</v>
      </c>
      <c r="J46" s="16">
        <v>10</v>
      </c>
      <c r="K46" s="16">
        <v>6</v>
      </c>
      <c r="L46" s="16">
        <v>4</v>
      </c>
      <c r="M46" s="17">
        <f t="shared" si="12"/>
        <v>1675</v>
      </c>
      <c r="N46" s="86">
        <v>27</v>
      </c>
      <c r="O46" s="3"/>
      <c r="P46" s="3"/>
      <c r="Q46" s="3"/>
      <c r="R46" s="3"/>
    </row>
    <row r="47" spans="1:18" ht="17.55" customHeight="1" x14ac:dyDescent="0.3">
      <c r="A47" s="1">
        <f t="shared" si="4"/>
        <v>43722</v>
      </c>
      <c r="B47" s="2" t="s">
        <v>17</v>
      </c>
      <c r="C47" s="33">
        <v>3</v>
      </c>
      <c r="D47" s="50" t="s">
        <v>18</v>
      </c>
      <c r="E47" s="13">
        <v>4</v>
      </c>
      <c r="F47" s="13">
        <v>0</v>
      </c>
      <c r="G47" s="13">
        <v>0</v>
      </c>
      <c r="H47" s="83">
        <f t="shared" si="11"/>
        <v>4</v>
      </c>
      <c r="I47" s="105">
        <f>H47+'13.09'!I47</f>
        <v>621</v>
      </c>
      <c r="J47" s="16">
        <v>4</v>
      </c>
      <c r="K47" s="16">
        <v>2</v>
      </c>
      <c r="L47" s="16">
        <v>1</v>
      </c>
      <c r="M47" s="17">
        <f t="shared" si="12"/>
        <v>610</v>
      </c>
      <c r="N47" s="86">
        <v>7</v>
      </c>
      <c r="O47" s="3"/>
      <c r="P47" s="3"/>
      <c r="Q47" s="3"/>
      <c r="R47" s="3"/>
    </row>
    <row r="48" spans="1:18" ht="17.55" customHeight="1" x14ac:dyDescent="0.3">
      <c r="A48" s="1">
        <f t="shared" si="4"/>
        <v>43722</v>
      </c>
      <c r="B48" s="2" t="s">
        <v>63</v>
      </c>
      <c r="C48" s="33">
        <v>4</v>
      </c>
      <c r="D48" s="50" t="s">
        <v>64</v>
      </c>
      <c r="E48" s="13">
        <v>3</v>
      </c>
      <c r="F48" s="13">
        <v>0</v>
      </c>
      <c r="G48" s="13">
        <v>0</v>
      </c>
      <c r="H48" s="83">
        <f t="shared" si="11"/>
        <v>3</v>
      </c>
      <c r="I48" s="105">
        <f>H48+'13.09'!I48</f>
        <v>699</v>
      </c>
      <c r="J48" s="16">
        <v>7</v>
      </c>
      <c r="K48" s="16">
        <v>5</v>
      </c>
      <c r="L48" s="16">
        <v>3</v>
      </c>
      <c r="M48" s="17">
        <f t="shared" si="12"/>
        <v>678</v>
      </c>
      <c r="N48" s="86">
        <v>14</v>
      </c>
      <c r="O48" s="3"/>
      <c r="P48" s="3"/>
      <c r="Q48" s="3"/>
      <c r="R48" s="3"/>
    </row>
    <row r="49" spans="1:18" ht="17.55" customHeight="1" x14ac:dyDescent="0.3">
      <c r="A49" s="1">
        <f t="shared" si="4"/>
        <v>43722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H49+'13.09'!I49</f>
        <v>849</v>
      </c>
      <c r="J49" s="16">
        <v>12</v>
      </c>
      <c r="K49" s="16">
        <v>10</v>
      </c>
      <c r="L49" s="16">
        <v>10</v>
      </c>
      <c r="M49" s="17">
        <f t="shared" si="12"/>
        <v>831</v>
      </c>
      <c r="N49" s="86">
        <v>6</v>
      </c>
      <c r="O49" s="3"/>
      <c r="P49" s="3"/>
      <c r="Q49" s="3"/>
      <c r="R49" s="3"/>
    </row>
    <row r="50" spans="1:18" ht="17.55" customHeight="1" x14ac:dyDescent="0.3">
      <c r="A50" s="1">
        <f t="shared" si="4"/>
        <v>43722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H50+'13.09'!I50</f>
        <v>93</v>
      </c>
      <c r="J50" s="16"/>
      <c r="K50" s="16"/>
      <c r="L50" s="16">
        <v>0</v>
      </c>
      <c r="M50" s="17">
        <f t="shared" si="12"/>
        <v>93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43722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H51+'13.09'!I51</f>
        <v>265</v>
      </c>
      <c r="J51" s="16">
        <v>2</v>
      </c>
      <c r="K51" s="16">
        <v>2</v>
      </c>
      <c r="L51" s="16">
        <v>1</v>
      </c>
      <c r="M51" s="17">
        <f t="shared" si="12"/>
        <v>263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43722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H52+'13.09'!I52</f>
        <v>319</v>
      </c>
      <c r="J52" s="16">
        <v>1</v>
      </c>
      <c r="K52" s="16">
        <v>1</v>
      </c>
      <c r="L52" s="16">
        <v>1</v>
      </c>
      <c r="M52" s="17">
        <f t="shared" si="12"/>
        <v>310</v>
      </c>
      <c r="N52" s="86">
        <v>8</v>
      </c>
      <c r="O52" s="3"/>
      <c r="P52" s="3"/>
      <c r="Q52" s="3"/>
      <c r="R52" s="3"/>
    </row>
    <row r="53" spans="1:18" ht="17.55" customHeight="1" x14ac:dyDescent="0.3">
      <c r="A53" s="1">
        <f t="shared" si="4"/>
        <v>43722</v>
      </c>
      <c r="B53" s="2" t="s">
        <v>73</v>
      </c>
      <c r="C53" s="33">
        <v>9</v>
      </c>
      <c r="D53" s="50" t="s">
        <v>74</v>
      </c>
      <c r="E53" s="13">
        <v>1</v>
      </c>
      <c r="F53" s="13">
        <v>0</v>
      </c>
      <c r="G53" s="13">
        <v>0</v>
      </c>
      <c r="H53" s="83">
        <f t="shared" si="11"/>
        <v>1</v>
      </c>
      <c r="I53" s="105">
        <f>H53+'13.09'!I53</f>
        <v>206</v>
      </c>
      <c r="J53" s="16">
        <v>1</v>
      </c>
      <c r="K53" s="16">
        <v>1</v>
      </c>
      <c r="L53" s="16">
        <v>0</v>
      </c>
      <c r="M53" s="17">
        <f t="shared" si="12"/>
        <v>204</v>
      </c>
      <c r="N53" s="86">
        <v>1</v>
      </c>
      <c r="O53" s="3"/>
      <c r="P53" s="3"/>
      <c r="Q53" s="3"/>
      <c r="R53" s="3"/>
    </row>
    <row r="54" spans="1:18" ht="17.55" customHeight="1" x14ac:dyDescent="0.3">
      <c r="A54" s="1">
        <f t="shared" si="4"/>
        <v>43722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H54+'13.09'!I54</f>
        <v>1556</v>
      </c>
      <c r="J54" s="16">
        <v>1</v>
      </c>
      <c r="K54" s="16">
        <v>0</v>
      </c>
      <c r="L54" s="16">
        <v>0</v>
      </c>
      <c r="M54" s="17">
        <f t="shared" si="12"/>
        <v>1537</v>
      </c>
      <c r="N54" s="86">
        <v>18</v>
      </c>
      <c r="O54" s="3"/>
      <c r="P54" s="3"/>
      <c r="Q54" s="3"/>
      <c r="R54" s="3"/>
    </row>
    <row r="55" spans="1:18" ht="17.55" customHeight="1" x14ac:dyDescent="0.3">
      <c r="A55" s="1">
        <f t="shared" si="4"/>
        <v>43722</v>
      </c>
      <c r="B55" s="2" t="s">
        <v>77</v>
      </c>
      <c r="C55" s="33">
        <v>11</v>
      </c>
      <c r="D55" s="52" t="s">
        <v>78</v>
      </c>
      <c r="E55" s="13">
        <v>1</v>
      </c>
      <c r="F55" s="13">
        <v>0</v>
      </c>
      <c r="G55" s="13">
        <v>0</v>
      </c>
      <c r="H55" s="83">
        <f t="shared" si="11"/>
        <v>1</v>
      </c>
      <c r="I55" s="105">
        <f>H55+'13.09'!I55</f>
        <v>216</v>
      </c>
      <c r="J55" s="16"/>
      <c r="K55" s="16"/>
      <c r="L55" s="16">
        <v>0</v>
      </c>
      <c r="M55" s="17">
        <f t="shared" si="12"/>
        <v>211</v>
      </c>
      <c r="N55" s="86">
        <v>5</v>
      </c>
      <c r="O55" s="3"/>
      <c r="P55" s="3"/>
      <c r="Q55" s="3"/>
      <c r="R55" s="3"/>
    </row>
    <row r="56" spans="1:18" ht="17.55" customHeight="1" x14ac:dyDescent="0.3">
      <c r="A56" s="1">
        <f t="shared" si="4"/>
        <v>43722</v>
      </c>
      <c r="B56" s="2" t="s">
        <v>79</v>
      </c>
      <c r="C56" s="33">
        <v>12</v>
      </c>
      <c r="D56" s="50" t="s">
        <v>80</v>
      </c>
      <c r="E56" s="13">
        <v>1</v>
      </c>
      <c r="F56" s="13">
        <v>0</v>
      </c>
      <c r="G56" s="13">
        <v>0</v>
      </c>
      <c r="H56" s="83">
        <f t="shared" si="11"/>
        <v>1</v>
      </c>
      <c r="I56" s="105">
        <f>H56+'13.09'!I56</f>
        <v>136</v>
      </c>
      <c r="J56" s="16">
        <v>1</v>
      </c>
      <c r="K56" s="16">
        <v>0</v>
      </c>
      <c r="L56" s="16">
        <v>0</v>
      </c>
      <c r="M56" s="17">
        <f t="shared" si="12"/>
        <v>133</v>
      </c>
      <c r="N56" s="86">
        <v>2</v>
      </c>
      <c r="O56" s="3"/>
      <c r="P56" s="3"/>
      <c r="Q56" s="3"/>
      <c r="R56" s="3"/>
    </row>
    <row r="57" spans="1:18" ht="17.55" customHeight="1" x14ac:dyDescent="0.3">
      <c r="A57" s="1">
        <f t="shared" si="4"/>
        <v>43722</v>
      </c>
      <c r="B57" s="2" t="s">
        <v>81</v>
      </c>
      <c r="C57" s="33">
        <v>13</v>
      </c>
      <c r="D57" s="50" t="s">
        <v>82</v>
      </c>
      <c r="E57" s="13">
        <v>1</v>
      </c>
      <c r="F57" s="13">
        <v>0</v>
      </c>
      <c r="G57" s="13">
        <v>0</v>
      </c>
      <c r="H57" s="83">
        <f t="shared" si="11"/>
        <v>1</v>
      </c>
      <c r="I57" s="105">
        <f>H57+'13.09'!I57</f>
        <v>631</v>
      </c>
      <c r="J57" s="16">
        <v>4</v>
      </c>
      <c r="K57" s="16">
        <v>3</v>
      </c>
      <c r="L57" s="16">
        <v>0</v>
      </c>
      <c r="M57" s="17">
        <f t="shared" si="12"/>
        <v>613</v>
      </c>
      <c r="N57" s="86">
        <v>14</v>
      </c>
      <c r="O57" s="3"/>
      <c r="P57" s="3"/>
      <c r="Q57" s="3"/>
      <c r="R57" s="3"/>
    </row>
    <row r="58" spans="1:18" ht="17.55" customHeight="1" x14ac:dyDescent="0.3">
      <c r="A58" s="1">
        <f t="shared" si="4"/>
        <v>43722</v>
      </c>
      <c r="B58" s="2" t="s">
        <v>83</v>
      </c>
      <c r="C58" s="33">
        <v>14</v>
      </c>
      <c r="D58" s="50" t="s">
        <v>84</v>
      </c>
      <c r="E58" s="13">
        <v>0</v>
      </c>
      <c r="F58" s="13">
        <v>0</v>
      </c>
      <c r="G58" s="13">
        <v>0</v>
      </c>
      <c r="H58" s="83">
        <f t="shared" si="11"/>
        <v>0</v>
      </c>
      <c r="I58" s="105">
        <f>H58+'13.09'!I58</f>
        <v>1273</v>
      </c>
      <c r="J58" s="16">
        <v>6</v>
      </c>
      <c r="K58" s="16">
        <v>3</v>
      </c>
      <c r="L58" s="16">
        <v>2</v>
      </c>
      <c r="M58" s="17">
        <f t="shared" si="12"/>
        <v>1246</v>
      </c>
      <c r="N58" s="86">
        <v>21</v>
      </c>
      <c r="O58" s="3"/>
      <c r="P58" s="3"/>
      <c r="Q58" s="3"/>
      <c r="R58" s="3"/>
    </row>
    <row r="59" spans="1:18" ht="17.55" customHeight="1" x14ac:dyDescent="0.3">
      <c r="A59" s="1">
        <f t="shared" si="4"/>
        <v>43722</v>
      </c>
      <c r="B59" s="2" t="s">
        <v>85</v>
      </c>
      <c r="C59" s="33">
        <v>15</v>
      </c>
      <c r="D59" s="50" t="s">
        <v>86</v>
      </c>
      <c r="E59" s="13">
        <v>5</v>
      </c>
      <c r="F59" s="13">
        <v>0</v>
      </c>
      <c r="G59" s="13">
        <v>0</v>
      </c>
      <c r="H59" s="83">
        <f t="shared" si="11"/>
        <v>5</v>
      </c>
      <c r="I59" s="105">
        <f>H59+'13.09'!I59</f>
        <v>719</v>
      </c>
      <c r="J59" s="16">
        <v>8</v>
      </c>
      <c r="K59" s="16">
        <v>7</v>
      </c>
      <c r="L59" s="16">
        <v>6</v>
      </c>
      <c r="M59" s="17">
        <f t="shared" si="12"/>
        <v>702</v>
      </c>
      <c r="N59" s="86">
        <v>9</v>
      </c>
      <c r="O59" s="3"/>
      <c r="P59" s="3"/>
      <c r="Q59" s="3"/>
      <c r="R59" s="3"/>
    </row>
    <row r="60" spans="1:18" ht="17.55" customHeight="1" x14ac:dyDescent="0.3">
      <c r="A60" s="1">
        <f t="shared" si="4"/>
        <v>43722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H60+'13.09'!I60</f>
        <v>338</v>
      </c>
      <c r="J60" s="16"/>
      <c r="K60" s="16"/>
      <c r="L60" s="16">
        <v>0</v>
      </c>
      <c r="M60" s="17">
        <f t="shared" si="12"/>
        <v>337</v>
      </c>
      <c r="N60" s="86">
        <v>1</v>
      </c>
      <c r="O60" s="3"/>
      <c r="P60" s="3"/>
      <c r="Q60" s="3"/>
      <c r="R60" s="3"/>
    </row>
    <row r="61" spans="1:18" ht="17.55" customHeight="1" x14ac:dyDescent="0.3">
      <c r="A61" s="1">
        <f t="shared" si="4"/>
        <v>43722</v>
      </c>
      <c r="B61" s="2" t="s">
        <v>89</v>
      </c>
      <c r="C61" s="33">
        <v>17</v>
      </c>
      <c r="D61" s="52" t="s">
        <v>90</v>
      </c>
      <c r="E61" s="13">
        <v>2</v>
      </c>
      <c r="F61" s="13">
        <v>0</v>
      </c>
      <c r="G61" s="13">
        <v>0</v>
      </c>
      <c r="H61" s="83">
        <f t="shared" si="11"/>
        <v>2</v>
      </c>
      <c r="I61" s="105">
        <f>H61+'13.09'!I61</f>
        <v>445</v>
      </c>
      <c r="J61" s="16"/>
      <c r="K61" s="16"/>
      <c r="L61" s="16">
        <v>0</v>
      </c>
      <c r="M61" s="17">
        <f t="shared" si="12"/>
        <v>431</v>
      </c>
      <c r="N61" s="86">
        <v>14</v>
      </c>
      <c r="O61" s="3"/>
      <c r="P61" s="3"/>
      <c r="Q61" s="3"/>
      <c r="R61" s="3"/>
    </row>
    <row r="62" spans="1:18" ht="17.55" customHeight="1" x14ac:dyDescent="0.3">
      <c r="A62" s="1">
        <f t="shared" si="4"/>
        <v>43722</v>
      </c>
      <c r="B62" s="2" t="s">
        <v>91</v>
      </c>
      <c r="C62" s="33">
        <v>18</v>
      </c>
      <c r="D62" s="50" t="s">
        <v>92</v>
      </c>
      <c r="E62" s="13">
        <v>2</v>
      </c>
      <c r="F62" s="13">
        <v>0</v>
      </c>
      <c r="G62" s="13">
        <v>0</v>
      </c>
      <c r="H62" s="83">
        <f t="shared" si="11"/>
        <v>2</v>
      </c>
      <c r="I62" s="105">
        <f>H62+'13.09'!I62</f>
        <v>808</v>
      </c>
      <c r="J62" s="16"/>
      <c r="K62" s="16"/>
      <c r="L62" s="16">
        <v>0</v>
      </c>
      <c r="M62" s="17">
        <f t="shared" si="12"/>
        <v>799</v>
      </c>
      <c r="N62" s="86">
        <v>9</v>
      </c>
      <c r="O62" s="3"/>
      <c r="P62" s="3"/>
      <c r="Q62" s="3"/>
      <c r="R62" s="3"/>
    </row>
    <row r="63" spans="1:18" ht="17.55" customHeight="1" x14ac:dyDescent="0.3">
      <c r="A63" s="1">
        <f t="shared" si="4"/>
        <v>43722</v>
      </c>
      <c r="B63" s="2" t="s">
        <v>93</v>
      </c>
      <c r="C63" s="33">
        <v>19</v>
      </c>
      <c r="D63" s="50" t="s">
        <v>94</v>
      </c>
      <c r="E63" s="13">
        <v>4</v>
      </c>
      <c r="F63" s="13">
        <v>0</v>
      </c>
      <c r="G63" s="13">
        <v>0</v>
      </c>
      <c r="H63" s="83">
        <f t="shared" si="11"/>
        <v>4</v>
      </c>
      <c r="I63" s="105">
        <f>H63+'13.09'!I63</f>
        <v>757</v>
      </c>
      <c r="J63" s="16">
        <v>5</v>
      </c>
      <c r="K63" s="16">
        <v>4</v>
      </c>
      <c r="L63" s="16">
        <v>4</v>
      </c>
      <c r="M63" s="17">
        <f t="shared" si="12"/>
        <v>739</v>
      </c>
      <c r="N63" s="86">
        <v>13</v>
      </c>
      <c r="O63" s="3"/>
      <c r="P63" s="3"/>
      <c r="Q63" s="3"/>
      <c r="R63" s="3"/>
    </row>
    <row r="64" spans="1:18" ht="17.55" customHeight="1" x14ac:dyDescent="0.3">
      <c r="A64" s="1">
        <f t="shared" si="4"/>
        <v>43722</v>
      </c>
      <c r="B64" s="2" t="s">
        <v>95</v>
      </c>
      <c r="C64" s="33">
        <v>20</v>
      </c>
      <c r="D64" s="50" t="s">
        <v>96</v>
      </c>
      <c r="E64" s="13">
        <v>0</v>
      </c>
      <c r="F64" s="13">
        <v>0</v>
      </c>
      <c r="G64" s="13">
        <v>0</v>
      </c>
      <c r="H64" s="83">
        <f t="shared" si="11"/>
        <v>0</v>
      </c>
      <c r="I64" s="105">
        <f>H64+'13.09'!I64</f>
        <v>926</v>
      </c>
      <c r="J64" s="16"/>
      <c r="K64" s="16"/>
      <c r="L64" s="16">
        <v>0</v>
      </c>
      <c r="M64" s="17">
        <f t="shared" si="12"/>
        <v>912</v>
      </c>
      <c r="N64" s="86">
        <v>14</v>
      </c>
      <c r="O64" s="3"/>
      <c r="P64" s="3"/>
      <c r="Q64" s="3"/>
      <c r="R64" s="3"/>
    </row>
    <row r="65" spans="1:18" ht="17.55" customHeight="1" x14ac:dyDescent="0.3">
      <c r="A65" s="1">
        <f t="shared" si="4"/>
        <v>43722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H65+'13.09'!I65</f>
        <v>464</v>
      </c>
      <c r="J65" s="16">
        <v>4</v>
      </c>
      <c r="K65" s="16">
        <v>4</v>
      </c>
      <c r="L65" s="16">
        <v>4</v>
      </c>
      <c r="M65" s="17">
        <f t="shared" si="12"/>
        <v>456</v>
      </c>
      <c r="N65" s="86">
        <v>4</v>
      </c>
      <c r="O65" s="3"/>
      <c r="P65" s="3"/>
      <c r="Q65" s="3"/>
      <c r="R65" s="3"/>
    </row>
    <row r="66" spans="1:18" ht="17.55" customHeight="1" x14ac:dyDescent="0.3">
      <c r="A66" s="1">
        <f t="shared" si="4"/>
        <v>43722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H66+'13.09'!I66</f>
        <v>304</v>
      </c>
      <c r="J66" s="16">
        <v>7</v>
      </c>
      <c r="K66" s="16">
        <v>6</v>
      </c>
      <c r="L66" s="16">
        <v>3</v>
      </c>
      <c r="M66" s="17">
        <f t="shared" si="12"/>
        <v>296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43722</v>
      </c>
      <c r="B67" s="2" t="s">
        <v>101</v>
      </c>
      <c r="C67" s="33">
        <v>23</v>
      </c>
      <c r="D67" s="50" t="s">
        <v>102</v>
      </c>
      <c r="E67" s="13">
        <v>3</v>
      </c>
      <c r="F67" s="13">
        <v>0</v>
      </c>
      <c r="G67" s="13">
        <v>0</v>
      </c>
      <c r="H67" s="83">
        <f t="shared" si="11"/>
        <v>3</v>
      </c>
      <c r="I67" s="105">
        <f>H67+'13.09'!I67</f>
        <v>664</v>
      </c>
      <c r="J67" s="16">
        <v>7</v>
      </c>
      <c r="K67" s="16">
        <v>4</v>
      </c>
      <c r="L67" s="16">
        <v>4</v>
      </c>
      <c r="M67" s="17">
        <f t="shared" si="12"/>
        <v>644</v>
      </c>
      <c r="N67" s="86">
        <v>13</v>
      </c>
      <c r="O67" s="3"/>
      <c r="P67" s="3"/>
      <c r="Q67" s="3"/>
      <c r="R67" s="3"/>
    </row>
    <row r="68" spans="1:18" ht="17.55" customHeight="1" x14ac:dyDescent="0.3">
      <c r="A68" s="1">
        <f t="shared" si="4"/>
        <v>43722</v>
      </c>
      <c r="B68" s="2" t="s">
        <v>103</v>
      </c>
      <c r="C68" s="33">
        <v>24</v>
      </c>
      <c r="D68" s="50" t="s">
        <v>104</v>
      </c>
      <c r="E68" s="13">
        <v>3</v>
      </c>
      <c r="F68" s="13">
        <v>0</v>
      </c>
      <c r="G68" s="13">
        <v>0</v>
      </c>
      <c r="H68" s="83">
        <f t="shared" si="11"/>
        <v>3</v>
      </c>
      <c r="I68" s="105">
        <f>H68+'13.09'!I68</f>
        <v>352</v>
      </c>
      <c r="J68" s="16">
        <v>2</v>
      </c>
      <c r="K68" s="16">
        <v>2</v>
      </c>
      <c r="L68" s="16">
        <v>0</v>
      </c>
      <c r="M68" s="17">
        <f t="shared" si="12"/>
        <v>344</v>
      </c>
      <c r="N68" s="86">
        <v>6</v>
      </c>
      <c r="O68" s="3"/>
      <c r="P68" s="3"/>
      <c r="Q68" s="3"/>
      <c r="R68" s="3"/>
    </row>
    <row r="69" spans="1:18" ht="17.55" customHeight="1" x14ac:dyDescent="0.3">
      <c r="A69" s="1">
        <f t="shared" si="4"/>
        <v>43722</v>
      </c>
      <c r="B69" s="2" t="s">
        <v>105</v>
      </c>
      <c r="C69" s="33">
        <v>25</v>
      </c>
      <c r="D69" s="50" t="s">
        <v>106</v>
      </c>
      <c r="E69" s="13">
        <v>0</v>
      </c>
      <c r="F69" s="13">
        <v>0</v>
      </c>
      <c r="G69" s="13">
        <v>0</v>
      </c>
      <c r="H69" s="83">
        <f t="shared" si="11"/>
        <v>0</v>
      </c>
      <c r="I69" s="105">
        <f>H69+'13.09'!I69</f>
        <v>746</v>
      </c>
      <c r="J69" s="16">
        <v>2</v>
      </c>
      <c r="K69" s="16">
        <v>1</v>
      </c>
      <c r="L69" s="16">
        <v>0</v>
      </c>
      <c r="M69" s="17">
        <f t="shared" si="12"/>
        <v>723</v>
      </c>
      <c r="N69" s="86">
        <v>21</v>
      </c>
      <c r="O69" s="3"/>
      <c r="P69" s="3"/>
      <c r="Q69" s="3"/>
      <c r="R69" s="3"/>
    </row>
    <row r="70" spans="1:18" ht="17.55" customHeight="1" x14ac:dyDescent="0.3">
      <c r="A70" s="1">
        <f t="shared" si="4"/>
        <v>43722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H70+'13.09'!I70</f>
        <v>721</v>
      </c>
      <c r="J70" s="16">
        <v>2</v>
      </c>
      <c r="K70" s="16">
        <v>2</v>
      </c>
      <c r="L70" s="16">
        <v>0</v>
      </c>
      <c r="M70" s="17">
        <f t="shared" si="12"/>
        <v>707</v>
      </c>
      <c r="N70" s="86">
        <v>12</v>
      </c>
      <c r="O70" s="3"/>
      <c r="P70" s="3"/>
      <c r="Q70" s="3"/>
      <c r="R70" s="3"/>
    </row>
    <row r="71" spans="1:18" ht="17.55" customHeight="1" x14ac:dyDescent="0.3">
      <c r="A71" s="1">
        <f t="shared" si="4"/>
        <v>43722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H71+'13.09'!I71</f>
        <v>747</v>
      </c>
      <c r="J71" s="16"/>
      <c r="K71" s="16"/>
      <c r="L71" s="16">
        <v>0</v>
      </c>
      <c r="M71" s="17">
        <f t="shared" si="12"/>
        <v>739</v>
      </c>
      <c r="N71" s="86">
        <v>8</v>
      </c>
      <c r="O71" s="3"/>
      <c r="P71" s="3"/>
      <c r="Q71" s="3"/>
      <c r="R71" s="3"/>
    </row>
    <row r="72" spans="1:18" ht="17.55" customHeight="1" x14ac:dyDescent="0.3">
      <c r="A72" s="1">
        <f t="shared" si="4"/>
        <v>43722</v>
      </c>
      <c r="B72" s="2" t="s">
        <v>111</v>
      </c>
      <c r="C72" s="33">
        <v>28</v>
      </c>
      <c r="D72" s="50" t="s">
        <v>112</v>
      </c>
      <c r="E72" s="13">
        <v>3</v>
      </c>
      <c r="F72" s="13">
        <v>0</v>
      </c>
      <c r="G72" s="13">
        <v>0</v>
      </c>
      <c r="H72" s="83">
        <f t="shared" si="11"/>
        <v>3</v>
      </c>
      <c r="I72" s="105">
        <f>H72+'13.09'!I72</f>
        <v>268</v>
      </c>
      <c r="J72" s="16"/>
      <c r="K72" s="16"/>
      <c r="L72" s="16">
        <v>0</v>
      </c>
      <c r="M72" s="17">
        <f t="shared" si="12"/>
        <v>260</v>
      </c>
      <c r="N72" s="86">
        <v>8</v>
      </c>
      <c r="O72" s="3"/>
      <c r="P72" s="3"/>
      <c r="Q72" s="3"/>
      <c r="R72" s="3"/>
    </row>
    <row r="73" spans="1:18" ht="17.55" customHeight="1" x14ac:dyDescent="0.3">
      <c r="A73" s="1">
        <f t="shared" si="4"/>
        <v>43722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H73+'13.09'!I73</f>
        <v>380</v>
      </c>
      <c r="J73" s="16">
        <v>3</v>
      </c>
      <c r="K73" s="16">
        <v>1</v>
      </c>
      <c r="L73" s="16">
        <v>1</v>
      </c>
      <c r="M73" s="17">
        <f t="shared" si="12"/>
        <v>374</v>
      </c>
      <c r="N73" s="86">
        <v>3</v>
      </c>
      <c r="O73" s="3"/>
      <c r="P73" s="3"/>
      <c r="Q73" s="3"/>
      <c r="R73" s="3"/>
    </row>
    <row r="74" spans="1:18" ht="17.55" customHeight="1" x14ac:dyDescent="0.3">
      <c r="A74" s="1">
        <f t="shared" si="4"/>
        <v>43722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H74+'13.09'!I74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43722</v>
      </c>
      <c r="B75" s="2">
        <v>1</v>
      </c>
      <c r="C75" s="29"/>
      <c r="D75" s="22" t="s">
        <v>117</v>
      </c>
      <c r="E75" s="23">
        <f>SUM(E45:E74)</f>
        <v>48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48</v>
      </c>
      <c r="I75" s="23">
        <f t="shared" si="13"/>
        <v>18375</v>
      </c>
      <c r="J75" s="23">
        <f t="shared" si="13"/>
        <v>101</v>
      </c>
      <c r="K75" s="23">
        <f t="shared" si="13"/>
        <v>71</v>
      </c>
      <c r="L75" s="23">
        <f t="shared" si="13"/>
        <v>47</v>
      </c>
      <c r="M75" s="23">
        <f t="shared" si="13"/>
        <v>18004</v>
      </c>
      <c r="N75" s="23">
        <f t="shared" si="13"/>
        <v>270</v>
      </c>
      <c r="O75" s="3"/>
      <c r="P75" s="3"/>
      <c r="Q75" s="3"/>
      <c r="R75" s="3"/>
    </row>
    <row r="76" spans="1:18" ht="17.55" customHeight="1" x14ac:dyDescent="0.3">
      <c r="A76" s="1">
        <f t="shared" si="4"/>
        <v>43722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43722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43722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43722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43722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43722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43722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43722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43722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43722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43722</v>
      </c>
      <c r="B86" s="2">
        <v>1</v>
      </c>
      <c r="E86" s="30"/>
    </row>
    <row r="87" spans="1:14" x14ac:dyDescent="0.3">
      <c r="A87" s="1">
        <f t="shared" si="4"/>
        <v>43722</v>
      </c>
      <c r="B87" s="2">
        <v>1</v>
      </c>
      <c r="E87" s="30"/>
    </row>
    <row r="88" spans="1:14" x14ac:dyDescent="0.3">
      <c r="A88" s="1">
        <f t="shared" si="4"/>
        <v>43722</v>
      </c>
      <c r="B88" s="2">
        <v>1</v>
      </c>
      <c r="E88" s="30"/>
    </row>
    <row r="89" spans="1:14" x14ac:dyDescent="0.3">
      <c r="A89" s="1">
        <f t="shared" ref="A89" si="14">$N$3</f>
        <v>43722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J27" sqref="J27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43721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43721</v>
      </c>
      <c r="B2" s="2">
        <v>1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41"/>
      <c r="N2" s="127"/>
    </row>
    <row r="3" spans="1:20" ht="17.399999999999999" x14ac:dyDescent="0.3">
      <c r="A3" s="1">
        <f t="shared" si="0"/>
        <v>43721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43721</v>
      </c>
      <c r="O3" s="3"/>
      <c r="P3" s="3"/>
      <c r="Q3" s="3"/>
      <c r="R3" s="3"/>
    </row>
    <row r="4" spans="1:20" ht="17.399999999999999" x14ac:dyDescent="0.3">
      <c r="A4" s="1">
        <f t="shared" si="0"/>
        <v>43721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43721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43721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43721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43721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43721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673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2900</v>
      </c>
      <c r="O9" s="3"/>
      <c r="P9" s="3"/>
      <c r="Q9" s="40" t="str">
        <f>"24 N›Uvq ?? msL¨v = "&amp;H36</f>
        <v>24 N›Uvq ?? msL¨v = 673</v>
      </c>
    </row>
    <row r="10" spans="1:20" ht="57.6" x14ac:dyDescent="0.3">
      <c r="A10" s="1">
        <f t="shared" si="0"/>
        <v>43721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28" t="s">
        <v>142</v>
      </c>
      <c r="I10" s="65" t="str">
        <f>"me©‡gvU fwZ©
= "&amp;I36</f>
        <v>me©‡gvU fwZ©
= 80040</v>
      </c>
      <c r="J10" s="65" t="str">
        <f>"ch©v‡jvPbvi Rb¨ †cÖwiZ g„„Zz¨ 
= "&amp;J36</f>
        <v>ch©v‡jvPbvi Rb¨ †cÖwiZ g„„Zz¨ 
= 203</v>
      </c>
      <c r="K10" s="65" t="str">
        <f>"ch©v‡jvPbv m¤úbœK…Z g„„Zz¨ 
= "&amp;K36</f>
        <v>ch©v‡jvPbv m¤úbœK…Z g„„Zz¨ 
= 101</v>
      </c>
      <c r="L10" s="65" t="str">
        <f>"wbwðZ g„„Zz¨ 
= "&amp;L36</f>
        <v>wbwðZ g„„Zz¨ 
= 60</v>
      </c>
      <c r="M10" s="65" t="str">
        <f>"QvocÎ cÖvß †ivMx
 = "&amp;M36</f>
        <v>QvocÎ cÖvß †ivMx
 = 76937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43721</v>
      </c>
      <c r="B11" s="2" t="s">
        <v>9</v>
      </c>
      <c r="C11" s="12">
        <v>1</v>
      </c>
      <c r="D11" s="57" t="s">
        <v>10</v>
      </c>
      <c r="E11" s="13">
        <v>40</v>
      </c>
      <c r="F11" s="13">
        <v>0</v>
      </c>
      <c r="G11" s="13">
        <v>0</v>
      </c>
      <c r="H11" s="82">
        <f>SUM(E11:G11)</f>
        <v>40</v>
      </c>
      <c r="I11" s="104">
        <f>H11+'12.09'!I11</f>
        <v>7081</v>
      </c>
      <c r="J11" s="13">
        <v>23</v>
      </c>
      <c r="K11" s="13">
        <v>8</v>
      </c>
      <c r="L11" s="13">
        <v>3</v>
      </c>
      <c r="M11" s="14">
        <f t="shared" ref="M11:M23" si="1">I11-N11-J11</f>
        <v>6773</v>
      </c>
      <c r="N11" s="85">
        <v>285</v>
      </c>
      <c r="O11" s="3"/>
      <c r="P11" s="3"/>
      <c r="Q11" s="3"/>
      <c r="R11" s="3"/>
    </row>
    <row r="12" spans="1:20" x14ac:dyDescent="0.3">
      <c r="A12" s="1">
        <f t="shared" si="0"/>
        <v>43721</v>
      </c>
      <c r="B12" s="2" t="s">
        <v>11</v>
      </c>
      <c r="C12" s="15">
        <v>2</v>
      </c>
      <c r="D12" s="59" t="s">
        <v>144</v>
      </c>
      <c r="E12" s="13">
        <v>23</v>
      </c>
      <c r="F12" s="13">
        <v>0</v>
      </c>
      <c r="G12" s="13">
        <v>0</v>
      </c>
      <c r="H12" s="83">
        <f t="shared" ref="H12:H23" si="2">SUM(E12:G12)</f>
        <v>23</v>
      </c>
      <c r="I12" s="105">
        <f>H12+'12.09'!I12</f>
        <v>4077</v>
      </c>
      <c r="J12" s="16">
        <v>2</v>
      </c>
      <c r="K12" s="16">
        <v>0</v>
      </c>
      <c r="L12" s="16">
        <v>0</v>
      </c>
      <c r="M12" s="17">
        <f t="shared" si="1"/>
        <v>3881</v>
      </c>
      <c r="N12" s="86">
        <v>194</v>
      </c>
      <c r="O12" s="3"/>
      <c r="P12" s="3"/>
      <c r="Q12" s="3"/>
      <c r="R12" s="3"/>
    </row>
    <row r="13" spans="1:20" x14ac:dyDescent="0.3">
      <c r="A13" s="1">
        <f t="shared" si="0"/>
        <v>43721</v>
      </c>
      <c r="B13" s="2" t="s">
        <v>12</v>
      </c>
      <c r="C13" s="15">
        <v>3</v>
      </c>
      <c r="D13" s="59" t="s">
        <v>13</v>
      </c>
      <c r="E13" s="13">
        <v>7</v>
      </c>
      <c r="F13" s="13">
        <v>0</v>
      </c>
      <c r="G13" s="13">
        <v>0</v>
      </c>
      <c r="H13" s="83">
        <f t="shared" si="2"/>
        <v>7</v>
      </c>
      <c r="I13" s="105">
        <f>H13+'12.09'!I13</f>
        <v>1307</v>
      </c>
      <c r="J13" s="16">
        <v>10</v>
      </c>
      <c r="K13" s="16">
        <v>4</v>
      </c>
      <c r="L13" s="16">
        <v>4</v>
      </c>
      <c r="M13" s="17">
        <f t="shared" si="1"/>
        <v>1258</v>
      </c>
      <c r="N13" s="86">
        <v>39</v>
      </c>
      <c r="O13" s="3"/>
      <c r="Q13" s="3"/>
      <c r="R13" s="3"/>
    </row>
    <row r="14" spans="1:20" x14ac:dyDescent="0.3">
      <c r="A14" s="1">
        <f t="shared" si="0"/>
        <v>43721</v>
      </c>
      <c r="B14" s="2" t="s">
        <v>14</v>
      </c>
      <c r="C14" s="15">
        <v>4</v>
      </c>
      <c r="D14" s="59" t="s">
        <v>145</v>
      </c>
      <c r="E14" s="13">
        <v>24</v>
      </c>
      <c r="F14" s="13">
        <v>0</v>
      </c>
      <c r="G14" s="13">
        <v>0</v>
      </c>
      <c r="H14" s="83">
        <f t="shared" si="2"/>
        <v>24</v>
      </c>
      <c r="I14" s="105">
        <f>H14+'12.09'!I14</f>
        <v>3126</v>
      </c>
      <c r="J14" s="16">
        <v>7</v>
      </c>
      <c r="K14" s="16">
        <v>3</v>
      </c>
      <c r="L14" s="16">
        <v>0</v>
      </c>
      <c r="M14" s="17">
        <f t="shared" si="1"/>
        <v>3000</v>
      </c>
      <c r="N14" s="86">
        <v>119</v>
      </c>
      <c r="O14" s="3"/>
      <c r="P14" s="3"/>
      <c r="Q14" s="3"/>
      <c r="R14" s="3"/>
    </row>
    <row r="15" spans="1:20" ht="17.399999999999999" x14ac:dyDescent="0.3">
      <c r="A15" s="1">
        <f t="shared" si="0"/>
        <v>43721</v>
      </c>
      <c r="B15" s="2" t="s">
        <v>19</v>
      </c>
      <c r="C15" s="15">
        <v>5</v>
      </c>
      <c r="D15" s="59" t="s">
        <v>20</v>
      </c>
      <c r="E15" s="13">
        <v>11</v>
      </c>
      <c r="F15" s="13">
        <v>0</v>
      </c>
      <c r="G15" s="13">
        <v>0</v>
      </c>
      <c r="H15" s="83">
        <f t="shared" si="2"/>
        <v>11</v>
      </c>
      <c r="I15" s="105">
        <f>H15+'12.09'!I15</f>
        <v>1344</v>
      </c>
      <c r="J15" s="16">
        <v>3</v>
      </c>
      <c r="K15" s="16">
        <v>0</v>
      </c>
      <c r="L15" s="16">
        <v>0</v>
      </c>
      <c r="M15" s="17">
        <f t="shared" si="1"/>
        <v>1289</v>
      </c>
      <c r="N15" s="86">
        <v>52</v>
      </c>
      <c r="O15" s="3"/>
      <c r="P15" s="3"/>
      <c r="Q15" s="3"/>
      <c r="R15" s="3"/>
    </row>
    <row r="16" spans="1:20" ht="17.399999999999999" x14ac:dyDescent="0.3">
      <c r="A16" s="1">
        <f t="shared" si="0"/>
        <v>43721</v>
      </c>
      <c r="B16" s="2" t="s">
        <v>21</v>
      </c>
      <c r="C16" s="15">
        <v>6</v>
      </c>
      <c r="D16" s="61" t="s">
        <v>22</v>
      </c>
      <c r="E16" s="13">
        <v>3</v>
      </c>
      <c r="F16" s="13">
        <v>0</v>
      </c>
      <c r="G16" s="13">
        <v>0</v>
      </c>
      <c r="H16" s="83">
        <f t="shared" si="2"/>
        <v>3</v>
      </c>
      <c r="I16" s="105">
        <f>H16+'12.09'!I16</f>
        <v>954</v>
      </c>
      <c r="J16" s="16"/>
      <c r="K16" s="16"/>
      <c r="L16" s="16">
        <v>0</v>
      </c>
      <c r="M16" s="17">
        <f t="shared" si="1"/>
        <v>938</v>
      </c>
      <c r="N16" s="86">
        <v>16</v>
      </c>
      <c r="O16" s="3"/>
      <c r="P16" s="3"/>
      <c r="Q16" s="3"/>
      <c r="R16" s="3"/>
    </row>
    <row r="17" spans="1:18" x14ac:dyDescent="0.3">
      <c r="A17" s="1">
        <f t="shared" si="0"/>
        <v>43721</v>
      </c>
      <c r="B17" s="2" t="s">
        <v>23</v>
      </c>
      <c r="C17" s="15">
        <v>7</v>
      </c>
      <c r="D17" s="61" t="s">
        <v>24</v>
      </c>
      <c r="E17" s="13">
        <v>33</v>
      </c>
      <c r="F17" s="13">
        <v>0</v>
      </c>
      <c r="G17" s="13">
        <v>0</v>
      </c>
      <c r="H17" s="83">
        <f t="shared" si="2"/>
        <v>33</v>
      </c>
      <c r="I17" s="105">
        <f>H17+'12.09'!I17</f>
        <v>3608</v>
      </c>
      <c r="J17" s="16">
        <v>15</v>
      </c>
      <c r="K17" s="16">
        <v>3</v>
      </c>
      <c r="L17" s="16">
        <v>1</v>
      </c>
      <c r="M17" s="17">
        <f t="shared" si="1"/>
        <v>3445</v>
      </c>
      <c r="N17" s="86">
        <v>148</v>
      </c>
      <c r="O17" s="3"/>
      <c r="P17" s="3"/>
      <c r="Q17" s="3"/>
      <c r="R17" s="3"/>
    </row>
    <row r="18" spans="1:18" ht="17.399999999999999" x14ac:dyDescent="0.3">
      <c r="A18" s="1">
        <f t="shared" si="0"/>
        <v>43721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H18+'12.09'!I18</f>
        <v>336</v>
      </c>
      <c r="J18" s="16"/>
      <c r="K18" s="16"/>
      <c r="L18" s="16">
        <v>0</v>
      </c>
      <c r="M18" s="17">
        <f t="shared" si="1"/>
        <v>335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43721</v>
      </c>
      <c r="B19" s="2" t="s">
        <v>27</v>
      </c>
      <c r="C19" s="15">
        <v>9</v>
      </c>
      <c r="D19" s="61" t="s">
        <v>28</v>
      </c>
      <c r="E19" s="13">
        <v>7</v>
      </c>
      <c r="F19" s="13">
        <v>0</v>
      </c>
      <c r="G19" s="13">
        <v>0</v>
      </c>
      <c r="H19" s="83">
        <f t="shared" si="2"/>
        <v>7</v>
      </c>
      <c r="I19" s="105">
        <f>H19+'12.09'!I19</f>
        <v>1560</v>
      </c>
      <c r="J19" s="16">
        <v>0</v>
      </c>
      <c r="K19" s="16">
        <v>0</v>
      </c>
      <c r="L19" s="16">
        <v>0</v>
      </c>
      <c r="M19" s="17">
        <f t="shared" si="1"/>
        <v>1515</v>
      </c>
      <c r="N19" s="86">
        <v>45</v>
      </c>
      <c r="O19" s="3"/>
      <c r="P19" s="3"/>
      <c r="Q19" s="3"/>
      <c r="R19" s="3"/>
    </row>
    <row r="20" spans="1:18" x14ac:dyDescent="0.3">
      <c r="A20" s="1">
        <f t="shared" si="0"/>
        <v>43721</v>
      </c>
      <c r="B20" s="2" t="s">
        <v>29</v>
      </c>
      <c r="C20" s="15">
        <v>10</v>
      </c>
      <c r="D20" s="59" t="s">
        <v>30</v>
      </c>
      <c r="E20" s="13">
        <v>17</v>
      </c>
      <c r="F20" s="13">
        <v>0</v>
      </c>
      <c r="G20" s="13">
        <v>0</v>
      </c>
      <c r="H20" s="83">
        <f t="shared" si="2"/>
        <v>17</v>
      </c>
      <c r="I20" s="105">
        <f>H20+'12.09'!I20</f>
        <v>2640</v>
      </c>
      <c r="J20" s="16">
        <v>2</v>
      </c>
      <c r="K20" s="16">
        <v>2</v>
      </c>
      <c r="L20" s="16">
        <v>2</v>
      </c>
      <c r="M20" s="17">
        <f t="shared" si="1"/>
        <v>2537</v>
      </c>
      <c r="N20" s="86">
        <v>101</v>
      </c>
      <c r="O20" s="3"/>
      <c r="P20" s="3"/>
      <c r="Q20" s="3"/>
      <c r="R20" s="3"/>
    </row>
    <row r="21" spans="1:18" ht="22.2" customHeight="1" x14ac:dyDescent="0.3">
      <c r="A21" s="1">
        <f t="shared" si="0"/>
        <v>43721</v>
      </c>
      <c r="B21" s="2" t="s">
        <v>115</v>
      </c>
      <c r="C21" s="15">
        <v>11</v>
      </c>
      <c r="D21" s="50" t="s">
        <v>116</v>
      </c>
      <c r="E21" s="13">
        <v>2</v>
      </c>
      <c r="F21" s="13">
        <v>0</v>
      </c>
      <c r="G21" s="13">
        <v>0</v>
      </c>
      <c r="H21" s="88">
        <f t="shared" si="2"/>
        <v>2</v>
      </c>
      <c r="I21" s="105">
        <f>H21+'12.09'!I21</f>
        <v>232</v>
      </c>
      <c r="J21" s="16"/>
      <c r="K21" s="16"/>
      <c r="L21" s="16"/>
      <c r="M21" s="17">
        <f t="shared" si="1"/>
        <v>230</v>
      </c>
      <c r="N21" s="86">
        <v>2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H22+'12.09'!I22</f>
        <v>75</v>
      </c>
      <c r="J22" s="16"/>
      <c r="K22" s="16"/>
      <c r="L22" s="16"/>
      <c r="M22" s="17">
        <f t="shared" si="1"/>
        <v>73</v>
      </c>
      <c r="N22" s="86">
        <v>2</v>
      </c>
      <c r="O22" s="3"/>
      <c r="P22" s="3"/>
      <c r="Q22" s="3"/>
      <c r="R22" s="3"/>
    </row>
    <row r="23" spans="1:18" ht="17.399999999999999" hidden="1" x14ac:dyDescent="0.3">
      <c r="A23" s="1">
        <f>$N$3</f>
        <v>43721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167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167</v>
      </c>
      <c r="I24" s="94">
        <f t="shared" si="3"/>
        <v>26340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25274</v>
      </c>
      <c r="N24" s="96">
        <f t="shared" si="3"/>
        <v>1004</v>
      </c>
      <c r="O24" s="3"/>
      <c r="P24" s="3"/>
      <c r="Q24" s="3"/>
      <c r="R24" s="3"/>
    </row>
    <row r="25" spans="1:18" x14ac:dyDescent="0.3">
      <c r="A25" s="1">
        <f t="shared" ref="A25:A88" si="4">$N$3</f>
        <v>43721</v>
      </c>
      <c r="B25" s="2">
        <v>1</v>
      </c>
      <c r="C25" s="78"/>
      <c r="D25" s="79" t="s">
        <v>119</v>
      </c>
      <c r="E25" s="97">
        <f>E75</f>
        <v>62</v>
      </c>
      <c r="F25" s="98">
        <f t="shared" ref="F25:N25" si="5">F75</f>
        <v>0</v>
      </c>
      <c r="G25" s="98">
        <f t="shared" si="5"/>
        <v>0</v>
      </c>
      <c r="H25" s="99">
        <f t="shared" si="5"/>
        <v>62</v>
      </c>
      <c r="I25" s="97">
        <f t="shared" si="5"/>
        <v>18327</v>
      </c>
      <c r="J25" s="98">
        <f t="shared" si="5"/>
        <v>101</v>
      </c>
      <c r="K25" s="98">
        <f t="shared" si="5"/>
        <v>71</v>
      </c>
      <c r="L25" s="100">
        <f t="shared" si="5"/>
        <v>47</v>
      </c>
      <c r="M25" s="101">
        <f t="shared" si="5"/>
        <v>17948</v>
      </c>
      <c r="N25" s="102">
        <f t="shared" si="5"/>
        <v>278</v>
      </c>
      <c r="O25" s="3"/>
      <c r="P25" s="3"/>
      <c r="Q25" s="3"/>
      <c r="R25" s="3"/>
    </row>
    <row r="26" spans="1:18" x14ac:dyDescent="0.3">
      <c r="A26" s="1">
        <f t="shared" si="4"/>
        <v>43721</v>
      </c>
      <c r="B26" s="2">
        <v>1</v>
      </c>
      <c r="C26" s="78"/>
      <c r="D26" s="79" t="s">
        <v>154</v>
      </c>
      <c r="E26" s="97">
        <f>E24+E25</f>
        <v>229</v>
      </c>
      <c r="F26" s="98">
        <f t="shared" ref="F26:N26" si="6">F24+F25</f>
        <v>0</v>
      </c>
      <c r="G26" s="98">
        <f t="shared" si="6"/>
        <v>0</v>
      </c>
      <c r="H26" s="99">
        <f t="shared" si="6"/>
        <v>229</v>
      </c>
      <c r="I26" s="97">
        <f t="shared" si="6"/>
        <v>44667</v>
      </c>
      <c r="J26" s="98">
        <f t="shared" si="6"/>
        <v>163</v>
      </c>
      <c r="K26" s="98">
        <f t="shared" si="6"/>
        <v>91</v>
      </c>
      <c r="L26" s="100">
        <f t="shared" si="6"/>
        <v>57</v>
      </c>
      <c r="M26" s="101">
        <f t="shared" si="6"/>
        <v>43222</v>
      </c>
      <c r="N26" s="102">
        <f t="shared" si="6"/>
        <v>1282</v>
      </c>
      <c r="O26" s="3"/>
      <c r="P26" s="67"/>
      <c r="Q26" s="3"/>
      <c r="R26" s="3"/>
    </row>
    <row r="27" spans="1:18" x14ac:dyDescent="0.3">
      <c r="A27" s="1">
        <f t="shared" si="4"/>
        <v>43721</v>
      </c>
      <c r="B27" s="2">
        <v>1</v>
      </c>
      <c r="C27" s="80"/>
      <c r="D27" s="81" t="s">
        <v>120</v>
      </c>
      <c r="E27" s="97">
        <f>SUM(E28:E35)</f>
        <v>444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444</v>
      </c>
      <c r="I27" s="97">
        <f t="shared" si="7"/>
        <v>35373</v>
      </c>
      <c r="J27" s="98">
        <f t="shared" si="7"/>
        <v>40</v>
      </c>
      <c r="K27" s="98">
        <f t="shared" si="7"/>
        <v>10</v>
      </c>
      <c r="L27" s="100">
        <f t="shared" si="7"/>
        <v>3</v>
      </c>
      <c r="M27" s="101">
        <f t="shared" si="7"/>
        <v>33715</v>
      </c>
      <c r="N27" s="102">
        <f t="shared" si="7"/>
        <v>1618</v>
      </c>
      <c r="O27" s="3"/>
      <c r="P27" s="3"/>
      <c r="Q27" s="3"/>
      <c r="R27" s="3"/>
    </row>
    <row r="28" spans="1:18" x14ac:dyDescent="0.3">
      <c r="A28" s="1">
        <f t="shared" si="4"/>
        <v>43721</v>
      </c>
      <c r="B28" s="2" t="s">
        <v>31</v>
      </c>
      <c r="C28" s="12">
        <v>1</v>
      </c>
      <c r="D28" s="48" t="s">
        <v>32</v>
      </c>
      <c r="E28" s="13">
        <v>100</v>
      </c>
      <c r="F28" s="13">
        <v>0</v>
      </c>
      <c r="G28" s="13">
        <v>0</v>
      </c>
      <c r="H28" s="82">
        <f t="shared" ref="H28:H35" si="8">SUM(E28:G28)</f>
        <v>100</v>
      </c>
      <c r="I28" s="104">
        <f>H28+'12.09'!I28</f>
        <v>8924</v>
      </c>
      <c r="J28" s="13">
        <v>9</v>
      </c>
      <c r="K28" s="13">
        <v>1</v>
      </c>
      <c r="L28" s="13">
        <v>1</v>
      </c>
      <c r="M28" s="14">
        <f t="shared" ref="M28:M35" si="9">I28-N28-J28</f>
        <v>8577</v>
      </c>
      <c r="N28" s="85">
        <v>338</v>
      </c>
      <c r="O28" s="3"/>
      <c r="P28" s="3"/>
      <c r="Q28" s="3"/>
      <c r="R28" s="3"/>
    </row>
    <row r="29" spans="1:18" x14ac:dyDescent="0.3">
      <c r="A29" s="1">
        <f t="shared" si="4"/>
        <v>43721</v>
      </c>
      <c r="B29" s="2" t="s">
        <v>33</v>
      </c>
      <c r="C29" s="15">
        <v>2</v>
      </c>
      <c r="D29" s="50" t="s">
        <v>156</v>
      </c>
      <c r="E29" s="13">
        <v>47</v>
      </c>
      <c r="F29" s="13">
        <v>0</v>
      </c>
      <c r="G29" s="13">
        <v>0</v>
      </c>
      <c r="H29" s="83">
        <f t="shared" si="8"/>
        <v>47</v>
      </c>
      <c r="I29" s="105">
        <f>H29+'12.09'!I29</f>
        <v>6088</v>
      </c>
      <c r="J29" s="16">
        <v>5</v>
      </c>
      <c r="K29" s="16">
        <v>1</v>
      </c>
      <c r="L29" s="16">
        <v>0</v>
      </c>
      <c r="M29" s="17">
        <f t="shared" si="9"/>
        <v>5867</v>
      </c>
      <c r="N29" s="86">
        <v>216</v>
      </c>
      <c r="O29" s="3"/>
      <c r="P29" s="3"/>
      <c r="Q29" s="3"/>
      <c r="R29" s="3"/>
    </row>
    <row r="30" spans="1:18" x14ac:dyDescent="0.3">
      <c r="A30" s="1">
        <f t="shared" si="4"/>
        <v>43721</v>
      </c>
      <c r="B30" s="2" t="s">
        <v>35</v>
      </c>
      <c r="C30" s="15">
        <v>3</v>
      </c>
      <c r="D30" s="50" t="s">
        <v>36</v>
      </c>
      <c r="E30" s="13">
        <v>174</v>
      </c>
      <c r="F30" s="13">
        <v>0</v>
      </c>
      <c r="G30" s="13">
        <v>0</v>
      </c>
      <c r="H30" s="83">
        <f t="shared" si="8"/>
        <v>174</v>
      </c>
      <c r="I30" s="105">
        <f>H30+'12.09'!I30</f>
        <v>6890</v>
      </c>
      <c r="J30" s="16">
        <v>10</v>
      </c>
      <c r="K30" s="16">
        <v>6</v>
      </c>
      <c r="L30" s="16">
        <v>2</v>
      </c>
      <c r="M30" s="17">
        <f t="shared" si="9"/>
        <v>6287</v>
      </c>
      <c r="N30" s="86">
        <v>593</v>
      </c>
      <c r="O30" s="3"/>
      <c r="P30" s="3"/>
      <c r="Q30" s="3"/>
      <c r="R30" s="3"/>
    </row>
    <row r="31" spans="1:18" x14ac:dyDescent="0.3">
      <c r="A31" s="1">
        <f t="shared" si="4"/>
        <v>43721</v>
      </c>
      <c r="B31" s="2" t="s">
        <v>37</v>
      </c>
      <c r="C31" s="15">
        <v>4</v>
      </c>
      <c r="D31" s="50" t="s">
        <v>38</v>
      </c>
      <c r="E31" s="13">
        <v>8</v>
      </c>
      <c r="F31" s="13">
        <v>0</v>
      </c>
      <c r="G31" s="13">
        <v>0</v>
      </c>
      <c r="H31" s="83">
        <f t="shared" si="8"/>
        <v>8</v>
      </c>
      <c r="I31" s="105">
        <f>H31+'12.09'!I31</f>
        <v>1843</v>
      </c>
      <c r="J31" s="16">
        <v>4</v>
      </c>
      <c r="K31" s="16">
        <v>0</v>
      </c>
      <c r="L31" s="16">
        <v>0</v>
      </c>
      <c r="M31" s="17">
        <f t="shared" si="9"/>
        <v>1796</v>
      </c>
      <c r="N31" s="86">
        <v>43</v>
      </c>
      <c r="O31" s="3"/>
      <c r="P31" s="3"/>
      <c r="Q31" s="3"/>
      <c r="R31" s="3"/>
    </row>
    <row r="32" spans="1:18" x14ac:dyDescent="0.3">
      <c r="A32" s="1">
        <f t="shared" si="4"/>
        <v>43721</v>
      </c>
      <c r="B32" s="2" t="s">
        <v>39</v>
      </c>
      <c r="C32" s="15">
        <v>5</v>
      </c>
      <c r="D32" s="50" t="s">
        <v>40</v>
      </c>
      <c r="E32" s="13">
        <v>47</v>
      </c>
      <c r="F32" s="13">
        <v>0</v>
      </c>
      <c r="G32" s="13">
        <v>0</v>
      </c>
      <c r="H32" s="83">
        <f t="shared" si="8"/>
        <v>47</v>
      </c>
      <c r="I32" s="105">
        <f>H32+'12.09'!I32</f>
        <v>3840</v>
      </c>
      <c r="J32" s="16">
        <v>4</v>
      </c>
      <c r="K32" s="16">
        <v>0</v>
      </c>
      <c r="L32" s="16">
        <v>0</v>
      </c>
      <c r="M32" s="17">
        <f t="shared" si="9"/>
        <v>3692</v>
      </c>
      <c r="N32" s="86">
        <v>144</v>
      </c>
      <c r="O32" s="3"/>
      <c r="P32" s="3"/>
      <c r="Q32" s="3"/>
      <c r="R32" s="3"/>
    </row>
    <row r="33" spans="1:18" x14ac:dyDescent="0.3">
      <c r="A33" s="1">
        <f t="shared" si="4"/>
        <v>43721</v>
      </c>
      <c r="B33" s="2" t="s">
        <v>41</v>
      </c>
      <c r="C33" s="15">
        <v>6</v>
      </c>
      <c r="D33" s="50" t="s">
        <v>42</v>
      </c>
      <c r="E33" s="13">
        <v>54</v>
      </c>
      <c r="F33" s="13">
        <v>0</v>
      </c>
      <c r="G33" s="13">
        <v>0</v>
      </c>
      <c r="H33" s="83">
        <f t="shared" si="8"/>
        <v>54</v>
      </c>
      <c r="I33" s="105">
        <f>H33+'12.09'!I33</f>
        <v>4905</v>
      </c>
      <c r="J33" s="16">
        <v>5</v>
      </c>
      <c r="K33" s="16">
        <v>2</v>
      </c>
      <c r="L33" s="16">
        <v>0</v>
      </c>
      <c r="M33" s="17">
        <f t="shared" si="9"/>
        <v>4704</v>
      </c>
      <c r="N33" s="86">
        <v>196</v>
      </c>
      <c r="O33" s="3"/>
      <c r="P33" s="3"/>
      <c r="Q33" s="3"/>
      <c r="R33" s="3"/>
    </row>
    <row r="34" spans="1:18" x14ac:dyDescent="0.3">
      <c r="A34" s="1">
        <f t="shared" si="4"/>
        <v>43721</v>
      </c>
      <c r="B34" s="2" t="s">
        <v>43</v>
      </c>
      <c r="C34" s="15">
        <v>7</v>
      </c>
      <c r="D34" s="50" t="s">
        <v>44</v>
      </c>
      <c r="E34" s="13">
        <v>6</v>
      </c>
      <c r="F34" s="13">
        <v>0</v>
      </c>
      <c r="G34" s="13">
        <v>0</v>
      </c>
      <c r="H34" s="83">
        <f t="shared" si="8"/>
        <v>6</v>
      </c>
      <c r="I34" s="105">
        <f>H34+'12.09'!I34</f>
        <v>863</v>
      </c>
      <c r="J34" s="16">
        <v>0</v>
      </c>
      <c r="K34" s="16">
        <v>0</v>
      </c>
      <c r="L34" s="16">
        <v>0</v>
      </c>
      <c r="M34" s="17">
        <f t="shared" si="9"/>
        <v>835</v>
      </c>
      <c r="N34" s="86">
        <v>28</v>
      </c>
      <c r="O34" s="3"/>
      <c r="P34" s="3"/>
      <c r="Q34" s="3"/>
      <c r="R34" s="3"/>
    </row>
    <row r="35" spans="1:18" x14ac:dyDescent="0.3">
      <c r="A35" s="1">
        <f t="shared" si="4"/>
        <v>43721</v>
      </c>
      <c r="B35" s="2" t="s">
        <v>45</v>
      </c>
      <c r="C35" s="20">
        <v>8</v>
      </c>
      <c r="D35" s="54" t="s">
        <v>46</v>
      </c>
      <c r="E35" s="13">
        <v>8</v>
      </c>
      <c r="F35" s="13">
        <v>0</v>
      </c>
      <c r="G35" s="13">
        <v>0</v>
      </c>
      <c r="H35" s="84">
        <f t="shared" si="8"/>
        <v>8</v>
      </c>
      <c r="I35" s="106">
        <f>H35+'12.09'!I35</f>
        <v>2020</v>
      </c>
      <c r="J35" s="18">
        <v>3</v>
      </c>
      <c r="K35" s="18">
        <v>0</v>
      </c>
      <c r="L35" s="18">
        <v>0</v>
      </c>
      <c r="M35" s="19">
        <f t="shared" si="9"/>
        <v>1957</v>
      </c>
      <c r="N35" s="87">
        <v>60</v>
      </c>
      <c r="O35" s="3"/>
      <c r="P35" s="3"/>
      <c r="Q35" s="3"/>
      <c r="R35" s="3"/>
    </row>
    <row r="36" spans="1:18" x14ac:dyDescent="0.3">
      <c r="A36" s="1">
        <f t="shared" si="4"/>
        <v>43721</v>
      </c>
      <c r="B36" s="2">
        <v>1</v>
      </c>
      <c r="C36" s="103"/>
      <c r="D36" s="22" t="s">
        <v>47</v>
      </c>
      <c r="E36" s="23">
        <f>SUM(E26:E27)</f>
        <v>673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673</v>
      </c>
      <c r="I36" s="23">
        <f t="shared" si="10"/>
        <v>80040</v>
      </c>
      <c r="J36" s="23">
        <f t="shared" si="10"/>
        <v>203</v>
      </c>
      <c r="K36" s="23">
        <f t="shared" si="10"/>
        <v>101</v>
      </c>
      <c r="L36" s="23">
        <f t="shared" si="10"/>
        <v>60</v>
      </c>
      <c r="M36" s="23">
        <f t="shared" si="10"/>
        <v>76937</v>
      </c>
      <c r="N36" s="23">
        <f t="shared" si="10"/>
        <v>2900</v>
      </c>
      <c r="O36" s="3"/>
      <c r="P36" s="3"/>
      <c r="Q36" s="3"/>
      <c r="R36" s="3"/>
    </row>
    <row r="37" spans="1:18" ht="21.6" customHeight="1" x14ac:dyDescent="0.3">
      <c r="A37" s="1">
        <f t="shared" si="4"/>
        <v>43721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43721</v>
      </c>
      <c r="B38" s="64">
        <v>1</v>
      </c>
      <c r="C38" s="69"/>
      <c r="D38" s="306" t="s">
        <v>176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43721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43721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43721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43721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43721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62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278</v>
      </c>
      <c r="O43" s="3"/>
      <c r="P43" s="3"/>
      <c r="Q43" s="3"/>
      <c r="R43" s="3"/>
    </row>
    <row r="44" spans="1:18" ht="58.2" customHeight="1" x14ac:dyDescent="0.3">
      <c r="A44" s="1">
        <f t="shared" si="4"/>
        <v>43721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28" t="s">
        <v>142</v>
      </c>
      <c r="I44" s="65" t="str">
        <f>"me©‡gvU fwZ© 
= "&amp;I75</f>
        <v>me©‡gvU fwZ© 
= 18327</v>
      </c>
      <c r="J44" s="65" t="str">
        <f>"ch©v‡jvPbvi Rb¨ †cÖwiZ g„„Zz¨ 
= "&amp;J75</f>
        <v>ch©v‡jvPbvi Rb¨ †cÖwiZ g„„Zz¨ 
= 101</v>
      </c>
      <c r="K44" s="65" t="str">
        <f>"ch©v‡jvPbv m¤úbœK…Z g„„Zz¨ 
= "&amp;K75</f>
        <v>ch©v‡jvPbv m¤úbœK…Z g„„Zz¨ 
= 71</v>
      </c>
      <c r="L44" s="65" t="str">
        <f>"wbwðZ g„„Zz¨ 
= "&amp;L75</f>
        <v>wbwðZ g„„Zz¨ 
= 47</v>
      </c>
      <c r="M44" s="65" t="str">
        <f>"QvocÎ cÖvß †ivMx
 = "&amp;M75</f>
        <v>QvocÎ cÖvß †ivMx
 = 17948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43721</v>
      </c>
      <c r="B45" s="2" t="s">
        <v>61</v>
      </c>
      <c r="C45" s="28">
        <v>1</v>
      </c>
      <c r="D45" s="48" t="s">
        <v>62</v>
      </c>
      <c r="E45" s="13">
        <v>3</v>
      </c>
      <c r="F45" s="13">
        <v>0</v>
      </c>
      <c r="G45" s="13">
        <v>0</v>
      </c>
      <c r="H45" s="82">
        <f t="shared" ref="H45:H74" si="11">SUM(E45:G45)</f>
        <v>3</v>
      </c>
      <c r="I45" s="104">
        <f>H45+'12.09'!I45</f>
        <v>1146</v>
      </c>
      <c r="J45" s="13">
        <v>3</v>
      </c>
      <c r="K45" s="13">
        <v>2</v>
      </c>
      <c r="L45" s="13">
        <v>1</v>
      </c>
      <c r="M45" s="14">
        <f t="shared" ref="M45:M74" si="12">I45-N45-J45</f>
        <v>1137</v>
      </c>
      <c r="N45" s="85">
        <v>6</v>
      </c>
      <c r="O45" s="3"/>
      <c r="P45" s="3"/>
      <c r="Q45" s="3"/>
      <c r="R45" s="3"/>
    </row>
    <row r="46" spans="1:18" ht="17.55" customHeight="1" x14ac:dyDescent="0.3">
      <c r="A46" s="1">
        <f t="shared" si="4"/>
        <v>43721</v>
      </c>
      <c r="B46" s="2" t="s">
        <v>15</v>
      </c>
      <c r="C46" s="33">
        <v>2</v>
      </c>
      <c r="D46" s="50" t="s">
        <v>16</v>
      </c>
      <c r="E46" s="13">
        <v>6</v>
      </c>
      <c r="F46" s="13">
        <v>0</v>
      </c>
      <c r="G46" s="13">
        <v>0</v>
      </c>
      <c r="H46" s="83">
        <f t="shared" si="11"/>
        <v>6</v>
      </c>
      <c r="I46" s="105">
        <f>H46+'12.09'!I46</f>
        <v>1708</v>
      </c>
      <c r="J46" s="16">
        <v>10</v>
      </c>
      <c r="K46" s="16">
        <v>6</v>
      </c>
      <c r="L46" s="16">
        <v>4</v>
      </c>
      <c r="M46" s="17">
        <f t="shared" si="12"/>
        <v>1675</v>
      </c>
      <c r="N46" s="86">
        <v>23</v>
      </c>
      <c r="O46" s="3"/>
      <c r="P46" s="3"/>
      <c r="Q46" s="3"/>
      <c r="R46" s="3"/>
    </row>
    <row r="47" spans="1:18" ht="17.55" customHeight="1" x14ac:dyDescent="0.3">
      <c r="A47" s="1">
        <f t="shared" si="4"/>
        <v>43721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H47+'12.09'!I47</f>
        <v>617</v>
      </c>
      <c r="J47" s="16">
        <v>4</v>
      </c>
      <c r="K47" s="16">
        <v>2</v>
      </c>
      <c r="L47" s="16">
        <v>1</v>
      </c>
      <c r="M47" s="17">
        <f t="shared" si="12"/>
        <v>607</v>
      </c>
      <c r="N47" s="86">
        <v>6</v>
      </c>
      <c r="O47" s="3"/>
      <c r="P47" s="3"/>
      <c r="Q47" s="3"/>
      <c r="R47" s="3"/>
    </row>
    <row r="48" spans="1:18" ht="17.55" customHeight="1" x14ac:dyDescent="0.3">
      <c r="A48" s="1">
        <f t="shared" si="4"/>
        <v>43721</v>
      </c>
      <c r="B48" s="2" t="s">
        <v>63</v>
      </c>
      <c r="C48" s="33">
        <v>4</v>
      </c>
      <c r="D48" s="50" t="s">
        <v>64</v>
      </c>
      <c r="E48" s="13">
        <v>5</v>
      </c>
      <c r="F48" s="13">
        <v>0</v>
      </c>
      <c r="G48" s="13">
        <v>0</v>
      </c>
      <c r="H48" s="83">
        <f t="shared" si="11"/>
        <v>5</v>
      </c>
      <c r="I48" s="105">
        <f>H48+'12.09'!I48</f>
        <v>696</v>
      </c>
      <c r="J48" s="16">
        <v>7</v>
      </c>
      <c r="K48" s="16">
        <v>5</v>
      </c>
      <c r="L48" s="16">
        <v>3</v>
      </c>
      <c r="M48" s="17">
        <f t="shared" si="12"/>
        <v>676</v>
      </c>
      <c r="N48" s="86">
        <v>13</v>
      </c>
      <c r="O48" s="3"/>
      <c r="P48" s="3"/>
      <c r="Q48" s="3"/>
      <c r="R48" s="3"/>
    </row>
    <row r="49" spans="1:18" ht="17.55" customHeight="1" x14ac:dyDescent="0.3">
      <c r="A49" s="1">
        <f t="shared" si="4"/>
        <v>43721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H49+'12.09'!I49</f>
        <v>848</v>
      </c>
      <c r="J49" s="16">
        <v>12</v>
      </c>
      <c r="K49" s="16">
        <v>10</v>
      </c>
      <c r="L49" s="16">
        <v>10</v>
      </c>
      <c r="M49" s="17">
        <f t="shared" si="12"/>
        <v>826</v>
      </c>
      <c r="N49" s="86">
        <v>10</v>
      </c>
      <c r="O49" s="3"/>
      <c r="P49" s="3"/>
      <c r="Q49" s="3"/>
      <c r="R49" s="3"/>
    </row>
    <row r="50" spans="1:18" ht="17.55" customHeight="1" x14ac:dyDescent="0.3">
      <c r="A50" s="1">
        <f t="shared" si="4"/>
        <v>43721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H50+'12.09'!I50</f>
        <v>93</v>
      </c>
      <c r="J50" s="16"/>
      <c r="K50" s="16"/>
      <c r="L50" s="16">
        <v>0</v>
      </c>
      <c r="M50" s="17">
        <f t="shared" si="12"/>
        <v>93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43721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H51+'12.09'!I51</f>
        <v>265</v>
      </c>
      <c r="J51" s="16">
        <v>2</v>
      </c>
      <c r="K51" s="16">
        <v>2</v>
      </c>
      <c r="L51" s="16">
        <v>1</v>
      </c>
      <c r="M51" s="17">
        <f t="shared" si="12"/>
        <v>260</v>
      </c>
      <c r="N51" s="86">
        <v>3</v>
      </c>
      <c r="O51" s="3"/>
      <c r="P51" s="3"/>
      <c r="Q51" s="3"/>
      <c r="R51" s="3"/>
    </row>
    <row r="52" spans="1:18" ht="17.55" customHeight="1" x14ac:dyDescent="0.3">
      <c r="A52" s="1">
        <f t="shared" si="4"/>
        <v>43721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H52+'12.09'!I52</f>
        <v>319</v>
      </c>
      <c r="J52" s="16">
        <v>1</v>
      </c>
      <c r="K52" s="16">
        <v>1</v>
      </c>
      <c r="L52" s="16">
        <v>1</v>
      </c>
      <c r="M52" s="17">
        <f t="shared" si="12"/>
        <v>303</v>
      </c>
      <c r="N52" s="86">
        <v>15</v>
      </c>
      <c r="O52" s="3"/>
      <c r="P52" s="3"/>
      <c r="Q52" s="3"/>
      <c r="R52" s="3"/>
    </row>
    <row r="53" spans="1:18" ht="17.55" customHeight="1" x14ac:dyDescent="0.3">
      <c r="A53" s="1">
        <f t="shared" si="4"/>
        <v>43721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H53+'12.09'!I53</f>
        <v>205</v>
      </c>
      <c r="J53" s="16">
        <v>1</v>
      </c>
      <c r="K53" s="16">
        <v>1</v>
      </c>
      <c r="L53" s="16">
        <v>0</v>
      </c>
      <c r="M53" s="17">
        <f t="shared" si="12"/>
        <v>204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43721</v>
      </c>
      <c r="B54" s="2" t="s">
        <v>75</v>
      </c>
      <c r="C54" s="33">
        <v>10</v>
      </c>
      <c r="D54" s="50" t="s">
        <v>76</v>
      </c>
      <c r="E54" s="13">
        <v>5</v>
      </c>
      <c r="F54" s="13">
        <v>0</v>
      </c>
      <c r="G54" s="13">
        <v>0</v>
      </c>
      <c r="H54" s="83">
        <f t="shared" si="11"/>
        <v>5</v>
      </c>
      <c r="I54" s="105">
        <f>H54+'12.09'!I54</f>
        <v>1554</v>
      </c>
      <c r="J54" s="16">
        <v>1</v>
      </c>
      <c r="K54" s="16">
        <v>0</v>
      </c>
      <c r="L54" s="16">
        <v>0</v>
      </c>
      <c r="M54" s="17">
        <f t="shared" si="12"/>
        <v>1533</v>
      </c>
      <c r="N54" s="86">
        <v>20</v>
      </c>
      <c r="O54" s="3"/>
      <c r="P54" s="3"/>
      <c r="Q54" s="3"/>
      <c r="R54" s="3"/>
    </row>
    <row r="55" spans="1:18" ht="17.55" customHeight="1" x14ac:dyDescent="0.3">
      <c r="A55" s="1">
        <f t="shared" si="4"/>
        <v>43721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H55+'12.09'!I55</f>
        <v>215</v>
      </c>
      <c r="J55" s="16"/>
      <c r="K55" s="16"/>
      <c r="L55" s="16">
        <v>0</v>
      </c>
      <c r="M55" s="17">
        <f t="shared" si="12"/>
        <v>210</v>
      </c>
      <c r="N55" s="86">
        <v>5</v>
      </c>
      <c r="O55" s="3"/>
      <c r="P55" s="3"/>
      <c r="Q55" s="3"/>
      <c r="R55" s="3"/>
    </row>
    <row r="56" spans="1:18" ht="17.55" customHeight="1" x14ac:dyDescent="0.3">
      <c r="A56" s="1">
        <f t="shared" si="4"/>
        <v>43721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H56+'12.09'!I56</f>
        <v>135</v>
      </c>
      <c r="J56" s="16">
        <v>1</v>
      </c>
      <c r="K56" s="16">
        <v>0</v>
      </c>
      <c r="L56" s="16">
        <v>0</v>
      </c>
      <c r="M56" s="17">
        <f t="shared" si="12"/>
        <v>129</v>
      </c>
      <c r="N56" s="86">
        <v>5</v>
      </c>
      <c r="O56" s="3"/>
      <c r="P56" s="3"/>
      <c r="Q56" s="3"/>
      <c r="R56" s="3"/>
    </row>
    <row r="57" spans="1:18" ht="17.55" customHeight="1" x14ac:dyDescent="0.3">
      <c r="A57" s="1">
        <f t="shared" si="4"/>
        <v>43721</v>
      </c>
      <c r="B57" s="2" t="s">
        <v>81</v>
      </c>
      <c r="C57" s="33">
        <v>13</v>
      </c>
      <c r="D57" s="50" t="s">
        <v>82</v>
      </c>
      <c r="E57" s="13">
        <v>4</v>
      </c>
      <c r="F57" s="13">
        <v>0</v>
      </c>
      <c r="G57" s="13">
        <v>0</v>
      </c>
      <c r="H57" s="83">
        <f t="shared" si="11"/>
        <v>4</v>
      </c>
      <c r="I57" s="105">
        <f>H57+'12.09'!I57</f>
        <v>630</v>
      </c>
      <c r="J57" s="16">
        <v>4</v>
      </c>
      <c r="K57" s="16">
        <v>3</v>
      </c>
      <c r="L57" s="16">
        <v>0</v>
      </c>
      <c r="M57" s="17">
        <f t="shared" si="12"/>
        <v>611</v>
      </c>
      <c r="N57" s="86">
        <v>15</v>
      </c>
      <c r="O57" s="3"/>
      <c r="P57" s="3"/>
      <c r="Q57" s="3"/>
      <c r="R57" s="3"/>
    </row>
    <row r="58" spans="1:18" ht="17.55" customHeight="1" x14ac:dyDescent="0.3">
      <c r="A58" s="1">
        <f t="shared" si="4"/>
        <v>43721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H58+'12.09'!I58</f>
        <v>1273</v>
      </c>
      <c r="J58" s="16">
        <v>6</v>
      </c>
      <c r="K58" s="16">
        <v>3</v>
      </c>
      <c r="L58" s="16">
        <v>2</v>
      </c>
      <c r="M58" s="17">
        <f t="shared" si="12"/>
        <v>1247</v>
      </c>
      <c r="N58" s="86">
        <v>20</v>
      </c>
      <c r="O58" s="3"/>
      <c r="P58" s="3"/>
      <c r="Q58" s="3"/>
      <c r="R58" s="3"/>
    </row>
    <row r="59" spans="1:18" ht="17.55" customHeight="1" x14ac:dyDescent="0.3">
      <c r="A59" s="1">
        <f t="shared" si="4"/>
        <v>43721</v>
      </c>
      <c r="B59" s="2" t="s">
        <v>85</v>
      </c>
      <c r="C59" s="33">
        <v>15</v>
      </c>
      <c r="D59" s="50" t="s">
        <v>86</v>
      </c>
      <c r="E59" s="13">
        <v>5</v>
      </c>
      <c r="F59" s="13">
        <v>0</v>
      </c>
      <c r="G59" s="13">
        <v>0</v>
      </c>
      <c r="H59" s="83">
        <f t="shared" si="11"/>
        <v>5</v>
      </c>
      <c r="I59" s="105">
        <f>H59+'12.09'!I59</f>
        <v>714</v>
      </c>
      <c r="J59" s="16">
        <v>8</v>
      </c>
      <c r="K59" s="16">
        <v>7</v>
      </c>
      <c r="L59" s="16">
        <v>6</v>
      </c>
      <c r="M59" s="17">
        <f t="shared" si="12"/>
        <v>697</v>
      </c>
      <c r="N59" s="86">
        <v>9</v>
      </c>
      <c r="O59" s="3"/>
      <c r="P59" s="3"/>
      <c r="Q59" s="3"/>
      <c r="R59" s="3"/>
    </row>
    <row r="60" spans="1:18" ht="17.55" customHeight="1" x14ac:dyDescent="0.3">
      <c r="A60" s="1">
        <f t="shared" si="4"/>
        <v>43721</v>
      </c>
      <c r="B60" s="2" t="s">
        <v>87</v>
      </c>
      <c r="C60" s="33">
        <v>16</v>
      </c>
      <c r="D60" s="50" t="s">
        <v>88</v>
      </c>
      <c r="E60" s="13">
        <v>1</v>
      </c>
      <c r="F60" s="13">
        <v>0</v>
      </c>
      <c r="G60" s="13">
        <v>0</v>
      </c>
      <c r="H60" s="83">
        <f t="shared" si="11"/>
        <v>1</v>
      </c>
      <c r="I60" s="105">
        <f>H60+'12.09'!I60</f>
        <v>338</v>
      </c>
      <c r="J60" s="16"/>
      <c r="K60" s="16"/>
      <c r="L60" s="16">
        <v>0</v>
      </c>
      <c r="M60" s="17">
        <f t="shared" si="12"/>
        <v>333</v>
      </c>
      <c r="N60" s="86">
        <v>5</v>
      </c>
      <c r="O60" s="3"/>
      <c r="P60" s="3"/>
      <c r="Q60" s="3"/>
      <c r="R60" s="3"/>
    </row>
    <row r="61" spans="1:18" ht="17.55" customHeight="1" x14ac:dyDescent="0.3">
      <c r="A61" s="1">
        <f t="shared" si="4"/>
        <v>43721</v>
      </c>
      <c r="B61" s="2" t="s">
        <v>89</v>
      </c>
      <c r="C61" s="33">
        <v>17</v>
      </c>
      <c r="D61" s="52" t="s">
        <v>90</v>
      </c>
      <c r="E61" s="13">
        <v>2</v>
      </c>
      <c r="F61" s="13">
        <v>0</v>
      </c>
      <c r="G61" s="13">
        <v>0</v>
      </c>
      <c r="H61" s="83">
        <f t="shared" si="11"/>
        <v>2</v>
      </c>
      <c r="I61" s="105">
        <f>H61+'12.09'!I61</f>
        <v>443</v>
      </c>
      <c r="J61" s="16"/>
      <c r="K61" s="16"/>
      <c r="L61" s="16">
        <v>0</v>
      </c>
      <c r="M61" s="17">
        <f t="shared" si="12"/>
        <v>426</v>
      </c>
      <c r="N61" s="86">
        <v>17</v>
      </c>
      <c r="O61" s="3"/>
      <c r="P61" s="3"/>
      <c r="Q61" s="3"/>
      <c r="R61" s="3"/>
    </row>
    <row r="62" spans="1:18" ht="17.55" customHeight="1" x14ac:dyDescent="0.3">
      <c r="A62" s="1">
        <f t="shared" si="4"/>
        <v>43721</v>
      </c>
      <c r="B62" s="2" t="s">
        <v>91</v>
      </c>
      <c r="C62" s="33">
        <v>18</v>
      </c>
      <c r="D62" s="50" t="s">
        <v>92</v>
      </c>
      <c r="E62" s="13">
        <v>1</v>
      </c>
      <c r="F62" s="13">
        <v>0</v>
      </c>
      <c r="G62" s="13">
        <v>0</v>
      </c>
      <c r="H62" s="83">
        <f t="shared" si="11"/>
        <v>1</v>
      </c>
      <c r="I62" s="105">
        <f>H62+'12.09'!I62</f>
        <v>806</v>
      </c>
      <c r="J62" s="16"/>
      <c r="K62" s="16"/>
      <c r="L62" s="16">
        <v>0</v>
      </c>
      <c r="M62" s="17">
        <f t="shared" si="12"/>
        <v>794</v>
      </c>
      <c r="N62" s="86">
        <v>12</v>
      </c>
      <c r="O62" s="3"/>
      <c r="P62" s="3"/>
      <c r="Q62" s="3"/>
      <c r="R62" s="3"/>
    </row>
    <row r="63" spans="1:18" ht="17.55" customHeight="1" x14ac:dyDescent="0.3">
      <c r="A63" s="1">
        <f t="shared" si="4"/>
        <v>43721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H63+'12.09'!I63</f>
        <v>753</v>
      </c>
      <c r="J63" s="16">
        <v>5</v>
      </c>
      <c r="K63" s="16">
        <v>4</v>
      </c>
      <c r="L63" s="16">
        <v>4</v>
      </c>
      <c r="M63" s="17">
        <f t="shared" si="12"/>
        <v>738</v>
      </c>
      <c r="N63" s="86">
        <v>10</v>
      </c>
      <c r="O63" s="3"/>
      <c r="P63" s="3"/>
      <c r="Q63" s="3"/>
      <c r="R63" s="3"/>
    </row>
    <row r="64" spans="1:18" ht="17.55" customHeight="1" x14ac:dyDescent="0.3">
      <c r="A64" s="1">
        <f t="shared" si="4"/>
        <v>43721</v>
      </c>
      <c r="B64" s="2" t="s">
        <v>95</v>
      </c>
      <c r="C64" s="33">
        <v>20</v>
      </c>
      <c r="D64" s="50" t="s">
        <v>96</v>
      </c>
      <c r="E64" s="13">
        <v>1</v>
      </c>
      <c r="F64" s="13">
        <v>0</v>
      </c>
      <c r="G64" s="13">
        <v>0</v>
      </c>
      <c r="H64" s="83">
        <f t="shared" si="11"/>
        <v>1</v>
      </c>
      <c r="I64" s="105">
        <f>H64+'12.09'!I64</f>
        <v>926</v>
      </c>
      <c r="J64" s="16"/>
      <c r="K64" s="16"/>
      <c r="L64" s="16">
        <v>0</v>
      </c>
      <c r="M64" s="17">
        <f t="shared" si="12"/>
        <v>911</v>
      </c>
      <c r="N64" s="86">
        <v>15</v>
      </c>
      <c r="O64" s="3"/>
      <c r="P64" s="3"/>
      <c r="Q64" s="3"/>
      <c r="R64" s="3"/>
    </row>
    <row r="65" spans="1:18" ht="17.55" customHeight="1" x14ac:dyDescent="0.3">
      <c r="A65" s="1">
        <f t="shared" si="4"/>
        <v>43721</v>
      </c>
      <c r="B65" s="2" t="s">
        <v>97</v>
      </c>
      <c r="C65" s="33">
        <v>21</v>
      </c>
      <c r="D65" s="50" t="s">
        <v>98</v>
      </c>
      <c r="E65" s="13">
        <v>3</v>
      </c>
      <c r="F65" s="13">
        <v>0</v>
      </c>
      <c r="G65" s="13">
        <v>0</v>
      </c>
      <c r="H65" s="83">
        <f t="shared" si="11"/>
        <v>3</v>
      </c>
      <c r="I65" s="105">
        <f>H65+'12.09'!I65</f>
        <v>464</v>
      </c>
      <c r="J65" s="16">
        <v>4</v>
      </c>
      <c r="K65" s="16">
        <v>4</v>
      </c>
      <c r="L65" s="16">
        <v>4</v>
      </c>
      <c r="M65" s="17">
        <f t="shared" si="12"/>
        <v>456</v>
      </c>
      <c r="N65" s="86">
        <v>4</v>
      </c>
      <c r="O65" s="3"/>
      <c r="P65" s="3"/>
      <c r="Q65" s="3"/>
      <c r="R65" s="3"/>
    </row>
    <row r="66" spans="1:18" ht="17.55" customHeight="1" x14ac:dyDescent="0.3">
      <c r="A66" s="1">
        <f t="shared" si="4"/>
        <v>43721</v>
      </c>
      <c r="B66" s="2" t="s">
        <v>99</v>
      </c>
      <c r="C66" s="33">
        <v>22</v>
      </c>
      <c r="D66" s="50" t="s">
        <v>100</v>
      </c>
      <c r="E66" s="13">
        <v>1</v>
      </c>
      <c r="F66" s="13">
        <v>0</v>
      </c>
      <c r="G66" s="13">
        <v>0</v>
      </c>
      <c r="H66" s="83">
        <f t="shared" si="11"/>
        <v>1</v>
      </c>
      <c r="I66" s="105">
        <f>H66+'12.09'!I66</f>
        <v>304</v>
      </c>
      <c r="J66" s="16">
        <v>7</v>
      </c>
      <c r="K66" s="16">
        <v>6</v>
      </c>
      <c r="L66" s="16">
        <v>3</v>
      </c>
      <c r="M66" s="17">
        <f t="shared" si="12"/>
        <v>296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43721</v>
      </c>
      <c r="B67" s="2" t="s">
        <v>101</v>
      </c>
      <c r="C67" s="33">
        <v>23</v>
      </c>
      <c r="D67" s="50" t="s">
        <v>102</v>
      </c>
      <c r="E67" s="13">
        <v>4</v>
      </c>
      <c r="F67" s="13">
        <v>0</v>
      </c>
      <c r="G67" s="13">
        <v>0</v>
      </c>
      <c r="H67" s="83">
        <f t="shared" si="11"/>
        <v>4</v>
      </c>
      <c r="I67" s="105">
        <f>H67+'12.09'!I67</f>
        <v>661</v>
      </c>
      <c r="J67" s="16">
        <v>7</v>
      </c>
      <c r="K67" s="16">
        <v>4</v>
      </c>
      <c r="L67" s="16">
        <v>4</v>
      </c>
      <c r="M67" s="17">
        <f t="shared" si="12"/>
        <v>643</v>
      </c>
      <c r="N67" s="86">
        <v>11</v>
      </c>
      <c r="O67" s="3"/>
      <c r="P67" s="3"/>
      <c r="Q67" s="3"/>
      <c r="R67" s="3"/>
    </row>
    <row r="68" spans="1:18" ht="17.55" customHeight="1" x14ac:dyDescent="0.3">
      <c r="A68" s="1">
        <f t="shared" si="4"/>
        <v>43721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H68+'12.09'!I68</f>
        <v>349</v>
      </c>
      <c r="J68" s="16">
        <v>2</v>
      </c>
      <c r="K68" s="16">
        <v>2</v>
      </c>
      <c r="L68" s="16">
        <v>0</v>
      </c>
      <c r="M68" s="17">
        <f t="shared" si="12"/>
        <v>344</v>
      </c>
      <c r="N68" s="86">
        <v>3</v>
      </c>
      <c r="O68" s="3"/>
      <c r="P68" s="3"/>
      <c r="Q68" s="3"/>
      <c r="R68" s="3"/>
    </row>
    <row r="69" spans="1:18" ht="17.55" customHeight="1" x14ac:dyDescent="0.3">
      <c r="A69" s="1">
        <f t="shared" si="4"/>
        <v>43721</v>
      </c>
      <c r="B69" s="2" t="s">
        <v>105</v>
      </c>
      <c r="C69" s="33">
        <v>25</v>
      </c>
      <c r="D69" s="50" t="s">
        <v>106</v>
      </c>
      <c r="E69" s="13">
        <v>6</v>
      </c>
      <c r="F69" s="13">
        <v>0</v>
      </c>
      <c r="G69" s="13">
        <v>0</v>
      </c>
      <c r="H69" s="83">
        <f t="shared" si="11"/>
        <v>6</v>
      </c>
      <c r="I69" s="105">
        <f>H69+'12.09'!I69</f>
        <v>746</v>
      </c>
      <c r="J69" s="16">
        <v>2</v>
      </c>
      <c r="K69" s="16">
        <v>1</v>
      </c>
      <c r="L69" s="16">
        <v>0</v>
      </c>
      <c r="M69" s="17">
        <f t="shared" si="12"/>
        <v>724</v>
      </c>
      <c r="N69" s="86">
        <v>20</v>
      </c>
      <c r="O69" s="3"/>
      <c r="P69" s="3"/>
      <c r="Q69" s="3"/>
      <c r="R69" s="3"/>
    </row>
    <row r="70" spans="1:18" ht="17.55" customHeight="1" x14ac:dyDescent="0.3">
      <c r="A70" s="1">
        <f t="shared" si="4"/>
        <v>43721</v>
      </c>
      <c r="B70" s="2" t="s">
        <v>107</v>
      </c>
      <c r="C70" s="33">
        <v>26</v>
      </c>
      <c r="D70" s="50" t="s">
        <v>108</v>
      </c>
      <c r="E70" s="13">
        <v>4</v>
      </c>
      <c r="F70" s="13">
        <v>0</v>
      </c>
      <c r="G70" s="13">
        <v>0</v>
      </c>
      <c r="H70" s="83">
        <f t="shared" si="11"/>
        <v>4</v>
      </c>
      <c r="I70" s="105">
        <f>H70+'12.09'!I70</f>
        <v>719</v>
      </c>
      <c r="J70" s="16">
        <v>2</v>
      </c>
      <c r="K70" s="16">
        <v>2</v>
      </c>
      <c r="L70" s="16">
        <v>0</v>
      </c>
      <c r="M70" s="17">
        <f t="shared" si="12"/>
        <v>704</v>
      </c>
      <c r="N70" s="86">
        <v>13</v>
      </c>
      <c r="O70" s="3"/>
      <c r="P70" s="3"/>
      <c r="Q70" s="3"/>
      <c r="R70" s="3"/>
    </row>
    <row r="71" spans="1:18" ht="17.55" customHeight="1" x14ac:dyDescent="0.3">
      <c r="A71" s="1">
        <f t="shared" si="4"/>
        <v>43721</v>
      </c>
      <c r="B71" s="2" t="s">
        <v>109</v>
      </c>
      <c r="C71" s="33">
        <v>27</v>
      </c>
      <c r="D71" s="50" t="s">
        <v>110</v>
      </c>
      <c r="E71" s="13">
        <v>2</v>
      </c>
      <c r="F71" s="13">
        <v>0</v>
      </c>
      <c r="G71" s="13">
        <v>0</v>
      </c>
      <c r="H71" s="83">
        <f t="shared" si="11"/>
        <v>2</v>
      </c>
      <c r="I71" s="105">
        <f>H71+'12.09'!I71</f>
        <v>747</v>
      </c>
      <c r="J71" s="16"/>
      <c r="K71" s="16"/>
      <c r="L71" s="16">
        <v>0</v>
      </c>
      <c r="M71" s="17">
        <f t="shared" si="12"/>
        <v>739</v>
      </c>
      <c r="N71" s="86">
        <v>8</v>
      </c>
      <c r="O71" s="3"/>
      <c r="P71" s="3"/>
      <c r="Q71" s="3"/>
      <c r="R71" s="3"/>
    </row>
    <row r="72" spans="1:18" ht="17.55" customHeight="1" x14ac:dyDescent="0.3">
      <c r="A72" s="1">
        <f t="shared" si="4"/>
        <v>43721</v>
      </c>
      <c r="B72" s="2" t="s">
        <v>111</v>
      </c>
      <c r="C72" s="33">
        <v>28</v>
      </c>
      <c r="D72" s="50" t="s">
        <v>112</v>
      </c>
      <c r="E72" s="13">
        <v>2</v>
      </c>
      <c r="F72" s="13">
        <v>0</v>
      </c>
      <c r="G72" s="13">
        <v>0</v>
      </c>
      <c r="H72" s="83">
        <f t="shared" si="11"/>
        <v>2</v>
      </c>
      <c r="I72" s="105">
        <f>H72+'12.09'!I72</f>
        <v>265</v>
      </c>
      <c r="J72" s="16"/>
      <c r="K72" s="16"/>
      <c r="L72" s="16">
        <v>0</v>
      </c>
      <c r="M72" s="17">
        <f t="shared" si="12"/>
        <v>262</v>
      </c>
      <c r="N72" s="86">
        <v>3</v>
      </c>
      <c r="O72" s="3"/>
      <c r="P72" s="3"/>
      <c r="Q72" s="3"/>
      <c r="R72" s="3"/>
    </row>
    <row r="73" spans="1:18" ht="17.55" customHeight="1" x14ac:dyDescent="0.3">
      <c r="A73" s="1">
        <f t="shared" si="4"/>
        <v>43721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H73+'12.09'!I73</f>
        <v>379</v>
      </c>
      <c r="J73" s="16">
        <v>3</v>
      </c>
      <c r="K73" s="16">
        <v>1</v>
      </c>
      <c r="L73" s="16">
        <v>1</v>
      </c>
      <c r="M73" s="17">
        <f t="shared" si="12"/>
        <v>370</v>
      </c>
      <c r="N73" s="86">
        <v>6</v>
      </c>
      <c r="O73" s="3"/>
      <c r="P73" s="3"/>
      <c r="Q73" s="3"/>
      <c r="R73" s="3"/>
    </row>
    <row r="74" spans="1:18" ht="17.55" customHeight="1" x14ac:dyDescent="0.3">
      <c r="A74" s="1">
        <f t="shared" si="4"/>
        <v>43721</v>
      </c>
      <c r="B74" s="2" t="s">
        <v>123</v>
      </c>
      <c r="C74" s="53">
        <v>30</v>
      </c>
      <c r="D74" s="54" t="s">
        <v>124</v>
      </c>
      <c r="E74" s="13">
        <v>1</v>
      </c>
      <c r="F74" s="13">
        <v>0</v>
      </c>
      <c r="G74" s="13">
        <v>0</v>
      </c>
      <c r="H74" s="84">
        <f t="shared" si="11"/>
        <v>1</v>
      </c>
      <c r="I74" s="106">
        <f>H74+'12.09'!I74</f>
        <v>9</v>
      </c>
      <c r="J74" s="18">
        <v>9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43721</v>
      </c>
      <c r="B75" s="2">
        <v>1</v>
      </c>
      <c r="C75" s="29"/>
      <c r="D75" s="22" t="s">
        <v>117</v>
      </c>
      <c r="E75" s="23">
        <f>SUM(E45:E74)</f>
        <v>62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62</v>
      </c>
      <c r="I75" s="23">
        <f t="shared" si="13"/>
        <v>18327</v>
      </c>
      <c r="J75" s="23">
        <f t="shared" si="13"/>
        <v>101</v>
      </c>
      <c r="K75" s="23">
        <f t="shared" si="13"/>
        <v>71</v>
      </c>
      <c r="L75" s="23">
        <f t="shared" si="13"/>
        <v>47</v>
      </c>
      <c r="M75" s="23">
        <f t="shared" si="13"/>
        <v>17948</v>
      </c>
      <c r="N75" s="23">
        <f t="shared" si="13"/>
        <v>278</v>
      </c>
      <c r="O75" s="3"/>
      <c r="P75" s="3"/>
      <c r="Q75" s="3"/>
      <c r="R75" s="3"/>
    </row>
    <row r="76" spans="1:18" ht="17.55" customHeight="1" x14ac:dyDescent="0.3">
      <c r="A76" s="1">
        <f t="shared" si="4"/>
        <v>43721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43721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43721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43721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43721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43721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43721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43721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43721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43721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43721</v>
      </c>
      <c r="B86" s="2">
        <v>1</v>
      </c>
      <c r="E86" s="30"/>
    </row>
    <row r="87" spans="1:14" x14ac:dyDescent="0.3">
      <c r="A87" s="1">
        <f t="shared" si="4"/>
        <v>43721</v>
      </c>
      <c r="B87" s="2">
        <v>1</v>
      </c>
      <c r="E87" s="30"/>
    </row>
    <row r="88" spans="1:14" x14ac:dyDescent="0.3">
      <c r="A88" s="1">
        <f t="shared" si="4"/>
        <v>43721</v>
      </c>
      <c r="B88" s="2">
        <v>1</v>
      </c>
      <c r="E88" s="30"/>
    </row>
    <row r="89" spans="1:14" x14ac:dyDescent="0.3">
      <c r="A89" s="1">
        <f t="shared" ref="A89" si="14">$N$3</f>
        <v>43721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J31" sqref="J31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43720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43720</v>
      </c>
      <c r="B2" s="2">
        <v>1</v>
      </c>
      <c r="C2" s="126"/>
      <c r="D2" s="126"/>
      <c r="E2" s="126"/>
      <c r="F2" s="126"/>
      <c r="G2" s="126"/>
      <c r="H2" s="126"/>
      <c r="I2" s="126"/>
      <c r="J2" s="126"/>
      <c r="K2" s="126"/>
      <c r="L2" s="126"/>
      <c r="M2" s="41"/>
      <c r="N2" s="126"/>
    </row>
    <row r="3" spans="1:20" ht="17.399999999999999" x14ac:dyDescent="0.3">
      <c r="A3" s="1">
        <f t="shared" si="0"/>
        <v>43720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43720</v>
      </c>
      <c r="O3" s="3"/>
      <c r="P3" s="3"/>
      <c r="Q3" s="3"/>
      <c r="R3" s="3"/>
    </row>
    <row r="4" spans="1:20" ht="17.399999999999999" x14ac:dyDescent="0.3">
      <c r="A4" s="1">
        <f t="shared" si="0"/>
        <v>43720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43720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43720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43720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43720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43720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750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3029</v>
      </c>
      <c r="O9" s="3"/>
      <c r="P9" s="3"/>
      <c r="Q9" s="40" t="str">
        <f>"24 N›Uvq ?? msL¨v = "&amp;H36</f>
        <v>24 N›Uvq ?? msL¨v = 750</v>
      </c>
    </row>
    <row r="10" spans="1:20" ht="57.6" x14ac:dyDescent="0.3">
      <c r="A10" s="1">
        <f t="shared" si="0"/>
        <v>43720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25" t="s">
        <v>142</v>
      </c>
      <c r="I10" s="65" t="str">
        <f>"me©‡gvU fwZ©
= "&amp;I36</f>
        <v>me©‡gvU fwZ©
= 79367</v>
      </c>
      <c r="J10" s="65" t="str">
        <f>"ch©v‡jvPbvi Rb¨ †cÖwiZ g„„Zz¨ 
= "&amp;J36</f>
        <v>ch©v‡jvPbvi Rb¨ †cÖwiZ g„„Zz¨ 
= 197</v>
      </c>
      <c r="K10" s="65" t="str">
        <f>"ch©v‡jvPbv m¤úbœK…Z g„„Zz¨ 
= "&amp;K36</f>
        <v>ch©v‡jvPbv m¤úbœK…Z g„„Zz¨ 
= 101</v>
      </c>
      <c r="L10" s="65" t="str">
        <f>"wbwðZ g„„Zz¨ 
= "&amp;L36</f>
        <v>wbwðZ g„„Zz¨ 
= 60</v>
      </c>
      <c r="M10" s="65" t="str">
        <f>"QvocÎ cÖvß †ivMx
 = "&amp;M36</f>
        <v>QvocÎ cÖvß †ivMx
 = 76141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43720</v>
      </c>
      <c r="B11" s="2" t="s">
        <v>9</v>
      </c>
      <c r="C11" s="12">
        <v>1</v>
      </c>
      <c r="D11" s="57" t="s">
        <v>10</v>
      </c>
      <c r="E11" s="13">
        <v>51</v>
      </c>
      <c r="F11" s="13">
        <v>0</v>
      </c>
      <c r="G11" s="13">
        <v>0</v>
      </c>
      <c r="H11" s="82">
        <f>SUM(E11:G11)</f>
        <v>51</v>
      </c>
      <c r="I11" s="104">
        <f>H11+'11.09'!I11</f>
        <v>7041</v>
      </c>
      <c r="J11" s="13">
        <v>23</v>
      </c>
      <c r="K11" s="13">
        <v>8</v>
      </c>
      <c r="L11" s="13">
        <v>3</v>
      </c>
      <c r="M11" s="14">
        <f t="shared" ref="M11:M23" si="1">I11-N11-J11</f>
        <v>6737</v>
      </c>
      <c r="N11" s="85">
        <v>281</v>
      </c>
      <c r="O11" s="3"/>
      <c r="P11" s="3"/>
      <c r="Q11" s="3"/>
      <c r="R11" s="3"/>
    </row>
    <row r="12" spans="1:20" x14ac:dyDescent="0.3">
      <c r="A12" s="1">
        <f t="shared" si="0"/>
        <v>43720</v>
      </c>
      <c r="B12" s="2" t="s">
        <v>11</v>
      </c>
      <c r="C12" s="15">
        <v>2</v>
      </c>
      <c r="D12" s="59" t="s">
        <v>144</v>
      </c>
      <c r="E12" s="13">
        <v>33</v>
      </c>
      <c r="F12" s="13">
        <v>0</v>
      </c>
      <c r="G12" s="13">
        <v>0</v>
      </c>
      <c r="H12" s="83">
        <f t="shared" ref="H12:H23" si="2">SUM(E12:G12)</f>
        <v>33</v>
      </c>
      <c r="I12" s="105">
        <f>H12+'11.09'!I12</f>
        <v>4054</v>
      </c>
      <c r="J12" s="16">
        <v>2</v>
      </c>
      <c r="K12" s="16">
        <v>0</v>
      </c>
      <c r="L12" s="16">
        <v>0</v>
      </c>
      <c r="M12" s="17">
        <f t="shared" si="1"/>
        <v>3816</v>
      </c>
      <c r="N12" s="86">
        <v>236</v>
      </c>
      <c r="O12" s="3"/>
      <c r="P12" s="3"/>
      <c r="Q12" s="3"/>
      <c r="R12" s="3"/>
    </row>
    <row r="13" spans="1:20" x14ac:dyDescent="0.3">
      <c r="A13" s="1">
        <f t="shared" si="0"/>
        <v>43720</v>
      </c>
      <c r="B13" s="2" t="s">
        <v>12</v>
      </c>
      <c r="C13" s="15">
        <v>3</v>
      </c>
      <c r="D13" s="59" t="s">
        <v>13</v>
      </c>
      <c r="E13" s="13">
        <v>9</v>
      </c>
      <c r="F13" s="13">
        <v>0</v>
      </c>
      <c r="G13" s="13">
        <v>0</v>
      </c>
      <c r="H13" s="83">
        <f t="shared" si="2"/>
        <v>9</v>
      </c>
      <c r="I13" s="105">
        <f>H13+'11.09'!I13</f>
        <v>1300</v>
      </c>
      <c r="J13" s="16">
        <v>10</v>
      </c>
      <c r="K13" s="16">
        <v>4</v>
      </c>
      <c r="L13" s="16">
        <v>4</v>
      </c>
      <c r="M13" s="17">
        <f t="shared" si="1"/>
        <v>1245</v>
      </c>
      <c r="N13" s="86">
        <v>45</v>
      </c>
      <c r="O13" s="3"/>
      <c r="Q13" s="3"/>
      <c r="R13" s="3"/>
    </row>
    <row r="14" spans="1:20" x14ac:dyDescent="0.3">
      <c r="A14" s="1">
        <f t="shared" si="0"/>
        <v>43720</v>
      </c>
      <c r="B14" s="2" t="s">
        <v>14</v>
      </c>
      <c r="C14" s="15">
        <v>4</v>
      </c>
      <c r="D14" s="59" t="s">
        <v>145</v>
      </c>
      <c r="E14" s="13">
        <v>15</v>
      </c>
      <c r="F14" s="13">
        <v>0</v>
      </c>
      <c r="G14" s="13">
        <v>0</v>
      </c>
      <c r="H14" s="83">
        <f t="shared" si="2"/>
        <v>15</v>
      </c>
      <c r="I14" s="105">
        <f>H14+'11.09'!I14</f>
        <v>3102</v>
      </c>
      <c r="J14" s="16">
        <v>7</v>
      </c>
      <c r="K14" s="16">
        <v>3</v>
      </c>
      <c r="L14" s="16">
        <v>0</v>
      </c>
      <c r="M14" s="17">
        <f t="shared" si="1"/>
        <v>2973</v>
      </c>
      <c r="N14" s="86">
        <v>122</v>
      </c>
      <c r="O14" s="3"/>
      <c r="P14" s="3"/>
      <c r="Q14" s="3"/>
      <c r="R14" s="3"/>
    </row>
    <row r="15" spans="1:20" ht="17.399999999999999" x14ac:dyDescent="0.3">
      <c r="A15" s="1">
        <f t="shared" si="0"/>
        <v>43720</v>
      </c>
      <c r="B15" s="2" t="s">
        <v>19</v>
      </c>
      <c r="C15" s="15">
        <v>5</v>
      </c>
      <c r="D15" s="59" t="s">
        <v>20</v>
      </c>
      <c r="E15" s="13">
        <v>15</v>
      </c>
      <c r="F15" s="13">
        <v>0</v>
      </c>
      <c r="G15" s="13">
        <v>0</v>
      </c>
      <c r="H15" s="83">
        <f t="shared" si="2"/>
        <v>15</v>
      </c>
      <c r="I15" s="105">
        <f>H15+'11.09'!I15</f>
        <v>1333</v>
      </c>
      <c r="J15" s="16">
        <v>3</v>
      </c>
      <c r="K15" s="16">
        <v>0</v>
      </c>
      <c r="L15" s="16">
        <v>0</v>
      </c>
      <c r="M15" s="17">
        <f t="shared" si="1"/>
        <v>1268</v>
      </c>
      <c r="N15" s="86">
        <v>62</v>
      </c>
      <c r="O15" s="3"/>
      <c r="P15" s="3"/>
      <c r="Q15" s="3"/>
      <c r="R15" s="3"/>
    </row>
    <row r="16" spans="1:20" ht="17.399999999999999" x14ac:dyDescent="0.3">
      <c r="A16" s="1">
        <f t="shared" si="0"/>
        <v>43720</v>
      </c>
      <c r="B16" s="2" t="s">
        <v>21</v>
      </c>
      <c r="C16" s="15">
        <v>6</v>
      </c>
      <c r="D16" s="61" t="s">
        <v>22</v>
      </c>
      <c r="E16" s="13">
        <v>2</v>
      </c>
      <c r="F16" s="13">
        <v>0</v>
      </c>
      <c r="G16" s="13">
        <v>0</v>
      </c>
      <c r="H16" s="83">
        <f t="shared" si="2"/>
        <v>2</v>
      </c>
      <c r="I16" s="105">
        <f>H16+'11.09'!I16</f>
        <v>951</v>
      </c>
      <c r="J16" s="16"/>
      <c r="K16" s="16"/>
      <c r="L16" s="16">
        <v>0</v>
      </c>
      <c r="M16" s="17">
        <f t="shared" si="1"/>
        <v>935</v>
      </c>
      <c r="N16" s="86">
        <v>16</v>
      </c>
      <c r="O16" s="3"/>
      <c r="P16" s="3"/>
      <c r="Q16" s="3"/>
      <c r="R16" s="3"/>
    </row>
    <row r="17" spans="1:18" x14ac:dyDescent="0.3">
      <c r="A17" s="1">
        <f t="shared" si="0"/>
        <v>43720</v>
      </c>
      <c r="B17" s="2" t="s">
        <v>23</v>
      </c>
      <c r="C17" s="15">
        <v>7</v>
      </c>
      <c r="D17" s="61" t="s">
        <v>24</v>
      </c>
      <c r="E17" s="13">
        <v>23</v>
      </c>
      <c r="F17" s="13">
        <v>0</v>
      </c>
      <c r="G17" s="13">
        <v>0</v>
      </c>
      <c r="H17" s="83">
        <f t="shared" si="2"/>
        <v>23</v>
      </c>
      <c r="I17" s="105">
        <f>H17+'11.09'!I17</f>
        <v>3575</v>
      </c>
      <c r="J17" s="16">
        <v>15</v>
      </c>
      <c r="K17" s="16">
        <v>3</v>
      </c>
      <c r="L17" s="16">
        <v>1</v>
      </c>
      <c r="M17" s="17">
        <f t="shared" si="1"/>
        <v>3393</v>
      </c>
      <c r="N17" s="86">
        <v>167</v>
      </c>
      <c r="O17" s="3"/>
      <c r="P17" s="3"/>
      <c r="Q17" s="3"/>
      <c r="R17" s="3"/>
    </row>
    <row r="18" spans="1:18" ht="17.399999999999999" x14ac:dyDescent="0.3">
      <c r="A18" s="1">
        <f t="shared" si="0"/>
        <v>43720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H18+'11.09'!I18</f>
        <v>336</v>
      </c>
      <c r="J18" s="16"/>
      <c r="K18" s="16"/>
      <c r="L18" s="16">
        <v>0</v>
      </c>
      <c r="M18" s="17">
        <f t="shared" si="1"/>
        <v>335</v>
      </c>
      <c r="N18" s="86">
        <v>1</v>
      </c>
      <c r="O18" s="3"/>
      <c r="P18" s="3"/>
      <c r="Q18" s="3"/>
      <c r="R18" s="3"/>
    </row>
    <row r="19" spans="1:18" x14ac:dyDescent="0.3">
      <c r="A19" s="1">
        <f t="shared" si="0"/>
        <v>43720</v>
      </c>
      <c r="B19" s="2" t="s">
        <v>27</v>
      </c>
      <c r="C19" s="15">
        <v>9</v>
      </c>
      <c r="D19" s="61" t="s">
        <v>28</v>
      </c>
      <c r="E19" s="13">
        <v>3</v>
      </c>
      <c r="F19" s="13">
        <v>0</v>
      </c>
      <c r="G19" s="13">
        <v>0</v>
      </c>
      <c r="H19" s="83">
        <f t="shared" si="2"/>
        <v>3</v>
      </c>
      <c r="I19" s="105">
        <f>H19+'11.09'!I19</f>
        <v>1553</v>
      </c>
      <c r="J19" s="16">
        <v>0</v>
      </c>
      <c r="K19" s="16">
        <v>0</v>
      </c>
      <c r="L19" s="16">
        <v>0</v>
      </c>
      <c r="M19" s="17">
        <f t="shared" si="1"/>
        <v>1506</v>
      </c>
      <c r="N19" s="86">
        <v>47</v>
      </c>
      <c r="O19" s="3"/>
      <c r="P19" s="3"/>
      <c r="Q19" s="3"/>
      <c r="R19" s="3"/>
    </row>
    <row r="20" spans="1:18" x14ac:dyDescent="0.3">
      <c r="A20" s="1">
        <f t="shared" si="0"/>
        <v>43720</v>
      </c>
      <c r="B20" s="2" t="s">
        <v>29</v>
      </c>
      <c r="C20" s="15">
        <v>10</v>
      </c>
      <c r="D20" s="59" t="s">
        <v>30</v>
      </c>
      <c r="E20" s="13">
        <v>23</v>
      </c>
      <c r="F20" s="13">
        <v>0</v>
      </c>
      <c r="G20" s="13">
        <v>0</v>
      </c>
      <c r="H20" s="83">
        <f t="shared" si="2"/>
        <v>23</v>
      </c>
      <c r="I20" s="105">
        <f>H20+'11.09'!I20</f>
        <v>2623</v>
      </c>
      <c r="J20" s="16">
        <v>2</v>
      </c>
      <c r="K20" s="16">
        <v>2</v>
      </c>
      <c r="L20" s="16">
        <v>2</v>
      </c>
      <c r="M20" s="17">
        <f t="shared" si="1"/>
        <v>2525</v>
      </c>
      <c r="N20" s="86">
        <v>96</v>
      </c>
      <c r="O20" s="3"/>
      <c r="P20" s="3"/>
      <c r="Q20" s="3"/>
      <c r="R20" s="3"/>
    </row>
    <row r="21" spans="1:18" ht="22.2" customHeight="1" x14ac:dyDescent="0.3">
      <c r="A21" s="1">
        <f t="shared" si="0"/>
        <v>43720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H21+'11.09'!I21</f>
        <v>230</v>
      </c>
      <c r="J21" s="16"/>
      <c r="K21" s="16"/>
      <c r="L21" s="16"/>
      <c r="M21" s="17">
        <f t="shared" si="1"/>
        <v>225</v>
      </c>
      <c r="N21" s="86">
        <v>5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H22+'11.09'!I22</f>
        <v>75</v>
      </c>
      <c r="J22" s="16"/>
      <c r="K22" s="16"/>
      <c r="L22" s="16"/>
      <c r="M22" s="17">
        <f t="shared" si="1"/>
        <v>72</v>
      </c>
      <c r="N22" s="86">
        <v>3</v>
      </c>
      <c r="O22" s="3"/>
      <c r="P22" s="3"/>
      <c r="Q22" s="3"/>
      <c r="R22" s="3"/>
    </row>
    <row r="23" spans="1:18" ht="17.399999999999999" hidden="1" x14ac:dyDescent="0.3">
      <c r="A23" s="1">
        <f>$N$3</f>
        <v>43720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175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175</v>
      </c>
      <c r="I24" s="94">
        <f t="shared" si="3"/>
        <v>26173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25030</v>
      </c>
      <c r="N24" s="96">
        <f t="shared" si="3"/>
        <v>1081</v>
      </c>
      <c r="O24" s="3"/>
      <c r="P24" s="3"/>
      <c r="Q24" s="3"/>
      <c r="R24" s="3"/>
    </row>
    <row r="25" spans="1:18" x14ac:dyDescent="0.3">
      <c r="A25" s="1">
        <f t="shared" ref="A25:A88" si="4">$N$3</f>
        <v>43720</v>
      </c>
      <c r="B25" s="2">
        <v>1</v>
      </c>
      <c r="C25" s="78"/>
      <c r="D25" s="79" t="s">
        <v>119</v>
      </c>
      <c r="E25" s="97">
        <f>E75</f>
        <v>62</v>
      </c>
      <c r="F25" s="98">
        <f t="shared" ref="F25:N25" si="5">F75</f>
        <v>0</v>
      </c>
      <c r="G25" s="98">
        <f t="shared" si="5"/>
        <v>0</v>
      </c>
      <c r="H25" s="99">
        <f t="shared" si="5"/>
        <v>62</v>
      </c>
      <c r="I25" s="97">
        <f t="shared" si="5"/>
        <v>18265</v>
      </c>
      <c r="J25" s="98">
        <f t="shared" si="5"/>
        <v>96</v>
      </c>
      <c r="K25" s="98">
        <f t="shared" si="5"/>
        <v>71</v>
      </c>
      <c r="L25" s="100">
        <f t="shared" si="5"/>
        <v>47</v>
      </c>
      <c r="M25" s="101">
        <f t="shared" si="5"/>
        <v>17895</v>
      </c>
      <c r="N25" s="102">
        <f t="shared" si="5"/>
        <v>274</v>
      </c>
      <c r="O25" s="3"/>
      <c r="P25" s="3"/>
      <c r="Q25" s="3"/>
      <c r="R25" s="3"/>
    </row>
    <row r="26" spans="1:18" x14ac:dyDescent="0.3">
      <c r="A26" s="1">
        <f t="shared" si="4"/>
        <v>43720</v>
      </c>
      <c r="B26" s="2">
        <v>1</v>
      </c>
      <c r="C26" s="78"/>
      <c r="D26" s="79" t="s">
        <v>154</v>
      </c>
      <c r="E26" s="97">
        <f>E24+E25</f>
        <v>237</v>
      </c>
      <c r="F26" s="98">
        <f t="shared" ref="F26:N26" si="6">F24+F25</f>
        <v>0</v>
      </c>
      <c r="G26" s="98">
        <f t="shared" si="6"/>
        <v>0</v>
      </c>
      <c r="H26" s="99">
        <f t="shared" si="6"/>
        <v>237</v>
      </c>
      <c r="I26" s="97">
        <f t="shared" si="6"/>
        <v>44438</v>
      </c>
      <c r="J26" s="98">
        <f t="shared" si="6"/>
        <v>158</v>
      </c>
      <c r="K26" s="98">
        <f t="shared" si="6"/>
        <v>91</v>
      </c>
      <c r="L26" s="100">
        <f t="shared" si="6"/>
        <v>57</v>
      </c>
      <c r="M26" s="101">
        <f t="shared" si="6"/>
        <v>42925</v>
      </c>
      <c r="N26" s="102">
        <f t="shared" si="6"/>
        <v>1355</v>
      </c>
      <c r="O26" s="3"/>
      <c r="P26" s="67"/>
      <c r="Q26" s="3"/>
      <c r="R26" s="3"/>
    </row>
    <row r="27" spans="1:18" x14ac:dyDescent="0.3">
      <c r="A27" s="1">
        <f t="shared" si="4"/>
        <v>43720</v>
      </c>
      <c r="B27" s="2">
        <v>1</v>
      </c>
      <c r="C27" s="80"/>
      <c r="D27" s="81" t="s">
        <v>120</v>
      </c>
      <c r="E27" s="97">
        <f>SUM(E28:E35)</f>
        <v>513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513</v>
      </c>
      <c r="I27" s="97">
        <f t="shared" si="7"/>
        <v>34929</v>
      </c>
      <c r="J27" s="98">
        <f t="shared" si="7"/>
        <v>39</v>
      </c>
      <c r="K27" s="98">
        <f t="shared" si="7"/>
        <v>10</v>
      </c>
      <c r="L27" s="100">
        <f t="shared" si="7"/>
        <v>3</v>
      </c>
      <c r="M27" s="101">
        <f t="shared" si="7"/>
        <v>33216</v>
      </c>
      <c r="N27" s="102">
        <f t="shared" si="7"/>
        <v>1674</v>
      </c>
      <c r="O27" s="3"/>
      <c r="P27" s="3"/>
      <c r="Q27" s="3"/>
      <c r="R27" s="3"/>
    </row>
    <row r="28" spans="1:18" x14ac:dyDescent="0.3">
      <c r="A28" s="1">
        <f t="shared" si="4"/>
        <v>43720</v>
      </c>
      <c r="B28" s="2" t="s">
        <v>31</v>
      </c>
      <c r="C28" s="12">
        <v>1</v>
      </c>
      <c r="D28" s="48" t="s">
        <v>32</v>
      </c>
      <c r="E28" s="13">
        <v>112</v>
      </c>
      <c r="F28" s="13">
        <v>0</v>
      </c>
      <c r="G28" s="13">
        <v>0</v>
      </c>
      <c r="H28" s="82">
        <f t="shared" ref="H28:H35" si="8">SUM(E28:G28)</f>
        <v>112</v>
      </c>
      <c r="I28" s="104">
        <f>H28+'11.09'!I28</f>
        <v>8824</v>
      </c>
      <c r="J28" s="13">
        <v>9</v>
      </c>
      <c r="K28" s="13">
        <v>1</v>
      </c>
      <c r="L28" s="13">
        <v>1</v>
      </c>
      <c r="M28" s="14">
        <f t="shared" ref="M28:M35" si="9">I28-N28-J28</f>
        <v>8451</v>
      </c>
      <c r="N28" s="85">
        <v>364</v>
      </c>
      <c r="O28" s="3"/>
      <c r="P28" s="3"/>
      <c r="Q28" s="3"/>
      <c r="R28" s="3"/>
    </row>
    <row r="29" spans="1:18" x14ac:dyDescent="0.3">
      <c r="A29" s="1">
        <f t="shared" si="4"/>
        <v>43720</v>
      </c>
      <c r="B29" s="2" t="s">
        <v>33</v>
      </c>
      <c r="C29" s="15">
        <v>2</v>
      </c>
      <c r="D29" s="50" t="s">
        <v>156</v>
      </c>
      <c r="E29" s="13">
        <v>46</v>
      </c>
      <c r="F29" s="13">
        <v>0</v>
      </c>
      <c r="G29" s="13">
        <v>0</v>
      </c>
      <c r="H29" s="83">
        <f t="shared" si="8"/>
        <v>46</v>
      </c>
      <c r="I29" s="105">
        <f>H29+'11.09'!I29</f>
        <v>6041</v>
      </c>
      <c r="J29" s="16">
        <v>5</v>
      </c>
      <c r="K29" s="16">
        <v>1</v>
      </c>
      <c r="L29" s="16">
        <v>0</v>
      </c>
      <c r="M29" s="17">
        <f t="shared" si="9"/>
        <v>5827</v>
      </c>
      <c r="N29" s="86">
        <v>209</v>
      </c>
      <c r="O29" s="3"/>
      <c r="P29" s="3"/>
      <c r="Q29" s="3"/>
      <c r="R29" s="3"/>
    </row>
    <row r="30" spans="1:18" x14ac:dyDescent="0.3">
      <c r="A30" s="1">
        <f t="shared" si="4"/>
        <v>43720</v>
      </c>
      <c r="B30" s="2" t="s">
        <v>35</v>
      </c>
      <c r="C30" s="15">
        <v>3</v>
      </c>
      <c r="D30" s="50" t="s">
        <v>36</v>
      </c>
      <c r="E30" s="13">
        <v>200</v>
      </c>
      <c r="F30" s="13">
        <v>0</v>
      </c>
      <c r="G30" s="13">
        <v>0</v>
      </c>
      <c r="H30" s="83">
        <f t="shared" si="8"/>
        <v>200</v>
      </c>
      <c r="I30" s="105">
        <f>H30+'11.09'!I30</f>
        <v>6716</v>
      </c>
      <c r="J30" s="16">
        <v>10</v>
      </c>
      <c r="K30" s="16">
        <v>6</v>
      </c>
      <c r="L30" s="16">
        <v>2</v>
      </c>
      <c r="M30" s="17">
        <f t="shared" si="9"/>
        <v>6100</v>
      </c>
      <c r="N30" s="86">
        <v>606</v>
      </c>
      <c r="O30" s="3"/>
      <c r="P30" s="3"/>
      <c r="Q30" s="3"/>
      <c r="R30" s="3"/>
    </row>
    <row r="31" spans="1:18" x14ac:dyDescent="0.3">
      <c r="A31" s="1">
        <f t="shared" si="4"/>
        <v>43720</v>
      </c>
      <c r="B31" s="2" t="s">
        <v>37</v>
      </c>
      <c r="C31" s="15">
        <v>4</v>
      </c>
      <c r="D31" s="50" t="s">
        <v>38</v>
      </c>
      <c r="E31" s="13">
        <v>12</v>
      </c>
      <c r="F31" s="13">
        <v>0</v>
      </c>
      <c r="G31" s="13">
        <v>0</v>
      </c>
      <c r="H31" s="83">
        <f t="shared" si="8"/>
        <v>12</v>
      </c>
      <c r="I31" s="105">
        <f>H31+'11.09'!I31</f>
        <v>1835</v>
      </c>
      <c r="J31" s="16">
        <v>4</v>
      </c>
      <c r="K31" s="16">
        <v>0</v>
      </c>
      <c r="L31" s="16">
        <v>0</v>
      </c>
      <c r="M31" s="17">
        <f t="shared" si="9"/>
        <v>1787</v>
      </c>
      <c r="N31" s="86">
        <v>44</v>
      </c>
      <c r="O31" s="3"/>
      <c r="P31" s="3"/>
      <c r="Q31" s="3"/>
      <c r="R31" s="3"/>
    </row>
    <row r="32" spans="1:18" x14ac:dyDescent="0.3">
      <c r="A32" s="1">
        <f t="shared" si="4"/>
        <v>43720</v>
      </c>
      <c r="B32" s="2" t="s">
        <v>39</v>
      </c>
      <c r="C32" s="15">
        <v>5</v>
      </c>
      <c r="D32" s="50" t="s">
        <v>40</v>
      </c>
      <c r="E32" s="13">
        <v>49</v>
      </c>
      <c r="F32" s="13">
        <v>0</v>
      </c>
      <c r="G32" s="13">
        <v>0</v>
      </c>
      <c r="H32" s="83">
        <f t="shared" si="8"/>
        <v>49</v>
      </c>
      <c r="I32" s="105">
        <f>H32+'11.09'!I32</f>
        <v>3793</v>
      </c>
      <c r="J32" s="16">
        <v>3</v>
      </c>
      <c r="K32" s="16">
        <v>0</v>
      </c>
      <c r="L32" s="16">
        <v>0</v>
      </c>
      <c r="M32" s="17">
        <f t="shared" si="9"/>
        <v>3651</v>
      </c>
      <c r="N32" s="86">
        <v>139</v>
      </c>
      <c r="O32" s="3"/>
      <c r="P32" s="3"/>
      <c r="Q32" s="3"/>
      <c r="R32" s="3"/>
    </row>
    <row r="33" spans="1:18" x14ac:dyDescent="0.3">
      <c r="A33" s="1">
        <f t="shared" si="4"/>
        <v>43720</v>
      </c>
      <c r="B33" s="2" t="s">
        <v>41</v>
      </c>
      <c r="C33" s="15">
        <v>6</v>
      </c>
      <c r="D33" s="50" t="s">
        <v>42</v>
      </c>
      <c r="E33" s="13">
        <v>64</v>
      </c>
      <c r="F33" s="13">
        <v>0</v>
      </c>
      <c r="G33" s="13">
        <v>0</v>
      </c>
      <c r="H33" s="83">
        <f t="shared" si="8"/>
        <v>64</v>
      </c>
      <c r="I33" s="105">
        <f>H33+'11.09'!I33</f>
        <v>4851</v>
      </c>
      <c r="J33" s="16">
        <v>5</v>
      </c>
      <c r="K33" s="16">
        <v>2</v>
      </c>
      <c r="L33" s="16">
        <v>0</v>
      </c>
      <c r="M33" s="17">
        <f t="shared" si="9"/>
        <v>4634</v>
      </c>
      <c r="N33" s="86">
        <v>212</v>
      </c>
      <c r="O33" s="3"/>
      <c r="P33" s="3"/>
      <c r="Q33" s="3"/>
      <c r="R33" s="3"/>
    </row>
    <row r="34" spans="1:18" x14ac:dyDescent="0.3">
      <c r="A34" s="1">
        <f t="shared" si="4"/>
        <v>43720</v>
      </c>
      <c r="B34" s="2" t="s">
        <v>43</v>
      </c>
      <c r="C34" s="15">
        <v>7</v>
      </c>
      <c r="D34" s="50" t="s">
        <v>44</v>
      </c>
      <c r="E34" s="13">
        <v>13</v>
      </c>
      <c r="F34" s="13">
        <v>0</v>
      </c>
      <c r="G34" s="13">
        <v>0</v>
      </c>
      <c r="H34" s="83">
        <f t="shared" si="8"/>
        <v>13</v>
      </c>
      <c r="I34" s="105">
        <f>H34+'11.09'!I34</f>
        <v>857</v>
      </c>
      <c r="J34" s="16">
        <v>0</v>
      </c>
      <c r="K34" s="16">
        <v>0</v>
      </c>
      <c r="L34" s="16">
        <v>0</v>
      </c>
      <c r="M34" s="17">
        <f t="shared" si="9"/>
        <v>830</v>
      </c>
      <c r="N34" s="86">
        <v>27</v>
      </c>
      <c r="O34" s="3"/>
      <c r="P34" s="3"/>
      <c r="Q34" s="3"/>
      <c r="R34" s="3"/>
    </row>
    <row r="35" spans="1:18" x14ac:dyDescent="0.3">
      <c r="A35" s="1">
        <f t="shared" si="4"/>
        <v>43720</v>
      </c>
      <c r="B35" s="2" t="s">
        <v>45</v>
      </c>
      <c r="C35" s="20">
        <v>8</v>
      </c>
      <c r="D35" s="54" t="s">
        <v>46</v>
      </c>
      <c r="E35" s="13">
        <v>17</v>
      </c>
      <c r="F35" s="13">
        <v>0</v>
      </c>
      <c r="G35" s="13">
        <v>0</v>
      </c>
      <c r="H35" s="84">
        <f t="shared" si="8"/>
        <v>17</v>
      </c>
      <c r="I35" s="106">
        <f>H35+'11.09'!I35</f>
        <v>2012</v>
      </c>
      <c r="J35" s="18">
        <v>3</v>
      </c>
      <c r="K35" s="18">
        <v>0</v>
      </c>
      <c r="L35" s="18">
        <v>0</v>
      </c>
      <c r="M35" s="19">
        <f t="shared" si="9"/>
        <v>1936</v>
      </c>
      <c r="N35" s="87">
        <v>73</v>
      </c>
      <c r="O35" s="3"/>
      <c r="P35" s="3"/>
      <c r="Q35" s="3"/>
      <c r="R35" s="3"/>
    </row>
    <row r="36" spans="1:18" x14ac:dyDescent="0.3">
      <c r="A36" s="1">
        <f t="shared" si="4"/>
        <v>43720</v>
      </c>
      <c r="B36" s="2">
        <v>1</v>
      </c>
      <c r="C36" s="103"/>
      <c r="D36" s="22" t="s">
        <v>47</v>
      </c>
      <c r="E36" s="23">
        <f>SUM(E26:E27)</f>
        <v>750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750</v>
      </c>
      <c r="I36" s="23">
        <f t="shared" si="10"/>
        <v>79367</v>
      </c>
      <c r="J36" s="23">
        <f t="shared" si="10"/>
        <v>197</v>
      </c>
      <c r="K36" s="23">
        <f t="shared" si="10"/>
        <v>101</v>
      </c>
      <c r="L36" s="23">
        <f t="shared" si="10"/>
        <v>60</v>
      </c>
      <c r="M36" s="23">
        <f t="shared" si="10"/>
        <v>76141</v>
      </c>
      <c r="N36" s="23">
        <f t="shared" si="10"/>
        <v>3029</v>
      </c>
      <c r="O36" s="3"/>
      <c r="P36" s="3"/>
      <c r="Q36" s="3"/>
      <c r="R36" s="3"/>
    </row>
    <row r="37" spans="1:18" ht="21.6" customHeight="1" x14ac:dyDescent="0.3">
      <c r="A37" s="1">
        <f t="shared" si="4"/>
        <v>43720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43720</v>
      </c>
      <c r="B38" s="64">
        <v>1</v>
      </c>
      <c r="C38" s="69"/>
      <c r="D38" s="306" t="s">
        <v>175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43720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43720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43720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43720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43720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62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274</v>
      </c>
      <c r="O43" s="3"/>
      <c r="P43" s="3"/>
      <c r="Q43" s="3"/>
      <c r="R43" s="3"/>
    </row>
    <row r="44" spans="1:18" ht="58.2" customHeight="1" x14ac:dyDescent="0.3">
      <c r="A44" s="1">
        <f t="shared" si="4"/>
        <v>43720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25" t="s">
        <v>142</v>
      </c>
      <c r="I44" s="65" t="str">
        <f>"me©‡gvU fwZ© 
= "&amp;I75</f>
        <v>me©‡gvU fwZ© 
= 18265</v>
      </c>
      <c r="J44" s="65" t="str">
        <f>"ch©v‡jvPbvi Rb¨ †cÖwiZ g„„Zz¨ 
= "&amp;J75</f>
        <v>ch©v‡jvPbvi Rb¨ †cÖwiZ g„„Zz¨ 
= 96</v>
      </c>
      <c r="K44" s="65" t="str">
        <f>"ch©v‡jvPbv m¤úbœK…Z g„„Zz¨ 
= "&amp;K75</f>
        <v>ch©v‡jvPbv m¤úbœK…Z g„„Zz¨ 
= 71</v>
      </c>
      <c r="L44" s="65" t="str">
        <f>"wbwðZ g„„Zz¨ 
= "&amp;L75</f>
        <v>wbwðZ g„„Zz¨ 
= 47</v>
      </c>
      <c r="M44" s="65" t="str">
        <f>"QvocÎ cÖvß †ivMx
 = "&amp;M75</f>
        <v>QvocÎ cÖvß †ivMx
 = 17895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43720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H45+'11.09'!I45</f>
        <v>1143</v>
      </c>
      <c r="J45" s="13">
        <v>3</v>
      </c>
      <c r="K45" s="13">
        <v>2</v>
      </c>
      <c r="L45" s="13">
        <v>1</v>
      </c>
      <c r="M45" s="14">
        <f t="shared" ref="M45:M74" si="12">I45-N45-J45</f>
        <v>1133</v>
      </c>
      <c r="N45" s="85">
        <v>7</v>
      </c>
      <c r="O45" s="3"/>
      <c r="P45" s="3"/>
      <c r="Q45" s="3"/>
      <c r="R45" s="3"/>
    </row>
    <row r="46" spans="1:18" ht="17.55" customHeight="1" x14ac:dyDescent="0.3">
      <c r="A46" s="1">
        <f t="shared" si="4"/>
        <v>43720</v>
      </c>
      <c r="B46" s="2" t="s">
        <v>15</v>
      </c>
      <c r="C46" s="33">
        <v>2</v>
      </c>
      <c r="D46" s="50" t="s">
        <v>16</v>
      </c>
      <c r="E46" s="13">
        <v>4</v>
      </c>
      <c r="F46" s="13">
        <v>0</v>
      </c>
      <c r="G46" s="13">
        <v>0</v>
      </c>
      <c r="H46" s="83">
        <f t="shared" si="11"/>
        <v>4</v>
      </c>
      <c r="I46" s="105">
        <f>H46+'11.09'!I46</f>
        <v>1702</v>
      </c>
      <c r="J46" s="16">
        <v>10</v>
      </c>
      <c r="K46" s="16">
        <v>6</v>
      </c>
      <c r="L46" s="16">
        <v>4</v>
      </c>
      <c r="M46" s="17">
        <f t="shared" si="12"/>
        <v>1664</v>
      </c>
      <c r="N46" s="86">
        <v>28</v>
      </c>
      <c r="O46" s="3"/>
      <c r="P46" s="3"/>
      <c r="Q46" s="3"/>
      <c r="R46" s="3"/>
    </row>
    <row r="47" spans="1:18" ht="17.55" customHeight="1" x14ac:dyDescent="0.3">
      <c r="A47" s="1">
        <f t="shared" si="4"/>
        <v>43720</v>
      </c>
      <c r="B47" s="2" t="s">
        <v>17</v>
      </c>
      <c r="C47" s="33">
        <v>3</v>
      </c>
      <c r="D47" s="50" t="s">
        <v>18</v>
      </c>
      <c r="E47" s="13">
        <v>0</v>
      </c>
      <c r="F47" s="13">
        <v>0</v>
      </c>
      <c r="G47" s="13">
        <v>0</v>
      </c>
      <c r="H47" s="83">
        <f t="shared" si="11"/>
        <v>0</v>
      </c>
      <c r="I47" s="105">
        <f>H47+'11.09'!I47</f>
        <v>617</v>
      </c>
      <c r="J47" s="16">
        <v>4</v>
      </c>
      <c r="K47" s="16">
        <v>2</v>
      </c>
      <c r="L47" s="16">
        <v>1</v>
      </c>
      <c r="M47" s="17">
        <f t="shared" si="12"/>
        <v>607</v>
      </c>
      <c r="N47" s="86">
        <v>6</v>
      </c>
      <c r="O47" s="3"/>
      <c r="P47" s="3"/>
      <c r="Q47" s="3"/>
      <c r="R47" s="3"/>
    </row>
    <row r="48" spans="1:18" ht="17.55" customHeight="1" x14ac:dyDescent="0.3">
      <c r="A48" s="1">
        <f t="shared" si="4"/>
        <v>43720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H48+'11.09'!I48</f>
        <v>691</v>
      </c>
      <c r="J48" s="16">
        <v>7</v>
      </c>
      <c r="K48" s="16">
        <v>5</v>
      </c>
      <c r="L48" s="16">
        <v>3</v>
      </c>
      <c r="M48" s="17">
        <f t="shared" si="12"/>
        <v>676</v>
      </c>
      <c r="N48" s="86">
        <v>8</v>
      </c>
      <c r="O48" s="3"/>
      <c r="P48" s="3"/>
      <c r="Q48" s="3"/>
      <c r="R48" s="3"/>
    </row>
    <row r="49" spans="1:18" ht="17.55" customHeight="1" x14ac:dyDescent="0.3">
      <c r="A49" s="1">
        <f t="shared" si="4"/>
        <v>43720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H49+'11.09'!I49</f>
        <v>848</v>
      </c>
      <c r="J49" s="16">
        <v>10</v>
      </c>
      <c r="K49" s="16">
        <v>10</v>
      </c>
      <c r="L49" s="16">
        <v>10</v>
      </c>
      <c r="M49" s="17">
        <f t="shared" si="12"/>
        <v>827</v>
      </c>
      <c r="N49" s="86">
        <v>11</v>
      </c>
      <c r="O49" s="3"/>
      <c r="P49" s="3"/>
      <c r="Q49" s="3"/>
      <c r="R49" s="3"/>
    </row>
    <row r="50" spans="1:18" ht="17.55" customHeight="1" x14ac:dyDescent="0.3">
      <c r="A50" s="1">
        <f t="shared" si="4"/>
        <v>43720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H50+'11.09'!I50</f>
        <v>93</v>
      </c>
      <c r="J50" s="16"/>
      <c r="K50" s="16"/>
      <c r="L50" s="16">
        <v>0</v>
      </c>
      <c r="M50" s="17">
        <f t="shared" si="12"/>
        <v>93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43720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H51+'11.09'!I51</f>
        <v>265</v>
      </c>
      <c r="J51" s="16">
        <v>2</v>
      </c>
      <c r="K51" s="16">
        <v>2</v>
      </c>
      <c r="L51" s="16">
        <v>1</v>
      </c>
      <c r="M51" s="17">
        <f t="shared" si="12"/>
        <v>263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43720</v>
      </c>
      <c r="B52" s="2" t="s">
        <v>71</v>
      </c>
      <c r="C52" s="33">
        <v>8</v>
      </c>
      <c r="D52" s="50" t="s">
        <v>72</v>
      </c>
      <c r="E52" s="13">
        <v>3</v>
      </c>
      <c r="F52" s="13">
        <v>0</v>
      </c>
      <c r="G52" s="13">
        <v>0</v>
      </c>
      <c r="H52" s="83">
        <f t="shared" si="11"/>
        <v>3</v>
      </c>
      <c r="I52" s="105">
        <f>H52+'11.09'!I52</f>
        <v>319</v>
      </c>
      <c r="J52" s="16">
        <v>1</v>
      </c>
      <c r="K52" s="16">
        <v>1</v>
      </c>
      <c r="L52" s="16">
        <v>1</v>
      </c>
      <c r="M52" s="17">
        <f t="shared" si="12"/>
        <v>303</v>
      </c>
      <c r="N52" s="86">
        <v>15</v>
      </c>
      <c r="O52" s="3"/>
      <c r="P52" s="3"/>
      <c r="Q52" s="3"/>
      <c r="R52" s="3"/>
    </row>
    <row r="53" spans="1:18" ht="17.55" customHeight="1" x14ac:dyDescent="0.3">
      <c r="A53" s="1">
        <f t="shared" si="4"/>
        <v>43720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H53+'11.09'!I53</f>
        <v>205</v>
      </c>
      <c r="J53" s="16">
        <v>1</v>
      </c>
      <c r="K53" s="16">
        <v>1</v>
      </c>
      <c r="L53" s="16">
        <v>0</v>
      </c>
      <c r="M53" s="17">
        <f t="shared" si="12"/>
        <v>204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43720</v>
      </c>
      <c r="B54" s="2" t="s">
        <v>75</v>
      </c>
      <c r="C54" s="33">
        <v>10</v>
      </c>
      <c r="D54" s="50" t="s">
        <v>76</v>
      </c>
      <c r="E54" s="13">
        <v>8</v>
      </c>
      <c r="F54" s="13">
        <v>0</v>
      </c>
      <c r="G54" s="13">
        <v>0</v>
      </c>
      <c r="H54" s="83">
        <f t="shared" si="11"/>
        <v>8</v>
      </c>
      <c r="I54" s="105">
        <f>H54+'11.09'!I54</f>
        <v>1549</v>
      </c>
      <c r="J54" s="16">
        <v>1</v>
      </c>
      <c r="K54" s="16">
        <v>0</v>
      </c>
      <c r="L54" s="16">
        <v>0</v>
      </c>
      <c r="M54" s="17">
        <f t="shared" si="12"/>
        <v>1530</v>
      </c>
      <c r="N54" s="86">
        <v>18</v>
      </c>
      <c r="O54" s="3"/>
      <c r="P54" s="3"/>
      <c r="Q54" s="3"/>
      <c r="R54" s="3"/>
    </row>
    <row r="55" spans="1:18" ht="17.55" customHeight="1" x14ac:dyDescent="0.3">
      <c r="A55" s="1">
        <f t="shared" si="4"/>
        <v>43720</v>
      </c>
      <c r="B55" s="2" t="s">
        <v>77</v>
      </c>
      <c r="C55" s="33">
        <v>11</v>
      </c>
      <c r="D55" s="52" t="s">
        <v>78</v>
      </c>
      <c r="E55" s="13">
        <v>1</v>
      </c>
      <c r="F55" s="13">
        <v>0</v>
      </c>
      <c r="G55" s="13">
        <v>0</v>
      </c>
      <c r="H55" s="83">
        <f t="shared" si="11"/>
        <v>1</v>
      </c>
      <c r="I55" s="105">
        <f>H55+'11.09'!I55</f>
        <v>215</v>
      </c>
      <c r="J55" s="16"/>
      <c r="K55" s="16"/>
      <c r="L55" s="16">
        <v>0</v>
      </c>
      <c r="M55" s="17">
        <f t="shared" si="12"/>
        <v>208</v>
      </c>
      <c r="N55" s="86">
        <v>7</v>
      </c>
      <c r="O55" s="3"/>
      <c r="P55" s="3"/>
      <c r="Q55" s="3"/>
      <c r="R55" s="3"/>
    </row>
    <row r="56" spans="1:18" ht="17.55" customHeight="1" x14ac:dyDescent="0.3">
      <c r="A56" s="1">
        <f t="shared" si="4"/>
        <v>43720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H56+'11.09'!I56</f>
        <v>135</v>
      </c>
      <c r="J56" s="16">
        <v>1</v>
      </c>
      <c r="K56" s="16">
        <v>0</v>
      </c>
      <c r="L56" s="16">
        <v>0</v>
      </c>
      <c r="M56" s="17">
        <f t="shared" si="12"/>
        <v>134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43720</v>
      </c>
      <c r="B57" s="2" t="s">
        <v>81</v>
      </c>
      <c r="C57" s="33">
        <v>13</v>
      </c>
      <c r="D57" s="50" t="s">
        <v>82</v>
      </c>
      <c r="E57" s="13">
        <v>3</v>
      </c>
      <c r="F57" s="13">
        <v>0</v>
      </c>
      <c r="G57" s="13">
        <v>0</v>
      </c>
      <c r="H57" s="83">
        <f t="shared" si="11"/>
        <v>3</v>
      </c>
      <c r="I57" s="105">
        <f>H57+'11.09'!I57</f>
        <v>626</v>
      </c>
      <c r="J57" s="16">
        <v>4</v>
      </c>
      <c r="K57" s="16">
        <v>3</v>
      </c>
      <c r="L57" s="16">
        <v>0</v>
      </c>
      <c r="M57" s="17">
        <f t="shared" si="12"/>
        <v>608</v>
      </c>
      <c r="N57" s="86">
        <v>14</v>
      </c>
      <c r="O57" s="3"/>
      <c r="P57" s="3"/>
      <c r="Q57" s="3"/>
      <c r="R57" s="3"/>
    </row>
    <row r="58" spans="1:18" ht="17.55" customHeight="1" x14ac:dyDescent="0.3">
      <c r="A58" s="1">
        <f t="shared" si="4"/>
        <v>43720</v>
      </c>
      <c r="B58" s="2" t="s">
        <v>83</v>
      </c>
      <c r="C58" s="33">
        <v>14</v>
      </c>
      <c r="D58" s="50" t="s">
        <v>84</v>
      </c>
      <c r="E58" s="13">
        <v>3</v>
      </c>
      <c r="F58" s="13">
        <v>0</v>
      </c>
      <c r="G58" s="13">
        <v>0</v>
      </c>
      <c r="H58" s="83">
        <f t="shared" si="11"/>
        <v>3</v>
      </c>
      <c r="I58" s="105">
        <f>H58+'11.09'!I58</f>
        <v>1270</v>
      </c>
      <c r="J58" s="16">
        <v>6</v>
      </c>
      <c r="K58" s="16">
        <v>3</v>
      </c>
      <c r="L58" s="16">
        <v>2</v>
      </c>
      <c r="M58" s="17">
        <f t="shared" si="12"/>
        <v>1246</v>
      </c>
      <c r="N58" s="86">
        <v>18</v>
      </c>
      <c r="O58" s="3"/>
      <c r="P58" s="3"/>
      <c r="Q58" s="3"/>
      <c r="R58" s="3"/>
    </row>
    <row r="59" spans="1:18" ht="17.55" customHeight="1" x14ac:dyDescent="0.3">
      <c r="A59" s="1">
        <f t="shared" si="4"/>
        <v>43720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H59+'11.09'!I59</f>
        <v>709</v>
      </c>
      <c r="J59" s="16">
        <v>8</v>
      </c>
      <c r="K59" s="16">
        <v>7</v>
      </c>
      <c r="L59" s="16">
        <v>6</v>
      </c>
      <c r="M59" s="17">
        <f t="shared" si="12"/>
        <v>694</v>
      </c>
      <c r="N59" s="86">
        <v>7</v>
      </c>
      <c r="O59" s="3"/>
      <c r="P59" s="3"/>
      <c r="Q59" s="3"/>
      <c r="R59" s="3"/>
    </row>
    <row r="60" spans="1:18" ht="17.55" customHeight="1" x14ac:dyDescent="0.3">
      <c r="A60" s="1">
        <f t="shared" si="4"/>
        <v>43720</v>
      </c>
      <c r="B60" s="2" t="s">
        <v>87</v>
      </c>
      <c r="C60" s="33">
        <v>16</v>
      </c>
      <c r="D60" s="50" t="s">
        <v>88</v>
      </c>
      <c r="E60" s="13">
        <v>3</v>
      </c>
      <c r="F60" s="13">
        <v>0</v>
      </c>
      <c r="G60" s="13">
        <v>0</v>
      </c>
      <c r="H60" s="83">
        <f t="shared" si="11"/>
        <v>3</v>
      </c>
      <c r="I60" s="105">
        <f>H60+'11.09'!I60</f>
        <v>337</v>
      </c>
      <c r="J60" s="16"/>
      <c r="K60" s="16"/>
      <c r="L60" s="16">
        <v>0</v>
      </c>
      <c r="M60" s="17">
        <f t="shared" si="12"/>
        <v>332</v>
      </c>
      <c r="N60" s="86">
        <v>5</v>
      </c>
      <c r="O60" s="3"/>
      <c r="P60" s="3"/>
      <c r="Q60" s="3"/>
      <c r="R60" s="3"/>
    </row>
    <row r="61" spans="1:18" ht="17.55" customHeight="1" x14ac:dyDescent="0.3">
      <c r="A61" s="1">
        <f t="shared" si="4"/>
        <v>43720</v>
      </c>
      <c r="B61" s="2" t="s">
        <v>89</v>
      </c>
      <c r="C61" s="33">
        <v>17</v>
      </c>
      <c r="D61" s="52" t="s">
        <v>90</v>
      </c>
      <c r="E61" s="13">
        <v>4</v>
      </c>
      <c r="F61" s="13">
        <v>0</v>
      </c>
      <c r="G61" s="13">
        <v>0</v>
      </c>
      <c r="H61" s="83">
        <f t="shared" si="11"/>
        <v>4</v>
      </c>
      <c r="I61" s="105">
        <f>H61+'11.09'!I61</f>
        <v>441</v>
      </c>
      <c r="J61" s="16"/>
      <c r="K61" s="16"/>
      <c r="L61" s="16">
        <v>0</v>
      </c>
      <c r="M61" s="17">
        <f t="shared" si="12"/>
        <v>424</v>
      </c>
      <c r="N61" s="86">
        <v>17</v>
      </c>
      <c r="O61" s="3"/>
      <c r="P61" s="3"/>
      <c r="Q61" s="3"/>
      <c r="R61" s="3"/>
    </row>
    <row r="62" spans="1:18" ht="17.55" customHeight="1" x14ac:dyDescent="0.3">
      <c r="A62" s="1">
        <f t="shared" si="4"/>
        <v>43720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H62+'11.09'!I62</f>
        <v>805</v>
      </c>
      <c r="J62" s="16"/>
      <c r="K62" s="16"/>
      <c r="L62" s="16">
        <v>0</v>
      </c>
      <c r="M62" s="17">
        <f t="shared" si="12"/>
        <v>795</v>
      </c>
      <c r="N62" s="86">
        <v>10</v>
      </c>
      <c r="O62" s="3"/>
      <c r="P62" s="3"/>
      <c r="Q62" s="3"/>
      <c r="R62" s="3"/>
    </row>
    <row r="63" spans="1:18" ht="17.55" customHeight="1" x14ac:dyDescent="0.3">
      <c r="A63" s="1">
        <f t="shared" si="4"/>
        <v>43720</v>
      </c>
      <c r="B63" s="2" t="s">
        <v>93</v>
      </c>
      <c r="C63" s="33">
        <v>19</v>
      </c>
      <c r="D63" s="50" t="s">
        <v>94</v>
      </c>
      <c r="E63" s="13">
        <v>0</v>
      </c>
      <c r="F63" s="13">
        <v>0</v>
      </c>
      <c r="G63" s="13">
        <v>0</v>
      </c>
      <c r="H63" s="83">
        <f t="shared" si="11"/>
        <v>0</v>
      </c>
      <c r="I63" s="105">
        <f>H63+'11.09'!I63</f>
        <v>751</v>
      </c>
      <c r="J63" s="16">
        <v>5</v>
      </c>
      <c r="K63" s="16">
        <v>4</v>
      </c>
      <c r="L63" s="16">
        <v>4</v>
      </c>
      <c r="M63" s="17">
        <f t="shared" si="12"/>
        <v>736</v>
      </c>
      <c r="N63" s="86">
        <v>10</v>
      </c>
      <c r="O63" s="3"/>
      <c r="P63" s="3"/>
      <c r="Q63" s="3"/>
      <c r="R63" s="3"/>
    </row>
    <row r="64" spans="1:18" ht="17.55" customHeight="1" x14ac:dyDescent="0.3">
      <c r="A64" s="1">
        <f t="shared" si="4"/>
        <v>43720</v>
      </c>
      <c r="B64" s="2" t="s">
        <v>95</v>
      </c>
      <c r="C64" s="33">
        <v>20</v>
      </c>
      <c r="D64" s="50" t="s">
        <v>96</v>
      </c>
      <c r="E64" s="13">
        <v>5</v>
      </c>
      <c r="F64" s="13">
        <v>0</v>
      </c>
      <c r="G64" s="13">
        <v>0</v>
      </c>
      <c r="H64" s="83">
        <f t="shared" si="11"/>
        <v>5</v>
      </c>
      <c r="I64" s="105">
        <f>H64+'11.09'!I64</f>
        <v>925</v>
      </c>
      <c r="J64" s="16"/>
      <c r="K64" s="16"/>
      <c r="L64" s="16">
        <v>0</v>
      </c>
      <c r="M64" s="17">
        <f t="shared" si="12"/>
        <v>903</v>
      </c>
      <c r="N64" s="86">
        <v>22</v>
      </c>
      <c r="O64" s="3"/>
      <c r="P64" s="3"/>
      <c r="Q64" s="3"/>
      <c r="R64" s="3"/>
    </row>
    <row r="65" spans="1:18" ht="17.55" customHeight="1" x14ac:dyDescent="0.3">
      <c r="A65" s="1">
        <f t="shared" si="4"/>
        <v>43720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H65+'11.09'!I65</f>
        <v>461</v>
      </c>
      <c r="J65" s="16">
        <v>4</v>
      </c>
      <c r="K65" s="16">
        <v>4</v>
      </c>
      <c r="L65" s="16">
        <v>4</v>
      </c>
      <c r="M65" s="17">
        <f t="shared" si="12"/>
        <v>456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43720</v>
      </c>
      <c r="B66" s="2" t="s">
        <v>99</v>
      </c>
      <c r="C66" s="33">
        <v>22</v>
      </c>
      <c r="D66" s="50" t="s">
        <v>100</v>
      </c>
      <c r="E66" s="13">
        <v>1</v>
      </c>
      <c r="F66" s="13">
        <v>0</v>
      </c>
      <c r="G66" s="13">
        <v>0</v>
      </c>
      <c r="H66" s="83">
        <f t="shared" si="11"/>
        <v>1</v>
      </c>
      <c r="I66" s="105">
        <f>H66+'11.09'!I66</f>
        <v>303</v>
      </c>
      <c r="J66" s="16">
        <v>7</v>
      </c>
      <c r="K66" s="16">
        <v>6</v>
      </c>
      <c r="L66" s="16">
        <v>3</v>
      </c>
      <c r="M66" s="17">
        <f t="shared" si="12"/>
        <v>295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43720</v>
      </c>
      <c r="B67" s="2" t="s">
        <v>101</v>
      </c>
      <c r="C67" s="33">
        <v>23</v>
      </c>
      <c r="D67" s="50" t="s">
        <v>102</v>
      </c>
      <c r="E67" s="13">
        <v>4</v>
      </c>
      <c r="F67" s="13">
        <v>0</v>
      </c>
      <c r="G67" s="13">
        <v>0</v>
      </c>
      <c r="H67" s="83">
        <f t="shared" si="11"/>
        <v>4</v>
      </c>
      <c r="I67" s="105">
        <f>H67+'11.09'!I67</f>
        <v>657</v>
      </c>
      <c r="J67" s="16">
        <v>5</v>
      </c>
      <c r="K67" s="16">
        <v>4</v>
      </c>
      <c r="L67" s="16">
        <v>4</v>
      </c>
      <c r="M67" s="17">
        <f t="shared" si="12"/>
        <v>640</v>
      </c>
      <c r="N67" s="86">
        <v>12</v>
      </c>
      <c r="O67" s="3"/>
      <c r="P67" s="3"/>
      <c r="Q67" s="3"/>
      <c r="R67" s="3"/>
    </row>
    <row r="68" spans="1:18" ht="17.55" customHeight="1" x14ac:dyDescent="0.3">
      <c r="A68" s="1">
        <f t="shared" si="4"/>
        <v>43720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H68+'11.09'!I68</f>
        <v>349</v>
      </c>
      <c r="J68" s="16">
        <v>2</v>
      </c>
      <c r="K68" s="16">
        <v>2</v>
      </c>
      <c r="L68" s="16">
        <v>0</v>
      </c>
      <c r="M68" s="17">
        <f t="shared" si="12"/>
        <v>344</v>
      </c>
      <c r="N68" s="86">
        <v>3</v>
      </c>
      <c r="O68" s="3"/>
      <c r="P68" s="3"/>
      <c r="Q68" s="3"/>
      <c r="R68" s="3"/>
    </row>
    <row r="69" spans="1:18" ht="17.55" customHeight="1" x14ac:dyDescent="0.3">
      <c r="A69" s="1">
        <f t="shared" si="4"/>
        <v>43720</v>
      </c>
      <c r="B69" s="2" t="s">
        <v>105</v>
      </c>
      <c r="C69" s="33">
        <v>25</v>
      </c>
      <c r="D69" s="50" t="s">
        <v>106</v>
      </c>
      <c r="E69" s="13">
        <v>5</v>
      </c>
      <c r="F69" s="13">
        <v>0</v>
      </c>
      <c r="G69" s="13">
        <v>0</v>
      </c>
      <c r="H69" s="83">
        <f t="shared" si="11"/>
        <v>5</v>
      </c>
      <c r="I69" s="105">
        <f>H69+'11.09'!I69</f>
        <v>740</v>
      </c>
      <c r="J69" s="16">
        <v>2</v>
      </c>
      <c r="K69" s="16">
        <v>1</v>
      </c>
      <c r="L69" s="16">
        <v>0</v>
      </c>
      <c r="M69" s="17">
        <f t="shared" si="12"/>
        <v>717</v>
      </c>
      <c r="N69" s="86">
        <v>21</v>
      </c>
      <c r="O69" s="3"/>
      <c r="P69" s="3"/>
      <c r="Q69" s="3"/>
      <c r="R69" s="3"/>
    </row>
    <row r="70" spans="1:18" ht="17.55" customHeight="1" x14ac:dyDescent="0.3">
      <c r="A70" s="1">
        <f t="shared" si="4"/>
        <v>43720</v>
      </c>
      <c r="B70" s="2" t="s">
        <v>107</v>
      </c>
      <c r="C70" s="33">
        <v>26</v>
      </c>
      <c r="D70" s="50" t="s">
        <v>108</v>
      </c>
      <c r="E70" s="13">
        <v>8</v>
      </c>
      <c r="F70" s="13">
        <v>0</v>
      </c>
      <c r="G70" s="13">
        <v>0</v>
      </c>
      <c r="H70" s="83">
        <f t="shared" si="11"/>
        <v>8</v>
      </c>
      <c r="I70" s="105">
        <f>H70+'11.09'!I70</f>
        <v>715</v>
      </c>
      <c r="J70" s="16">
        <v>2</v>
      </c>
      <c r="K70" s="16">
        <v>2</v>
      </c>
      <c r="L70" s="16">
        <v>0</v>
      </c>
      <c r="M70" s="17">
        <f t="shared" si="12"/>
        <v>698</v>
      </c>
      <c r="N70" s="86">
        <v>15</v>
      </c>
      <c r="O70" s="3"/>
      <c r="P70" s="3"/>
      <c r="Q70" s="3"/>
      <c r="R70" s="3"/>
    </row>
    <row r="71" spans="1:18" ht="17.55" customHeight="1" x14ac:dyDescent="0.3">
      <c r="A71" s="1">
        <f t="shared" si="4"/>
        <v>43720</v>
      </c>
      <c r="B71" s="2" t="s">
        <v>109</v>
      </c>
      <c r="C71" s="33">
        <v>27</v>
      </c>
      <c r="D71" s="50" t="s">
        <v>110</v>
      </c>
      <c r="E71" s="13">
        <v>4</v>
      </c>
      <c r="F71" s="13">
        <v>0</v>
      </c>
      <c r="G71" s="13">
        <v>0</v>
      </c>
      <c r="H71" s="83">
        <f t="shared" si="11"/>
        <v>4</v>
      </c>
      <c r="I71" s="105">
        <f>H71+'11.09'!I71</f>
        <v>745</v>
      </c>
      <c r="J71" s="16"/>
      <c r="K71" s="16"/>
      <c r="L71" s="16">
        <v>0</v>
      </c>
      <c r="M71" s="17">
        <f t="shared" si="12"/>
        <v>737</v>
      </c>
      <c r="N71" s="86">
        <v>8</v>
      </c>
      <c r="O71" s="3"/>
      <c r="P71" s="3"/>
      <c r="Q71" s="3"/>
      <c r="R71" s="3"/>
    </row>
    <row r="72" spans="1:18" ht="17.55" customHeight="1" x14ac:dyDescent="0.3">
      <c r="A72" s="1">
        <f t="shared" si="4"/>
        <v>43720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H72+'11.09'!I72</f>
        <v>263</v>
      </c>
      <c r="J72" s="16"/>
      <c r="K72" s="16"/>
      <c r="L72" s="16">
        <v>0</v>
      </c>
      <c r="M72" s="17">
        <f t="shared" si="12"/>
        <v>259</v>
      </c>
      <c r="N72" s="86">
        <v>4</v>
      </c>
      <c r="O72" s="3"/>
      <c r="P72" s="3"/>
      <c r="Q72" s="3"/>
      <c r="R72" s="3"/>
    </row>
    <row r="73" spans="1:18" ht="17.55" customHeight="1" x14ac:dyDescent="0.3">
      <c r="A73" s="1">
        <f t="shared" si="4"/>
        <v>43720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H73+'11.09'!I73</f>
        <v>378</v>
      </c>
      <c r="J73" s="16">
        <v>3</v>
      </c>
      <c r="K73" s="16">
        <v>1</v>
      </c>
      <c r="L73" s="16">
        <v>1</v>
      </c>
      <c r="M73" s="17">
        <f t="shared" si="12"/>
        <v>369</v>
      </c>
      <c r="N73" s="86">
        <v>6</v>
      </c>
      <c r="O73" s="3"/>
      <c r="P73" s="3"/>
      <c r="Q73" s="3"/>
      <c r="R73" s="3"/>
    </row>
    <row r="74" spans="1:18" ht="17.55" customHeight="1" x14ac:dyDescent="0.3">
      <c r="A74" s="1">
        <f t="shared" si="4"/>
        <v>43720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H74+'11.09'!I74</f>
        <v>8</v>
      </c>
      <c r="J74" s="18">
        <v>8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43720</v>
      </c>
      <c r="B75" s="2">
        <v>1</v>
      </c>
      <c r="C75" s="29"/>
      <c r="D75" s="22" t="s">
        <v>117</v>
      </c>
      <c r="E75" s="23">
        <f>SUM(E45:E74)</f>
        <v>62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62</v>
      </c>
      <c r="I75" s="23">
        <f t="shared" si="13"/>
        <v>18265</v>
      </c>
      <c r="J75" s="23">
        <f t="shared" si="13"/>
        <v>96</v>
      </c>
      <c r="K75" s="23">
        <f t="shared" si="13"/>
        <v>71</v>
      </c>
      <c r="L75" s="23">
        <f t="shared" si="13"/>
        <v>47</v>
      </c>
      <c r="M75" s="23">
        <f t="shared" si="13"/>
        <v>17895</v>
      </c>
      <c r="N75" s="23">
        <f t="shared" si="13"/>
        <v>274</v>
      </c>
      <c r="O75" s="3"/>
      <c r="P75" s="3"/>
      <c r="Q75" s="3"/>
      <c r="R75" s="3"/>
    </row>
    <row r="76" spans="1:18" ht="17.55" customHeight="1" x14ac:dyDescent="0.3">
      <c r="A76" s="1">
        <f t="shared" si="4"/>
        <v>43720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43720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43720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43720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43720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43720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43720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43720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43720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43720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43720</v>
      </c>
      <c r="B86" s="2">
        <v>1</v>
      </c>
      <c r="E86" s="30"/>
    </row>
    <row r="87" spans="1:14" x14ac:dyDescent="0.3">
      <c r="A87" s="1">
        <f t="shared" si="4"/>
        <v>43720</v>
      </c>
      <c r="B87" s="2">
        <v>1</v>
      </c>
      <c r="E87" s="30"/>
    </row>
    <row r="88" spans="1:14" x14ac:dyDescent="0.3">
      <c r="A88" s="1">
        <f t="shared" si="4"/>
        <v>43720</v>
      </c>
      <c r="B88" s="2">
        <v>1</v>
      </c>
      <c r="E88" s="30"/>
    </row>
    <row r="89" spans="1:14" x14ac:dyDescent="0.3">
      <c r="A89" s="1">
        <f t="shared" ref="A89" si="14">$N$3</f>
        <v>43720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J30" sqref="J30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43719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43719</v>
      </c>
      <c r="B2" s="2">
        <v>1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41"/>
      <c r="N2" s="123"/>
    </row>
    <row r="3" spans="1:20" ht="17.399999999999999" x14ac:dyDescent="0.3">
      <c r="A3" s="1">
        <f t="shared" si="0"/>
        <v>43719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43719</v>
      </c>
      <c r="O3" s="3"/>
      <c r="P3" s="3"/>
      <c r="Q3" s="3"/>
      <c r="R3" s="3"/>
    </row>
    <row r="4" spans="1:20" ht="17.399999999999999" x14ac:dyDescent="0.3">
      <c r="A4" s="1">
        <f t="shared" si="0"/>
        <v>43719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43719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43719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43719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43719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43719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634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3165</v>
      </c>
      <c r="O9" s="3"/>
      <c r="P9" s="3"/>
      <c r="Q9" s="40" t="str">
        <f>"24 N›Uvq ?? msL¨v = "&amp;H36</f>
        <v>24 N›Uvq ?? msL¨v = 634</v>
      </c>
    </row>
    <row r="10" spans="1:20" ht="57.6" x14ac:dyDescent="0.3">
      <c r="A10" s="1">
        <f t="shared" si="0"/>
        <v>43719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24" t="s">
        <v>142</v>
      </c>
      <c r="I10" s="65" t="str">
        <f>"me©‡gvU fwZ©
= "&amp;I36</f>
        <v>me©‡gvU fwZ©
= 78617</v>
      </c>
      <c r="J10" s="65" t="str">
        <f>"ch©v‡jvPbvi Rb¨ †cÖwiZ g„„Zz¨ 
= "&amp;J36</f>
        <v>ch©v‡jvPbvi Rb¨ †cÖwiZ g„„Zz¨ 
= 197</v>
      </c>
      <c r="K10" s="65" t="str">
        <f>"ch©v‡jvPbv m¤úbœK…Z g„„Zz¨ 
= "&amp;K36</f>
        <v>ch©v‡jvPbv m¤úbœK…Z g„„Zz¨ 
= 101</v>
      </c>
      <c r="L10" s="65" t="str">
        <f>"wbwðZ g„„Zz¨ 
= "&amp;L36</f>
        <v>wbwðZ g„„Zz¨ 
= 60</v>
      </c>
      <c r="M10" s="65" t="str">
        <f>"QvocÎ cÖvß †ivMx
 = "&amp;M36</f>
        <v>QvocÎ cÖvß †ivMx
 = 75255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43719</v>
      </c>
      <c r="B11" s="2" t="s">
        <v>9</v>
      </c>
      <c r="C11" s="12">
        <v>1</v>
      </c>
      <c r="D11" s="57" t="s">
        <v>10</v>
      </c>
      <c r="E11" s="13">
        <v>49</v>
      </c>
      <c r="F11" s="13">
        <v>0</v>
      </c>
      <c r="G11" s="13">
        <v>0</v>
      </c>
      <c r="H11" s="82">
        <f>SUM(E11:G11)</f>
        <v>49</v>
      </c>
      <c r="I11" s="104">
        <f>H11+'10.09'!I11</f>
        <v>6990</v>
      </c>
      <c r="J11" s="13">
        <v>23</v>
      </c>
      <c r="K11" s="13">
        <v>8</v>
      </c>
      <c r="L11" s="13">
        <v>3</v>
      </c>
      <c r="M11" s="14">
        <f t="shared" ref="M11:M23" si="1">I11-N11-J11</f>
        <v>6691</v>
      </c>
      <c r="N11" s="85">
        <v>276</v>
      </c>
      <c r="O11" s="3"/>
      <c r="P11" s="3"/>
      <c r="Q11" s="3"/>
      <c r="R11" s="3"/>
    </row>
    <row r="12" spans="1:20" x14ac:dyDescent="0.3">
      <c r="A12" s="1">
        <f t="shared" si="0"/>
        <v>43719</v>
      </c>
      <c r="B12" s="2" t="s">
        <v>11</v>
      </c>
      <c r="C12" s="15">
        <v>2</v>
      </c>
      <c r="D12" s="59" t="s">
        <v>144</v>
      </c>
      <c r="E12" s="13">
        <v>30</v>
      </c>
      <c r="F12" s="13">
        <v>0</v>
      </c>
      <c r="G12" s="13">
        <v>0</v>
      </c>
      <c r="H12" s="83">
        <f t="shared" ref="H12:H23" si="2">SUM(E12:G12)</f>
        <v>30</v>
      </c>
      <c r="I12" s="105">
        <f>H12+'10.09'!I12</f>
        <v>4021</v>
      </c>
      <c r="J12" s="16">
        <v>2</v>
      </c>
      <c r="K12" s="16">
        <v>0</v>
      </c>
      <c r="L12" s="16">
        <v>0</v>
      </c>
      <c r="M12" s="17">
        <f t="shared" si="1"/>
        <v>3764</v>
      </c>
      <c r="N12" s="86">
        <v>255</v>
      </c>
      <c r="O12" s="3"/>
      <c r="P12" s="3"/>
      <c r="Q12" s="3"/>
      <c r="R12" s="3"/>
    </row>
    <row r="13" spans="1:20" x14ac:dyDescent="0.3">
      <c r="A13" s="1">
        <f t="shared" si="0"/>
        <v>43719</v>
      </c>
      <c r="B13" s="2" t="s">
        <v>12</v>
      </c>
      <c r="C13" s="15">
        <v>3</v>
      </c>
      <c r="D13" s="59" t="s">
        <v>13</v>
      </c>
      <c r="E13" s="13">
        <v>3</v>
      </c>
      <c r="F13" s="13">
        <v>0</v>
      </c>
      <c r="G13" s="13">
        <v>0</v>
      </c>
      <c r="H13" s="83">
        <f t="shared" si="2"/>
        <v>3</v>
      </c>
      <c r="I13" s="105">
        <f>H13+'10.09'!I13</f>
        <v>1291</v>
      </c>
      <c r="J13" s="16">
        <v>10</v>
      </c>
      <c r="K13" s="16">
        <v>4</v>
      </c>
      <c r="L13" s="16">
        <v>4</v>
      </c>
      <c r="M13" s="17">
        <f t="shared" si="1"/>
        <v>1219</v>
      </c>
      <c r="N13" s="86">
        <v>62</v>
      </c>
      <c r="O13" s="3"/>
      <c r="Q13" s="3"/>
      <c r="R13" s="3"/>
    </row>
    <row r="14" spans="1:20" x14ac:dyDescent="0.3">
      <c r="A14" s="1">
        <f t="shared" si="0"/>
        <v>43719</v>
      </c>
      <c r="B14" s="2" t="s">
        <v>14</v>
      </c>
      <c r="C14" s="15">
        <v>4</v>
      </c>
      <c r="D14" s="59" t="s">
        <v>145</v>
      </c>
      <c r="E14" s="13">
        <v>24</v>
      </c>
      <c r="F14" s="13">
        <v>0</v>
      </c>
      <c r="G14" s="13">
        <v>0</v>
      </c>
      <c r="H14" s="83">
        <f t="shared" si="2"/>
        <v>24</v>
      </c>
      <c r="I14" s="105">
        <f>H14+'10.09'!I14</f>
        <v>3087</v>
      </c>
      <c r="J14" s="16">
        <v>7</v>
      </c>
      <c r="K14" s="16">
        <v>3</v>
      </c>
      <c r="L14" s="16">
        <v>0</v>
      </c>
      <c r="M14" s="17">
        <f t="shared" si="1"/>
        <v>2956</v>
      </c>
      <c r="N14" s="86">
        <v>124</v>
      </c>
      <c r="O14" s="3"/>
      <c r="P14" s="3"/>
      <c r="Q14" s="3"/>
      <c r="R14" s="3"/>
    </row>
    <row r="15" spans="1:20" ht="17.399999999999999" x14ac:dyDescent="0.3">
      <c r="A15" s="1">
        <f t="shared" si="0"/>
        <v>43719</v>
      </c>
      <c r="B15" s="2" t="s">
        <v>19</v>
      </c>
      <c r="C15" s="15">
        <v>5</v>
      </c>
      <c r="D15" s="59" t="s">
        <v>20</v>
      </c>
      <c r="E15" s="13">
        <v>11</v>
      </c>
      <c r="F15" s="13">
        <v>0</v>
      </c>
      <c r="G15" s="13">
        <v>0</v>
      </c>
      <c r="H15" s="83">
        <f t="shared" si="2"/>
        <v>11</v>
      </c>
      <c r="I15" s="105">
        <f>H15+'10.09'!I15</f>
        <v>1318</v>
      </c>
      <c r="J15" s="16">
        <v>3</v>
      </c>
      <c r="K15" s="16">
        <v>0</v>
      </c>
      <c r="L15" s="16">
        <v>0</v>
      </c>
      <c r="M15" s="17">
        <f t="shared" si="1"/>
        <v>1298</v>
      </c>
      <c r="N15" s="86">
        <v>17</v>
      </c>
      <c r="O15" s="3"/>
      <c r="P15" s="3"/>
      <c r="Q15" s="3"/>
      <c r="R15" s="3"/>
    </row>
    <row r="16" spans="1:20" ht="17.399999999999999" x14ac:dyDescent="0.3">
      <c r="A16" s="1">
        <f t="shared" si="0"/>
        <v>43719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H16+'10.09'!I16</f>
        <v>949</v>
      </c>
      <c r="J16" s="16"/>
      <c r="K16" s="16"/>
      <c r="L16" s="16">
        <v>0</v>
      </c>
      <c r="M16" s="17">
        <f t="shared" si="1"/>
        <v>931</v>
      </c>
      <c r="N16" s="86">
        <v>18</v>
      </c>
      <c r="O16" s="3"/>
      <c r="P16" s="3"/>
      <c r="Q16" s="3"/>
      <c r="R16" s="3"/>
    </row>
    <row r="17" spans="1:18" x14ac:dyDescent="0.3">
      <c r="A17" s="1">
        <f t="shared" si="0"/>
        <v>43719</v>
      </c>
      <c r="B17" s="2" t="s">
        <v>23</v>
      </c>
      <c r="C17" s="15">
        <v>7</v>
      </c>
      <c r="D17" s="61" t="s">
        <v>24</v>
      </c>
      <c r="E17" s="13">
        <v>25</v>
      </c>
      <c r="F17" s="13">
        <v>0</v>
      </c>
      <c r="G17" s="13">
        <v>0</v>
      </c>
      <c r="H17" s="83">
        <f t="shared" si="2"/>
        <v>25</v>
      </c>
      <c r="I17" s="105">
        <f>H17+'10.09'!I17</f>
        <v>3552</v>
      </c>
      <c r="J17" s="16">
        <v>15</v>
      </c>
      <c r="K17" s="16">
        <v>3</v>
      </c>
      <c r="L17" s="16">
        <v>1</v>
      </c>
      <c r="M17" s="17">
        <f t="shared" si="1"/>
        <v>3334</v>
      </c>
      <c r="N17" s="86">
        <v>203</v>
      </c>
      <c r="O17" s="3"/>
      <c r="P17" s="3"/>
      <c r="Q17" s="3"/>
      <c r="R17" s="3"/>
    </row>
    <row r="18" spans="1:18" ht="17.399999999999999" x14ac:dyDescent="0.3">
      <c r="A18" s="1">
        <f t="shared" si="0"/>
        <v>43719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H18+'10.09'!I18</f>
        <v>336</v>
      </c>
      <c r="J18" s="16"/>
      <c r="K18" s="16"/>
      <c r="L18" s="16">
        <v>0</v>
      </c>
      <c r="M18" s="17">
        <f t="shared" si="1"/>
        <v>334</v>
      </c>
      <c r="N18" s="86">
        <v>2</v>
      </c>
      <c r="O18" s="3"/>
      <c r="P18" s="3"/>
      <c r="Q18" s="3"/>
      <c r="R18" s="3"/>
    </row>
    <row r="19" spans="1:18" x14ac:dyDescent="0.3">
      <c r="A19" s="1">
        <f t="shared" si="0"/>
        <v>43719</v>
      </c>
      <c r="B19" s="2" t="s">
        <v>27</v>
      </c>
      <c r="C19" s="15">
        <v>9</v>
      </c>
      <c r="D19" s="61" t="s">
        <v>28</v>
      </c>
      <c r="E19" s="13">
        <v>4</v>
      </c>
      <c r="F19" s="13">
        <v>0</v>
      </c>
      <c r="G19" s="13">
        <v>0</v>
      </c>
      <c r="H19" s="83">
        <f t="shared" si="2"/>
        <v>4</v>
      </c>
      <c r="I19" s="105">
        <f>H19+'10.09'!I19</f>
        <v>1550</v>
      </c>
      <c r="J19" s="16">
        <v>0</v>
      </c>
      <c r="K19" s="16">
        <v>0</v>
      </c>
      <c r="L19" s="16">
        <v>0</v>
      </c>
      <c r="M19" s="17">
        <f t="shared" si="1"/>
        <v>1492</v>
      </c>
      <c r="N19" s="86">
        <v>58</v>
      </c>
      <c r="O19" s="3"/>
      <c r="P19" s="3"/>
      <c r="Q19" s="3"/>
      <c r="R19" s="3"/>
    </row>
    <row r="20" spans="1:18" x14ac:dyDescent="0.3">
      <c r="A20" s="1">
        <f t="shared" si="0"/>
        <v>43719</v>
      </c>
      <c r="B20" s="2" t="s">
        <v>29</v>
      </c>
      <c r="C20" s="15">
        <v>10</v>
      </c>
      <c r="D20" s="59" t="s">
        <v>30</v>
      </c>
      <c r="E20" s="13">
        <v>12</v>
      </c>
      <c r="F20" s="13">
        <v>0</v>
      </c>
      <c r="G20" s="13">
        <v>0</v>
      </c>
      <c r="H20" s="83">
        <f t="shared" si="2"/>
        <v>12</v>
      </c>
      <c r="I20" s="105">
        <f>H20+'10.09'!I20</f>
        <v>2600</v>
      </c>
      <c r="J20" s="16">
        <v>2</v>
      </c>
      <c r="K20" s="16">
        <v>2</v>
      </c>
      <c r="L20" s="16">
        <v>2</v>
      </c>
      <c r="M20" s="17">
        <f t="shared" si="1"/>
        <v>2483</v>
      </c>
      <c r="N20" s="86">
        <v>115</v>
      </c>
      <c r="O20" s="3"/>
      <c r="P20" s="3"/>
      <c r="Q20" s="3"/>
      <c r="R20" s="3"/>
    </row>
    <row r="21" spans="1:18" ht="22.2" customHeight="1" x14ac:dyDescent="0.3">
      <c r="A21" s="1">
        <f t="shared" si="0"/>
        <v>43719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H21+'10.09'!I21</f>
        <v>229</v>
      </c>
      <c r="J21" s="16"/>
      <c r="K21" s="16"/>
      <c r="L21" s="16"/>
      <c r="M21" s="17">
        <f t="shared" si="1"/>
        <v>224</v>
      </c>
      <c r="N21" s="86">
        <v>5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H22+'10.09'!I22</f>
        <v>75</v>
      </c>
      <c r="J22" s="16"/>
      <c r="K22" s="16"/>
      <c r="L22" s="16"/>
      <c r="M22" s="17">
        <f t="shared" si="1"/>
        <v>72</v>
      </c>
      <c r="N22" s="86">
        <v>3</v>
      </c>
      <c r="O22" s="3"/>
      <c r="P22" s="3"/>
      <c r="Q22" s="3"/>
      <c r="R22" s="3"/>
    </row>
    <row r="23" spans="1:18" ht="17.399999999999999" hidden="1" x14ac:dyDescent="0.3">
      <c r="A23" s="1">
        <f>$N$3</f>
        <v>43719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159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159</v>
      </c>
      <c r="I24" s="94">
        <f t="shared" si="3"/>
        <v>25998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24798</v>
      </c>
      <c r="N24" s="96">
        <f t="shared" si="3"/>
        <v>1138</v>
      </c>
      <c r="O24" s="3"/>
      <c r="P24" s="3"/>
      <c r="Q24" s="3"/>
      <c r="R24" s="3"/>
    </row>
    <row r="25" spans="1:18" x14ac:dyDescent="0.3">
      <c r="A25" s="1">
        <f t="shared" ref="A25:A88" si="4">$N$3</f>
        <v>43719</v>
      </c>
      <c r="B25" s="2">
        <v>1</v>
      </c>
      <c r="C25" s="78"/>
      <c r="D25" s="79" t="s">
        <v>119</v>
      </c>
      <c r="E25" s="97">
        <f>E75</f>
        <v>62</v>
      </c>
      <c r="F25" s="98">
        <f t="shared" ref="F25:N25" si="5">F75</f>
        <v>0</v>
      </c>
      <c r="G25" s="98">
        <f t="shared" si="5"/>
        <v>0</v>
      </c>
      <c r="H25" s="99">
        <f t="shared" si="5"/>
        <v>62</v>
      </c>
      <c r="I25" s="97">
        <f t="shared" si="5"/>
        <v>18203</v>
      </c>
      <c r="J25" s="98">
        <f t="shared" si="5"/>
        <v>96</v>
      </c>
      <c r="K25" s="98">
        <f t="shared" si="5"/>
        <v>71</v>
      </c>
      <c r="L25" s="100">
        <f t="shared" si="5"/>
        <v>47</v>
      </c>
      <c r="M25" s="101">
        <f t="shared" si="5"/>
        <v>17811</v>
      </c>
      <c r="N25" s="102">
        <f t="shared" si="5"/>
        <v>296</v>
      </c>
      <c r="O25" s="3"/>
      <c r="P25" s="3"/>
      <c r="Q25" s="3"/>
      <c r="R25" s="3"/>
    </row>
    <row r="26" spans="1:18" x14ac:dyDescent="0.3">
      <c r="A26" s="1">
        <f t="shared" si="4"/>
        <v>43719</v>
      </c>
      <c r="B26" s="2">
        <v>1</v>
      </c>
      <c r="C26" s="78"/>
      <c r="D26" s="79" t="s">
        <v>154</v>
      </c>
      <c r="E26" s="97">
        <f>E24+E25</f>
        <v>221</v>
      </c>
      <c r="F26" s="98">
        <f t="shared" ref="F26:N26" si="6">F24+F25</f>
        <v>0</v>
      </c>
      <c r="G26" s="98">
        <f t="shared" si="6"/>
        <v>0</v>
      </c>
      <c r="H26" s="99">
        <f t="shared" si="6"/>
        <v>221</v>
      </c>
      <c r="I26" s="97">
        <f t="shared" si="6"/>
        <v>44201</v>
      </c>
      <c r="J26" s="98">
        <f t="shared" si="6"/>
        <v>158</v>
      </c>
      <c r="K26" s="98">
        <f t="shared" si="6"/>
        <v>91</v>
      </c>
      <c r="L26" s="100">
        <f t="shared" si="6"/>
        <v>57</v>
      </c>
      <c r="M26" s="101">
        <f t="shared" si="6"/>
        <v>42609</v>
      </c>
      <c r="N26" s="102">
        <f t="shared" si="6"/>
        <v>1434</v>
      </c>
      <c r="O26" s="3"/>
      <c r="P26" s="67"/>
      <c r="Q26" s="3"/>
      <c r="R26" s="3"/>
    </row>
    <row r="27" spans="1:18" x14ac:dyDescent="0.3">
      <c r="A27" s="1">
        <f t="shared" si="4"/>
        <v>43719</v>
      </c>
      <c r="B27" s="2">
        <v>1</v>
      </c>
      <c r="C27" s="80"/>
      <c r="D27" s="81" t="s">
        <v>120</v>
      </c>
      <c r="E27" s="97">
        <f>SUM(E28:E35)</f>
        <v>413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413</v>
      </c>
      <c r="I27" s="97">
        <f t="shared" si="7"/>
        <v>34416</v>
      </c>
      <c r="J27" s="98">
        <f t="shared" si="7"/>
        <v>39</v>
      </c>
      <c r="K27" s="98">
        <f t="shared" si="7"/>
        <v>10</v>
      </c>
      <c r="L27" s="100">
        <f t="shared" si="7"/>
        <v>3</v>
      </c>
      <c r="M27" s="101">
        <f t="shared" si="7"/>
        <v>32646</v>
      </c>
      <c r="N27" s="102">
        <f t="shared" si="7"/>
        <v>1731</v>
      </c>
      <c r="O27" s="3"/>
      <c r="P27" s="3"/>
      <c r="Q27" s="3"/>
      <c r="R27" s="3"/>
    </row>
    <row r="28" spans="1:18" x14ac:dyDescent="0.3">
      <c r="A28" s="1">
        <f t="shared" si="4"/>
        <v>43719</v>
      </c>
      <c r="B28" s="2" t="s">
        <v>31</v>
      </c>
      <c r="C28" s="12">
        <v>1</v>
      </c>
      <c r="D28" s="48" t="s">
        <v>32</v>
      </c>
      <c r="E28" s="13">
        <v>89</v>
      </c>
      <c r="F28" s="13">
        <v>0</v>
      </c>
      <c r="G28" s="13">
        <v>0</v>
      </c>
      <c r="H28" s="82">
        <f t="shared" ref="H28:H35" si="8">SUM(E28:G28)</f>
        <v>89</v>
      </c>
      <c r="I28" s="104">
        <f>H28+'10.09'!I28</f>
        <v>8712</v>
      </c>
      <c r="J28" s="13">
        <v>9</v>
      </c>
      <c r="K28" s="13">
        <v>1</v>
      </c>
      <c r="L28" s="13">
        <v>1</v>
      </c>
      <c r="M28" s="14">
        <f t="shared" ref="M28:M35" si="9">I28-N28-J28</f>
        <v>8342</v>
      </c>
      <c r="N28" s="85">
        <v>361</v>
      </c>
      <c r="O28" s="3"/>
      <c r="P28" s="3"/>
      <c r="Q28" s="3"/>
      <c r="R28" s="3"/>
    </row>
    <row r="29" spans="1:18" x14ac:dyDescent="0.3">
      <c r="A29" s="1">
        <f t="shared" si="4"/>
        <v>43719</v>
      </c>
      <c r="B29" s="2" t="s">
        <v>33</v>
      </c>
      <c r="C29" s="15">
        <v>2</v>
      </c>
      <c r="D29" s="50" t="s">
        <v>156</v>
      </c>
      <c r="E29" s="13">
        <v>51</v>
      </c>
      <c r="F29" s="13">
        <v>0</v>
      </c>
      <c r="G29" s="13">
        <v>0</v>
      </c>
      <c r="H29" s="83">
        <f t="shared" si="8"/>
        <v>51</v>
      </c>
      <c r="I29" s="105">
        <f>H29+'10.09'!I29</f>
        <v>5995</v>
      </c>
      <c r="J29" s="16">
        <v>5</v>
      </c>
      <c r="K29" s="16">
        <v>1</v>
      </c>
      <c r="L29" s="16">
        <v>0</v>
      </c>
      <c r="M29" s="17">
        <f t="shared" si="9"/>
        <v>5745</v>
      </c>
      <c r="N29" s="86">
        <v>245</v>
      </c>
      <c r="O29" s="3"/>
      <c r="P29" s="3"/>
      <c r="Q29" s="3"/>
      <c r="R29" s="3"/>
    </row>
    <row r="30" spans="1:18" x14ac:dyDescent="0.3">
      <c r="A30" s="1">
        <f t="shared" si="4"/>
        <v>43719</v>
      </c>
      <c r="B30" s="2" t="s">
        <v>35</v>
      </c>
      <c r="C30" s="15">
        <v>3</v>
      </c>
      <c r="D30" s="50" t="s">
        <v>36</v>
      </c>
      <c r="E30" s="13">
        <v>138</v>
      </c>
      <c r="F30" s="13">
        <v>0</v>
      </c>
      <c r="G30" s="13">
        <v>0</v>
      </c>
      <c r="H30" s="83">
        <f t="shared" si="8"/>
        <v>138</v>
      </c>
      <c r="I30" s="105">
        <f>H30+'10.09'!I30</f>
        <v>6516</v>
      </c>
      <c r="J30" s="16">
        <v>10</v>
      </c>
      <c r="K30" s="16">
        <v>6</v>
      </c>
      <c r="L30" s="16">
        <v>2</v>
      </c>
      <c r="M30" s="17">
        <f t="shared" si="9"/>
        <v>5935</v>
      </c>
      <c r="N30" s="86">
        <v>571</v>
      </c>
      <c r="O30" s="3"/>
      <c r="P30" s="3"/>
      <c r="Q30" s="3"/>
      <c r="R30" s="3"/>
    </row>
    <row r="31" spans="1:18" x14ac:dyDescent="0.3">
      <c r="A31" s="1">
        <f t="shared" si="4"/>
        <v>43719</v>
      </c>
      <c r="B31" s="2" t="s">
        <v>37</v>
      </c>
      <c r="C31" s="15">
        <v>4</v>
      </c>
      <c r="D31" s="50" t="s">
        <v>38</v>
      </c>
      <c r="E31" s="13">
        <v>12</v>
      </c>
      <c r="F31" s="13">
        <v>0</v>
      </c>
      <c r="G31" s="13">
        <v>0</v>
      </c>
      <c r="H31" s="83">
        <f t="shared" si="8"/>
        <v>12</v>
      </c>
      <c r="I31" s="105">
        <f>H31+'10.09'!I31</f>
        <v>1823</v>
      </c>
      <c r="J31" s="16">
        <v>4</v>
      </c>
      <c r="K31" s="16">
        <v>0</v>
      </c>
      <c r="L31" s="16">
        <v>0</v>
      </c>
      <c r="M31" s="17">
        <f t="shared" si="9"/>
        <v>1770</v>
      </c>
      <c r="N31" s="86">
        <v>49</v>
      </c>
      <c r="O31" s="3"/>
      <c r="P31" s="3"/>
      <c r="Q31" s="3"/>
      <c r="R31" s="3"/>
    </row>
    <row r="32" spans="1:18" x14ac:dyDescent="0.3">
      <c r="A32" s="1">
        <f t="shared" si="4"/>
        <v>43719</v>
      </c>
      <c r="B32" s="2" t="s">
        <v>39</v>
      </c>
      <c r="C32" s="15">
        <v>5</v>
      </c>
      <c r="D32" s="50" t="s">
        <v>40</v>
      </c>
      <c r="E32" s="13">
        <v>44</v>
      </c>
      <c r="F32" s="13">
        <v>0</v>
      </c>
      <c r="G32" s="13">
        <v>0</v>
      </c>
      <c r="H32" s="83">
        <f t="shared" si="8"/>
        <v>44</v>
      </c>
      <c r="I32" s="105">
        <f>H32+'10.09'!I32</f>
        <v>3744</v>
      </c>
      <c r="J32" s="16">
        <v>3</v>
      </c>
      <c r="K32" s="16">
        <v>0</v>
      </c>
      <c r="L32" s="16">
        <v>0</v>
      </c>
      <c r="M32" s="17">
        <f t="shared" si="9"/>
        <v>3573</v>
      </c>
      <c r="N32" s="86">
        <v>168</v>
      </c>
      <c r="O32" s="3"/>
      <c r="P32" s="3"/>
      <c r="Q32" s="3"/>
      <c r="R32" s="3"/>
    </row>
    <row r="33" spans="1:18" x14ac:dyDescent="0.3">
      <c r="A33" s="1">
        <f t="shared" si="4"/>
        <v>43719</v>
      </c>
      <c r="B33" s="2" t="s">
        <v>41</v>
      </c>
      <c r="C33" s="15">
        <v>6</v>
      </c>
      <c r="D33" s="50" t="s">
        <v>42</v>
      </c>
      <c r="E33" s="13">
        <v>67</v>
      </c>
      <c r="F33" s="13">
        <v>0</v>
      </c>
      <c r="G33" s="13">
        <v>0</v>
      </c>
      <c r="H33" s="83">
        <f t="shared" si="8"/>
        <v>67</v>
      </c>
      <c r="I33" s="105">
        <f>H33+'10.09'!I33</f>
        <v>4787</v>
      </c>
      <c r="J33" s="16">
        <v>5</v>
      </c>
      <c r="K33" s="16">
        <v>2</v>
      </c>
      <c r="L33" s="16">
        <v>0</v>
      </c>
      <c r="M33" s="17">
        <f t="shared" si="9"/>
        <v>4559</v>
      </c>
      <c r="N33" s="86">
        <v>223</v>
      </c>
      <c r="O33" s="3"/>
      <c r="P33" s="3"/>
      <c r="Q33" s="3"/>
      <c r="R33" s="3"/>
    </row>
    <row r="34" spans="1:18" x14ac:dyDescent="0.3">
      <c r="A34" s="1">
        <f t="shared" si="4"/>
        <v>43719</v>
      </c>
      <c r="B34" s="2" t="s">
        <v>43</v>
      </c>
      <c r="C34" s="15">
        <v>7</v>
      </c>
      <c r="D34" s="50" t="s">
        <v>44</v>
      </c>
      <c r="E34" s="13">
        <v>5</v>
      </c>
      <c r="F34" s="13">
        <v>0</v>
      </c>
      <c r="G34" s="13">
        <v>0</v>
      </c>
      <c r="H34" s="83">
        <f t="shared" si="8"/>
        <v>5</v>
      </c>
      <c r="I34" s="105">
        <f>H34+'10.09'!I34</f>
        <v>844</v>
      </c>
      <c r="J34" s="16">
        <v>0</v>
      </c>
      <c r="K34" s="16">
        <v>0</v>
      </c>
      <c r="L34" s="16">
        <v>0</v>
      </c>
      <c r="M34" s="17">
        <f t="shared" si="9"/>
        <v>812</v>
      </c>
      <c r="N34" s="86">
        <v>32</v>
      </c>
      <c r="O34" s="3"/>
      <c r="P34" s="3"/>
      <c r="Q34" s="3"/>
      <c r="R34" s="3"/>
    </row>
    <row r="35" spans="1:18" x14ac:dyDescent="0.3">
      <c r="A35" s="1">
        <f t="shared" si="4"/>
        <v>43719</v>
      </c>
      <c r="B35" s="2" t="s">
        <v>45</v>
      </c>
      <c r="C35" s="20">
        <v>8</v>
      </c>
      <c r="D35" s="54" t="s">
        <v>46</v>
      </c>
      <c r="E35" s="13">
        <v>7</v>
      </c>
      <c r="F35" s="13">
        <v>0</v>
      </c>
      <c r="G35" s="13">
        <v>0</v>
      </c>
      <c r="H35" s="84">
        <f t="shared" si="8"/>
        <v>7</v>
      </c>
      <c r="I35" s="106">
        <f>H35+'10.09'!I35</f>
        <v>1995</v>
      </c>
      <c r="J35" s="18">
        <v>3</v>
      </c>
      <c r="K35" s="18">
        <v>0</v>
      </c>
      <c r="L35" s="18">
        <v>0</v>
      </c>
      <c r="M35" s="19">
        <f t="shared" si="9"/>
        <v>1910</v>
      </c>
      <c r="N35" s="87">
        <v>82</v>
      </c>
      <c r="O35" s="3"/>
      <c r="P35" s="3"/>
      <c r="Q35" s="3"/>
      <c r="R35" s="3"/>
    </row>
    <row r="36" spans="1:18" x14ac:dyDescent="0.3">
      <c r="A36" s="1">
        <f t="shared" si="4"/>
        <v>43719</v>
      </c>
      <c r="B36" s="2">
        <v>1</v>
      </c>
      <c r="C36" s="103"/>
      <c r="D36" s="22" t="s">
        <v>47</v>
      </c>
      <c r="E36" s="23">
        <f>SUM(E26:E27)</f>
        <v>634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634</v>
      </c>
      <c r="I36" s="23">
        <f t="shared" si="10"/>
        <v>78617</v>
      </c>
      <c r="J36" s="23">
        <f t="shared" si="10"/>
        <v>197</v>
      </c>
      <c r="K36" s="23">
        <f t="shared" si="10"/>
        <v>101</v>
      </c>
      <c r="L36" s="23">
        <f t="shared" si="10"/>
        <v>60</v>
      </c>
      <c r="M36" s="23">
        <f t="shared" si="10"/>
        <v>75255</v>
      </c>
      <c r="N36" s="23">
        <f t="shared" si="10"/>
        <v>3165</v>
      </c>
      <c r="O36" s="3"/>
      <c r="P36" s="3"/>
      <c r="Q36" s="3"/>
      <c r="R36" s="3"/>
    </row>
    <row r="37" spans="1:18" ht="21.6" customHeight="1" x14ac:dyDescent="0.3">
      <c r="A37" s="1">
        <f t="shared" si="4"/>
        <v>43719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43719</v>
      </c>
      <c r="B38" s="64">
        <v>1</v>
      </c>
      <c r="C38" s="69"/>
      <c r="D38" s="306" t="s">
        <v>174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43719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43719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43719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43719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43719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62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296</v>
      </c>
      <c r="O43" s="3"/>
      <c r="P43" s="3"/>
      <c r="Q43" s="3"/>
      <c r="R43" s="3"/>
    </row>
    <row r="44" spans="1:18" ht="58.2" customHeight="1" x14ac:dyDescent="0.3">
      <c r="A44" s="1">
        <f t="shared" si="4"/>
        <v>43719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24" t="s">
        <v>142</v>
      </c>
      <c r="I44" s="65" t="str">
        <f>"me©‡gvU fwZ© 
= "&amp;I75</f>
        <v>me©‡gvU fwZ© 
= 18203</v>
      </c>
      <c r="J44" s="65" t="str">
        <f>"ch©v‡jvPbvi Rb¨ †cÖwiZ g„„Zz¨ 
= "&amp;J75</f>
        <v>ch©v‡jvPbvi Rb¨ †cÖwiZ g„„Zz¨ 
= 96</v>
      </c>
      <c r="K44" s="65" t="str">
        <f>"ch©v‡jvPbv m¤úbœK…Z g„„Zz¨ 
= "&amp;K75</f>
        <v>ch©v‡jvPbv m¤úbœK…Z g„„Zz¨ 
= 71</v>
      </c>
      <c r="L44" s="65" t="str">
        <f>"wbwðZ g„„Zz¨ 
= "&amp;L75</f>
        <v>wbwðZ g„„Zz¨ 
= 47</v>
      </c>
      <c r="M44" s="65" t="str">
        <f>"QvocÎ cÖvß †ivMx
 = "&amp;M75</f>
        <v>QvocÎ cÖvß †ivMx
 = 17811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43719</v>
      </c>
      <c r="B45" s="2" t="s">
        <v>61</v>
      </c>
      <c r="C45" s="28">
        <v>1</v>
      </c>
      <c r="D45" s="48" t="s">
        <v>62</v>
      </c>
      <c r="E45" s="13">
        <v>3</v>
      </c>
      <c r="F45" s="13">
        <v>0</v>
      </c>
      <c r="G45" s="13">
        <v>0</v>
      </c>
      <c r="H45" s="82">
        <f t="shared" ref="H45:H74" si="11">SUM(E45:G45)</f>
        <v>3</v>
      </c>
      <c r="I45" s="104">
        <f>H45+'10.09'!I45</f>
        <v>1142</v>
      </c>
      <c r="J45" s="13">
        <v>3</v>
      </c>
      <c r="K45" s="13">
        <v>2</v>
      </c>
      <c r="L45" s="13">
        <v>1</v>
      </c>
      <c r="M45" s="14">
        <f t="shared" ref="M45:M74" si="12">I45-N45-J45</f>
        <v>1128</v>
      </c>
      <c r="N45" s="85">
        <v>11</v>
      </c>
      <c r="O45" s="3"/>
      <c r="P45" s="3"/>
      <c r="Q45" s="3"/>
      <c r="R45" s="3"/>
    </row>
    <row r="46" spans="1:18" ht="17.55" customHeight="1" x14ac:dyDescent="0.3">
      <c r="A46" s="1">
        <f t="shared" si="4"/>
        <v>43719</v>
      </c>
      <c r="B46" s="2" t="s">
        <v>15</v>
      </c>
      <c r="C46" s="33">
        <v>2</v>
      </c>
      <c r="D46" s="50" t="s">
        <v>16</v>
      </c>
      <c r="E46" s="13">
        <v>5</v>
      </c>
      <c r="F46" s="13">
        <v>0</v>
      </c>
      <c r="G46" s="13">
        <v>0</v>
      </c>
      <c r="H46" s="83">
        <f t="shared" si="11"/>
        <v>5</v>
      </c>
      <c r="I46" s="105">
        <f>H46+'10.09'!I46</f>
        <v>1698</v>
      </c>
      <c r="J46" s="16">
        <v>10</v>
      </c>
      <c r="K46" s="16">
        <v>6</v>
      </c>
      <c r="L46" s="16">
        <v>4</v>
      </c>
      <c r="M46" s="17">
        <f t="shared" si="12"/>
        <v>1659</v>
      </c>
      <c r="N46" s="86">
        <v>29</v>
      </c>
      <c r="O46" s="3"/>
      <c r="P46" s="3"/>
      <c r="Q46" s="3"/>
      <c r="R46" s="3"/>
    </row>
    <row r="47" spans="1:18" ht="17.55" customHeight="1" x14ac:dyDescent="0.3">
      <c r="A47" s="1">
        <f t="shared" si="4"/>
        <v>43719</v>
      </c>
      <c r="B47" s="2" t="s">
        <v>17</v>
      </c>
      <c r="C47" s="33">
        <v>3</v>
      </c>
      <c r="D47" s="50" t="s">
        <v>18</v>
      </c>
      <c r="E47" s="13">
        <v>3</v>
      </c>
      <c r="F47" s="13">
        <v>0</v>
      </c>
      <c r="G47" s="13">
        <v>0</v>
      </c>
      <c r="H47" s="83">
        <f t="shared" si="11"/>
        <v>3</v>
      </c>
      <c r="I47" s="105">
        <f>H47+'10.09'!I47</f>
        <v>617</v>
      </c>
      <c r="J47" s="16">
        <v>4</v>
      </c>
      <c r="K47" s="16">
        <v>2</v>
      </c>
      <c r="L47" s="16">
        <v>1</v>
      </c>
      <c r="M47" s="17">
        <f t="shared" si="12"/>
        <v>605</v>
      </c>
      <c r="N47" s="86">
        <v>8</v>
      </c>
      <c r="O47" s="3"/>
      <c r="P47" s="3"/>
      <c r="Q47" s="3"/>
      <c r="R47" s="3"/>
    </row>
    <row r="48" spans="1:18" ht="17.55" customHeight="1" x14ac:dyDescent="0.3">
      <c r="A48" s="1">
        <f t="shared" si="4"/>
        <v>43719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H48+'10.09'!I48</f>
        <v>690</v>
      </c>
      <c r="J48" s="16">
        <v>7</v>
      </c>
      <c r="K48" s="16">
        <v>5</v>
      </c>
      <c r="L48" s="16">
        <v>3</v>
      </c>
      <c r="M48" s="17">
        <f t="shared" si="12"/>
        <v>675</v>
      </c>
      <c r="N48" s="86">
        <v>8</v>
      </c>
      <c r="O48" s="3"/>
      <c r="P48" s="3"/>
      <c r="Q48" s="3"/>
      <c r="R48" s="3"/>
    </row>
    <row r="49" spans="1:18" ht="17.55" customHeight="1" x14ac:dyDescent="0.3">
      <c r="A49" s="1">
        <f t="shared" si="4"/>
        <v>43719</v>
      </c>
      <c r="B49" s="2" t="s">
        <v>65</v>
      </c>
      <c r="C49" s="33">
        <v>5</v>
      </c>
      <c r="D49" s="50" t="s">
        <v>66</v>
      </c>
      <c r="E49" s="13">
        <v>4</v>
      </c>
      <c r="F49" s="13">
        <v>0</v>
      </c>
      <c r="G49" s="13">
        <v>0</v>
      </c>
      <c r="H49" s="83">
        <f t="shared" si="11"/>
        <v>4</v>
      </c>
      <c r="I49" s="105">
        <f>H49+'10.09'!I49</f>
        <v>848</v>
      </c>
      <c r="J49" s="16">
        <v>10</v>
      </c>
      <c r="K49" s="16">
        <v>10</v>
      </c>
      <c r="L49" s="16">
        <v>10</v>
      </c>
      <c r="M49" s="17">
        <f t="shared" si="12"/>
        <v>825</v>
      </c>
      <c r="N49" s="86">
        <v>13</v>
      </c>
      <c r="O49" s="3"/>
      <c r="P49" s="3"/>
      <c r="Q49" s="3"/>
      <c r="R49" s="3"/>
    </row>
    <row r="50" spans="1:18" ht="17.55" customHeight="1" x14ac:dyDescent="0.3">
      <c r="A50" s="1">
        <f t="shared" si="4"/>
        <v>43719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H50+'10.09'!I50</f>
        <v>93</v>
      </c>
      <c r="J50" s="16"/>
      <c r="K50" s="16"/>
      <c r="L50" s="16">
        <v>0</v>
      </c>
      <c r="M50" s="17">
        <f t="shared" si="12"/>
        <v>92</v>
      </c>
      <c r="N50" s="86">
        <v>1</v>
      </c>
      <c r="O50" s="3"/>
      <c r="P50" s="3"/>
      <c r="Q50" s="3"/>
      <c r="R50" s="3"/>
    </row>
    <row r="51" spans="1:18" ht="17.55" customHeight="1" x14ac:dyDescent="0.3">
      <c r="A51" s="1">
        <f t="shared" si="4"/>
        <v>43719</v>
      </c>
      <c r="B51" s="2" t="s">
        <v>69</v>
      </c>
      <c r="C51" s="33">
        <v>7</v>
      </c>
      <c r="D51" s="50" t="s">
        <v>70</v>
      </c>
      <c r="E51" s="13">
        <v>1</v>
      </c>
      <c r="F51" s="13">
        <v>0</v>
      </c>
      <c r="G51" s="13">
        <v>0</v>
      </c>
      <c r="H51" s="83">
        <f t="shared" si="11"/>
        <v>1</v>
      </c>
      <c r="I51" s="105">
        <f>H51+'10.09'!I51</f>
        <v>265</v>
      </c>
      <c r="J51" s="16">
        <v>2</v>
      </c>
      <c r="K51" s="16">
        <v>2</v>
      </c>
      <c r="L51" s="16">
        <v>1</v>
      </c>
      <c r="M51" s="17">
        <f t="shared" si="12"/>
        <v>262</v>
      </c>
      <c r="N51" s="86">
        <v>1</v>
      </c>
      <c r="O51" s="3"/>
      <c r="P51" s="3"/>
      <c r="Q51" s="3"/>
      <c r="R51" s="3"/>
    </row>
    <row r="52" spans="1:18" ht="17.55" customHeight="1" x14ac:dyDescent="0.3">
      <c r="A52" s="1">
        <f t="shared" si="4"/>
        <v>43719</v>
      </c>
      <c r="B52" s="2" t="s">
        <v>71</v>
      </c>
      <c r="C52" s="33">
        <v>8</v>
      </c>
      <c r="D52" s="50" t="s">
        <v>72</v>
      </c>
      <c r="E52" s="13">
        <v>3</v>
      </c>
      <c r="F52" s="13">
        <v>0</v>
      </c>
      <c r="G52" s="13">
        <v>0</v>
      </c>
      <c r="H52" s="83">
        <f t="shared" si="11"/>
        <v>3</v>
      </c>
      <c r="I52" s="105">
        <f>H52+'10.09'!I52</f>
        <v>316</v>
      </c>
      <c r="J52" s="16">
        <v>1</v>
      </c>
      <c r="K52" s="16">
        <v>1</v>
      </c>
      <c r="L52" s="16">
        <v>1</v>
      </c>
      <c r="M52" s="17">
        <f t="shared" si="12"/>
        <v>297</v>
      </c>
      <c r="N52" s="86">
        <v>18</v>
      </c>
      <c r="O52" s="3"/>
      <c r="P52" s="3"/>
      <c r="Q52" s="3"/>
      <c r="R52" s="3"/>
    </row>
    <row r="53" spans="1:18" ht="17.55" customHeight="1" x14ac:dyDescent="0.3">
      <c r="A53" s="1">
        <f t="shared" si="4"/>
        <v>43719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H53+'10.09'!I53</f>
        <v>205</v>
      </c>
      <c r="J53" s="16">
        <v>1</v>
      </c>
      <c r="K53" s="16">
        <v>1</v>
      </c>
      <c r="L53" s="16">
        <v>0</v>
      </c>
      <c r="M53" s="17">
        <f t="shared" si="12"/>
        <v>204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43719</v>
      </c>
      <c r="B54" s="2" t="s">
        <v>75</v>
      </c>
      <c r="C54" s="33">
        <v>10</v>
      </c>
      <c r="D54" s="50" t="s">
        <v>76</v>
      </c>
      <c r="E54" s="13">
        <v>5</v>
      </c>
      <c r="F54" s="13">
        <v>0</v>
      </c>
      <c r="G54" s="13">
        <v>0</v>
      </c>
      <c r="H54" s="83">
        <f t="shared" si="11"/>
        <v>5</v>
      </c>
      <c r="I54" s="105">
        <f>H54+'10.09'!I54</f>
        <v>1541</v>
      </c>
      <c r="J54" s="16">
        <v>1</v>
      </c>
      <c r="K54" s="16">
        <v>0</v>
      </c>
      <c r="L54" s="16">
        <v>0</v>
      </c>
      <c r="M54" s="17">
        <f t="shared" si="12"/>
        <v>1525</v>
      </c>
      <c r="N54" s="86">
        <v>15</v>
      </c>
      <c r="O54" s="3"/>
      <c r="P54" s="3"/>
      <c r="Q54" s="3"/>
      <c r="R54" s="3"/>
    </row>
    <row r="55" spans="1:18" ht="17.55" customHeight="1" x14ac:dyDescent="0.3">
      <c r="A55" s="1">
        <f t="shared" si="4"/>
        <v>43719</v>
      </c>
      <c r="B55" s="2" t="s">
        <v>77</v>
      </c>
      <c r="C55" s="33">
        <v>11</v>
      </c>
      <c r="D55" s="52" t="s">
        <v>78</v>
      </c>
      <c r="E55" s="13">
        <v>2</v>
      </c>
      <c r="F55" s="13">
        <v>0</v>
      </c>
      <c r="G55" s="13">
        <v>0</v>
      </c>
      <c r="H55" s="83">
        <f t="shared" si="11"/>
        <v>2</v>
      </c>
      <c r="I55" s="105">
        <f>H55+'10.09'!I55</f>
        <v>214</v>
      </c>
      <c r="J55" s="16"/>
      <c r="K55" s="16"/>
      <c r="L55" s="16">
        <v>0</v>
      </c>
      <c r="M55" s="17">
        <f t="shared" si="12"/>
        <v>207</v>
      </c>
      <c r="N55" s="86">
        <v>7</v>
      </c>
      <c r="O55" s="3"/>
      <c r="P55" s="3"/>
      <c r="Q55" s="3"/>
      <c r="R55" s="3"/>
    </row>
    <row r="56" spans="1:18" ht="17.55" customHeight="1" x14ac:dyDescent="0.3">
      <c r="A56" s="1">
        <f t="shared" si="4"/>
        <v>43719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H56+'10.09'!I56</f>
        <v>135</v>
      </c>
      <c r="J56" s="16">
        <v>1</v>
      </c>
      <c r="K56" s="16">
        <v>0</v>
      </c>
      <c r="L56" s="16">
        <v>0</v>
      </c>
      <c r="M56" s="17">
        <f t="shared" si="12"/>
        <v>134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43719</v>
      </c>
      <c r="B57" s="2" t="s">
        <v>81</v>
      </c>
      <c r="C57" s="33">
        <v>13</v>
      </c>
      <c r="D57" s="50" t="s">
        <v>82</v>
      </c>
      <c r="E57" s="13">
        <v>2</v>
      </c>
      <c r="F57" s="13">
        <v>0</v>
      </c>
      <c r="G57" s="13">
        <v>0</v>
      </c>
      <c r="H57" s="83">
        <f t="shared" si="11"/>
        <v>2</v>
      </c>
      <c r="I57" s="105">
        <f>H57+'10.09'!I57</f>
        <v>623</v>
      </c>
      <c r="J57" s="16">
        <v>4</v>
      </c>
      <c r="K57" s="16">
        <v>3</v>
      </c>
      <c r="L57" s="16">
        <v>0</v>
      </c>
      <c r="M57" s="17">
        <f t="shared" si="12"/>
        <v>602</v>
      </c>
      <c r="N57" s="86">
        <v>17</v>
      </c>
      <c r="O57" s="3"/>
      <c r="P57" s="3"/>
      <c r="Q57" s="3"/>
      <c r="R57" s="3"/>
    </row>
    <row r="58" spans="1:18" ht="17.55" customHeight="1" x14ac:dyDescent="0.3">
      <c r="A58" s="1">
        <f t="shared" si="4"/>
        <v>43719</v>
      </c>
      <c r="B58" s="2" t="s">
        <v>83</v>
      </c>
      <c r="C58" s="33">
        <v>14</v>
      </c>
      <c r="D58" s="50" t="s">
        <v>84</v>
      </c>
      <c r="E58" s="13">
        <v>2</v>
      </c>
      <c r="F58" s="13">
        <v>0</v>
      </c>
      <c r="G58" s="13">
        <v>0</v>
      </c>
      <c r="H58" s="83">
        <f t="shared" si="11"/>
        <v>2</v>
      </c>
      <c r="I58" s="105">
        <f>H58+'10.09'!I58</f>
        <v>1267</v>
      </c>
      <c r="J58" s="16">
        <v>6</v>
      </c>
      <c r="K58" s="16">
        <v>3</v>
      </c>
      <c r="L58" s="16">
        <v>2</v>
      </c>
      <c r="M58" s="17">
        <f t="shared" si="12"/>
        <v>1242</v>
      </c>
      <c r="N58" s="86">
        <v>19</v>
      </c>
      <c r="O58" s="3"/>
      <c r="P58" s="3"/>
      <c r="Q58" s="3"/>
      <c r="R58" s="3"/>
    </row>
    <row r="59" spans="1:18" ht="17.55" customHeight="1" x14ac:dyDescent="0.3">
      <c r="A59" s="1">
        <f t="shared" si="4"/>
        <v>43719</v>
      </c>
      <c r="B59" s="2" t="s">
        <v>85</v>
      </c>
      <c r="C59" s="33">
        <v>15</v>
      </c>
      <c r="D59" s="50" t="s">
        <v>86</v>
      </c>
      <c r="E59" s="13">
        <v>2</v>
      </c>
      <c r="F59" s="13">
        <v>0</v>
      </c>
      <c r="G59" s="13">
        <v>0</v>
      </c>
      <c r="H59" s="83">
        <f t="shared" si="11"/>
        <v>2</v>
      </c>
      <c r="I59" s="105">
        <f>H59+'10.09'!I59</f>
        <v>708</v>
      </c>
      <c r="J59" s="16">
        <v>8</v>
      </c>
      <c r="K59" s="16">
        <v>7</v>
      </c>
      <c r="L59" s="16">
        <v>6</v>
      </c>
      <c r="M59" s="17">
        <f t="shared" si="12"/>
        <v>691</v>
      </c>
      <c r="N59" s="86">
        <v>9</v>
      </c>
      <c r="O59" s="3"/>
      <c r="P59" s="3"/>
      <c r="Q59" s="3"/>
      <c r="R59" s="3"/>
    </row>
    <row r="60" spans="1:18" ht="17.55" customHeight="1" x14ac:dyDescent="0.3">
      <c r="A60" s="1">
        <f t="shared" si="4"/>
        <v>43719</v>
      </c>
      <c r="B60" s="2" t="s">
        <v>87</v>
      </c>
      <c r="C60" s="33">
        <v>16</v>
      </c>
      <c r="D60" s="50" t="s">
        <v>88</v>
      </c>
      <c r="E60" s="13">
        <v>2</v>
      </c>
      <c r="F60" s="13">
        <v>0</v>
      </c>
      <c r="G60" s="13">
        <v>0</v>
      </c>
      <c r="H60" s="83">
        <f t="shared" si="11"/>
        <v>2</v>
      </c>
      <c r="I60" s="105">
        <f>H60+'10.09'!I60</f>
        <v>334</v>
      </c>
      <c r="J60" s="16"/>
      <c r="K60" s="16"/>
      <c r="L60" s="16">
        <v>0</v>
      </c>
      <c r="M60" s="17">
        <f t="shared" si="12"/>
        <v>330</v>
      </c>
      <c r="N60" s="86">
        <v>4</v>
      </c>
      <c r="O60" s="3"/>
      <c r="P60" s="3"/>
      <c r="Q60" s="3"/>
      <c r="R60" s="3"/>
    </row>
    <row r="61" spans="1:18" ht="17.55" customHeight="1" x14ac:dyDescent="0.3">
      <c r="A61" s="1">
        <f t="shared" si="4"/>
        <v>43719</v>
      </c>
      <c r="B61" s="2" t="s">
        <v>89</v>
      </c>
      <c r="C61" s="33">
        <v>17</v>
      </c>
      <c r="D61" s="52" t="s">
        <v>90</v>
      </c>
      <c r="E61" s="13">
        <v>7</v>
      </c>
      <c r="F61" s="13">
        <v>0</v>
      </c>
      <c r="G61" s="13">
        <v>0</v>
      </c>
      <c r="H61" s="83">
        <f t="shared" si="11"/>
        <v>7</v>
      </c>
      <c r="I61" s="105">
        <f>H61+'10.09'!I61</f>
        <v>437</v>
      </c>
      <c r="J61" s="16"/>
      <c r="K61" s="16"/>
      <c r="L61" s="16">
        <v>0</v>
      </c>
      <c r="M61" s="17">
        <f t="shared" si="12"/>
        <v>418</v>
      </c>
      <c r="N61" s="86">
        <v>19</v>
      </c>
      <c r="O61" s="3"/>
      <c r="P61" s="3"/>
      <c r="Q61" s="3"/>
      <c r="R61" s="3"/>
    </row>
    <row r="62" spans="1:18" ht="17.55" customHeight="1" x14ac:dyDescent="0.3">
      <c r="A62" s="1">
        <f t="shared" si="4"/>
        <v>43719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H62+'10.09'!I62</f>
        <v>805</v>
      </c>
      <c r="J62" s="16"/>
      <c r="K62" s="16"/>
      <c r="L62" s="16">
        <v>0</v>
      </c>
      <c r="M62" s="17">
        <f t="shared" si="12"/>
        <v>793</v>
      </c>
      <c r="N62" s="86">
        <v>12</v>
      </c>
      <c r="O62" s="3"/>
      <c r="P62" s="3"/>
      <c r="Q62" s="3"/>
      <c r="R62" s="3"/>
    </row>
    <row r="63" spans="1:18" ht="17.55" customHeight="1" x14ac:dyDescent="0.3">
      <c r="A63" s="1">
        <f t="shared" si="4"/>
        <v>43719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H63+'10.09'!I63</f>
        <v>751</v>
      </c>
      <c r="J63" s="16">
        <v>5</v>
      </c>
      <c r="K63" s="16">
        <v>4</v>
      </c>
      <c r="L63" s="16">
        <v>4</v>
      </c>
      <c r="M63" s="17">
        <f t="shared" si="12"/>
        <v>732</v>
      </c>
      <c r="N63" s="86">
        <v>14</v>
      </c>
      <c r="O63" s="3"/>
      <c r="P63" s="3"/>
      <c r="Q63" s="3"/>
      <c r="R63" s="3"/>
    </row>
    <row r="64" spans="1:18" ht="17.55" customHeight="1" x14ac:dyDescent="0.3">
      <c r="A64" s="1">
        <f t="shared" si="4"/>
        <v>43719</v>
      </c>
      <c r="B64" s="2" t="s">
        <v>95</v>
      </c>
      <c r="C64" s="33">
        <v>20</v>
      </c>
      <c r="D64" s="50" t="s">
        <v>96</v>
      </c>
      <c r="E64" s="13">
        <v>7</v>
      </c>
      <c r="F64" s="13">
        <v>0</v>
      </c>
      <c r="G64" s="13">
        <v>0</v>
      </c>
      <c r="H64" s="83">
        <f t="shared" si="11"/>
        <v>7</v>
      </c>
      <c r="I64" s="105">
        <f>H64+'10.09'!I64</f>
        <v>920</v>
      </c>
      <c r="J64" s="16"/>
      <c r="K64" s="16"/>
      <c r="L64" s="16">
        <v>0</v>
      </c>
      <c r="M64" s="17">
        <f t="shared" si="12"/>
        <v>895</v>
      </c>
      <c r="N64" s="86">
        <v>25</v>
      </c>
      <c r="O64" s="3"/>
      <c r="P64" s="3"/>
      <c r="Q64" s="3"/>
      <c r="R64" s="3"/>
    </row>
    <row r="65" spans="1:18" ht="17.55" customHeight="1" x14ac:dyDescent="0.3">
      <c r="A65" s="1">
        <f t="shared" si="4"/>
        <v>43719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H65+'10.09'!I65</f>
        <v>460</v>
      </c>
      <c r="J65" s="16">
        <v>4</v>
      </c>
      <c r="K65" s="16">
        <v>4</v>
      </c>
      <c r="L65" s="16">
        <v>4</v>
      </c>
      <c r="M65" s="17">
        <f t="shared" si="12"/>
        <v>455</v>
      </c>
      <c r="N65" s="86">
        <v>1</v>
      </c>
      <c r="O65" s="3"/>
      <c r="P65" s="3"/>
      <c r="Q65" s="3"/>
      <c r="R65" s="3"/>
    </row>
    <row r="66" spans="1:18" ht="17.55" customHeight="1" x14ac:dyDescent="0.3">
      <c r="A66" s="1">
        <f t="shared" si="4"/>
        <v>43719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H66+'10.09'!I66</f>
        <v>302</v>
      </c>
      <c r="J66" s="16">
        <v>7</v>
      </c>
      <c r="K66" s="16">
        <v>6</v>
      </c>
      <c r="L66" s="16">
        <v>3</v>
      </c>
      <c r="M66" s="17">
        <f t="shared" si="12"/>
        <v>295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43719</v>
      </c>
      <c r="B67" s="2" t="s">
        <v>101</v>
      </c>
      <c r="C67" s="33">
        <v>23</v>
      </c>
      <c r="D67" s="50" t="s">
        <v>102</v>
      </c>
      <c r="E67" s="13">
        <v>3</v>
      </c>
      <c r="F67" s="13">
        <v>0</v>
      </c>
      <c r="G67" s="13">
        <v>0</v>
      </c>
      <c r="H67" s="83">
        <f t="shared" si="11"/>
        <v>3</v>
      </c>
      <c r="I67" s="105">
        <f>H67+'10.09'!I67</f>
        <v>653</v>
      </c>
      <c r="J67" s="16">
        <v>5</v>
      </c>
      <c r="K67" s="16">
        <v>4</v>
      </c>
      <c r="L67" s="16">
        <v>4</v>
      </c>
      <c r="M67" s="17">
        <f t="shared" si="12"/>
        <v>637</v>
      </c>
      <c r="N67" s="86">
        <v>11</v>
      </c>
      <c r="O67" s="3"/>
      <c r="P67" s="3"/>
      <c r="Q67" s="3"/>
      <c r="R67" s="3"/>
    </row>
    <row r="68" spans="1:18" ht="17.55" customHeight="1" x14ac:dyDescent="0.3">
      <c r="A68" s="1">
        <f t="shared" si="4"/>
        <v>43719</v>
      </c>
      <c r="B68" s="2" t="s">
        <v>103</v>
      </c>
      <c r="C68" s="33">
        <v>24</v>
      </c>
      <c r="D68" s="50" t="s">
        <v>104</v>
      </c>
      <c r="E68" s="13">
        <v>2</v>
      </c>
      <c r="F68" s="13">
        <v>0</v>
      </c>
      <c r="G68" s="13">
        <v>0</v>
      </c>
      <c r="H68" s="83">
        <f t="shared" si="11"/>
        <v>2</v>
      </c>
      <c r="I68" s="105">
        <f>H68+'10.09'!I68</f>
        <v>349</v>
      </c>
      <c r="J68" s="16">
        <v>2</v>
      </c>
      <c r="K68" s="16">
        <v>2</v>
      </c>
      <c r="L68" s="16">
        <v>0</v>
      </c>
      <c r="M68" s="17">
        <f t="shared" si="12"/>
        <v>342</v>
      </c>
      <c r="N68" s="86">
        <v>5</v>
      </c>
      <c r="O68" s="3"/>
      <c r="P68" s="3"/>
      <c r="Q68" s="3"/>
      <c r="R68" s="3"/>
    </row>
    <row r="69" spans="1:18" ht="17.55" customHeight="1" x14ac:dyDescent="0.3">
      <c r="A69" s="1">
        <f t="shared" si="4"/>
        <v>43719</v>
      </c>
      <c r="B69" s="2" t="s">
        <v>105</v>
      </c>
      <c r="C69" s="33">
        <v>25</v>
      </c>
      <c r="D69" s="50" t="s">
        <v>106</v>
      </c>
      <c r="E69" s="13">
        <v>3</v>
      </c>
      <c r="F69" s="13">
        <v>0</v>
      </c>
      <c r="G69" s="13">
        <v>0</v>
      </c>
      <c r="H69" s="83">
        <f t="shared" si="11"/>
        <v>3</v>
      </c>
      <c r="I69" s="105">
        <f>H69+'10.09'!I69</f>
        <v>735</v>
      </c>
      <c r="J69" s="16">
        <v>2</v>
      </c>
      <c r="K69" s="16">
        <v>1</v>
      </c>
      <c r="L69" s="16">
        <v>0</v>
      </c>
      <c r="M69" s="17">
        <f t="shared" si="12"/>
        <v>712</v>
      </c>
      <c r="N69" s="86">
        <v>21</v>
      </c>
      <c r="O69" s="3"/>
      <c r="P69" s="3"/>
      <c r="Q69" s="3"/>
      <c r="R69" s="3"/>
    </row>
    <row r="70" spans="1:18" ht="17.55" customHeight="1" x14ac:dyDescent="0.3">
      <c r="A70" s="1">
        <f t="shared" si="4"/>
        <v>43719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H70+'10.09'!I70</f>
        <v>707</v>
      </c>
      <c r="J70" s="16">
        <v>2</v>
      </c>
      <c r="K70" s="16">
        <v>2</v>
      </c>
      <c r="L70" s="16">
        <v>0</v>
      </c>
      <c r="M70" s="17">
        <f t="shared" si="12"/>
        <v>696</v>
      </c>
      <c r="N70" s="86">
        <v>9</v>
      </c>
      <c r="O70" s="3"/>
      <c r="P70" s="3"/>
      <c r="Q70" s="3"/>
      <c r="R70" s="3"/>
    </row>
    <row r="71" spans="1:18" ht="17.55" customHeight="1" x14ac:dyDescent="0.3">
      <c r="A71" s="1">
        <f t="shared" si="4"/>
        <v>43719</v>
      </c>
      <c r="B71" s="2" t="s">
        <v>109</v>
      </c>
      <c r="C71" s="33">
        <v>27</v>
      </c>
      <c r="D71" s="50" t="s">
        <v>110</v>
      </c>
      <c r="E71" s="13">
        <v>0</v>
      </c>
      <c r="F71" s="13">
        <v>0</v>
      </c>
      <c r="G71" s="13">
        <v>0</v>
      </c>
      <c r="H71" s="83">
        <f t="shared" si="11"/>
        <v>0</v>
      </c>
      <c r="I71" s="105">
        <f>H71+'10.09'!I71</f>
        <v>741</v>
      </c>
      <c r="J71" s="16"/>
      <c r="K71" s="16"/>
      <c r="L71" s="16">
        <v>0</v>
      </c>
      <c r="M71" s="17">
        <f t="shared" si="12"/>
        <v>734</v>
      </c>
      <c r="N71" s="86">
        <v>7</v>
      </c>
      <c r="O71" s="3"/>
      <c r="P71" s="3"/>
      <c r="Q71" s="3"/>
      <c r="R71" s="3"/>
    </row>
    <row r="72" spans="1:18" ht="17.55" customHeight="1" x14ac:dyDescent="0.3">
      <c r="A72" s="1">
        <f t="shared" si="4"/>
        <v>43719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H72+'10.09'!I72</f>
        <v>262</v>
      </c>
      <c r="J72" s="16"/>
      <c r="K72" s="16"/>
      <c r="L72" s="16">
        <v>0</v>
      </c>
      <c r="M72" s="17">
        <f t="shared" si="12"/>
        <v>257</v>
      </c>
      <c r="N72" s="86">
        <v>5</v>
      </c>
      <c r="O72" s="3"/>
      <c r="P72" s="3"/>
      <c r="Q72" s="3"/>
      <c r="R72" s="3"/>
    </row>
    <row r="73" spans="1:18" ht="17.55" customHeight="1" x14ac:dyDescent="0.3">
      <c r="A73" s="1">
        <f t="shared" si="4"/>
        <v>43719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H73+'10.09'!I73</f>
        <v>377</v>
      </c>
      <c r="J73" s="16">
        <v>3</v>
      </c>
      <c r="K73" s="16">
        <v>1</v>
      </c>
      <c r="L73" s="16">
        <v>1</v>
      </c>
      <c r="M73" s="17">
        <f t="shared" si="12"/>
        <v>367</v>
      </c>
      <c r="N73" s="86">
        <v>7</v>
      </c>
      <c r="O73" s="3"/>
      <c r="P73" s="3"/>
      <c r="Q73" s="3"/>
      <c r="R73" s="3"/>
    </row>
    <row r="74" spans="1:18" ht="17.55" customHeight="1" x14ac:dyDescent="0.3">
      <c r="A74" s="1">
        <f t="shared" si="4"/>
        <v>43719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H74+'10.09'!I74</f>
        <v>8</v>
      </c>
      <c r="J74" s="18">
        <v>8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43719</v>
      </c>
      <c r="B75" s="2">
        <v>1</v>
      </c>
      <c r="C75" s="29"/>
      <c r="D75" s="22" t="s">
        <v>117</v>
      </c>
      <c r="E75" s="23">
        <f>SUM(E45:E74)</f>
        <v>62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62</v>
      </c>
      <c r="I75" s="23">
        <f t="shared" si="13"/>
        <v>18203</v>
      </c>
      <c r="J75" s="23">
        <f t="shared" si="13"/>
        <v>96</v>
      </c>
      <c r="K75" s="23">
        <f t="shared" si="13"/>
        <v>71</v>
      </c>
      <c r="L75" s="23">
        <f t="shared" si="13"/>
        <v>47</v>
      </c>
      <c r="M75" s="23">
        <f t="shared" si="13"/>
        <v>17811</v>
      </c>
      <c r="N75" s="23">
        <f t="shared" si="13"/>
        <v>296</v>
      </c>
      <c r="O75" s="3"/>
      <c r="P75" s="3"/>
      <c r="Q75" s="3"/>
      <c r="R75" s="3"/>
    </row>
    <row r="76" spans="1:18" ht="17.55" customHeight="1" x14ac:dyDescent="0.3">
      <c r="A76" s="1">
        <f t="shared" si="4"/>
        <v>43719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43719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43719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43719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43719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43719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43719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43719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43719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43719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43719</v>
      </c>
      <c r="B86" s="2">
        <v>1</v>
      </c>
      <c r="E86" s="30"/>
    </row>
    <row r="87" spans="1:14" x14ac:dyDescent="0.3">
      <c r="A87" s="1">
        <f t="shared" si="4"/>
        <v>43719</v>
      </c>
      <c r="B87" s="2">
        <v>1</v>
      </c>
      <c r="E87" s="30"/>
    </row>
    <row r="88" spans="1:14" x14ac:dyDescent="0.3">
      <c r="A88" s="1">
        <f t="shared" si="4"/>
        <v>43719</v>
      </c>
      <c r="B88" s="2">
        <v>1</v>
      </c>
      <c r="E88" s="30"/>
    </row>
    <row r="89" spans="1:14" x14ac:dyDescent="0.3">
      <c r="A89" s="1">
        <f t="shared" ref="A89" si="14">$N$3</f>
        <v>43719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K31" sqref="K31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43718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43718</v>
      </c>
      <c r="B2" s="2">
        <v>1</v>
      </c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41"/>
      <c r="N2" s="122"/>
    </row>
    <row r="3" spans="1:20" ht="17.399999999999999" x14ac:dyDescent="0.3">
      <c r="A3" s="1">
        <f t="shared" si="0"/>
        <v>43718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43718</v>
      </c>
      <c r="O3" s="3"/>
      <c r="P3" s="3"/>
      <c r="Q3" s="3"/>
      <c r="R3" s="3"/>
    </row>
    <row r="4" spans="1:20" ht="17.399999999999999" x14ac:dyDescent="0.3">
      <c r="A4" s="1">
        <f t="shared" si="0"/>
        <v>43718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43718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43718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43718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43718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43718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753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3072</v>
      </c>
      <c r="O9" s="3"/>
      <c r="P9" s="3"/>
      <c r="Q9" s="40" t="str">
        <f>"24 N›Uvq ?? msL¨v = "&amp;H36</f>
        <v>24 N›Uvq ?? msL¨v = 753</v>
      </c>
    </row>
    <row r="10" spans="1:20" ht="57.6" x14ac:dyDescent="0.3">
      <c r="A10" s="1">
        <f t="shared" si="0"/>
        <v>43718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21" t="s">
        <v>142</v>
      </c>
      <c r="I10" s="65" t="str">
        <f>"me©‡gvU fwZ©
= "&amp;I36</f>
        <v>me©‡gvU fwZ©
= 77983</v>
      </c>
      <c r="J10" s="65" t="str">
        <f>"ch©v‡jvPbvi Rb¨ †cÖwiZ g„„Zz¨ 
= "&amp;J36</f>
        <v>ch©v‡jvPbvi Rb¨ †cÖwiZ g„„Zz¨ 
= 197</v>
      </c>
      <c r="K10" s="65" t="str">
        <f>"ch©v‡jvPbv m¤úbœK…Z g„„Zz¨ 
= "&amp;K36</f>
        <v>ch©v‡jvPbv m¤úbœK…Z g„„Zz¨ 
= 101</v>
      </c>
      <c r="L10" s="65" t="str">
        <f>"wbwðZ g„„Zz¨ 
= "&amp;L36</f>
        <v>wbwðZ g„„Zz¨ 
= 60</v>
      </c>
      <c r="M10" s="65" t="str">
        <f>"QvocÎ cÖvß †ivMx
 = "&amp;M36</f>
        <v>QvocÎ cÖvß †ivMx
 = 74714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43718</v>
      </c>
      <c r="B11" s="2" t="s">
        <v>9</v>
      </c>
      <c r="C11" s="12">
        <v>1</v>
      </c>
      <c r="D11" s="57" t="s">
        <v>10</v>
      </c>
      <c r="E11" s="13">
        <v>81</v>
      </c>
      <c r="F11" s="13">
        <v>0</v>
      </c>
      <c r="G11" s="13">
        <v>0</v>
      </c>
      <c r="H11" s="82">
        <f>SUM(E11:G11)</f>
        <v>81</v>
      </c>
      <c r="I11" s="104">
        <f>H11+'09.09'!I11</f>
        <v>6941</v>
      </c>
      <c r="J11" s="13">
        <v>23</v>
      </c>
      <c r="K11" s="13">
        <v>8</v>
      </c>
      <c r="L11" s="13">
        <v>3</v>
      </c>
      <c r="M11" s="14">
        <f t="shared" ref="M11:M23" si="1">I11-N11-J11</f>
        <v>6604</v>
      </c>
      <c r="N11" s="85">
        <v>314</v>
      </c>
      <c r="O11" s="3"/>
      <c r="P11" s="3"/>
      <c r="Q11" s="3"/>
      <c r="R11" s="3"/>
    </row>
    <row r="12" spans="1:20" x14ac:dyDescent="0.3">
      <c r="A12" s="1">
        <f t="shared" si="0"/>
        <v>43718</v>
      </c>
      <c r="B12" s="2" t="s">
        <v>11</v>
      </c>
      <c r="C12" s="15">
        <v>2</v>
      </c>
      <c r="D12" s="59" t="s">
        <v>144</v>
      </c>
      <c r="E12" s="13">
        <v>47</v>
      </c>
      <c r="F12" s="13">
        <v>0</v>
      </c>
      <c r="G12" s="13">
        <v>0</v>
      </c>
      <c r="H12" s="83">
        <f t="shared" ref="H12:H23" si="2">SUM(E12:G12)</f>
        <v>47</v>
      </c>
      <c r="I12" s="105">
        <f>H12+'09.09'!I12</f>
        <v>3991</v>
      </c>
      <c r="J12" s="16">
        <v>2</v>
      </c>
      <c r="K12" s="16">
        <v>0</v>
      </c>
      <c r="L12" s="16">
        <v>0</v>
      </c>
      <c r="M12" s="17">
        <f t="shared" si="1"/>
        <v>3740</v>
      </c>
      <c r="N12" s="86">
        <v>249</v>
      </c>
      <c r="O12" s="3"/>
      <c r="P12" s="3"/>
      <c r="Q12" s="3"/>
      <c r="R12" s="3"/>
    </row>
    <row r="13" spans="1:20" x14ac:dyDescent="0.3">
      <c r="A13" s="1">
        <f t="shared" si="0"/>
        <v>43718</v>
      </c>
      <c r="B13" s="2" t="s">
        <v>12</v>
      </c>
      <c r="C13" s="15">
        <v>3</v>
      </c>
      <c r="D13" s="59" t="s">
        <v>13</v>
      </c>
      <c r="E13" s="13">
        <v>9</v>
      </c>
      <c r="F13" s="13">
        <v>0</v>
      </c>
      <c r="G13" s="13">
        <v>0</v>
      </c>
      <c r="H13" s="83">
        <f t="shared" si="2"/>
        <v>9</v>
      </c>
      <c r="I13" s="105">
        <f>H13+'09.09'!I13</f>
        <v>1288</v>
      </c>
      <c r="J13" s="16">
        <v>10</v>
      </c>
      <c r="K13" s="16">
        <v>4</v>
      </c>
      <c r="L13" s="16">
        <v>4</v>
      </c>
      <c r="M13" s="17">
        <f t="shared" si="1"/>
        <v>1218</v>
      </c>
      <c r="N13" s="86">
        <v>60</v>
      </c>
      <c r="O13" s="3"/>
      <c r="Q13" s="3"/>
      <c r="R13" s="3"/>
    </row>
    <row r="14" spans="1:20" x14ac:dyDescent="0.3">
      <c r="A14" s="1">
        <f t="shared" si="0"/>
        <v>43718</v>
      </c>
      <c r="B14" s="2" t="s">
        <v>14</v>
      </c>
      <c r="C14" s="15">
        <v>4</v>
      </c>
      <c r="D14" s="59" t="s">
        <v>145</v>
      </c>
      <c r="E14" s="13">
        <v>31</v>
      </c>
      <c r="F14" s="13">
        <v>0</v>
      </c>
      <c r="G14" s="13">
        <v>0</v>
      </c>
      <c r="H14" s="83">
        <f t="shared" si="2"/>
        <v>31</v>
      </c>
      <c r="I14" s="105">
        <f>H14+'09.09'!I14</f>
        <v>3063</v>
      </c>
      <c r="J14" s="16">
        <v>7</v>
      </c>
      <c r="K14" s="16">
        <v>3</v>
      </c>
      <c r="L14" s="16">
        <v>0</v>
      </c>
      <c r="M14" s="17">
        <f t="shared" si="1"/>
        <v>2936</v>
      </c>
      <c r="N14" s="86">
        <v>120</v>
      </c>
      <c r="O14" s="3"/>
      <c r="P14" s="3"/>
      <c r="Q14" s="3"/>
      <c r="R14" s="3"/>
    </row>
    <row r="15" spans="1:20" ht="17.399999999999999" x14ac:dyDescent="0.3">
      <c r="A15" s="1">
        <f t="shared" si="0"/>
        <v>43718</v>
      </c>
      <c r="B15" s="2" t="s">
        <v>19</v>
      </c>
      <c r="C15" s="15">
        <v>5</v>
      </c>
      <c r="D15" s="59" t="s">
        <v>20</v>
      </c>
      <c r="E15" s="13">
        <v>11</v>
      </c>
      <c r="F15" s="13">
        <v>0</v>
      </c>
      <c r="G15" s="13">
        <v>0</v>
      </c>
      <c r="H15" s="83">
        <f t="shared" si="2"/>
        <v>11</v>
      </c>
      <c r="I15" s="105">
        <f>H15+'09.09'!I15</f>
        <v>1307</v>
      </c>
      <c r="J15" s="16">
        <v>3</v>
      </c>
      <c r="K15" s="16">
        <v>0</v>
      </c>
      <c r="L15" s="16">
        <v>0</v>
      </c>
      <c r="M15" s="17">
        <f t="shared" si="1"/>
        <v>1241</v>
      </c>
      <c r="N15" s="86">
        <v>63</v>
      </c>
      <c r="O15" s="3"/>
      <c r="P15" s="3"/>
      <c r="Q15" s="3"/>
      <c r="R15" s="3"/>
    </row>
    <row r="16" spans="1:20" ht="17.399999999999999" x14ac:dyDescent="0.3">
      <c r="A16" s="1">
        <f t="shared" si="0"/>
        <v>43718</v>
      </c>
      <c r="B16" s="2" t="s">
        <v>21</v>
      </c>
      <c r="C16" s="15">
        <v>6</v>
      </c>
      <c r="D16" s="61" t="s">
        <v>22</v>
      </c>
      <c r="E16" s="13">
        <v>0</v>
      </c>
      <c r="F16" s="13">
        <v>0</v>
      </c>
      <c r="G16" s="13">
        <v>0</v>
      </c>
      <c r="H16" s="83">
        <f t="shared" si="2"/>
        <v>0</v>
      </c>
      <c r="I16" s="105">
        <f>H16+'09.09'!I16</f>
        <v>948</v>
      </c>
      <c r="J16" s="16"/>
      <c r="K16" s="16"/>
      <c r="L16" s="16">
        <v>0</v>
      </c>
      <c r="M16" s="17">
        <f t="shared" si="1"/>
        <v>931</v>
      </c>
      <c r="N16" s="86">
        <v>17</v>
      </c>
      <c r="O16" s="3"/>
      <c r="P16" s="3"/>
      <c r="Q16" s="3"/>
      <c r="R16" s="3"/>
    </row>
    <row r="17" spans="1:18" x14ac:dyDescent="0.3">
      <c r="A17" s="1">
        <f t="shared" si="0"/>
        <v>43718</v>
      </c>
      <c r="B17" s="2" t="s">
        <v>23</v>
      </c>
      <c r="C17" s="15">
        <v>7</v>
      </c>
      <c r="D17" s="61" t="s">
        <v>24</v>
      </c>
      <c r="E17" s="13">
        <v>27</v>
      </c>
      <c r="F17" s="13">
        <v>0</v>
      </c>
      <c r="G17" s="13">
        <v>0</v>
      </c>
      <c r="H17" s="83">
        <f t="shared" si="2"/>
        <v>27</v>
      </c>
      <c r="I17" s="105">
        <f>H17+'09.09'!I17</f>
        <v>3527</v>
      </c>
      <c r="J17" s="16">
        <v>15</v>
      </c>
      <c r="K17" s="16">
        <v>3</v>
      </c>
      <c r="L17" s="16">
        <v>1</v>
      </c>
      <c r="M17" s="17">
        <f t="shared" si="1"/>
        <v>3322</v>
      </c>
      <c r="N17" s="86">
        <v>190</v>
      </c>
      <c r="O17" s="3"/>
      <c r="P17" s="3"/>
      <c r="Q17" s="3"/>
      <c r="R17" s="3"/>
    </row>
    <row r="18" spans="1:18" ht="17.399999999999999" x14ac:dyDescent="0.3">
      <c r="A18" s="1">
        <f t="shared" si="0"/>
        <v>43718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H18+'09.09'!I18</f>
        <v>336</v>
      </c>
      <c r="J18" s="16"/>
      <c r="K18" s="16"/>
      <c r="L18" s="16">
        <v>0</v>
      </c>
      <c r="M18" s="17">
        <f t="shared" si="1"/>
        <v>332</v>
      </c>
      <c r="N18" s="86">
        <v>4</v>
      </c>
      <c r="O18" s="3"/>
      <c r="P18" s="3"/>
      <c r="Q18" s="3"/>
      <c r="R18" s="3"/>
    </row>
    <row r="19" spans="1:18" x14ac:dyDescent="0.3">
      <c r="A19" s="1">
        <f t="shared" si="0"/>
        <v>43718</v>
      </c>
      <c r="B19" s="2" t="s">
        <v>27</v>
      </c>
      <c r="C19" s="15">
        <v>9</v>
      </c>
      <c r="D19" s="61" t="s">
        <v>28</v>
      </c>
      <c r="E19" s="13">
        <v>11</v>
      </c>
      <c r="F19" s="13">
        <v>0</v>
      </c>
      <c r="G19" s="13">
        <v>0</v>
      </c>
      <c r="H19" s="83">
        <f t="shared" si="2"/>
        <v>11</v>
      </c>
      <c r="I19" s="105">
        <f>H19+'09.09'!I19</f>
        <v>1546</v>
      </c>
      <c r="J19" s="16">
        <v>0</v>
      </c>
      <c r="K19" s="16">
        <v>0</v>
      </c>
      <c r="L19" s="16">
        <v>0</v>
      </c>
      <c r="M19" s="17">
        <f t="shared" si="1"/>
        <v>1493</v>
      </c>
      <c r="N19" s="86">
        <v>53</v>
      </c>
      <c r="O19" s="3"/>
      <c r="P19" s="3"/>
      <c r="Q19" s="3"/>
      <c r="R19" s="3"/>
    </row>
    <row r="20" spans="1:18" x14ac:dyDescent="0.3">
      <c r="A20" s="1">
        <f t="shared" si="0"/>
        <v>43718</v>
      </c>
      <c r="B20" s="2" t="s">
        <v>29</v>
      </c>
      <c r="C20" s="15">
        <v>10</v>
      </c>
      <c r="D20" s="59" t="s">
        <v>30</v>
      </c>
      <c r="E20" s="13">
        <v>13</v>
      </c>
      <c r="F20" s="13">
        <v>0</v>
      </c>
      <c r="G20" s="13">
        <v>0</v>
      </c>
      <c r="H20" s="83">
        <f t="shared" si="2"/>
        <v>13</v>
      </c>
      <c r="I20" s="105">
        <f>H20+'09.09'!I20</f>
        <v>2588</v>
      </c>
      <c r="J20" s="16">
        <v>2</v>
      </c>
      <c r="K20" s="16">
        <v>2</v>
      </c>
      <c r="L20" s="16">
        <v>2</v>
      </c>
      <c r="M20" s="17">
        <f t="shared" si="1"/>
        <v>2480</v>
      </c>
      <c r="N20" s="86">
        <v>106</v>
      </c>
      <c r="O20" s="3"/>
      <c r="P20" s="3"/>
      <c r="Q20" s="3"/>
      <c r="R20" s="3"/>
    </row>
    <row r="21" spans="1:18" ht="22.2" customHeight="1" x14ac:dyDescent="0.3">
      <c r="A21" s="1">
        <f t="shared" si="0"/>
        <v>43718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H21+'09.09'!I21</f>
        <v>229</v>
      </c>
      <c r="J21" s="16"/>
      <c r="K21" s="16"/>
      <c r="L21" s="16"/>
      <c r="M21" s="17">
        <f t="shared" si="1"/>
        <v>224</v>
      </c>
      <c r="N21" s="86">
        <v>5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H22+'09.09'!I22</f>
        <v>75</v>
      </c>
      <c r="J22" s="16"/>
      <c r="K22" s="16"/>
      <c r="L22" s="16"/>
      <c r="M22" s="17">
        <f t="shared" si="1"/>
        <v>72</v>
      </c>
      <c r="N22" s="86">
        <v>3</v>
      </c>
      <c r="O22" s="3"/>
      <c r="P22" s="3"/>
      <c r="Q22" s="3"/>
      <c r="R22" s="3"/>
    </row>
    <row r="23" spans="1:18" ht="17.399999999999999" hidden="1" x14ac:dyDescent="0.3">
      <c r="A23" s="1">
        <f>$N$3</f>
        <v>43718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231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231</v>
      </c>
      <c r="I24" s="94">
        <f t="shared" si="3"/>
        <v>25839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24593</v>
      </c>
      <c r="N24" s="96">
        <f t="shared" si="3"/>
        <v>1184</v>
      </c>
      <c r="O24" s="3"/>
      <c r="P24" s="3"/>
      <c r="Q24" s="3"/>
      <c r="R24" s="3"/>
    </row>
    <row r="25" spans="1:18" x14ac:dyDescent="0.3">
      <c r="A25" s="1">
        <f t="shared" ref="A25:A88" si="4">$N$3</f>
        <v>43718</v>
      </c>
      <c r="B25" s="2">
        <v>1</v>
      </c>
      <c r="C25" s="78"/>
      <c r="D25" s="79" t="s">
        <v>119</v>
      </c>
      <c r="E25" s="97">
        <f>E75</f>
        <v>63</v>
      </c>
      <c r="F25" s="98">
        <f t="shared" ref="F25:N25" si="5">F75</f>
        <v>0</v>
      </c>
      <c r="G25" s="98">
        <f t="shared" si="5"/>
        <v>0</v>
      </c>
      <c r="H25" s="99">
        <f t="shared" si="5"/>
        <v>63</v>
      </c>
      <c r="I25" s="97">
        <f t="shared" si="5"/>
        <v>18141</v>
      </c>
      <c r="J25" s="98">
        <f t="shared" si="5"/>
        <v>96</v>
      </c>
      <c r="K25" s="98">
        <f t="shared" si="5"/>
        <v>71</v>
      </c>
      <c r="L25" s="100">
        <f t="shared" si="5"/>
        <v>47</v>
      </c>
      <c r="M25" s="101">
        <f t="shared" si="5"/>
        <v>17731</v>
      </c>
      <c r="N25" s="102">
        <f t="shared" si="5"/>
        <v>314</v>
      </c>
      <c r="O25" s="3"/>
      <c r="P25" s="3"/>
      <c r="Q25" s="3"/>
      <c r="R25" s="3"/>
    </row>
    <row r="26" spans="1:18" x14ac:dyDescent="0.3">
      <c r="A26" s="1">
        <f t="shared" si="4"/>
        <v>43718</v>
      </c>
      <c r="B26" s="2">
        <v>1</v>
      </c>
      <c r="C26" s="78"/>
      <c r="D26" s="79" t="s">
        <v>154</v>
      </c>
      <c r="E26" s="97">
        <f>E24+E25</f>
        <v>294</v>
      </c>
      <c r="F26" s="98">
        <f t="shared" ref="F26:N26" si="6">F24+F25</f>
        <v>0</v>
      </c>
      <c r="G26" s="98">
        <f t="shared" si="6"/>
        <v>0</v>
      </c>
      <c r="H26" s="99">
        <f t="shared" si="6"/>
        <v>294</v>
      </c>
      <c r="I26" s="97">
        <f t="shared" si="6"/>
        <v>43980</v>
      </c>
      <c r="J26" s="98">
        <f t="shared" si="6"/>
        <v>158</v>
      </c>
      <c r="K26" s="98">
        <f t="shared" si="6"/>
        <v>91</v>
      </c>
      <c r="L26" s="100">
        <f t="shared" si="6"/>
        <v>57</v>
      </c>
      <c r="M26" s="101">
        <f t="shared" si="6"/>
        <v>42324</v>
      </c>
      <c r="N26" s="102">
        <f t="shared" si="6"/>
        <v>1498</v>
      </c>
      <c r="O26" s="3"/>
      <c r="P26" s="67"/>
      <c r="Q26" s="3"/>
      <c r="R26" s="3"/>
    </row>
    <row r="27" spans="1:18" x14ac:dyDescent="0.3">
      <c r="A27" s="1">
        <f t="shared" si="4"/>
        <v>43718</v>
      </c>
      <c r="B27" s="2">
        <v>1</v>
      </c>
      <c r="C27" s="80"/>
      <c r="D27" s="81" t="s">
        <v>120</v>
      </c>
      <c r="E27" s="97">
        <f>SUM(E28:E35)</f>
        <v>459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459</v>
      </c>
      <c r="I27" s="97">
        <f t="shared" si="7"/>
        <v>34003</v>
      </c>
      <c r="J27" s="98">
        <f t="shared" si="7"/>
        <v>39</v>
      </c>
      <c r="K27" s="98">
        <f t="shared" si="7"/>
        <v>10</v>
      </c>
      <c r="L27" s="100">
        <f t="shared" si="7"/>
        <v>3</v>
      </c>
      <c r="M27" s="101">
        <f t="shared" si="7"/>
        <v>32390</v>
      </c>
      <c r="N27" s="102">
        <f t="shared" si="7"/>
        <v>1574</v>
      </c>
      <c r="O27" s="3"/>
      <c r="P27" s="3"/>
      <c r="Q27" s="3"/>
      <c r="R27" s="3"/>
    </row>
    <row r="28" spans="1:18" x14ac:dyDescent="0.3">
      <c r="A28" s="1">
        <f t="shared" si="4"/>
        <v>43718</v>
      </c>
      <c r="B28" s="2" t="s">
        <v>31</v>
      </c>
      <c r="C28" s="12">
        <v>1</v>
      </c>
      <c r="D28" s="48" t="s">
        <v>32</v>
      </c>
      <c r="E28" s="13">
        <v>99</v>
      </c>
      <c r="F28" s="13">
        <v>0</v>
      </c>
      <c r="G28" s="13">
        <v>0</v>
      </c>
      <c r="H28" s="82">
        <f t="shared" ref="H28:H35" si="8">SUM(E28:G28)</f>
        <v>99</v>
      </c>
      <c r="I28" s="104">
        <f>H28+'09.09'!I28</f>
        <v>8623</v>
      </c>
      <c r="J28" s="13">
        <v>9</v>
      </c>
      <c r="K28" s="13">
        <v>1</v>
      </c>
      <c r="L28" s="13">
        <v>1</v>
      </c>
      <c r="M28" s="14">
        <f t="shared" ref="M28:M35" si="9">I28-N28-J28</f>
        <v>8292</v>
      </c>
      <c r="N28" s="85">
        <v>322</v>
      </c>
      <c r="O28" s="3"/>
      <c r="P28" s="3"/>
      <c r="Q28" s="3"/>
      <c r="R28" s="3"/>
    </row>
    <row r="29" spans="1:18" x14ac:dyDescent="0.3">
      <c r="A29" s="1">
        <f t="shared" si="4"/>
        <v>43718</v>
      </c>
      <c r="B29" s="2" t="s">
        <v>33</v>
      </c>
      <c r="C29" s="15">
        <v>2</v>
      </c>
      <c r="D29" s="50" t="s">
        <v>156</v>
      </c>
      <c r="E29" s="13">
        <v>49</v>
      </c>
      <c r="F29" s="13">
        <v>0</v>
      </c>
      <c r="G29" s="13">
        <v>0</v>
      </c>
      <c r="H29" s="83">
        <f t="shared" si="8"/>
        <v>49</v>
      </c>
      <c r="I29" s="105">
        <f>H29+'09.09'!I29</f>
        <v>5944</v>
      </c>
      <c r="J29" s="16">
        <v>5</v>
      </c>
      <c r="K29" s="16">
        <v>1</v>
      </c>
      <c r="L29" s="16">
        <v>0</v>
      </c>
      <c r="M29" s="17">
        <f t="shared" si="9"/>
        <v>5709</v>
      </c>
      <c r="N29" s="86">
        <v>230</v>
      </c>
      <c r="O29" s="3"/>
      <c r="P29" s="3"/>
      <c r="Q29" s="3"/>
      <c r="R29" s="3"/>
    </row>
    <row r="30" spans="1:18" x14ac:dyDescent="0.3">
      <c r="A30" s="1">
        <f t="shared" si="4"/>
        <v>43718</v>
      </c>
      <c r="B30" s="2" t="s">
        <v>35</v>
      </c>
      <c r="C30" s="15">
        <v>3</v>
      </c>
      <c r="D30" s="50" t="s">
        <v>36</v>
      </c>
      <c r="E30" s="13">
        <v>172</v>
      </c>
      <c r="F30" s="13">
        <v>0</v>
      </c>
      <c r="G30" s="13">
        <v>0</v>
      </c>
      <c r="H30" s="83">
        <f t="shared" si="8"/>
        <v>172</v>
      </c>
      <c r="I30" s="105">
        <f>H30+'09.09'!I30</f>
        <v>6378</v>
      </c>
      <c r="J30" s="16">
        <v>10</v>
      </c>
      <c r="K30" s="16">
        <v>6</v>
      </c>
      <c r="L30" s="16">
        <v>2</v>
      </c>
      <c r="M30" s="17">
        <f t="shared" si="9"/>
        <v>5841</v>
      </c>
      <c r="N30" s="86">
        <v>527</v>
      </c>
      <c r="O30" s="3"/>
      <c r="P30" s="3"/>
      <c r="Q30" s="3"/>
      <c r="R30" s="3"/>
    </row>
    <row r="31" spans="1:18" x14ac:dyDescent="0.3">
      <c r="A31" s="1">
        <f t="shared" si="4"/>
        <v>43718</v>
      </c>
      <c r="B31" s="2" t="s">
        <v>37</v>
      </c>
      <c r="C31" s="15">
        <v>4</v>
      </c>
      <c r="D31" s="50" t="s">
        <v>38</v>
      </c>
      <c r="E31" s="13">
        <v>9</v>
      </c>
      <c r="F31" s="13">
        <v>0</v>
      </c>
      <c r="G31" s="13">
        <v>0</v>
      </c>
      <c r="H31" s="83">
        <f t="shared" si="8"/>
        <v>9</v>
      </c>
      <c r="I31" s="105">
        <f>H31+'09.09'!I31</f>
        <v>1811</v>
      </c>
      <c r="J31" s="16">
        <v>4</v>
      </c>
      <c r="K31" s="16">
        <v>0</v>
      </c>
      <c r="L31" s="16">
        <v>0</v>
      </c>
      <c r="M31" s="17">
        <f t="shared" si="9"/>
        <v>1766</v>
      </c>
      <c r="N31" s="86">
        <v>41</v>
      </c>
      <c r="O31" s="3"/>
      <c r="P31" s="3"/>
      <c r="Q31" s="3"/>
      <c r="R31" s="3"/>
    </row>
    <row r="32" spans="1:18" x14ac:dyDescent="0.3">
      <c r="A32" s="1">
        <f t="shared" si="4"/>
        <v>43718</v>
      </c>
      <c r="B32" s="2" t="s">
        <v>39</v>
      </c>
      <c r="C32" s="15">
        <v>5</v>
      </c>
      <c r="D32" s="50" t="s">
        <v>40</v>
      </c>
      <c r="E32" s="13">
        <v>46</v>
      </c>
      <c r="F32" s="13">
        <v>0</v>
      </c>
      <c r="G32" s="13">
        <v>0</v>
      </c>
      <c r="H32" s="83">
        <f t="shared" si="8"/>
        <v>46</v>
      </c>
      <c r="I32" s="105">
        <f>H32+'09.09'!I32</f>
        <v>3700</v>
      </c>
      <c r="J32" s="16">
        <v>3</v>
      </c>
      <c r="K32" s="16">
        <v>0</v>
      </c>
      <c r="L32" s="16">
        <v>0</v>
      </c>
      <c r="M32" s="17">
        <f t="shared" si="9"/>
        <v>3554</v>
      </c>
      <c r="N32" s="86">
        <v>143</v>
      </c>
      <c r="O32" s="3"/>
      <c r="P32" s="3"/>
      <c r="Q32" s="3"/>
      <c r="R32" s="3"/>
    </row>
    <row r="33" spans="1:18" x14ac:dyDescent="0.3">
      <c r="A33" s="1">
        <f t="shared" si="4"/>
        <v>43718</v>
      </c>
      <c r="B33" s="2" t="s">
        <v>41</v>
      </c>
      <c r="C33" s="15">
        <v>6</v>
      </c>
      <c r="D33" s="50" t="s">
        <v>42</v>
      </c>
      <c r="E33" s="13">
        <v>67</v>
      </c>
      <c r="F33" s="13">
        <v>0</v>
      </c>
      <c r="G33" s="13">
        <v>0</v>
      </c>
      <c r="H33" s="83">
        <f t="shared" si="8"/>
        <v>67</v>
      </c>
      <c r="I33" s="105">
        <f>H33+'09.09'!I33</f>
        <v>4720</v>
      </c>
      <c r="J33" s="16">
        <v>5</v>
      </c>
      <c r="K33" s="16">
        <v>2</v>
      </c>
      <c r="L33" s="16">
        <v>0</v>
      </c>
      <c r="M33" s="17">
        <f t="shared" si="9"/>
        <v>4519</v>
      </c>
      <c r="N33" s="86">
        <v>196</v>
      </c>
      <c r="O33" s="3"/>
      <c r="P33" s="3"/>
      <c r="Q33" s="3"/>
      <c r="R33" s="3"/>
    </row>
    <row r="34" spans="1:18" x14ac:dyDescent="0.3">
      <c r="A34" s="1">
        <f t="shared" si="4"/>
        <v>43718</v>
      </c>
      <c r="B34" s="2" t="s">
        <v>43</v>
      </c>
      <c r="C34" s="15">
        <v>7</v>
      </c>
      <c r="D34" s="50" t="s">
        <v>44</v>
      </c>
      <c r="E34" s="13">
        <v>4</v>
      </c>
      <c r="F34" s="13">
        <v>0</v>
      </c>
      <c r="G34" s="13">
        <v>0</v>
      </c>
      <c r="H34" s="83">
        <f t="shared" si="8"/>
        <v>4</v>
      </c>
      <c r="I34" s="105">
        <f>H34+'09.09'!I34</f>
        <v>839</v>
      </c>
      <c r="J34" s="16">
        <v>0</v>
      </c>
      <c r="K34" s="16">
        <v>0</v>
      </c>
      <c r="L34" s="16">
        <v>0</v>
      </c>
      <c r="M34" s="17">
        <f t="shared" si="9"/>
        <v>807</v>
      </c>
      <c r="N34" s="86">
        <v>32</v>
      </c>
      <c r="O34" s="3"/>
      <c r="P34" s="3"/>
      <c r="Q34" s="3"/>
      <c r="R34" s="3"/>
    </row>
    <row r="35" spans="1:18" x14ac:dyDescent="0.3">
      <c r="A35" s="1">
        <f t="shared" si="4"/>
        <v>43718</v>
      </c>
      <c r="B35" s="2" t="s">
        <v>45</v>
      </c>
      <c r="C35" s="20">
        <v>8</v>
      </c>
      <c r="D35" s="54" t="s">
        <v>46</v>
      </c>
      <c r="E35" s="13">
        <v>13</v>
      </c>
      <c r="F35" s="13">
        <v>0</v>
      </c>
      <c r="G35" s="13">
        <v>0</v>
      </c>
      <c r="H35" s="84">
        <f t="shared" si="8"/>
        <v>13</v>
      </c>
      <c r="I35" s="106">
        <f>H35+'09.09'!I35</f>
        <v>1988</v>
      </c>
      <c r="J35" s="18">
        <v>3</v>
      </c>
      <c r="K35" s="18">
        <v>0</v>
      </c>
      <c r="L35" s="18">
        <v>0</v>
      </c>
      <c r="M35" s="19">
        <f t="shared" si="9"/>
        <v>1902</v>
      </c>
      <c r="N35" s="87">
        <v>83</v>
      </c>
      <c r="O35" s="3"/>
      <c r="P35" s="3"/>
      <c r="Q35" s="3"/>
      <c r="R35" s="3"/>
    </row>
    <row r="36" spans="1:18" x14ac:dyDescent="0.3">
      <c r="A36" s="1">
        <f t="shared" si="4"/>
        <v>43718</v>
      </c>
      <c r="B36" s="2">
        <v>1</v>
      </c>
      <c r="C36" s="103"/>
      <c r="D36" s="22" t="s">
        <v>47</v>
      </c>
      <c r="E36" s="23">
        <f>SUM(E26:E27)</f>
        <v>753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753</v>
      </c>
      <c r="I36" s="23">
        <f t="shared" si="10"/>
        <v>77983</v>
      </c>
      <c r="J36" s="23">
        <f t="shared" si="10"/>
        <v>197</v>
      </c>
      <c r="K36" s="23">
        <f t="shared" si="10"/>
        <v>101</v>
      </c>
      <c r="L36" s="23">
        <f t="shared" si="10"/>
        <v>60</v>
      </c>
      <c r="M36" s="23">
        <f t="shared" si="10"/>
        <v>74714</v>
      </c>
      <c r="N36" s="23">
        <f t="shared" si="10"/>
        <v>3072</v>
      </c>
      <c r="O36" s="3"/>
      <c r="P36" s="3"/>
      <c r="Q36" s="3"/>
      <c r="R36" s="3"/>
    </row>
    <row r="37" spans="1:18" ht="21.6" customHeight="1" x14ac:dyDescent="0.3">
      <c r="A37" s="1">
        <f t="shared" si="4"/>
        <v>43718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43718</v>
      </c>
      <c r="B38" s="64">
        <v>1</v>
      </c>
      <c r="C38" s="69"/>
      <c r="D38" s="306" t="s">
        <v>173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43718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43718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43718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43718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43718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63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314</v>
      </c>
      <c r="O43" s="3"/>
      <c r="P43" s="3"/>
      <c r="Q43" s="3"/>
      <c r="R43" s="3"/>
    </row>
    <row r="44" spans="1:18" ht="58.2" customHeight="1" x14ac:dyDescent="0.3">
      <c r="A44" s="1">
        <f t="shared" si="4"/>
        <v>43718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21" t="s">
        <v>142</v>
      </c>
      <c r="I44" s="65" t="str">
        <f>"me©‡gvU fwZ© 
= "&amp;I75</f>
        <v>me©‡gvU fwZ© 
= 18141</v>
      </c>
      <c r="J44" s="65" t="str">
        <f>"ch©v‡jvPbvi Rb¨ †cÖwiZ g„„Zz¨ 
= "&amp;J75</f>
        <v>ch©v‡jvPbvi Rb¨ †cÖwiZ g„„Zz¨ 
= 96</v>
      </c>
      <c r="K44" s="65" t="str">
        <f>"ch©v‡jvPbv m¤úbœK…Z g„„Zz¨ 
= "&amp;K75</f>
        <v>ch©v‡jvPbv m¤úbœK…Z g„„Zz¨ 
= 71</v>
      </c>
      <c r="L44" s="65" t="str">
        <f>"wbwðZ g„„Zz¨ 
= "&amp;L75</f>
        <v>wbwðZ g„„Zz¨ 
= 47</v>
      </c>
      <c r="M44" s="65" t="str">
        <f>"QvocÎ cÖvß †ivMx
 = "&amp;M75</f>
        <v>QvocÎ cÖvß †ivMx
 = 17731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43718</v>
      </c>
      <c r="B45" s="2" t="s">
        <v>61</v>
      </c>
      <c r="C45" s="28">
        <v>1</v>
      </c>
      <c r="D45" s="48" t="s">
        <v>62</v>
      </c>
      <c r="E45" s="13">
        <v>1</v>
      </c>
      <c r="F45" s="13">
        <v>0</v>
      </c>
      <c r="G45" s="13">
        <v>0</v>
      </c>
      <c r="H45" s="82">
        <f t="shared" ref="H45:H74" si="11">SUM(E45:G45)</f>
        <v>1</v>
      </c>
      <c r="I45" s="104">
        <f>H45+'09.09'!I45</f>
        <v>1139</v>
      </c>
      <c r="J45" s="13">
        <v>3</v>
      </c>
      <c r="K45" s="13">
        <v>2</v>
      </c>
      <c r="L45" s="13">
        <v>1</v>
      </c>
      <c r="M45" s="14">
        <f t="shared" ref="M45:M74" si="12">I45-N45-J45</f>
        <v>1126</v>
      </c>
      <c r="N45" s="85">
        <v>10</v>
      </c>
      <c r="O45" s="3"/>
      <c r="P45" s="3"/>
      <c r="Q45" s="3"/>
      <c r="R45" s="3"/>
    </row>
    <row r="46" spans="1:18" ht="17.55" customHeight="1" x14ac:dyDescent="0.3">
      <c r="A46" s="1">
        <f t="shared" si="4"/>
        <v>43718</v>
      </c>
      <c r="B46" s="2" t="s">
        <v>15</v>
      </c>
      <c r="C46" s="33">
        <v>2</v>
      </c>
      <c r="D46" s="50" t="s">
        <v>16</v>
      </c>
      <c r="E46" s="13">
        <v>0</v>
      </c>
      <c r="F46" s="13">
        <v>0</v>
      </c>
      <c r="G46" s="13">
        <v>0</v>
      </c>
      <c r="H46" s="83">
        <f t="shared" si="11"/>
        <v>0</v>
      </c>
      <c r="I46" s="105">
        <f>H46+'09.09'!I46</f>
        <v>1693</v>
      </c>
      <c r="J46" s="16">
        <v>10</v>
      </c>
      <c r="K46" s="16">
        <v>6</v>
      </c>
      <c r="L46" s="16">
        <v>4</v>
      </c>
      <c r="M46" s="17">
        <f t="shared" si="12"/>
        <v>1657</v>
      </c>
      <c r="N46" s="86">
        <v>26</v>
      </c>
      <c r="O46" s="3"/>
      <c r="P46" s="3"/>
      <c r="Q46" s="3"/>
      <c r="R46" s="3"/>
    </row>
    <row r="47" spans="1:18" ht="17.55" customHeight="1" x14ac:dyDescent="0.3">
      <c r="A47" s="1">
        <f t="shared" si="4"/>
        <v>43718</v>
      </c>
      <c r="B47" s="2" t="s">
        <v>17</v>
      </c>
      <c r="C47" s="33">
        <v>3</v>
      </c>
      <c r="D47" s="50" t="s">
        <v>18</v>
      </c>
      <c r="E47" s="13">
        <v>2</v>
      </c>
      <c r="F47" s="13">
        <v>0</v>
      </c>
      <c r="G47" s="13">
        <v>0</v>
      </c>
      <c r="H47" s="83">
        <f t="shared" si="11"/>
        <v>2</v>
      </c>
      <c r="I47" s="105">
        <f>H47+'09.09'!I47</f>
        <v>614</v>
      </c>
      <c r="J47" s="16">
        <v>4</v>
      </c>
      <c r="K47" s="16">
        <v>2</v>
      </c>
      <c r="L47" s="16">
        <v>1</v>
      </c>
      <c r="M47" s="17">
        <f t="shared" si="12"/>
        <v>600</v>
      </c>
      <c r="N47" s="86">
        <v>10</v>
      </c>
      <c r="O47" s="3"/>
      <c r="P47" s="3"/>
      <c r="Q47" s="3"/>
      <c r="R47" s="3"/>
    </row>
    <row r="48" spans="1:18" ht="17.55" customHeight="1" x14ac:dyDescent="0.3">
      <c r="A48" s="1">
        <f t="shared" si="4"/>
        <v>43718</v>
      </c>
      <c r="B48" s="2" t="s">
        <v>63</v>
      </c>
      <c r="C48" s="33">
        <v>4</v>
      </c>
      <c r="D48" s="50" t="s">
        <v>64</v>
      </c>
      <c r="E48" s="13">
        <v>3</v>
      </c>
      <c r="F48" s="13">
        <v>0</v>
      </c>
      <c r="G48" s="13">
        <v>0</v>
      </c>
      <c r="H48" s="83">
        <f t="shared" si="11"/>
        <v>3</v>
      </c>
      <c r="I48" s="105">
        <f>H48+'09.09'!I48</f>
        <v>690</v>
      </c>
      <c r="J48" s="16">
        <v>7</v>
      </c>
      <c r="K48" s="16">
        <v>5</v>
      </c>
      <c r="L48" s="16">
        <v>3</v>
      </c>
      <c r="M48" s="17">
        <f t="shared" si="12"/>
        <v>673</v>
      </c>
      <c r="N48" s="86">
        <v>10</v>
      </c>
      <c r="O48" s="3"/>
      <c r="P48" s="3"/>
      <c r="Q48" s="3"/>
      <c r="R48" s="3"/>
    </row>
    <row r="49" spans="1:18" ht="17.55" customHeight="1" x14ac:dyDescent="0.3">
      <c r="A49" s="1">
        <f t="shared" si="4"/>
        <v>43718</v>
      </c>
      <c r="B49" s="2" t="s">
        <v>65</v>
      </c>
      <c r="C49" s="33">
        <v>5</v>
      </c>
      <c r="D49" s="50" t="s">
        <v>66</v>
      </c>
      <c r="E49" s="13">
        <v>3</v>
      </c>
      <c r="F49" s="13">
        <v>0</v>
      </c>
      <c r="G49" s="13">
        <v>0</v>
      </c>
      <c r="H49" s="83">
        <f t="shared" si="11"/>
        <v>3</v>
      </c>
      <c r="I49" s="105">
        <f>H49+'09.09'!I49</f>
        <v>844</v>
      </c>
      <c r="J49" s="16">
        <v>10</v>
      </c>
      <c r="K49" s="16">
        <v>10</v>
      </c>
      <c r="L49" s="16">
        <v>10</v>
      </c>
      <c r="M49" s="17">
        <f t="shared" si="12"/>
        <v>821</v>
      </c>
      <c r="N49" s="86">
        <v>13</v>
      </c>
      <c r="O49" s="3"/>
      <c r="P49" s="3"/>
      <c r="Q49" s="3"/>
      <c r="R49" s="3"/>
    </row>
    <row r="50" spans="1:18" ht="17.55" customHeight="1" x14ac:dyDescent="0.3">
      <c r="A50" s="1">
        <f t="shared" si="4"/>
        <v>43718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H50+'09.09'!I50</f>
        <v>93</v>
      </c>
      <c r="J50" s="16"/>
      <c r="K50" s="16"/>
      <c r="L50" s="16">
        <v>0</v>
      </c>
      <c r="M50" s="17">
        <f t="shared" si="12"/>
        <v>92</v>
      </c>
      <c r="N50" s="86">
        <v>1</v>
      </c>
      <c r="O50" s="3"/>
      <c r="P50" s="3"/>
      <c r="Q50" s="3"/>
      <c r="R50" s="3"/>
    </row>
    <row r="51" spans="1:18" ht="17.55" customHeight="1" x14ac:dyDescent="0.3">
      <c r="A51" s="1">
        <f t="shared" si="4"/>
        <v>43718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H51+'09.09'!I51</f>
        <v>264</v>
      </c>
      <c r="J51" s="16">
        <v>2</v>
      </c>
      <c r="K51" s="16">
        <v>2</v>
      </c>
      <c r="L51" s="16">
        <v>1</v>
      </c>
      <c r="M51" s="17">
        <f t="shared" si="12"/>
        <v>262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43718</v>
      </c>
      <c r="B52" s="2" t="s">
        <v>71</v>
      </c>
      <c r="C52" s="33">
        <v>8</v>
      </c>
      <c r="D52" s="50" t="s">
        <v>72</v>
      </c>
      <c r="E52" s="13">
        <v>4</v>
      </c>
      <c r="F52" s="13">
        <v>0</v>
      </c>
      <c r="G52" s="13">
        <v>0</v>
      </c>
      <c r="H52" s="83">
        <f t="shared" si="11"/>
        <v>4</v>
      </c>
      <c r="I52" s="105">
        <f>H52+'09.09'!I52</f>
        <v>313</v>
      </c>
      <c r="J52" s="16">
        <v>1</v>
      </c>
      <c r="K52" s="16">
        <v>1</v>
      </c>
      <c r="L52" s="16">
        <v>1</v>
      </c>
      <c r="M52" s="17">
        <f t="shared" si="12"/>
        <v>292</v>
      </c>
      <c r="N52" s="86">
        <v>20</v>
      </c>
      <c r="O52" s="3"/>
      <c r="P52" s="3"/>
      <c r="Q52" s="3"/>
      <c r="R52" s="3"/>
    </row>
    <row r="53" spans="1:18" ht="17.55" customHeight="1" x14ac:dyDescent="0.3">
      <c r="A53" s="1">
        <f t="shared" si="4"/>
        <v>43718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H53+'09.09'!I53</f>
        <v>205</v>
      </c>
      <c r="J53" s="16">
        <v>1</v>
      </c>
      <c r="K53" s="16">
        <v>1</v>
      </c>
      <c r="L53" s="16">
        <v>0</v>
      </c>
      <c r="M53" s="17">
        <f t="shared" si="12"/>
        <v>204</v>
      </c>
      <c r="N53" s="86">
        <v>0</v>
      </c>
      <c r="O53" s="3"/>
      <c r="P53" s="3"/>
      <c r="Q53" s="3"/>
      <c r="R53" s="3"/>
    </row>
    <row r="54" spans="1:18" ht="17.55" customHeight="1" x14ac:dyDescent="0.3">
      <c r="A54" s="1">
        <f t="shared" si="4"/>
        <v>43718</v>
      </c>
      <c r="B54" s="2" t="s">
        <v>75</v>
      </c>
      <c r="C54" s="33">
        <v>10</v>
      </c>
      <c r="D54" s="50" t="s">
        <v>76</v>
      </c>
      <c r="E54" s="13">
        <v>7</v>
      </c>
      <c r="F54" s="13">
        <v>0</v>
      </c>
      <c r="G54" s="13">
        <v>0</v>
      </c>
      <c r="H54" s="83">
        <f t="shared" si="11"/>
        <v>7</v>
      </c>
      <c r="I54" s="105">
        <f>H54+'09.09'!I54</f>
        <v>1536</v>
      </c>
      <c r="J54" s="16">
        <v>1</v>
      </c>
      <c r="K54" s="16">
        <v>0</v>
      </c>
      <c r="L54" s="16">
        <v>0</v>
      </c>
      <c r="M54" s="17">
        <f t="shared" si="12"/>
        <v>1520</v>
      </c>
      <c r="N54" s="86">
        <v>15</v>
      </c>
      <c r="O54" s="3"/>
      <c r="P54" s="3"/>
      <c r="Q54" s="3"/>
      <c r="R54" s="3"/>
    </row>
    <row r="55" spans="1:18" ht="17.55" customHeight="1" x14ac:dyDescent="0.3">
      <c r="A55" s="1">
        <f t="shared" si="4"/>
        <v>43718</v>
      </c>
      <c r="B55" s="2" t="s">
        <v>77</v>
      </c>
      <c r="C55" s="33">
        <v>11</v>
      </c>
      <c r="D55" s="52" t="s">
        <v>78</v>
      </c>
      <c r="E55" s="13">
        <v>3</v>
      </c>
      <c r="F55" s="13">
        <v>0</v>
      </c>
      <c r="G55" s="13">
        <v>0</v>
      </c>
      <c r="H55" s="83">
        <f t="shared" si="11"/>
        <v>3</v>
      </c>
      <c r="I55" s="105">
        <f>H55+'09.09'!I55</f>
        <v>212</v>
      </c>
      <c r="J55" s="16"/>
      <c r="K55" s="16"/>
      <c r="L55" s="16">
        <v>0</v>
      </c>
      <c r="M55" s="17">
        <f t="shared" si="12"/>
        <v>206</v>
      </c>
      <c r="N55" s="86">
        <v>6</v>
      </c>
      <c r="O55" s="3"/>
      <c r="P55" s="3"/>
      <c r="Q55" s="3"/>
      <c r="R55" s="3"/>
    </row>
    <row r="56" spans="1:18" ht="17.55" customHeight="1" x14ac:dyDescent="0.3">
      <c r="A56" s="1">
        <f t="shared" si="4"/>
        <v>43718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H56+'09.09'!I56</f>
        <v>135</v>
      </c>
      <c r="J56" s="16">
        <v>1</v>
      </c>
      <c r="K56" s="16">
        <v>0</v>
      </c>
      <c r="L56" s="16">
        <v>0</v>
      </c>
      <c r="M56" s="17">
        <f t="shared" si="12"/>
        <v>134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43718</v>
      </c>
      <c r="B57" s="2" t="s">
        <v>81</v>
      </c>
      <c r="C57" s="33">
        <v>13</v>
      </c>
      <c r="D57" s="50" t="s">
        <v>82</v>
      </c>
      <c r="E57" s="13">
        <v>4</v>
      </c>
      <c r="F57" s="13">
        <v>0</v>
      </c>
      <c r="G57" s="13">
        <v>0</v>
      </c>
      <c r="H57" s="83">
        <f t="shared" si="11"/>
        <v>4</v>
      </c>
      <c r="I57" s="105">
        <f>H57+'09.09'!I57</f>
        <v>621</v>
      </c>
      <c r="J57" s="16">
        <v>4</v>
      </c>
      <c r="K57" s="16">
        <v>3</v>
      </c>
      <c r="L57" s="16">
        <v>0</v>
      </c>
      <c r="M57" s="17">
        <f t="shared" si="12"/>
        <v>600</v>
      </c>
      <c r="N57" s="86">
        <v>17</v>
      </c>
      <c r="O57" s="3"/>
      <c r="P57" s="3"/>
      <c r="Q57" s="3"/>
      <c r="R57" s="3"/>
    </row>
    <row r="58" spans="1:18" ht="17.55" customHeight="1" x14ac:dyDescent="0.3">
      <c r="A58" s="1">
        <f t="shared" si="4"/>
        <v>43718</v>
      </c>
      <c r="B58" s="2" t="s">
        <v>83</v>
      </c>
      <c r="C58" s="33">
        <v>14</v>
      </c>
      <c r="D58" s="50" t="s">
        <v>84</v>
      </c>
      <c r="E58" s="13">
        <v>5</v>
      </c>
      <c r="F58" s="13">
        <v>0</v>
      </c>
      <c r="G58" s="13">
        <v>0</v>
      </c>
      <c r="H58" s="83">
        <f t="shared" si="11"/>
        <v>5</v>
      </c>
      <c r="I58" s="105">
        <f>H58+'09.09'!I58</f>
        <v>1265</v>
      </c>
      <c r="J58" s="16">
        <v>6</v>
      </c>
      <c r="K58" s="16">
        <v>3</v>
      </c>
      <c r="L58" s="16">
        <v>2</v>
      </c>
      <c r="M58" s="17">
        <f t="shared" si="12"/>
        <v>1234</v>
      </c>
      <c r="N58" s="86">
        <v>25</v>
      </c>
      <c r="O58" s="3"/>
      <c r="P58" s="3"/>
      <c r="Q58" s="3"/>
      <c r="R58" s="3"/>
    </row>
    <row r="59" spans="1:18" ht="17.55" customHeight="1" x14ac:dyDescent="0.3">
      <c r="A59" s="1">
        <f t="shared" si="4"/>
        <v>43718</v>
      </c>
      <c r="B59" s="2" t="s">
        <v>85</v>
      </c>
      <c r="C59" s="33">
        <v>15</v>
      </c>
      <c r="D59" s="50" t="s">
        <v>86</v>
      </c>
      <c r="E59" s="13">
        <v>3</v>
      </c>
      <c r="F59" s="13">
        <v>0</v>
      </c>
      <c r="G59" s="13">
        <v>0</v>
      </c>
      <c r="H59" s="83">
        <f t="shared" si="11"/>
        <v>3</v>
      </c>
      <c r="I59" s="105">
        <f>H59+'09.09'!I59</f>
        <v>706</v>
      </c>
      <c r="J59" s="16">
        <v>8</v>
      </c>
      <c r="K59" s="16">
        <v>7</v>
      </c>
      <c r="L59" s="16">
        <v>6</v>
      </c>
      <c r="M59" s="17">
        <f t="shared" si="12"/>
        <v>692</v>
      </c>
      <c r="N59" s="86">
        <v>6</v>
      </c>
      <c r="O59" s="3"/>
      <c r="P59" s="3"/>
      <c r="Q59" s="3"/>
      <c r="R59" s="3"/>
    </row>
    <row r="60" spans="1:18" ht="17.55" customHeight="1" x14ac:dyDescent="0.3">
      <c r="A60" s="1">
        <f t="shared" si="4"/>
        <v>43718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H60+'09.09'!I60</f>
        <v>332</v>
      </c>
      <c r="J60" s="16"/>
      <c r="K60" s="16"/>
      <c r="L60" s="16">
        <v>0</v>
      </c>
      <c r="M60" s="17">
        <f t="shared" si="12"/>
        <v>328</v>
      </c>
      <c r="N60" s="86">
        <v>4</v>
      </c>
      <c r="O60" s="3"/>
      <c r="P60" s="3"/>
      <c r="Q60" s="3"/>
      <c r="R60" s="3"/>
    </row>
    <row r="61" spans="1:18" ht="17.55" customHeight="1" x14ac:dyDescent="0.3">
      <c r="A61" s="1">
        <f t="shared" si="4"/>
        <v>43718</v>
      </c>
      <c r="B61" s="2" t="s">
        <v>89</v>
      </c>
      <c r="C61" s="33">
        <v>17</v>
      </c>
      <c r="D61" s="52" t="s">
        <v>90</v>
      </c>
      <c r="E61" s="13">
        <v>1</v>
      </c>
      <c r="F61" s="13">
        <v>0</v>
      </c>
      <c r="G61" s="13">
        <v>0</v>
      </c>
      <c r="H61" s="83">
        <f t="shared" si="11"/>
        <v>1</v>
      </c>
      <c r="I61" s="105">
        <f>H61+'09.09'!I61</f>
        <v>430</v>
      </c>
      <c r="J61" s="16"/>
      <c r="K61" s="16"/>
      <c r="L61" s="16">
        <v>0</v>
      </c>
      <c r="M61" s="17">
        <f t="shared" si="12"/>
        <v>417</v>
      </c>
      <c r="N61" s="86">
        <v>13</v>
      </c>
      <c r="O61" s="3"/>
      <c r="P61" s="3"/>
      <c r="Q61" s="3"/>
      <c r="R61" s="3"/>
    </row>
    <row r="62" spans="1:18" ht="17.55" customHeight="1" x14ac:dyDescent="0.3">
      <c r="A62" s="1">
        <f t="shared" si="4"/>
        <v>43718</v>
      </c>
      <c r="B62" s="2" t="s">
        <v>91</v>
      </c>
      <c r="C62" s="33">
        <v>18</v>
      </c>
      <c r="D62" s="50" t="s">
        <v>92</v>
      </c>
      <c r="E62" s="13">
        <v>0</v>
      </c>
      <c r="F62" s="13">
        <v>0</v>
      </c>
      <c r="G62" s="13">
        <v>0</v>
      </c>
      <c r="H62" s="83">
        <f t="shared" si="11"/>
        <v>0</v>
      </c>
      <c r="I62" s="105">
        <f>H62+'09.09'!I62</f>
        <v>805</v>
      </c>
      <c r="J62" s="16"/>
      <c r="K62" s="16"/>
      <c r="L62" s="16">
        <v>0</v>
      </c>
      <c r="M62" s="17">
        <f t="shared" si="12"/>
        <v>790</v>
      </c>
      <c r="N62" s="86">
        <v>15</v>
      </c>
      <c r="O62" s="3"/>
      <c r="P62" s="3"/>
      <c r="Q62" s="3"/>
      <c r="R62" s="3"/>
    </row>
    <row r="63" spans="1:18" ht="17.55" customHeight="1" x14ac:dyDescent="0.3">
      <c r="A63" s="1">
        <f t="shared" si="4"/>
        <v>43718</v>
      </c>
      <c r="B63" s="2" t="s">
        <v>93</v>
      </c>
      <c r="C63" s="33">
        <v>19</v>
      </c>
      <c r="D63" s="50" t="s">
        <v>94</v>
      </c>
      <c r="E63" s="13">
        <v>2</v>
      </c>
      <c r="F63" s="13">
        <v>0</v>
      </c>
      <c r="G63" s="13">
        <v>0</v>
      </c>
      <c r="H63" s="83">
        <f t="shared" si="11"/>
        <v>2</v>
      </c>
      <c r="I63" s="105">
        <f>H63+'09.09'!I63</f>
        <v>749</v>
      </c>
      <c r="J63" s="16">
        <v>5</v>
      </c>
      <c r="K63" s="16">
        <v>4</v>
      </c>
      <c r="L63" s="16">
        <v>4</v>
      </c>
      <c r="M63" s="17">
        <f t="shared" si="12"/>
        <v>727</v>
      </c>
      <c r="N63" s="86">
        <v>17</v>
      </c>
      <c r="O63" s="3"/>
      <c r="P63" s="3"/>
      <c r="Q63" s="3"/>
      <c r="R63" s="3"/>
    </row>
    <row r="64" spans="1:18" ht="17.55" customHeight="1" x14ac:dyDescent="0.3">
      <c r="A64" s="1">
        <f t="shared" si="4"/>
        <v>43718</v>
      </c>
      <c r="B64" s="2" t="s">
        <v>95</v>
      </c>
      <c r="C64" s="33">
        <v>20</v>
      </c>
      <c r="D64" s="50" t="s">
        <v>96</v>
      </c>
      <c r="E64" s="13">
        <v>6</v>
      </c>
      <c r="F64" s="13">
        <v>0</v>
      </c>
      <c r="G64" s="13">
        <v>0</v>
      </c>
      <c r="H64" s="83">
        <f t="shared" si="11"/>
        <v>6</v>
      </c>
      <c r="I64" s="105">
        <f>H64+'09.09'!I64</f>
        <v>913</v>
      </c>
      <c r="J64" s="16"/>
      <c r="K64" s="16"/>
      <c r="L64" s="16">
        <v>0</v>
      </c>
      <c r="M64" s="17">
        <f t="shared" si="12"/>
        <v>887</v>
      </c>
      <c r="N64" s="86">
        <v>26</v>
      </c>
      <c r="O64" s="3"/>
      <c r="P64" s="3"/>
      <c r="Q64" s="3"/>
      <c r="R64" s="3"/>
    </row>
    <row r="65" spans="1:18" ht="17.55" customHeight="1" x14ac:dyDescent="0.3">
      <c r="A65" s="1">
        <f t="shared" si="4"/>
        <v>43718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H65+'09.09'!I65</f>
        <v>459</v>
      </c>
      <c r="J65" s="16">
        <v>4</v>
      </c>
      <c r="K65" s="16">
        <v>4</v>
      </c>
      <c r="L65" s="16">
        <v>4</v>
      </c>
      <c r="M65" s="17">
        <f t="shared" si="12"/>
        <v>455</v>
      </c>
      <c r="N65" s="86">
        <v>0</v>
      </c>
      <c r="O65" s="3"/>
      <c r="P65" s="3"/>
      <c r="Q65" s="3"/>
      <c r="R65" s="3"/>
    </row>
    <row r="66" spans="1:18" ht="17.55" customHeight="1" x14ac:dyDescent="0.3">
      <c r="A66" s="1">
        <f t="shared" si="4"/>
        <v>43718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H66+'09.09'!I66</f>
        <v>302</v>
      </c>
      <c r="J66" s="16">
        <v>7</v>
      </c>
      <c r="K66" s="16">
        <v>6</v>
      </c>
      <c r="L66" s="16">
        <v>3</v>
      </c>
      <c r="M66" s="17">
        <f t="shared" si="12"/>
        <v>295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43718</v>
      </c>
      <c r="B67" s="2" t="s">
        <v>101</v>
      </c>
      <c r="C67" s="33">
        <v>23</v>
      </c>
      <c r="D67" s="50" t="s">
        <v>102</v>
      </c>
      <c r="E67" s="13">
        <v>2</v>
      </c>
      <c r="F67" s="13">
        <v>0</v>
      </c>
      <c r="G67" s="13">
        <v>0</v>
      </c>
      <c r="H67" s="83">
        <f t="shared" si="11"/>
        <v>2</v>
      </c>
      <c r="I67" s="105">
        <f>H67+'09.09'!I67</f>
        <v>650</v>
      </c>
      <c r="J67" s="16">
        <v>5</v>
      </c>
      <c r="K67" s="16">
        <v>4</v>
      </c>
      <c r="L67" s="16">
        <v>4</v>
      </c>
      <c r="M67" s="17">
        <f t="shared" si="12"/>
        <v>630</v>
      </c>
      <c r="N67" s="86">
        <v>15</v>
      </c>
      <c r="O67" s="3"/>
      <c r="P67" s="3"/>
      <c r="Q67" s="3"/>
      <c r="R67" s="3"/>
    </row>
    <row r="68" spans="1:18" ht="17.55" customHeight="1" x14ac:dyDescent="0.3">
      <c r="A68" s="1">
        <f t="shared" si="4"/>
        <v>43718</v>
      </c>
      <c r="B68" s="2" t="s">
        <v>103</v>
      </c>
      <c r="C68" s="33">
        <v>24</v>
      </c>
      <c r="D68" s="50" t="s">
        <v>104</v>
      </c>
      <c r="E68" s="13">
        <v>1</v>
      </c>
      <c r="F68" s="13">
        <v>0</v>
      </c>
      <c r="G68" s="13">
        <v>0</v>
      </c>
      <c r="H68" s="83">
        <f t="shared" si="11"/>
        <v>1</v>
      </c>
      <c r="I68" s="105">
        <f>H68+'09.09'!I68</f>
        <v>347</v>
      </c>
      <c r="J68" s="16">
        <v>2</v>
      </c>
      <c r="K68" s="16">
        <v>2</v>
      </c>
      <c r="L68" s="16">
        <v>0</v>
      </c>
      <c r="M68" s="17">
        <f t="shared" si="12"/>
        <v>341</v>
      </c>
      <c r="N68" s="86">
        <v>4</v>
      </c>
      <c r="O68" s="3"/>
      <c r="P68" s="3"/>
      <c r="Q68" s="3"/>
      <c r="R68" s="3"/>
    </row>
    <row r="69" spans="1:18" ht="17.55" customHeight="1" x14ac:dyDescent="0.3">
      <c r="A69" s="1">
        <f t="shared" si="4"/>
        <v>43718</v>
      </c>
      <c r="B69" s="2" t="s">
        <v>105</v>
      </c>
      <c r="C69" s="33">
        <v>25</v>
      </c>
      <c r="D69" s="50" t="s">
        <v>106</v>
      </c>
      <c r="E69" s="13">
        <v>9</v>
      </c>
      <c r="F69" s="13">
        <v>0</v>
      </c>
      <c r="G69" s="13">
        <v>0</v>
      </c>
      <c r="H69" s="83">
        <f t="shared" si="11"/>
        <v>9</v>
      </c>
      <c r="I69" s="105">
        <f>H69+'09.09'!I69</f>
        <v>732</v>
      </c>
      <c r="J69" s="16">
        <v>2</v>
      </c>
      <c r="K69" s="16">
        <v>1</v>
      </c>
      <c r="L69" s="16">
        <v>0</v>
      </c>
      <c r="M69" s="17">
        <f t="shared" si="12"/>
        <v>703</v>
      </c>
      <c r="N69" s="86">
        <v>27</v>
      </c>
      <c r="O69" s="3"/>
      <c r="P69" s="3"/>
      <c r="Q69" s="3"/>
      <c r="R69" s="3"/>
    </row>
    <row r="70" spans="1:18" ht="17.55" customHeight="1" x14ac:dyDescent="0.3">
      <c r="A70" s="1">
        <f t="shared" si="4"/>
        <v>43718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H70+'09.09'!I70</f>
        <v>706</v>
      </c>
      <c r="J70" s="16">
        <v>2</v>
      </c>
      <c r="K70" s="16">
        <v>2</v>
      </c>
      <c r="L70" s="16">
        <v>0</v>
      </c>
      <c r="M70" s="17">
        <f t="shared" si="12"/>
        <v>692</v>
      </c>
      <c r="N70" s="86">
        <v>12</v>
      </c>
      <c r="O70" s="3"/>
      <c r="P70" s="3"/>
      <c r="Q70" s="3"/>
      <c r="R70" s="3"/>
    </row>
    <row r="71" spans="1:18" ht="17.55" customHeight="1" x14ac:dyDescent="0.3">
      <c r="A71" s="1">
        <f t="shared" si="4"/>
        <v>43718</v>
      </c>
      <c r="B71" s="2" t="s">
        <v>109</v>
      </c>
      <c r="C71" s="33">
        <v>27</v>
      </c>
      <c r="D71" s="50" t="s">
        <v>110</v>
      </c>
      <c r="E71" s="13">
        <v>2</v>
      </c>
      <c r="F71" s="13">
        <v>0</v>
      </c>
      <c r="G71" s="13">
        <v>0</v>
      </c>
      <c r="H71" s="83">
        <f t="shared" si="11"/>
        <v>2</v>
      </c>
      <c r="I71" s="105">
        <f>H71+'09.09'!I71</f>
        <v>741</v>
      </c>
      <c r="J71" s="16"/>
      <c r="K71" s="16"/>
      <c r="L71" s="16">
        <v>0</v>
      </c>
      <c r="M71" s="17">
        <f t="shared" si="12"/>
        <v>733</v>
      </c>
      <c r="N71" s="86">
        <v>8</v>
      </c>
      <c r="O71" s="3"/>
      <c r="P71" s="3"/>
      <c r="Q71" s="3"/>
      <c r="R71" s="3"/>
    </row>
    <row r="72" spans="1:18" ht="17.55" customHeight="1" x14ac:dyDescent="0.3">
      <c r="A72" s="1">
        <f t="shared" si="4"/>
        <v>43718</v>
      </c>
      <c r="B72" s="2" t="s">
        <v>111</v>
      </c>
      <c r="C72" s="33">
        <v>28</v>
      </c>
      <c r="D72" s="50" t="s">
        <v>112</v>
      </c>
      <c r="E72" s="13">
        <v>2</v>
      </c>
      <c r="F72" s="13">
        <v>0</v>
      </c>
      <c r="G72" s="13">
        <v>0</v>
      </c>
      <c r="H72" s="83">
        <f t="shared" si="11"/>
        <v>2</v>
      </c>
      <c r="I72" s="105">
        <f>H72+'09.09'!I72</f>
        <v>261</v>
      </c>
      <c r="J72" s="16"/>
      <c r="K72" s="16"/>
      <c r="L72" s="16">
        <v>0</v>
      </c>
      <c r="M72" s="17">
        <f t="shared" si="12"/>
        <v>254</v>
      </c>
      <c r="N72" s="86">
        <v>7</v>
      </c>
      <c r="O72" s="3"/>
      <c r="P72" s="3"/>
      <c r="Q72" s="3"/>
      <c r="R72" s="3"/>
    </row>
    <row r="73" spans="1:18" ht="17.55" customHeight="1" x14ac:dyDescent="0.3">
      <c r="A73" s="1">
        <f t="shared" si="4"/>
        <v>43718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H73+'09.09'!I73</f>
        <v>376</v>
      </c>
      <c r="J73" s="16">
        <v>3</v>
      </c>
      <c r="K73" s="16">
        <v>1</v>
      </c>
      <c r="L73" s="16">
        <v>1</v>
      </c>
      <c r="M73" s="17">
        <f t="shared" si="12"/>
        <v>366</v>
      </c>
      <c r="N73" s="86">
        <v>7</v>
      </c>
      <c r="O73" s="3"/>
      <c r="P73" s="3"/>
      <c r="Q73" s="3"/>
      <c r="R73" s="3"/>
    </row>
    <row r="74" spans="1:18" ht="17.55" customHeight="1" x14ac:dyDescent="0.3">
      <c r="A74" s="1">
        <f t="shared" si="4"/>
        <v>43718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H74+'09.09'!I74</f>
        <v>8</v>
      </c>
      <c r="J74" s="18">
        <v>8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43718</v>
      </c>
      <c r="B75" s="2">
        <v>1</v>
      </c>
      <c r="C75" s="29"/>
      <c r="D75" s="22" t="s">
        <v>117</v>
      </c>
      <c r="E75" s="23">
        <f>SUM(E45:E74)</f>
        <v>63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63</v>
      </c>
      <c r="I75" s="23">
        <f t="shared" si="13"/>
        <v>18141</v>
      </c>
      <c r="J75" s="23">
        <f t="shared" si="13"/>
        <v>96</v>
      </c>
      <c r="K75" s="23">
        <f t="shared" si="13"/>
        <v>71</v>
      </c>
      <c r="L75" s="23">
        <f t="shared" si="13"/>
        <v>47</v>
      </c>
      <c r="M75" s="23">
        <f t="shared" si="13"/>
        <v>17731</v>
      </c>
      <c r="N75" s="23">
        <f t="shared" si="13"/>
        <v>314</v>
      </c>
      <c r="O75" s="3"/>
      <c r="P75" s="3"/>
      <c r="Q75" s="3"/>
      <c r="R75" s="3"/>
    </row>
    <row r="76" spans="1:18" ht="17.55" customHeight="1" x14ac:dyDescent="0.3">
      <c r="A76" s="1">
        <f t="shared" si="4"/>
        <v>43718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43718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43718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43718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43718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43718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43718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43718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43718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43718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43718</v>
      </c>
      <c r="B86" s="2">
        <v>1</v>
      </c>
      <c r="E86" s="30"/>
    </row>
    <row r="87" spans="1:14" x14ac:dyDescent="0.3">
      <c r="A87" s="1">
        <f t="shared" si="4"/>
        <v>43718</v>
      </c>
      <c r="B87" s="2">
        <v>1</v>
      </c>
      <c r="E87" s="30"/>
    </row>
    <row r="88" spans="1:14" x14ac:dyDescent="0.3">
      <c r="A88" s="1">
        <f t="shared" si="4"/>
        <v>43718</v>
      </c>
      <c r="B88" s="2">
        <v>1</v>
      </c>
      <c r="E88" s="30"/>
    </row>
    <row r="89" spans="1:14" x14ac:dyDescent="0.3">
      <c r="A89" s="1">
        <f t="shared" ref="A89" si="14">$N$3</f>
        <v>43718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J31" sqref="J31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43717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43717</v>
      </c>
      <c r="B2" s="2">
        <v>1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41"/>
      <c r="N2" s="119"/>
    </row>
    <row r="3" spans="1:20" ht="17.399999999999999" x14ac:dyDescent="0.3">
      <c r="A3" s="1">
        <f t="shared" si="0"/>
        <v>43717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43717</v>
      </c>
      <c r="O3" s="3"/>
      <c r="P3" s="3"/>
      <c r="Q3" s="3"/>
      <c r="R3" s="3"/>
    </row>
    <row r="4" spans="1:20" ht="17.399999999999999" x14ac:dyDescent="0.3">
      <c r="A4" s="1">
        <f t="shared" si="0"/>
        <v>43717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43717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43717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43717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43717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43717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716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3091</v>
      </c>
      <c r="O9" s="3"/>
      <c r="P9" s="3"/>
      <c r="Q9" s="40" t="str">
        <f>"24 N›Uvq ?? msL¨v = "&amp;H36</f>
        <v>24 N›Uvq ?? msL¨v = 716</v>
      </c>
    </row>
    <row r="10" spans="1:20" ht="57.6" x14ac:dyDescent="0.3">
      <c r="A10" s="1">
        <f t="shared" si="0"/>
        <v>43717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20" t="s">
        <v>142</v>
      </c>
      <c r="I10" s="65" t="str">
        <f>"me©‡gvU fwZ©
= "&amp;I36</f>
        <v>me©‡gvU fwZ©
= 77230</v>
      </c>
      <c r="J10" s="65" t="str">
        <f>"ch©v‡jvPbvi Rb¨ †cÖwiZ g„„Zz¨ 
= "&amp;J36</f>
        <v>ch©v‡jvPbvi Rb¨ †cÖwiZ g„„Zz¨ 
= 197</v>
      </c>
      <c r="K10" s="65" t="str">
        <f>"ch©v‡jvPbv m¤úbœK…Z g„„Zz¨ 
= "&amp;K36</f>
        <v>ch©v‡jvPbv m¤úbœK…Z g„„Zz¨ 
= 101</v>
      </c>
      <c r="L10" s="65" t="str">
        <f>"wbwðZ g„„Zz¨ 
= "&amp;L36</f>
        <v>wbwðZ g„„Zz¨ 
= 60</v>
      </c>
      <c r="M10" s="65" t="str">
        <f>"QvocÎ cÖvß †ivMx
 = "&amp;M36</f>
        <v>QvocÎ cÖvß †ivMx
 = 73942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43717</v>
      </c>
      <c r="B11" s="2" t="s">
        <v>9</v>
      </c>
      <c r="C11" s="12">
        <v>1</v>
      </c>
      <c r="D11" s="57" t="s">
        <v>10</v>
      </c>
      <c r="E11" s="13">
        <v>79</v>
      </c>
      <c r="F11" s="13">
        <v>0</v>
      </c>
      <c r="G11" s="13">
        <v>0</v>
      </c>
      <c r="H11" s="82">
        <f>SUM(E11:G11)</f>
        <v>79</v>
      </c>
      <c r="I11" s="104">
        <f>H11+'08.09'!I11</f>
        <v>6860</v>
      </c>
      <c r="J11" s="13">
        <v>23</v>
      </c>
      <c r="K11" s="13">
        <v>8</v>
      </c>
      <c r="L11" s="13">
        <v>3</v>
      </c>
      <c r="M11" s="14">
        <f t="shared" ref="M11:M23" si="1">I11-N11-J11</f>
        <v>6556</v>
      </c>
      <c r="N11" s="85">
        <v>281</v>
      </c>
      <c r="O11" s="3"/>
      <c r="P11" s="3"/>
      <c r="Q11" s="3"/>
      <c r="R11" s="3"/>
    </row>
    <row r="12" spans="1:20" x14ac:dyDescent="0.3">
      <c r="A12" s="1">
        <f t="shared" si="0"/>
        <v>43717</v>
      </c>
      <c r="B12" s="2" t="s">
        <v>11</v>
      </c>
      <c r="C12" s="15">
        <v>2</v>
      </c>
      <c r="D12" s="59" t="s">
        <v>144</v>
      </c>
      <c r="E12" s="13">
        <v>57</v>
      </c>
      <c r="F12" s="13">
        <v>0</v>
      </c>
      <c r="G12" s="13">
        <v>0</v>
      </c>
      <c r="H12" s="83">
        <f t="shared" ref="H12:H23" si="2">SUM(E12:G12)</f>
        <v>57</v>
      </c>
      <c r="I12" s="105">
        <f>H12+'08.09'!I12</f>
        <v>3944</v>
      </c>
      <c r="J12" s="16">
        <v>2</v>
      </c>
      <c r="K12" s="16">
        <v>0</v>
      </c>
      <c r="L12" s="16">
        <v>0</v>
      </c>
      <c r="M12" s="17">
        <f t="shared" si="1"/>
        <v>3681</v>
      </c>
      <c r="N12" s="86">
        <v>261</v>
      </c>
      <c r="O12" s="3"/>
      <c r="P12" s="3"/>
      <c r="Q12" s="3"/>
      <c r="R12" s="3"/>
    </row>
    <row r="13" spans="1:20" x14ac:dyDescent="0.3">
      <c r="A13" s="1">
        <f t="shared" si="0"/>
        <v>43717</v>
      </c>
      <c r="B13" s="2" t="s">
        <v>12</v>
      </c>
      <c r="C13" s="15">
        <v>3</v>
      </c>
      <c r="D13" s="59" t="s">
        <v>13</v>
      </c>
      <c r="E13" s="13">
        <v>6</v>
      </c>
      <c r="F13" s="13">
        <v>0</v>
      </c>
      <c r="G13" s="13">
        <v>0</v>
      </c>
      <c r="H13" s="83">
        <f t="shared" si="2"/>
        <v>6</v>
      </c>
      <c r="I13" s="105">
        <f>H13+'08.09'!I13</f>
        <v>1279</v>
      </c>
      <c r="J13" s="16">
        <v>10</v>
      </c>
      <c r="K13" s="16">
        <v>4</v>
      </c>
      <c r="L13" s="16">
        <v>4</v>
      </c>
      <c r="M13" s="17">
        <f t="shared" si="1"/>
        <v>1203</v>
      </c>
      <c r="N13" s="86">
        <v>66</v>
      </c>
      <c r="O13" s="3"/>
      <c r="Q13" s="3"/>
      <c r="R13" s="3"/>
    </row>
    <row r="14" spans="1:20" x14ac:dyDescent="0.3">
      <c r="A14" s="1">
        <f t="shared" si="0"/>
        <v>43717</v>
      </c>
      <c r="B14" s="2" t="s">
        <v>14</v>
      </c>
      <c r="C14" s="15">
        <v>4</v>
      </c>
      <c r="D14" s="59" t="s">
        <v>145</v>
      </c>
      <c r="E14" s="13">
        <v>19</v>
      </c>
      <c r="F14" s="13">
        <v>0</v>
      </c>
      <c r="G14" s="13">
        <v>0</v>
      </c>
      <c r="H14" s="83">
        <f t="shared" si="2"/>
        <v>19</v>
      </c>
      <c r="I14" s="105">
        <f>H14+'08.09'!I14</f>
        <v>3032</v>
      </c>
      <c r="J14" s="16">
        <v>7</v>
      </c>
      <c r="K14" s="16">
        <v>3</v>
      </c>
      <c r="L14" s="16">
        <v>0</v>
      </c>
      <c r="M14" s="17">
        <f t="shared" si="1"/>
        <v>2912</v>
      </c>
      <c r="N14" s="86">
        <v>113</v>
      </c>
      <c r="O14" s="3"/>
      <c r="P14" s="3"/>
      <c r="Q14" s="3"/>
      <c r="R14" s="3"/>
    </row>
    <row r="15" spans="1:20" ht="17.399999999999999" x14ac:dyDescent="0.3">
      <c r="A15" s="1">
        <f t="shared" si="0"/>
        <v>43717</v>
      </c>
      <c r="B15" s="2" t="s">
        <v>19</v>
      </c>
      <c r="C15" s="15">
        <v>5</v>
      </c>
      <c r="D15" s="59" t="s">
        <v>20</v>
      </c>
      <c r="E15" s="13">
        <v>10</v>
      </c>
      <c r="F15" s="13">
        <v>0</v>
      </c>
      <c r="G15" s="13">
        <v>0</v>
      </c>
      <c r="H15" s="83">
        <f t="shared" si="2"/>
        <v>10</v>
      </c>
      <c r="I15" s="105">
        <f>H15+'08.09'!I15</f>
        <v>1296</v>
      </c>
      <c r="J15" s="16">
        <v>3</v>
      </c>
      <c r="K15" s="16">
        <v>0</v>
      </c>
      <c r="L15" s="16">
        <v>0</v>
      </c>
      <c r="M15" s="17">
        <f t="shared" si="1"/>
        <v>1235</v>
      </c>
      <c r="N15" s="86">
        <v>58</v>
      </c>
      <c r="O15" s="3"/>
      <c r="P15" s="3"/>
      <c r="Q15" s="3"/>
      <c r="R15" s="3"/>
    </row>
    <row r="16" spans="1:20" ht="17.399999999999999" x14ac:dyDescent="0.3">
      <c r="A16" s="1">
        <f t="shared" si="0"/>
        <v>43717</v>
      </c>
      <c r="B16" s="2" t="s">
        <v>21</v>
      </c>
      <c r="C16" s="15">
        <v>6</v>
      </c>
      <c r="D16" s="61" t="s">
        <v>22</v>
      </c>
      <c r="E16" s="13">
        <v>1</v>
      </c>
      <c r="F16" s="13">
        <v>0</v>
      </c>
      <c r="G16" s="13">
        <v>0</v>
      </c>
      <c r="H16" s="83">
        <f t="shared" si="2"/>
        <v>1</v>
      </c>
      <c r="I16" s="105">
        <f>H16+'08.09'!I16</f>
        <v>948</v>
      </c>
      <c r="J16" s="16"/>
      <c r="K16" s="16"/>
      <c r="L16" s="16">
        <v>0</v>
      </c>
      <c r="M16" s="17">
        <f t="shared" si="1"/>
        <v>923</v>
      </c>
      <c r="N16" s="86">
        <v>25</v>
      </c>
      <c r="O16" s="3"/>
      <c r="P16" s="3"/>
      <c r="Q16" s="3"/>
      <c r="R16" s="3"/>
    </row>
    <row r="17" spans="1:18" x14ac:dyDescent="0.3">
      <c r="A17" s="1">
        <f t="shared" si="0"/>
        <v>43717</v>
      </c>
      <c r="B17" s="2" t="s">
        <v>23</v>
      </c>
      <c r="C17" s="15">
        <v>7</v>
      </c>
      <c r="D17" s="61" t="s">
        <v>24</v>
      </c>
      <c r="E17" s="13">
        <v>29</v>
      </c>
      <c r="F17" s="13">
        <v>0</v>
      </c>
      <c r="G17" s="13">
        <v>0</v>
      </c>
      <c r="H17" s="83">
        <f t="shared" si="2"/>
        <v>29</v>
      </c>
      <c r="I17" s="105">
        <f>H17+'08.09'!I17</f>
        <v>3500</v>
      </c>
      <c r="J17" s="16">
        <v>15</v>
      </c>
      <c r="K17" s="16">
        <v>3</v>
      </c>
      <c r="L17" s="16">
        <v>1</v>
      </c>
      <c r="M17" s="17">
        <f t="shared" si="1"/>
        <v>3285</v>
      </c>
      <c r="N17" s="86">
        <v>200</v>
      </c>
      <c r="O17" s="3"/>
      <c r="P17" s="3"/>
      <c r="Q17" s="3"/>
      <c r="R17" s="3"/>
    </row>
    <row r="18" spans="1:18" ht="17.399999999999999" x14ac:dyDescent="0.3">
      <c r="A18" s="1">
        <f t="shared" si="0"/>
        <v>43717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H18+'08.09'!I18</f>
        <v>335</v>
      </c>
      <c r="J18" s="16"/>
      <c r="K18" s="16"/>
      <c r="L18" s="16">
        <v>0</v>
      </c>
      <c r="M18" s="17">
        <f t="shared" si="1"/>
        <v>331</v>
      </c>
      <c r="N18" s="86">
        <v>4</v>
      </c>
      <c r="O18" s="3"/>
      <c r="P18" s="3"/>
      <c r="Q18" s="3"/>
      <c r="R18" s="3"/>
    </row>
    <row r="19" spans="1:18" x14ac:dyDescent="0.3">
      <c r="A19" s="1">
        <f t="shared" si="0"/>
        <v>43717</v>
      </c>
      <c r="B19" s="2" t="s">
        <v>27</v>
      </c>
      <c r="C19" s="15">
        <v>9</v>
      </c>
      <c r="D19" s="61" t="s">
        <v>28</v>
      </c>
      <c r="E19" s="13">
        <v>5</v>
      </c>
      <c r="F19" s="13">
        <v>0</v>
      </c>
      <c r="G19" s="13">
        <v>0</v>
      </c>
      <c r="H19" s="83">
        <f t="shared" si="2"/>
        <v>5</v>
      </c>
      <c r="I19" s="105">
        <f>H19+'08.09'!I19</f>
        <v>1535</v>
      </c>
      <c r="J19" s="16">
        <v>0</v>
      </c>
      <c r="K19" s="16">
        <v>0</v>
      </c>
      <c r="L19" s="16">
        <v>0</v>
      </c>
      <c r="M19" s="17">
        <f t="shared" si="1"/>
        <v>1485</v>
      </c>
      <c r="N19" s="86">
        <v>50</v>
      </c>
      <c r="O19" s="3"/>
      <c r="P19" s="3"/>
      <c r="Q19" s="3"/>
      <c r="R19" s="3"/>
    </row>
    <row r="20" spans="1:18" x14ac:dyDescent="0.3">
      <c r="A20" s="1">
        <f t="shared" si="0"/>
        <v>43717</v>
      </c>
      <c r="B20" s="2" t="s">
        <v>29</v>
      </c>
      <c r="C20" s="15">
        <v>10</v>
      </c>
      <c r="D20" s="59" t="s">
        <v>30</v>
      </c>
      <c r="E20" s="13">
        <v>13</v>
      </c>
      <c r="F20" s="13">
        <v>0</v>
      </c>
      <c r="G20" s="13">
        <v>0</v>
      </c>
      <c r="H20" s="83">
        <f t="shared" si="2"/>
        <v>13</v>
      </c>
      <c r="I20" s="105">
        <f>H20+'08.09'!I20</f>
        <v>2575</v>
      </c>
      <c r="J20" s="16">
        <v>2</v>
      </c>
      <c r="K20" s="16">
        <v>2</v>
      </c>
      <c r="L20" s="16">
        <v>2</v>
      </c>
      <c r="M20" s="17">
        <f t="shared" si="1"/>
        <v>2479</v>
      </c>
      <c r="N20" s="86">
        <v>94</v>
      </c>
      <c r="O20" s="3"/>
      <c r="P20" s="3"/>
      <c r="Q20" s="3"/>
      <c r="R20" s="3"/>
    </row>
    <row r="21" spans="1:18" ht="22.2" customHeight="1" x14ac:dyDescent="0.3">
      <c r="A21" s="1">
        <f t="shared" si="0"/>
        <v>43717</v>
      </c>
      <c r="B21" s="2" t="s">
        <v>115</v>
      </c>
      <c r="C21" s="15">
        <v>11</v>
      </c>
      <c r="D21" s="50" t="s">
        <v>116</v>
      </c>
      <c r="E21" s="13">
        <v>3</v>
      </c>
      <c r="F21" s="13">
        <v>0</v>
      </c>
      <c r="G21" s="13">
        <v>0</v>
      </c>
      <c r="H21" s="88">
        <f t="shared" si="2"/>
        <v>3</v>
      </c>
      <c r="I21" s="105">
        <f>H21+'08.09'!I21</f>
        <v>229</v>
      </c>
      <c r="J21" s="16"/>
      <c r="K21" s="16"/>
      <c r="L21" s="16"/>
      <c r="M21" s="17">
        <f t="shared" si="1"/>
        <v>223</v>
      </c>
      <c r="N21" s="86">
        <v>6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1</v>
      </c>
      <c r="F22" s="13">
        <v>0</v>
      </c>
      <c r="G22" s="13">
        <v>0</v>
      </c>
      <c r="H22" s="88">
        <f t="shared" si="2"/>
        <v>1</v>
      </c>
      <c r="I22" s="105">
        <f>H22+'08.09'!I22</f>
        <v>75</v>
      </c>
      <c r="J22" s="16"/>
      <c r="K22" s="16"/>
      <c r="L22" s="16"/>
      <c r="M22" s="17">
        <f t="shared" si="1"/>
        <v>71</v>
      </c>
      <c r="N22" s="86">
        <v>4</v>
      </c>
      <c r="O22" s="3"/>
      <c r="P22" s="3"/>
      <c r="Q22" s="3"/>
      <c r="R22" s="3"/>
    </row>
    <row r="23" spans="1:18" ht="17.399999999999999" hidden="1" x14ac:dyDescent="0.3">
      <c r="A23" s="1">
        <f>$N$3</f>
        <v>43717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224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224</v>
      </c>
      <c r="I24" s="94">
        <f t="shared" si="3"/>
        <v>25608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24384</v>
      </c>
      <c r="N24" s="96">
        <f t="shared" si="3"/>
        <v>1162</v>
      </c>
      <c r="O24" s="3"/>
      <c r="P24" s="3"/>
      <c r="Q24" s="3"/>
      <c r="R24" s="3"/>
    </row>
    <row r="25" spans="1:18" x14ac:dyDescent="0.3">
      <c r="A25" s="1">
        <f t="shared" ref="A25:A88" si="4">$N$3</f>
        <v>43717</v>
      </c>
      <c r="B25" s="2">
        <v>1</v>
      </c>
      <c r="C25" s="78"/>
      <c r="D25" s="79" t="s">
        <v>119</v>
      </c>
      <c r="E25" s="97">
        <f>E75</f>
        <v>76</v>
      </c>
      <c r="F25" s="98">
        <f t="shared" ref="F25:N25" si="5">F75</f>
        <v>0</v>
      </c>
      <c r="G25" s="98">
        <f t="shared" si="5"/>
        <v>0</v>
      </c>
      <c r="H25" s="99">
        <f t="shared" si="5"/>
        <v>76</v>
      </c>
      <c r="I25" s="97">
        <f t="shared" si="5"/>
        <v>18078</v>
      </c>
      <c r="J25" s="98">
        <f t="shared" si="5"/>
        <v>96</v>
      </c>
      <c r="K25" s="98">
        <f t="shared" si="5"/>
        <v>71</v>
      </c>
      <c r="L25" s="100">
        <f t="shared" si="5"/>
        <v>47</v>
      </c>
      <c r="M25" s="101">
        <f t="shared" si="5"/>
        <v>17622</v>
      </c>
      <c r="N25" s="102">
        <f t="shared" si="5"/>
        <v>360</v>
      </c>
      <c r="O25" s="3"/>
      <c r="P25" s="3"/>
      <c r="Q25" s="3"/>
      <c r="R25" s="3"/>
    </row>
    <row r="26" spans="1:18" x14ac:dyDescent="0.3">
      <c r="A26" s="1">
        <f t="shared" si="4"/>
        <v>43717</v>
      </c>
      <c r="B26" s="2">
        <v>1</v>
      </c>
      <c r="C26" s="78"/>
      <c r="D26" s="79" t="s">
        <v>154</v>
      </c>
      <c r="E26" s="97">
        <f>E24+E25</f>
        <v>300</v>
      </c>
      <c r="F26" s="98">
        <f t="shared" ref="F26:N26" si="6">F24+F25</f>
        <v>0</v>
      </c>
      <c r="G26" s="98">
        <f t="shared" si="6"/>
        <v>0</v>
      </c>
      <c r="H26" s="99">
        <f t="shared" si="6"/>
        <v>300</v>
      </c>
      <c r="I26" s="97">
        <f t="shared" si="6"/>
        <v>43686</v>
      </c>
      <c r="J26" s="98">
        <f t="shared" si="6"/>
        <v>158</v>
      </c>
      <c r="K26" s="98">
        <f t="shared" si="6"/>
        <v>91</v>
      </c>
      <c r="L26" s="100">
        <f t="shared" si="6"/>
        <v>57</v>
      </c>
      <c r="M26" s="101">
        <f t="shared" si="6"/>
        <v>42006</v>
      </c>
      <c r="N26" s="102">
        <f t="shared" si="6"/>
        <v>1522</v>
      </c>
      <c r="O26" s="3"/>
      <c r="P26" s="67"/>
      <c r="Q26" s="3"/>
      <c r="R26" s="3"/>
    </row>
    <row r="27" spans="1:18" x14ac:dyDescent="0.3">
      <c r="A27" s="1">
        <f t="shared" si="4"/>
        <v>43717</v>
      </c>
      <c r="B27" s="2">
        <v>1</v>
      </c>
      <c r="C27" s="80"/>
      <c r="D27" s="81" t="s">
        <v>120</v>
      </c>
      <c r="E27" s="97">
        <f>SUM(E28:E35)</f>
        <v>416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416</v>
      </c>
      <c r="I27" s="97">
        <f t="shared" si="7"/>
        <v>33544</v>
      </c>
      <c r="J27" s="98">
        <f t="shared" si="7"/>
        <v>39</v>
      </c>
      <c r="K27" s="98">
        <f t="shared" si="7"/>
        <v>10</v>
      </c>
      <c r="L27" s="100">
        <f t="shared" si="7"/>
        <v>3</v>
      </c>
      <c r="M27" s="101">
        <f t="shared" si="7"/>
        <v>31936</v>
      </c>
      <c r="N27" s="102">
        <f t="shared" si="7"/>
        <v>1569</v>
      </c>
      <c r="O27" s="3"/>
      <c r="P27" s="3"/>
      <c r="Q27" s="3"/>
      <c r="R27" s="3"/>
    </row>
    <row r="28" spans="1:18" x14ac:dyDescent="0.3">
      <c r="A28" s="1">
        <f t="shared" si="4"/>
        <v>43717</v>
      </c>
      <c r="B28" s="2" t="s">
        <v>31</v>
      </c>
      <c r="C28" s="12">
        <v>1</v>
      </c>
      <c r="D28" s="48" t="s">
        <v>32</v>
      </c>
      <c r="E28" s="13">
        <v>88</v>
      </c>
      <c r="F28" s="13">
        <v>0</v>
      </c>
      <c r="G28" s="13">
        <v>0</v>
      </c>
      <c r="H28" s="82">
        <f t="shared" ref="H28:H35" si="8">SUM(E28:G28)</f>
        <v>88</v>
      </c>
      <c r="I28" s="104">
        <f>H28+'08.09'!I28</f>
        <v>8524</v>
      </c>
      <c r="J28" s="13">
        <v>9</v>
      </c>
      <c r="K28" s="13">
        <v>1</v>
      </c>
      <c r="L28" s="13">
        <v>1</v>
      </c>
      <c r="M28" s="14">
        <f t="shared" ref="M28:M35" si="9">I28-N28-J28</f>
        <v>8179</v>
      </c>
      <c r="N28" s="85">
        <v>336</v>
      </c>
      <c r="O28" s="3"/>
      <c r="P28" s="3"/>
      <c r="Q28" s="3"/>
      <c r="R28" s="3"/>
    </row>
    <row r="29" spans="1:18" x14ac:dyDescent="0.3">
      <c r="A29" s="1">
        <f t="shared" si="4"/>
        <v>43717</v>
      </c>
      <c r="B29" s="2" t="s">
        <v>33</v>
      </c>
      <c r="C29" s="15">
        <v>2</v>
      </c>
      <c r="D29" s="50" t="s">
        <v>156</v>
      </c>
      <c r="E29" s="13">
        <v>54</v>
      </c>
      <c r="F29" s="13">
        <v>0</v>
      </c>
      <c r="G29" s="13">
        <v>0</v>
      </c>
      <c r="H29" s="83">
        <f t="shared" si="8"/>
        <v>54</v>
      </c>
      <c r="I29" s="105">
        <f>H29+'08.09'!I29</f>
        <v>5895</v>
      </c>
      <c r="J29" s="16">
        <v>5</v>
      </c>
      <c r="K29" s="16">
        <v>1</v>
      </c>
      <c r="L29" s="16">
        <v>0</v>
      </c>
      <c r="M29" s="17">
        <f t="shared" si="9"/>
        <v>5645</v>
      </c>
      <c r="N29" s="86">
        <v>245</v>
      </c>
      <c r="O29" s="3"/>
      <c r="P29" s="3"/>
      <c r="Q29" s="3"/>
      <c r="R29" s="3"/>
    </row>
    <row r="30" spans="1:18" x14ac:dyDescent="0.3">
      <c r="A30" s="1">
        <f t="shared" si="4"/>
        <v>43717</v>
      </c>
      <c r="B30" s="2" t="s">
        <v>35</v>
      </c>
      <c r="C30" s="15">
        <v>3</v>
      </c>
      <c r="D30" s="50" t="s">
        <v>36</v>
      </c>
      <c r="E30" s="13">
        <v>135</v>
      </c>
      <c r="F30" s="13">
        <v>0</v>
      </c>
      <c r="G30" s="13">
        <v>0</v>
      </c>
      <c r="H30" s="83">
        <f t="shared" si="8"/>
        <v>135</v>
      </c>
      <c r="I30" s="105">
        <f>H30+'08.09'!I30</f>
        <v>6206</v>
      </c>
      <c r="J30" s="16">
        <v>10</v>
      </c>
      <c r="K30" s="16">
        <v>6</v>
      </c>
      <c r="L30" s="16">
        <v>2</v>
      </c>
      <c r="M30" s="17">
        <f t="shared" si="9"/>
        <v>5715</v>
      </c>
      <c r="N30" s="86">
        <v>481</v>
      </c>
      <c r="O30" s="3"/>
      <c r="P30" s="3"/>
      <c r="Q30" s="3"/>
      <c r="R30" s="3"/>
    </row>
    <row r="31" spans="1:18" x14ac:dyDescent="0.3">
      <c r="A31" s="1">
        <f t="shared" si="4"/>
        <v>43717</v>
      </c>
      <c r="B31" s="2" t="s">
        <v>37</v>
      </c>
      <c r="C31" s="15">
        <v>4</v>
      </c>
      <c r="D31" s="50" t="s">
        <v>38</v>
      </c>
      <c r="E31" s="13">
        <v>13</v>
      </c>
      <c r="F31" s="13">
        <v>0</v>
      </c>
      <c r="G31" s="13">
        <v>0</v>
      </c>
      <c r="H31" s="83">
        <f t="shared" si="8"/>
        <v>13</v>
      </c>
      <c r="I31" s="105">
        <f>H31+'08.09'!I31</f>
        <v>1802</v>
      </c>
      <c r="J31" s="16">
        <v>4</v>
      </c>
      <c r="K31" s="16">
        <v>0</v>
      </c>
      <c r="L31" s="16">
        <v>0</v>
      </c>
      <c r="M31" s="17">
        <f t="shared" si="9"/>
        <v>1759</v>
      </c>
      <c r="N31" s="86">
        <v>39</v>
      </c>
      <c r="O31" s="3"/>
      <c r="P31" s="3"/>
      <c r="Q31" s="3"/>
      <c r="R31" s="3"/>
    </row>
    <row r="32" spans="1:18" x14ac:dyDescent="0.3">
      <c r="A32" s="1">
        <f t="shared" si="4"/>
        <v>43717</v>
      </c>
      <c r="B32" s="2" t="s">
        <v>39</v>
      </c>
      <c r="C32" s="15">
        <v>5</v>
      </c>
      <c r="D32" s="50" t="s">
        <v>40</v>
      </c>
      <c r="E32" s="13">
        <v>32</v>
      </c>
      <c r="F32" s="13">
        <v>0</v>
      </c>
      <c r="G32" s="13">
        <v>0</v>
      </c>
      <c r="H32" s="83">
        <f t="shared" si="8"/>
        <v>32</v>
      </c>
      <c r="I32" s="105">
        <f>H32+'08.09'!I32</f>
        <v>3654</v>
      </c>
      <c r="J32" s="16">
        <v>3</v>
      </c>
      <c r="K32" s="16">
        <v>0</v>
      </c>
      <c r="L32" s="16">
        <v>0</v>
      </c>
      <c r="M32" s="17">
        <f t="shared" si="9"/>
        <v>3498</v>
      </c>
      <c r="N32" s="86">
        <v>153</v>
      </c>
      <c r="O32" s="3"/>
      <c r="P32" s="3"/>
      <c r="Q32" s="3"/>
      <c r="R32" s="3"/>
    </row>
    <row r="33" spans="1:18" x14ac:dyDescent="0.3">
      <c r="A33" s="1">
        <f t="shared" si="4"/>
        <v>43717</v>
      </c>
      <c r="B33" s="2" t="s">
        <v>41</v>
      </c>
      <c r="C33" s="15">
        <v>6</v>
      </c>
      <c r="D33" s="50" t="s">
        <v>42</v>
      </c>
      <c r="E33" s="13">
        <v>68</v>
      </c>
      <c r="F33" s="13">
        <v>0</v>
      </c>
      <c r="G33" s="13">
        <v>0</v>
      </c>
      <c r="H33" s="83">
        <f t="shared" si="8"/>
        <v>68</v>
      </c>
      <c r="I33" s="105">
        <f>H33+'08.09'!I33</f>
        <v>4653</v>
      </c>
      <c r="J33" s="16">
        <v>5</v>
      </c>
      <c r="K33" s="16">
        <v>2</v>
      </c>
      <c r="L33" s="16">
        <v>0</v>
      </c>
      <c r="M33" s="17">
        <f t="shared" si="9"/>
        <v>4455</v>
      </c>
      <c r="N33" s="86">
        <v>193</v>
      </c>
      <c r="O33" s="3"/>
      <c r="P33" s="3"/>
      <c r="Q33" s="3"/>
      <c r="R33" s="3"/>
    </row>
    <row r="34" spans="1:18" x14ac:dyDescent="0.3">
      <c r="A34" s="1">
        <f t="shared" si="4"/>
        <v>43717</v>
      </c>
      <c r="B34" s="2" t="s">
        <v>43</v>
      </c>
      <c r="C34" s="15">
        <v>7</v>
      </c>
      <c r="D34" s="50" t="s">
        <v>44</v>
      </c>
      <c r="E34" s="13">
        <v>7</v>
      </c>
      <c r="F34" s="13">
        <v>0</v>
      </c>
      <c r="G34" s="13">
        <v>0</v>
      </c>
      <c r="H34" s="83">
        <f t="shared" si="8"/>
        <v>7</v>
      </c>
      <c r="I34" s="105">
        <f>H34+'08.09'!I34</f>
        <v>835</v>
      </c>
      <c r="J34" s="16">
        <v>0</v>
      </c>
      <c r="K34" s="16">
        <v>0</v>
      </c>
      <c r="L34" s="16">
        <v>0</v>
      </c>
      <c r="M34" s="17">
        <f t="shared" si="9"/>
        <v>803</v>
      </c>
      <c r="N34" s="86">
        <v>32</v>
      </c>
      <c r="O34" s="3"/>
      <c r="P34" s="3"/>
      <c r="Q34" s="3"/>
      <c r="R34" s="3"/>
    </row>
    <row r="35" spans="1:18" x14ac:dyDescent="0.3">
      <c r="A35" s="1">
        <f t="shared" si="4"/>
        <v>43717</v>
      </c>
      <c r="B35" s="2" t="s">
        <v>45</v>
      </c>
      <c r="C35" s="20">
        <v>8</v>
      </c>
      <c r="D35" s="54" t="s">
        <v>46</v>
      </c>
      <c r="E35" s="13">
        <v>19</v>
      </c>
      <c r="F35" s="13">
        <v>0</v>
      </c>
      <c r="G35" s="13">
        <v>0</v>
      </c>
      <c r="H35" s="84">
        <f t="shared" si="8"/>
        <v>19</v>
      </c>
      <c r="I35" s="106">
        <f>H35+'08.09'!I35</f>
        <v>1975</v>
      </c>
      <c r="J35" s="18">
        <v>3</v>
      </c>
      <c r="K35" s="18">
        <v>0</v>
      </c>
      <c r="L35" s="18">
        <v>0</v>
      </c>
      <c r="M35" s="19">
        <f t="shared" si="9"/>
        <v>1882</v>
      </c>
      <c r="N35" s="87">
        <v>90</v>
      </c>
      <c r="O35" s="3"/>
      <c r="P35" s="3"/>
      <c r="Q35" s="3"/>
      <c r="R35" s="3"/>
    </row>
    <row r="36" spans="1:18" x14ac:dyDescent="0.3">
      <c r="A36" s="1">
        <f t="shared" si="4"/>
        <v>43717</v>
      </c>
      <c r="B36" s="2">
        <v>1</v>
      </c>
      <c r="C36" s="103"/>
      <c r="D36" s="22" t="s">
        <v>47</v>
      </c>
      <c r="E36" s="23">
        <f>SUM(E26:E27)</f>
        <v>716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716</v>
      </c>
      <c r="I36" s="23">
        <f t="shared" si="10"/>
        <v>77230</v>
      </c>
      <c r="J36" s="23">
        <f t="shared" si="10"/>
        <v>197</v>
      </c>
      <c r="K36" s="23">
        <f t="shared" si="10"/>
        <v>101</v>
      </c>
      <c r="L36" s="23">
        <f t="shared" si="10"/>
        <v>60</v>
      </c>
      <c r="M36" s="23">
        <f t="shared" si="10"/>
        <v>73942</v>
      </c>
      <c r="N36" s="23">
        <f t="shared" si="10"/>
        <v>3091</v>
      </c>
      <c r="O36" s="3"/>
      <c r="P36" s="3"/>
      <c r="Q36" s="3"/>
      <c r="R36" s="3"/>
    </row>
    <row r="37" spans="1:18" ht="21.6" customHeight="1" x14ac:dyDescent="0.3">
      <c r="A37" s="1">
        <f t="shared" si="4"/>
        <v>43717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43717</v>
      </c>
      <c r="B38" s="64">
        <v>1</v>
      </c>
      <c r="C38" s="69"/>
      <c r="D38" s="306" t="s">
        <v>172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43717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43717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43717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43717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43717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76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360</v>
      </c>
      <c r="O43" s="3"/>
      <c r="P43" s="3"/>
      <c r="Q43" s="3"/>
      <c r="R43" s="3"/>
    </row>
    <row r="44" spans="1:18" ht="58.2" customHeight="1" x14ac:dyDescent="0.3">
      <c r="A44" s="1">
        <f t="shared" si="4"/>
        <v>43717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20" t="s">
        <v>142</v>
      </c>
      <c r="I44" s="65" t="str">
        <f>"me©‡gvU fwZ© 
= "&amp;I75</f>
        <v>me©‡gvU fwZ© 
= 18078</v>
      </c>
      <c r="J44" s="65" t="str">
        <f>"ch©v‡jvPbvi Rb¨ †cÖwiZ g„„Zz¨ 
= "&amp;J75</f>
        <v>ch©v‡jvPbvi Rb¨ †cÖwiZ g„„Zz¨ 
= 96</v>
      </c>
      <c r="K44" s="65" t="str">
        <f>"ch©v‡jvPbv m¤úbœK…Z g„„Zz¨ 
= "&amp;K75</f>
        <v>ch©v‡jvPbv m¤úbœK…Z g„„Zz¨ 
= 71</v>
      </c>
      <c r="L44" s="65" t="str">
        <f>"wbwðZ g„„Zz¨ 
= "&amp;L75</f>
        <v>wbwðZ g„„Zz¨ 
= 47</v>
      </c>
      <c r="M44" s="65" t="str">
        <f>"QvocÎ cÖvß †ivMx
 = "&amp;M75</f>
        <v>QvocÎ cÖvß †ivMx
 = 17622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43717</v>
      </c>
      <c r="B45" s="2" t="s">
        <v>61</v>
      </c>
      <c r="C45" s="28">
        <v>1</v>
      </c>
      <c r="D45" s="48" t="s">
        <v>62</v>
      </c>
      <c r="E45" s="13">
        <v>2</v>
      </c>
      <c r="F45" s="13">
        <v>0</v>
      </c>
      <c r="G45" s="13">
        <v>0</v>
      </c>
      <c r="H45" s="82">
        <f t="shared" ref="H45:H74" si="11">SUM(E45:G45)</f>
        <v>2</v>
      </c>
      <c r="I45" s="104">
        <f>H45+'08.09'!I45</f>
        <v>1138</v>
      </c>
      <c r="J45" s="13">
        <v>3</v>
      </c>
      <c r="K45" s="13">
        <v>2</v>
      </c>
      <c r="L45" s="13">
        <v>1</v>
      </c>
      <c r="M45" s="14">
        <f t="shared" ref="M45:M74" si="12">I45-N45-J45</f>
        <v>1117</v>
      </c>
      <c r="N45" s="85">
        <v>18</v>
      </c>
      <c r="O45" s="3"/>
      <c r="P45" s="3"/>
      <c r="Q45" s="3"/>
      <c r="R45" s="3"/>
    </row>
    <row r="46" spans="1:18" ht="17.55" customHeight="1" x14ac:dyDescent="0.3">
      <c r="A46" s="1">
        <f t="shared" si="4"/>
        <v>43717</v>
      </c>
      <c r="B46" s="2" t="s">
        <v>15</v>
      </c>
      <c r="C46" s="33">
        <v>2</v>
      </c>
      <c r="D46" s="50" t="s">
        <v>16</v>
      </c>
      <c r="E46" s="13">
        <v>7</v>
      </c>
      <c r="F46" s="13">
        <v>0</v>
      </c>
      <c r="G46" s="13">
        <v>0</v>
      </c>
      <c r="H46" s="83">
        <f t="shared" si="11"/>
        <v>7</v>
      </c>
      <c r="I46" s="105">
        <f>H46+'08.09'!I46</f>
        <v>1693</v>
      </c>
      <c r="J46" s="16">
        <v>10</v>
      </c>
      <c r="K46" s="16">
        <v>6</v>
      </c>
      <c r="L46" s="16">
        <v>4</v>
      </c>
      <c r="M46" s="17">
        <f t="shared" si="12"/>
        <v>1641</v>
      </c>
      <c r="N46" s="86">
        <v>42</v>
      </c>
      <c r="O46" s="3"/>
      <c r="P46" s="3"/>
      <c r="Q46" s="3"/>
      <c r="R46" s="3"/>
    </row>
    <row r="47" spans="1:18" ht="17.55" customHeight="1" x14ac:dyDescent="0.3">
      <c r="A47" s="1">
        <f t="shared" si="4"/>
        <v>43717</v>
      </c>
      <c r="B47" s="2" t="s">
        <v>17</v>
      </c>
      <c r="C47" s="33">
        <v>3</v>
      </c>
      <c r="D47" s="50" t="s">
        <v>18</v>
      </c>
      <c r="E47" s="13">
        <v>1</v>
      </c>
      <c r="F47" s="13">
        <v>0</v>
      </c>
      <c r="G47" s="13">
        <v>0</v>
      </c>
      <c r="H47" s="83">
        <f t="shared" si="11"/>
        <v>1</v>
      </c>
      <c r="I47" s="105">
        <f>H47+'08.09'!I47</f>
        <v>612</v>
      </c>
      <c r="J47" s="16">
        <v>4</v>
      </c>
      <c r="K47" s="16">
        <v>2</v>
      </c>
      <c r="L47" s="16">
        <v>1</v>
      </c>
      <c r="M47" s="17">
        <f t="shared" si="12"/>
        <v>598</v>
      </c>
      <c r="N47" s="86">
        <v>10</v>
      </c>
      <c r="O47" s="3"/>
      <c r="P47" s="3"/>
      <c r="Q47" s="3"/>
      <c r="R47" s="3"/>
    </row>
    <row r="48" spans="1:18" ht="17.55" customHeight="1" x14ac:dyDescent="0.3">
      <c r="A48" s="1">
        <f t="shared" si="4"/>
        <v>43717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H48+'08.09'!I48</f>
        <v>687</v>
      </c>
      <c r="J48" s="16">
        <v>7</v>
      </c>
      <c r="K48" s="16">
        <v>5</v>
      </c>
      <c r="L48" s="16">
        <v>3</v>
      </c>
      <c r="M48" s="17">
        <f t="shared" si="12"/>
        <v>668</v>
      </c>
      <c r="N48" s="86">
        <v>12</v>
      </c>
      <c r="O48" s="3"/>
      <c r="P48" s="3"/>
      <c r="Q48" s="3"/>
      <c r="R48" s="3"/>
    </row>
    <row r="49" spans="1:18" ht="17.55" customHeight="1" x14ac:dyDescent="0.3">
      <c r="A49" s="1">
        <f t="shared" si="4"/>
        <v>43717</v>
      </c>
      <c r="B49" s="2" t="s">
        <v>65</v>
      </c>
      <c r="C49" s="33">
        <v>5</v>
      </c>
      <c r="D49" s="50" t="s">
        <v>66</v>
      </c>
      <c r="E49" s="13">
        <v>2</v>
      </c>
      <c r="F49" s="13">
        <v>0</v>
      </c>
      <c r="G49" s="13">
        <v>0</v>
      </c>
      <c r="H49" s="83">
        <f t="shared" si="11"/>
        <v>2</v>
      </c>
      <c r="I49" s="105">
        <f>H49+'08.09'!I49</f>
        <v>841</v>
      </c>
      <c r="J49" s="16">
        <v>10</v>
      </c>
      <c r="K49" s="16">
        <v>10</v>
      </c>
      <c r="L49" s="16">
        <v>10</v>
      </c>
      <c r="M49" s="17">
        <f t="shared" si="12"/>
        <v>821</v>
      </c>
      <c r="N49" s="86">
        <v>10</v>
      </c>
      <c r="O49" s="3"/>
      <c r="P49" s="3"/>
      <c r="Q49" s="3"/>
      <c r="R49" s="3"/>
    </row>
    <row r="50" spans="1:18" ht="17.55" customHeight="1" x14ac:dyDescent="0.3">
      <c r="A50" s="1">
        <f t="shared" si="4"/>
        <v>43717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H50+'08.09'!I50</f>
        <v>93</v>
      </c>
      <c r="J50" s="16"/>
      <c r="K50" s="16"/>
      <c r="L50" s="16">
        <v>0</v>
      </c>
      <c r="M50" s="17">
        <f t="shared" si="12"/>
        <v>93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43717</v>
      </c>
      <c r="B51" s="2" t="s">
        <v>69</v>
      </c>
      <c r="C51" s="33">
        <v>7</v>
      </c>
      <c r="D51" s="50" t="s">
        <v>70</v>
      </c>
      <c r="E51" s="13">
        <v>1</v>
      </c>
      <c r="F51" s="13">
        <v>0</v>
      </c>
      <c r="G51" s="13">
        <v>0</v>
      </c>
      <c r="H51" s="83">
        <f t="shared" si="11"/>
        <v>1</v>
      </c>
      <c r="I51" s="105">
        <f>H51+'08.09'!I51</f>
        <v>264</v>
      </c>
      <c r="J51" s="16">
        <v>2</v>
      </c>
      <c r="K51" s="16">
        <v>2</v>
      </c>
      <c r="L51" s="16">
        <v>1</v>
      </c>
      <c r="M51" s="17">
        <f t="shared" si="12"/>
        <v>259</v>
      </c>
      <c r="N51" s="86">
        <v>3</v>
      </c>
      <c r="O51" s="3"/>
      <c r="P51" s="3"/>
      <c r="Q51" s="3"/>
      <c r="R51" s="3"/>
    </row>
    <row r="52" spans="1:18" ht="17.55" customHeight="1" x14ac:dyDescent="0.3">
      <c r="A52" s="1">
        <f t="shared" si="4"/>
        <v>43717</v>
      </c>
      <c r="B52" s="2" t="s">
        <v>71</v>
      </c>
      <c r="C52" s="33">
        <v>8</v>
      </c>
      <c r="D52" s="50" t="s">
        <v>72</v>
      </c>
      <c r="E52" s="13">
        <v>7</v>
      </c>
      <c r="F52" s="13">
        <v>0</v>
      </c>
      <c r="G52" s="13">
        <v>0</v>
      </c>
      <c r="H52" s="83">
        <f t="shared" si="11"/>
        <v>7</v>
      </c>
      <c r="I52" s="105">
        <f>H52+'08.09'!I52</f>
        <v>309</v>
      </c>
      <c r="J52" s="16">
        <v>1</v>
      </c>
      <c r="K52" s="16">
        <v>1</v>
      </c>
      <c r="L52" s="16">
        <v>1</v>
      </c>
      <c r="M52" s="17">
        <f t="shared" si="12"/>
        <v>291</v>
      </c>
      <c r="N52" s="86">
        <v>17</v>
      </c>
      <c r="O52" s="3"/>
      <c r="P52" s="3"/>
      <c r="Q52" s="3"/>
      <c r="R52" s="3"/>
    </row>
    <row r="53" spans="1:18" ht="17.55" customHeight="1" x14ac:dyDescent="0.3">
      <c r="A53" s="1">
        <f t="shared" si="4"/>
        <v>43717</v>
      </c>
      <c r="B53" s="2" t="s">
        <v>73</v>
      </c>
      <c r="C53" s="33">
        <v>9</v>
      </c>
      <c r="D53" s="50" t="s">
        <v>74</v>
      </c>
      <c r="E53" s="13">
        <v>2</v>
      </c>
      <c r="F53" s="13">
        <v>0</v>
      </c>
      <c r="G53" s="13">
        <v>0</v>
      </c>
      <c r="H53" s="83">
        <f t="shared" si="11"/>
        <v>2</v>
      </c>
      <c r="I53" s="105">
        <f>H53+'08.09'!I53</f>
        <v>205</v>
      </c>
      <c r="J53" s="16">
        <v>1</v>
      </c>
      <c r="K53" s="16">
        <v>1</v>
      </c>
      <c r="L53" s="16">
        <v>0</v>
      </c>
      <c r="M53" s="17">
        <f t="shared" si="12"/>
        <v>202</v>
      </c>
      <c r="N53" s="86">
        <v>2</v>
      </c>
      <c r="O53" s="3"/>
      <c r="P53" s="3"/>
      <c r="Q53" s="3"/>
      <c r="R53" s="3"/>
    </row>
    <row r="54" spans="1:18" ht="17.55" customHeight="1" x14ac:dyDescent="0.3">
      <c r="A54" s="1">
        <f t="shared" si="4"/>
        <v>43717</v>
      </c>
      <c r="B54" s="2" t="s">
        <v>75</v>
      </c>
      <c r="C54" s="33">
        <v>10</v>
      </c>
      <c r="D54" s="50" t="s">
        <v>76</v>
      </c>
      <c r="E54" s="13">
        <v>4</v>
      </c>
      <c r="F54" s="13">
        <v>0</v>
      </c>
      <c r="G54" s="13">
        <v>0</v>
      </c>
      <c r="H54" s="83">
        <f t="shared" si="11"/>
        <v>4</v>
      </c>
      <c r="I54" s="105">
        <f>H54+'08.09'!I54</f>
        <v>1529</v>
      </c>
      <c r="J54" s="16">
        <v>1</v>
      </c>
      <c r="K54" s="16">
        <v>0</v>
      </c>
      <c r="L54" s="16">
        <v>0</v>
      </c>
      <c r="M54" s="17">
        <f t="shared" si="12"/>
        <v>1517</v>
      </c>
      <c r="N54" s="86">
        <v>11</v>
      </c>
      <c r="O54" s="3"/>
      <c r="P54" s="3"/>
      <c r="Q54" s="3"/>
      <c r="R54" s="3"/>
    </row>
    <row r="55" spans="1:18" ht="17.55" customHeight="1" x14ac:dyDescent="0.3">
      <c r="A55" s="1">
        <f t="shared" si="4"/>
        <v>43717</v>
      </c>
      <c r="B55" s="2" t="s">
        <v>77</v>
      </c>
      <c r="C55" s="33">
        <v>11</v>
      </c>
      <c r="D55" s="52" t="s">
        <v>78</v>
      </c>
      <c r="E55" s="13">
        <v>4</v>
      </c>
      <c r="F55" s="13">
        <v>0</v>
      </c>
      <c r="G55" s="13">
        <v>0</v>
      </c>
      <c r="H55" s="83">
        <f t="shared" si="11"/>
        <v>4</v>
      </c>
      <c r="I55" s="105">
        <f>H55+'08.09'!I55</f>
        <v>209</v>
      </c>
      <c r="J55" s="16"/>
      <c r="K55" s="16"/>
      <c r="L55" s="16">
        <v>0</v>
      </c>
      <c r="M55" s="17">
        <f t="shared" si="12"/>
        <v>200</v>
      </c>
      <c r="N55" s="86">
        <v>9</v>
      </c>
      <c r="O55" s="3"/>
      <c r="P55" s="3"/>
      <c r="Q55" s="3"/>
      <c r="R55" s="3"/>
    </row>
    <row r="56" spans="1:18" ht="17.55" customHeight="1" x14ac:dyDescent="0.3">
      <c r="A56" s="1">
        <f t="shared" si="4"/>
        <v>43717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H56+'08.09'!I56</f>
        <v>135</v>
      </c>
      <c r="J56" s="16">
        <v>1</v>
      </c>
      <c r="K56" s="16">
        <v>0</v>
      </c>
      <c r="L56" s="16">
        <v>0</v>
      </c>
      <c r="M56" s="17">
        <f t="shared" si="12"/>
        <v>134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43717</v>
      </c>
      <c r="B57" s="2" t="s">
        <v>81</v>
      </c>
      <c r="C57" s="33">
        <v>13</v>
      </c>
      <c r="D57" s="50" t="s">
        <v>82</v>
      </c>
      <c r="E57" s="13">
        <v>5</v>
      </c>
      <c r="F57" s="13">
        <v>0</v>
      </c>
      <c r="G57" s="13">
        <v>0</v>
      </c>
      <c r="H57" s="83">
        <f t="shared" si="11"/>
        <v>5</v>
      </c>
      <c r="I57" s="105">
        <f>H57+'08.09'!I57</f>
        <v>617</v>
      </c>
      <c r="J57" s="16">
        <v>4</v>
      </c>
      <c r="K57" s="16">
        <v>3</v>
      </c>
      <c r="L57" s="16">
        <v>0</v>
      </c>
      <c r="M57" s="17">
        <f t="shared" si="12"/>
        <v>596</v>
      </c>
      <c r="N57" s="86">
        <v>17</v>
      </c>
      <c r="O57" s="3"/>
      <c r="P57" s="3"/>
      <c r="Q57" s="3"/>
      <c r="R57" s="3"/>
    </row>
    <row r="58" spans="1:18" ht="17.55" customHeight="1" x14ac:dyDescent="0.3">
      <c r="A58" s="1">
        <f t="shared" si="4"/>
        <v>43717</v>
      </c>
      <c r="B58" s="2" t="s">
        <v>83</v>
      </c>
      <c r="C58" s="33">
        <v>14</v>
      </c>
      <c r="D58" s="50" t="s">
        <v>84</v>
      </c>
      <c r="E58" s="13">
        <v>4</v>
      </c>
      <c r="F58" s="13">
        <v>0</v>
      </c>
      <c r="G58" s="13">
        <v>0</v>
      </c>
      <c r="H58" s="83">
        <f t="shared" si="11"/>
        <v>4</v>
      </c>
      <c r="I58" s="105">
        <f>H58+'08.09'!I58</f>
        <v>1260</v>
      </c>
      <c r="J58" s="16">
        <v>6</v>
      </c>
      <c r="K58" s="16">
        <v>3</v>
      </c>
      <c r="L58" s="16">
        <v>2</v>
      </c>
      <c r="M58" s="17">
        <f t="shared" si="12"/>
        <v>1226</v>
      </c>
      <c r="N58" s="86">
        <v>28</v>
      </c>
      <c r="O58" s="3"/>
      <c r="P58" s="3"/>
      <c r="Q58" s="3"/>
      <c r="R58" s="3"/>
    </row>
    <row r="59" spans="1:18" ht="17.55" customHeight="1" x14ac:dyDescent="0.3">
      <c r="A59" s="1">
        <f t="shared" si="4"/>
        <v>43717</v>
      </c>
      <c r="B59" s="2" t="s">
        <v>85</v>
      </c>
      <c r="C59" s="33">
        <v>15</v>
      </c>
      <c r="D59" s="50" t="s">
        <v>86</v>
      </c>
      <c r="E59" s="13">
        <v>2</v>
      </c>
      <c r="F59" s="13">
        <v>0</v>
      </c>
      <c r="G59" s="13">
        <v>0</v>
      </c>
      <c r="H59" s="83">
        <f t="shared" si="11"/>
        <v>2</v>
      </c>
      <c r="I59" s="105">
        <f>H59+'08.09'!I59</f>
        <v>703</v>
      </c>
      <c r="J59" s="16">
        <v>8</v>
      </c>
      <c r="K59" s="16">
        <v>7</v>
      </c>
      <c r="L59" s="16">
        <v>6</v>
      </c>
      <c r="M59" s="17">
        <f t="shared" si="12"/>
        <v>688</v>
      </c>
      <c r="N59" s="86">
        <v>7</v>
      </c>
      <c r="O59" s="3"/>
      <c r="P59" s="3"/>
      <c r="Q59" s="3"/>
      <c r="R59" s="3"/>
    </row>
    <row r="60" spans="1:18" ht="17.55" customHeight="1" x14ac:dyDescent="0.3">
      <c r="A60" s="1">
        <f t="shared" si="4"/>
        <v>43717</v>
      </c>
      <c r="B60" s="2" t="s">
        <v>87</v>
      </c>
      <c r="C60" s="33">
        <v>16</v>
      </c>
      <c r="D60" s="50" t="s">
        <v>88</v>
      </c>
      <c r="E60" s="13">
        <v>2</v>
      </c>
      <c r="F60" s="13">
        <v>0</v>
      </c>
      <c r="G60" s="13">
        <v>0</v>
      </c>
      <c r="H60" s="83">
        <f t="shared" si="11"/>
        <v>2</v>
      </c>
      <c r="I60" s="105">
        <f>H60+'08.09'!I60</f>
        <v>332</v>
      </c>
      <c r="J60" s="16"/>
      <c r="K60" s="16"/>
      <c r="L60" s="16">
        <v>0</v>
      </c>
      <c r="M60" s="17">
        <f t="shared" si="12"/>
        <v>326</v>
      </c>
      <c r="N60" s="86">
        <v>6</v>
      </c>
      <c r="O60" s="3"/>
      <c r="P60" s="3"/>
      <c r="Q60" s="3"/>
      <c r="R60" s="3"/>
    </row>
    <row r="61" spans="1:18" ht="17.55" customHeight="1" x14ac:dyDescent="0.3">
      <c r="A61" s="1">
        <f t="shared" si="4"/>
        <v>43717</v>
      </c>
      <c r="B61" s="2" t="s">
        <v>89</v>
      </c>
      <c r="C61" s="33">
        <v>17</v>
      </c>
      <c r="D61" s="52" t="s">
        <v>90</v>
      </c>
      <c r="E61" s="13">
        <v>6</v>
      </c>
      <c r="F61" s="13">
        <v>0</v>
      </c>
      <c r="G61" s="13">
        <v>0</v>
      </c>
      <c r="H61" s="83">
        <f t="shared" si="11"/>
        <v>6</v>
      </c>
      <c r="I61" s="105">
        <f>H61+'08.09'!I61</f>
        <v>429</v>
      </c>
      <c r="J61" s="16"/>
      <c r="K61" s="16"/>
      <c r="L61" s="16">
        <v>0</v>
      </c>
      <c r="M61" s="17">
        <f t="shared" si="12"/>
        <v>415</v>
      </c>
      <c r="N61" s="86">
        <v>14</v>
      </c>
      <c r="O61" s="3"/>
      <c r="P61" s="3"/>
      <c r="Q61" s="3"/>
      <c r="R61" s="3"/>
    </row>
    <row r="62" spans="1:18" ht="17.55" customHeight="1" x14ac:dyDescent="0.3">
      <c r="A62" s="1">
        <f t="shared" si="4"/>
        <v>43717</v>
      </c>
      <c r="B62" s="2" t="s">
        <v>91</v>
      </c>
      <c r="C62" s="33">
        <v>18</v>
      </c>
      <c r="D62" s="50" t="s">
        <v>92</v>
      </c>
      <c r="E62" s="13">
        <v>4</v>
      </c>
      <c r="F62" s="13">
        <v>0</v>
      </c>
      <c r="G62" s="13">
        <v>0</v>
      </c>
      <c r="H62" s="83">
        <f t="shared" si="11"/>
        <v>4</v>
      </c>
      <c r="I62" s="105">
        <f>H62+'08.09'!I62</f>
        <v>805</v>
      </c>
      <c r="J62" s="16"/>
      <c r="K62" s="16"/>
      <c r="L62" s="16">
        <v>0</v>
      </c>
      <c r="M62" s="17">
        <f t="shared" si="12"/>
        <v>784</v>
      </c>
      <c r="N62" s="86">
        <v>21</v>
      </c>
      <c r="O62" s="3"/>
      <c r="P62" s="3"/>
      <c r="Q62" s="3"/>
      <c r="R62" s="3"/>
    </row>
    <row r="63" spans="1:18" ht="17.55" customHeight="1" x14ac:dyDescent="0.3">
      <c r="A63" s="1">
        <f t="shared" si="4"/>
        <v>43717</v>
      </c>
      <c r="B63" s="2" t="s">
        <v>93</v>
      </c>
      <c r="C63" s="33">
        <v>19</v>
      </c>
      <c r="D63" s="50" t="s">
        <v>94</v>
      </c>
      <c r="E63" s="13">
        <v>3</v>
      </c>
      <c r="F63" s="13">
        <v>0</v>
      </c>
      <c r="G63" s="13">
        <v>0</v>
      </c>
      <c r="H63" s="83">
        <f t="shared" si="11"/>
        <v>3</v>
      </c>
      <c r="I63" s="105">
        <f>H63+'08.09'!I63</f>
        <v>747</v>
      </c>
      <c r="J63" s="16">
        <v>5</v>
      </c>
      <c r="K63" s="16">
        <v>4</v>
      </c>
      <c r="L63" s="16">
        <v>4</v>
      </c>
      <c r="M63" s="17">
        <f t="shared" si="12"/>
        <v>724</v>
      </c>
      <c r="N63" s="86">
        <v>18</v>
      </c>
      <c r="O63" s="3"/>
      <c r="P63" s="3"/>
      <c r="Q63" s="3"/>
      <c r="R63" s="3"/>
    </row>
    <row r="64" spans="1:18" ht="17.55" customHeight="1" x14ac:dyDescent="0.3">
      <c r="A64" s="1">
        <f t="shared" si="4"/>
        <v>43717</v>
      </c>
      <c r="B64" s="2" t="s">
        <v>95</v>
      </c>
      <c r="C64" s="33">
        <v>20</v>
      </c>
      <c r="D64" s="50" t="s">
        <v>96</v>
      </c>
      <c r="E64" s="13">
        <v>5</v>
      </c>
      <c r="F64" s="13">
        <v>0</v>
      </c>
      <c r="G64" s="13">
        <v>0</v>
      </c>
      <c r="H64" s="83">
        <f t="shared" si="11"/>
        <v>5</v>
      </c>
      <c r="I64" s="105">
        <f>H64+'08.09'!I64</f>
        <v>907</v>
      </c>
      <c r="J64" s="16"/>
      <c r="K64" s="16"/>
      <c r="L64" s="16">
        <v>0</v>
      </c>
      <c r="M64" s="17">
        <f t="shared" si="12"/>
        <v>887</v>
      </c>
      <c r="N64" s="86">
        <v>20</v>
      </c>
      <c r="O64" s="3"/>
      <c r="P64" s="3"/>
      <c r="Q64" s="3"/>
      <c r="R64" s="3"/>
    </row>
    <row r="65" spans="1:18" ht="17.55" customHeight="1" x14ac:dyDescent="0.3">
      <c r="A65" s="1">
        <f t="shared" si="4"/>
        <v>43717</v>
      </c>
      <c r="B65" s="2" t="s">
        <v>97</v>
      </c>
      <c r="C65" s="33">
        <v>21</v>
      </c>
      <c r="D65" s="50" t="s">
        <v>98</v>
      </c>
      <c r="E65" s="13">
        <v>1</v>
      </c>
      <c r="F65" s="13">
        <v>0</v>
      </c>
      <c r="G65" s="13">
        <v>0</v>
      </c>
      <c r="H65" s="83">
        <f t="shared" si="11"/>
        <v>1</v>
      </c>
      <c r="I65" s="105">
        <f>H65+'08.09'!I65</f>
        <v>459</v>
      </c>
      <c r="J65" s="16">
        <v>4</v>
      </c>
      <c r="K65" s="16">
        <v>4</v>
      </c>
      <c r="L65" s="16">
        <v>4</v>
      </c>
      <c r="M65" s="17">
        <f t="shared" si="12"/>
        <v>451</v>
      </c>
      <c r="N65" s="86">
        <v>4</v>
      </c>
      <c r="O65" s="3"/>
      <c r="P65" s="3"/>
      <c r="Q65" s="3"/>
      <c r="R65" s="3"/>
    </row>
    <row r="66" spans="1:18" ht="17.55" customHeight="1" x14ac:dyDescent="0.3">
      <c r="A66" s="1">
        <f t="shared" si="4"/>
        <v>43717</v>
      </c>
      <c r="B66" s="2" t="s">
        <v>99</v>
      </c>
      <c r="C66" s="33">
        <v>22</v>
      </c>
      <c r="D66" s="50" t="s">
        <v>100</v>
      </c>
      <c r="E66" s="13">
        <v>1</v>
      </c>
      <c r="F66" s="13">
        <v>0</v>
      </c>
      <c r="G66" s="13">
        <v>0</v>
      </c>
      <c r="H66" s="83">
        <f t="shared" si="11"/>
        <v>1</v>
      </c>
      <c r="I66" s="105">
        <f>H66+'08.09'!I66</f>
        <v>302</v>
      </c>
      <c r="J66" s="16">
        <v>7</v>
      </c>
      <c r="K66" s="16">
        <v>6</v>
      </c>
      <c r="L66" s="16">
        <v>3</v>
      </c>
      <c r="M66" s="17">
        <f t="shared" si="12"/>
        <v>294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43717</v>
      </c>
      <c r="B67" s="2" t="s">
        <v>101</v>
      </c>
      <c r="C67" s="33">
        <v>23</v>
      </c>
      <c r="D67" s="50" t="s">
        <v>102</v>
      </c>
      <c r="E67" s="13">
        <v>2</v>
      </c>
      <c r="F67" s="13">
        <v>0</v>
      </c>
      <c r="G67" s="13">
        <v>0</v>
      </c>
      <c r="H67" s="83">
        <f t="shared" si="11"/>
        <v>2</v>
      </c>
      <c r="I67" s="105">
        <f>H67+'08.09'!I67</f>
        <v>648</v>
      </c>
      <c r="J67" s="16">
        <v>5</v>
      </c>
      <c r="K67" s="16">
        <v>4</v>
      </c>
      <c r="L67" s="16">
        <v>4</v>
      </c>
      <c r="M67" s="17">
        <f t="shared" si="12"/>
        <v>623</v>
      </c>
      <c r="N67" s="86">
        <v>20</v>
      </c>
      <c r="O67" s="3"/>
      <c r="P67" s="3"/>
      <c r="Q67" s="3"/>
      <c r="R67" s="3"/>
    </row>
    <row r="68" spans="1:18" ht="17.55" customHeight="1" x14ac:dyDescent="0.3">
      <c r="A68" s="1">
        <f t="shared" si="4"/>
        <v>43717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H68+'08.09'!I68</f>
        <v>346</v>
      </c>
      <c r="J68" s="16">
        <v>2</v>
      </c>
      <c r="K68" s="16">
        <v>2</v>
      </c>
      <c r="L68" s="16">
        <v>0</v>
      </c>
      <c r="M68" s="17">
        <f t="shared" si="12"/>
        <v>341</v>
      </c>
      <c r="N68" s="86">
        <v>3</v>
      </c>
      <c r="O68" s="3"/>
      <c r="P68" s="3"/>
      <c r="Q68" s="3"/>
      <c r="R68" s="3"/>
    </row>
    <row r="69" spans="1:18" ht="17.55" customHeight="1" x14ac:dyDescent="0.3">
      <c r="A69" s="1">
        <f t="shared" si="4"/>
        <v>43717</v>
      </c>
      <c r="B69" s="2" t="s">
        <v>105</v>
      </c>
      <c r="C69" s="33">
        <v>25</v>
      </c>
      <c r="D69" s="50" t="s">
        <v>106</v>
      </c>
      <c r="E69" s="13">
        <v>4</v>
      </c>
      <c r="F69" s="13">
        <v>0</v>
      </c>
      <c r="G69" s="13">
        <v>0</v>
      </c>
      <c r="H69" s="83">
        <f t="shared" si="11"/>
        <v>4</v>
      </c>
      <c r="I69" s="105">
        <f>H69+'08.09'!I69</f>
        <v>723</v>
      </c>
      <c r="J69" s="16">
        <v>2</v>
      </c>
      <c r="K69" s="16">
        <v>1</v>
      </c>
      <c r="L69" s="16">
        <v>0</v>
      </c>
      <c r="M69" s="17">
        <f t="shared" si="12"/>
        <v>689</v>
      </c>
      <c r="N69" s="86">
        <v>32</v>
      </c>
      <c r="O69" s="3"/>
      <c r="P69" s="3"/>
      <c r="Q69" s="3"/>
      <c r="R69" s="3"/>
    </row>
    <row r="70" spans="1:18" ht="17.55" customHeight="1" x14ac:dyDescent="0.3">
      <c r="A70" s="1">
        <f t="shared" si="4"/>
        <v>43717</v>
      </c>
      <c r="B70" s="2" t="s">
        <v>107</v>
      </c>
      <c r="C70" s="33">
        <v>26</v>
      </c>
      <c r="D70" s="50" t="s">
        <v>108</v>
      </c>
      <c r="E70" s="13">
        <v>4</v>
      </c>
      <c r="F70" s="13">
        <v>0</v>
      </c>
      <c r="G70" s="13">
        <v>0</v>
      </c>
      <c r="H70" s="83">
        <f t="shared" si="11"/>
        <v>4</v>
      </c>
      <c r="I70" s="105">
        <f>H70+'08.09'!I70</f>
        <v>704</v>
      </c>
      <c r="J70" s="16">
        <v>2</v>
      </c>
      <c r="K70" s="16">
        <v>2</v>
      </c>
      <c r="L70" s="16">
        <v>0</v>
      </c>
      <c r="M70" s="17">
        <f t="shared" si="12"/>
        <v>692</v>
      </c>
      <c r="N70" s="86">
        <v>10</v>
      </c>
      <c r="O70" s="3"/>
      <c r="P70" s="3"/>
      <c r="Q70" s="3"/>
      <c r="R70" s="3"/>
    </row>
    <row r="71" spans="1:18" ht="17.55" customHeight="1" x14ac:dyDescent="0.3">
      <c r="A71" s="1">
        <f t="shared" si="4"/>
        <v>43717</v>
      </c>
      <c r="B71" s="2" t="s">
        <v>109</v>
      </c>
      <c r="C71" s="33">
        <v>27</v>
      </c>
      <c r="D71" s="50" t="s">
        <v>110</v>
      </c>
      <c r="E71" s="13">
        <v>1</v>
      </c>
      <c r="F71" s="13">
        <v>0</v>
      </c>
      <c r="G71" s="13">
        <v>0</v>
      </c>
      <c r="H71" s="83">
        <f t="shared" si="11"/>
        <v>1</v>
      </c>
      <c r="I71" s="105">
        <f>H71+'08.09'!I71</f>
        <v>739</v>
      </c>
      <c r="J71" s="16"/>
      <c r="K71" s="16"/>
      <c r="L71" s="16">
        <v>0</v>
      </c>
      <c r="M71" s="17">
        <f t="shared" si="12"/>
        <v>729</v>
      </c>
      <c r="N71" s="86">
        <v>10</v>
      </c>
      <c r="O71" s="3"/>
      <c r="P71" s="3"/>
      <c r="Q71" s="3"/>
      <c r="R71" s="3"/>
    </row>
    <row r="72" spans="1:18" ht="17.55" customHeight="1" x14ac:dyDescent="0.3">
      <c r="A72" s="1">
        <f t="shared" si="4"/>
        <v>43717</v>
      </c>
      <c r="B72" s="2" t="s">
        <v>111</v>
      </c>
      <c r="C72" s="33">
        <v>28</v>
      </c>
      <c r="D72" s="50" t="s">
        <v>112</v>
      </c>
      <c r="E72" s="13">
        <v>0</v>
      </c>
      <c r="F72" s="13">
        <v>0</v>
      </c>
      <c r="G72" s="13">
        <v>0</v>
      </c>
      <c r="H72" s="83">
        <f t="shared" si="11"/>
        <v>0</v>
      </c>
      <c r="I72" s="105">
        <f>H72+'08.09'!I72</f>
        <v>259</v>
      </c>
      <c r="J72" s="16"/>
      <c r="K72" s="16"/>
      <c r="L72" s="16">
        <v>0</v>
      </c>
      <c r="M72" s="17">
        <f t="shared" si="12"/>
        <v>252</v>
      </c>
      <c r="N72" s="86">
        <v>7</v>
      </c>
      <c r="O72" s="3"/>
      <c r="P72" s="3"/>
      <c r="Q72" s="3"/>
      <c r="R72" s="3"/>
    </row>
    <row r="73" spans="1:18" ht="17.55" customHeight="1" x14ac:dyDescent="0.3">
      <c r="A73" s="1">
        <f t="shared" si="4"/>
        <v>43717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H73+'08.09'!I73</f>
        <v>375</v>
      </c>
      <c r="J73" s="16">
        <v>3</v>
      </c>
      <c r="K73" s="16">
        <v>1</v>
      </c>
      <c r="L73" s="16">
        <v>1</v>
      </c>
      <c r="M73" s="17">
        <f t="shared" si="12"/>
        <v>364</v>
      </c>
      <c r="N73" s="86">
        <v>8</v>
      </c>
      <c r="O73" s="3"/>
      <c r="P73" s="3"/>
      <c r="Q73" s="3"/>
      <c r="R73" s="3"/>
    </row>
    <row r="74" spans="1:18" ht="17.55" customHeight="1" x14ac:dyDescent="0.3">
      <c r="A74" s="1">
        <f t="shared" si="4"/>
        <v>43717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H74+'08.09'!I74</f>
        <v>8</v>
      </c>
      <c r="J74" s="18">
        <v>8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43717</v>
      </c>
      <c r="B75" s="2">
        <v>1</v>
      </c>
      <c r="C75" s="29"/>
      <c r="D75" s="22" t="s">
        <v>117</v>
      </c>
      <c r="E75" s="23">
        <f>SUM(E45:E74)</f>
        <v>76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76</v>
      </c>
      <c r="I75" s="23">
        <f t="shared" si="13"/>
        <v>18078</v>
      </c>
      <c r="J75" s="23">
        <f t="shared" si="13"/>
        <v>96</v>
      </c>
      <c r="K75" s="23">
        <f t="shared" si="13"/>
        <v>71</v>
      </c>
      <c r="L75" s="23">
        <f t="shared" si="13"/>
        <v>47</v>
      </c>
      <c r="M75" s="23">
        <f t="shared" si="13"/>
        <v>17622</v>
      </c>
      <c r="N75" s="23">
        <f t="shared" si="13"/>
        <v>360</v>
      </c>
      <c r="O75" s="3"/>
      <c r="P75" s="3"/>
      <c r="Q75" s="3"/>
      <c r="R75" s="3"/>
    </row>
    <row r="76" spans="1:18" ht="17.55" customHeight="1" x14ac:dyDescent="0.3">
      <c r="A76" s="1">
        <f t="shared" si="4"/>
        <v>43717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43717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43717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43717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43717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43717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43717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43717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43717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43717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43717</v>
      </c>
      <c r="B86" s="2">
        <v>1</v>
      </c>
      <c r="E86" s="30"/>
    </row>
    <row r="87" spans="1:14" x14ac:dyDescent="0.3">
      <c r="A87" s="1">
        <f t="shared" si="4"/>
        <v>43717</v>
      </c>
      <c r="B87" s="2">
        <v>1</v>
      </c>
      <c r="E87" s="30"/>
    </row>
    <row r="88" spans="1:14" x14ac:dyDescent="0.3">
      <c r="A88" s="1">
        <f t="shared" si="4"/>
        <v>43717</v>
      </c>
      <c r="B88" s="2">
        <v>1</v>
      </c>
      <c r="E88" s="30"/>
    </row>
    <row r="89" spans="1:14" x14ac:dyDescent="0.3">
      <c r="A89" s="1">
        <f t="shared" ref="A89" si="14">$N$3</f>
        <v>43717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0" tint="-0.14999847407452621"/>
    <pageSetUpPr fitToPage="1"/>
  </sheetPr>
  <dimension ref="A1:T93"/>
  <sheetViews>
    <sheetView topLeftCell="C1" zoomScale="80" zoomScaleNormal="80" zoomScaleSheetLayoutView="100" workbookViewId="0">
      <selection activeCell="C27" sqref="A27:XFD27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43716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43716</v>
      </c>
      <c r="B2" s="2">
        <v>1</v>
      </c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41"/>
      <c r="N2" s="118"/>
    </row>
    <row r="3" spans="1:20" ht="17.399999999999999" x14ac:dyDescent="0.3">
      <c r="A3" s="1">
        <f t="shared" si="0"/>
        <v>43716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43716</v>
      </c>
      <c r="O3" s="3"/>
      <c r="P3" s="3"/>
      <c r="Q3" s="3"/>
      <c r="R3" s="3"/>
    </row>
    <row r="4" spans="1:20" ht="17.399999999999999" x14ac:dyDescent="0.3">
      <c r="A4" s="1">
        <f t="shared" si="0"/>
        <v>43716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43716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43716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43716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43716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43716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761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3226</v>
      </c>
      <c r="O9" s="3"/>
      <c r="P9" s="3"/>
      <c r="Q9" s="40" t="str">
        <f>"24 N›Uvq ?? msL¨v = "&amp;H36</f>
        <v>24 N›Uvq ?? msL¨v = 761</v>
      </c>
    </row>
    <row r="10" spans="1:20" ht="57.6" x14ac:dyDescent="0.3">
      <c r="A10" s="1">
        <f t="shared" si="0"/>
        <v>43716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17" t="s">
        <v>142</v>
      </c>
      <c r="I10" s="65" t="str">
        <f>"me©‡gvU fwZ©
= "&amp;I36</f>
        <v>me©‡gvU fwZ©
= 76514</v>
      </c>
      <c r="J10" s="65" t="str">
        <f>"ch©v‡jvPbvi Rb¨ †cÖwiZ g„„Zz¨ 
= "&amp;J36</f>
        <v>ch©v‡jvPbvi Rb¨ †cÖwiZ g„„Zz¨ 
= 197</v>
      </c>
      <c r="K10" s="65" t="str">
        <f>"ch©v‡jvPbv m¤úbœK…Z g„„Zz¨ 
= "&amp;K36</f>
        <v>ch©v‡jvPbv m¤úbœK…Z g„„Zz¨ 
= 101</v>
      </c>
      <c r="L10" s="65" t="str">
        <f>"wbwðZ g„„Zz¨ 
= "&amp;L36</f>
        <v>wbwðZ g„„Zz¨ 
= 60</v>
      </c>
      <c r="M10" s="65" t="str">
        <f>"QvocÎ cÖvß †ivMx
 = "&amp;M36</f>
        <v>QvocÎ cÖvß †ivMx
 = 73091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43716</v>
      </c>
      <c r="B11" s="2" t="s">
        <v>9</v>
      </c>
      <c r="C11" s="12">
        <v>1</v>
      </c>
      <c r="D11" s="57" t="s">
        <v>10</v>
      </c>
      <c r="E11" s="13">
        <v>52</v>
      </c>
      <c r="F11" s="13">
        <v>0</v>
      </c>
      <c r="G11" s="13">
        <v>0</v>
      </c>
      <c r="H11" s="82">
        <f>SUM(E11:G11)</f>
        <v>52</v>
      </c>
      <c r="I11" s="104">
        <f>H11+'07.09'!I11</f>
        <v>6781</v>
      </c>
      <c r="J11" s="13">
        <v>23</v>
      </c>
      <c r="K11" s="13">
        <v>8</v>
      </c>
      <c r="L11" s="13">
        <v>3</v>
      </c>
      <c r="M11" s="14">
        <f t="shared" ref="M11:M23" si="1">I11-N11-J11</f>
        <v>6477</v>
      </c>
      <c r="N11" s="85">
        <v>281</v>
      </c>
      <c r="O11" s="3"/>
      <c r="P11" s="3"/>
      <c r="Q11" s="3"/>
      <c r="R11" s="3"/>
    </row>
    <row r="12" spans="1:20" x14ac:dyDescent="0.3">
      <c r="A12" s="1">
        <f t="shared" si="0"/>
        <v>43716</v>
      </c>
      <c r="B12" s="2" t="s">
        <v>11</v>
      </c>
      <c r="C12" s="15">
        <v>2</v>
      </c>
      <c r="D12" s="59" t="s">
        <v>144</v>
      </c>
      <c r="E12" s="13">
        <v>53</v>
      </c>
      <c r="F12" s="13">
        <v>0</v>
      </c>
      <c r="G12" s="13">
        <v>0</v>
      </c>
      <c r="H12" s="83">
        <f t="shared" ref="H12:H23" si="2">SUM(E12:G12)</f>
        <v>53</v>
      </c>
      <c r="I12" s="105">
        <f>H12+'07.09'!I12</f>
        <v>3887</v>
      </c>
      <c r="J12" s="16">
        <v>2</v>
      </c>
      <c r="K12" s="16">
        <v>0</v>
      </c>
      <c r="L12" s="16">
        <v>0</v>
      </c>
      <c r="M12" s="17">
        <f t="shared" si="1"/>
        <v>3632</v>
      </c>
      <c r="N12" s="86">
        <v>253</v>
      </c>
      <c r="O12" s="3"/>
      <c r="P12" s="3"/>
      <c r="Q12" s="3"/>
      <c r="R12" s="3"/>
    </row>
    <row r="13" spans="1:20" x14ac:dyDescent="0.3">
      <c r="A13" s="1">
        <f t="shared" si="0"/>
        <v>43716</v>
      </c>
      <c r="B13" s="2" t="s">
        <v>12</v>
      </c>
      <c r="C13" s="15">
        <v>3</v>
      </c>
      <c r="D13" s="59" t="s">
        <v>13</v>
      </c>
      <c r="E13" s="13">
        <v>18</v>
      </c>
      <c r="F13" s="13">
        <v>0</v>
      </c>
      <c r="G13" s="13">
        <v>0</v>
      </c>
      <c r="H13" s="83">
        <f t="shared" si="2"/>
        <v>18</v>
      </c>
      <c r="I13" s="105">
        <f>H13+'07.09'!I13</f>
        <v>1273</v>
      </c>
      <c r="J13" s="16">
        <v>10</v>
      </c>
      <c r="K13" s="16">
        <v>4</v>
      </c>
      <c r="L13" s="16">
        <v>4</v>
      </c>
      <c r="M13" s="17">
        <f t="shared" si="1"/>
        <v>1191</v>
      </c>
      <c r="N13" s="86">
        <v>72</v>
      </c>
      <c r="O13" s="3"/>
      <c r="Q13" s="3"/>
      <c r="R13" s="3"/>
    </row>
    <row r="14" spans="1:20" x14ac:dyDescent="0.3">
      <c r="A14" s="1">
        <f t="shared" si="0"/>
        <v>43716</v>
      </c>
      <c r="B14" s="2" t="s">
        <v>14</v>
      </c>
      <c r="C14" s="15">
        <v>4</v>
      </c>
      <c r="D14" s="59" t="s">
        <v>145</v>
      </c>
      <c r="E14" s="13">
        <v>22</v>
      </c>
      <c r="F14" s="13">
        <v>0</v>
      </c>
      <c r="G14" s="13">
        <v>0</v>
      </c>
      <c r="H14" s="83">
        <f t="shared" si="2"/>
        <v>22</v>
      </c>
      <c r="I14" s="105">
        <f>H14+'07.09'!I14</f>
        <v>3013</v>
      </c>
      <c r="J14" s="16">
        <v>7</v>
      </c>
      <c r="K14" s="16">
        <v>3</v>
      </c>
      <c r="L14" s="16">
        <v>0</v>
      </c>
      <c r="M14" s="17">
        <f t="shared" si="1"/>
        <v>2892</v>
      </c>
      <c r="N14" s="86">
        <v>114</v>
      </c>
      <c r="O14" s="3"/>
      <c r="P14" s="3"/>
      <c r="Q14" s="3"/>
      <c r="R14" s="3"/>
    </row>
    <row r="15" spans="1:20" ht="17.399999999999999" x14ac:dyDescent="0.3">
      <c r="A15" s="1">
        <f t="shared" si="0"/>
        <v>43716</v>
      </c>
      <c r="B15" s="2" t="s">
        <v>19</v>
      </c>
      <c r="C15" s="15">
        <v>5</v>
      </c>
      <c r="D15" s="59" t="s">
        <v>20</v>
      </c>
      <c r="E15" s="13">
        <v>16</v>
      </c>
      <c r="F15" s="13">
        <v>0</v>
      </c>
      <c r="G15" s="13">
        <v>0</v>
      </c>
      <c r="H15" s="83">
        <f t="shared" si="2"/>
        <v>16</v>
      </c>
      <c r="I15" s="105">
        <f>H15+'07.09'!I15</f>
        <v>1286</v>
      </c>
      <c r="J15" s="16">
        <v>3</v>
      </c>
      <c r="K15" s="16">
        <v>0</v>
      </c>
      <c r="L15" s="16">
        <v>0</v>
      </c>
      <c r="M15" s="17">
        <f t="shared" si="1"/>
        <v>1222</v>
      </c>
      <c r="N15" s="86">
        <v>61</v>
      </c>
      <c r="O15" s="3"/>
      <c r="P15" s="3"/>
      <c r="Q15" s="3"/>
      <c r="R15" s="3"/>
    </row>
    <row r="16" spans="1:20" ht="17.399999999999999" x14ac:dyDescent="0.3">
      <c r="A16" s="1">
        <f t="shared" si="0"/>
        <v>43716</v>
      </c>
      <c r="B16" s="2" t="s">
        <v>21</v>
      </c>
      <c r="C16" s="15">
        <v>6</v>
      </c>
      <c r="D16" s="61" t="s">
        <v>22</v>
      </c>
      <c r="E16" s="13">
        <v>6</v>
      </c>
      <c r="F16" s="13">
        <v>0</v>
      </c>
      <c r="G16" s="13">
        <v>0</v>
      </c>
      <c r="H16" s="83">
        <f t="shared" si="2"/>
        <v>6</v>
      </c>
      <c r="I16" s="105">
        <f>H16+'07.09'!I16</f>
        <v>947</v>
      </c>
      <c r="J16" s="16"/>
      <c r="K16" s="16"/>
      <c r="L16" s="16">
        <v>0</v>
      </c>
      <c r="M16" s="17">
        <f t="shared" si="1"/>
        <v>916</v>
      </c>
      <c r="N16" s="86">
        <v>31</v>
      </c>
      <c r="O16" s="3"/>
      <c r="P16" s="3"/>
      <c r="Q16" s="3"/>
      <c r="R16" s="3"/>
    </row>
    <row r="17" spans="1:18" x14ac:dyDescent="0.3">
      <c r="A17" s="1">
        <f t="shared" si="0"/>
        <v>43716</v>
      </c>
      <c r="B17" s="2" t="s">
        <v>23</v>
      </c>
      <c r="C17" s="15">
        <v>7</v>
      </c>
      <c r="D17" s="61" t="s">
        <v>24</v>
      </c>
      <c r="E17" s="13">
        <v>45</v>
      </c>
      <c r="F17" s="13">
        <v>0</v>
      </c>
      <c r="G17" s="13">
        <v>0</v>
      </c>
      <c r="H17" s="83">
        <f t="shared" si="2"/>
        <v>45</v>
      </c>
      <c r="I17" s="105">
        <f>H17+'07.09'!I17</f>
        <v>3471</v>
      </c>
      <c r="J17" s="16">
        <v>15</v>
      </c>
      <c r="K17" s="16">
        <v>3</v>
      </c>
      <c r="L17" s="16">
        <v>1</v>
      </c>
      <c r="M17" s="17">
        <f t="shared" si="1"/>
        <v>3237</v>
      </c>
      <c r="N17" s="86">
        <v>219</v>
      </c>
      <c r="O17" s="3"/>
      <c r="P17" s="3"/>
      <c r="Q17" s="3"/>
      <c r="R17" s="3"/>
    </row>
    <row r="18" spans="1:18" ht="17.399999999999999" x14ac:dyDescent="0.3">
      <c r="A18" s="1">
        <f t="shared" si="0"/>
        <v>43716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H18+'07.09'!I18</f>
        <v>334</v>
      </c>
      <c r="J18" s="16"/>
      <c r="K18" s="16"/>
      <c r="L18" s="16">
        <v>0</v>
      </c>
      <c r="M18" s="17">
        <f t="shared" si="1"/>
        <v>330</v>
      </c>
      <c r="N18" s="86">
        <v>4</v>
      </c>
      <c r="O18" s="3"/>
      <c r="P18" s="3"/>
      <c r="Q18" s="3"/>
      <c r="R18" s="3"/>
    </row>
    <row r="19" spans="1:18" x14ac:dyDescent="0.3">
      <c r="A19" s="1">
        <f t="shared" si="0"/>
        <v>43716</v>
      </c>
      <c r="B19" s="2" t="s">
        <v>27</v>
      </c>
      <c r="C19" s="15">
        <v>9</v>
      </c>
      <c r="D19" s="61" t="s">
        <v>28</v>
      </c>
      <c r="E19" s="13">
        <v>12</v>
      </c>
      <c r="F19" s="13">
        <v>0</v>
      </c>
      <c r="G19" s="13">
        <v>0</v>
      </c>
      <c r="H19" s="83">
        <f t="shared" si="2"/>
        <v>12</v>
      </c>
      <c r="I19" s="105">
        <f>H19+'07.09'!I19</f>
        <v>1530</v>
      </c>
      <c r="J19" s="16">
        <v>0</v>
      </c>
      <c r="K19" s="16">
        <v>0</v>
      </c>
      <c r="L19" s="16">
        <v>0</v>
      </c>
      <c r="M19" s="17">
        <f t="shared" si="1"/>
        <v>1477</v>
      </c>
      <c r="N19" s="86">
        <v>53</v>
      </c>
      <c r="O19" s="3"/>
      <c r="P19" s="3"/>
      <c r="Q19" s="3"/>
      <c r="R19" s="3"/>
    </row>
    <row r="20" spans="1:18" x14ac:dyDescent="0.3">
      <c r="A20" s="1">
        <f t="shared" si="0"/>
        <v>43716</v>
      </c>
      <c r="B20" s="2" t="s">
        <v>29</v>
      </c>
      <c r="C20" s="15">
        <v>10</v>
      </c>
      <c r="D20" s="59" t="s">
        <v>30</v>
      </c>
      <c r="E20" s="13">
        <v>19</v>
      </c>
      <c r="F20" s="13">
        <v>0</v>
      </c>
      <c r="G20" s="13">
        <v>0</v>
      </c>
      <c r="H20" s="83">
        <f t="shared" si="2"/>
        <v>19</v>
      </c>
      <c r="I20" s="105">
        <f>H20+'07.09'!I20</f>
        <v>2562</v>
      </c>
      <c r="J20" s="16">
        <v>2</v>
      </c>
      <c r="K20" s="16">
        <v>2</v>
      </c>
      <c r="L20" s="16">
        <v>2</v>
      </c>
      <c r="M20" s="17">
        <f t="shared" si="1"/>
        <v>2452</v>
      </c>
      <c r="N20" s="86">
        <v>108</v>
      </c>
      <c r="O20" s="3"/>
      <c r="P20" s="3"/>
      <c r="Q20" s="3"/>
      <c r="R20" s="3"/>
    </row>
    <row r="21" spans="1:18" ht="22.2" customHeight="1" x14ac:dyDescent="0.3">
      <c r="A21" s="1">
        <f t="shared" si="0"/>
        <v>43716</v>
      </c>
      <c r="B21" s="2" t="s">
        <v>115</v>
      </c>
      <c r="C21" s="15">
        <v>11</v>
      </c>
      <c r="D21" s="50" t="s">
        <v>116</v>
      </c>
      <c r="E21" s="13">
        <v>1</v>
      </c>
      <c r="F21" s="13">
        <v>0</v>
      </c>
      <c r="G21" s="13">
        <v>0</v>
      </c>
      <c r="H21" s="88">
        <f t="shared" si="2"/>
        <v>1</v>
      </c>
      <c r="I21" s="105">
        <f>H21+'07.09'!I21</f>
        <v>226</v>
      </c>
      <c r="J21" s="16"/>
      <c r="K21" s="16"/>
      <c r="L21" s="16"/>
      <c r="M21" s="17">
        <f t="shared" si="1"/>
        <v>220</v>
      </c>
      <c r="N21" s="86">
        <v>6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1</v>
      </c>
      <c r="F22" s="13">
        <v>0</v>
      </c>
      <c r="G22" s="13">
        <v>0</v>
      </c>
      <c r="H22" s="88">
        <f t="shared" si="2"/>
        <v>1</v>
      </c>
      <c r="I22" s="105">
        <f>H22+'07.09'!I22</f>
        <v>74</v>
      </c>
      <c r="J22" s="16"/>
      <c r="K22" s="16"/>
      <c r="L22" s="16"/>
      <c r="M22" s="17">
        <f t="shared" si="1"/>
        <v>68</v>
      </c>
      <c r="N22" s="86">
        <v>6</v>
      </c>
      <c r="O22" s="3"/>
      <c r="P22" s="3"/>
      <c r="Q22" s="3"/>
      <c r="R22" s="3"/>
    </row>
    <row r="23" spans="1:18" ht="17.399999999999999" hidden="1" x14ac:dyDescent="0.3">
      <c r="A23" s="1">
        <f>$N$3</f>
        <v>43716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246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246</v>
      </c>
      <c r="I24" s="94">
        <f t="shared" si="3"/>
        <v>25384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24114</v>
      </c>
      <c r="N24" s="96">
        <f t="shared" si="3"/>
        <v>1208</v>
      </c>
      <c r="O24" s="3"/>
      <c r="P24" s="3"/>
      <c r="Q24" s="3"/>
      <c r="R24" s="3"/>
    </row>
    <row r="25" spans="1:18" x14ac:dyDescent="0.3">
      <c r="A25" s="1">
        <f t="shared" ref="A25:A88" si="4">$N$3</f>
        <v>43716</v>
      </c>
      <c r="B25" s="2">
        <v>1</v>
      </c>
      <c r="C25" s="78"/>
      <c r="D25" s="79" t="s">
        <v>119</v>
      </c>
      <c r="E25" s="97">
        <f>E75</f>
        <v>68</v>
      </c>
      <c r="F25" s="98">
        <f t="shared" ref="F25:N25" si="5">F75</f>
        <v>0</v>
      </c>
      <c r="G25" s="98">
        <f t="shared" si="5"/>
        <v>0</v>
      </c>
      <c r="H25" s="99">
        <f t="shared" si="5"/>
        <v>68</v>
      </c>
      <c r="I25" s="97">
        <f t="shared" si="5"/>
        <v>18002</v>
      </c>
      <c r="J25" s="98">
        <f t="shared" si="5"/>
        <v>96</v>
      </c>
      <c r="K25" s="98">
        <f t="shared" si="5"/>
        <v>71</v>
      </c>
      <c r="L25" s="100">
        <f t="shared" si="5"/>
        <v>47</v>
      </c>
      <c r="M25" s="101">
        <f t="shared" si="5"/>
        <v>17522</v>
      </c>
      <c r="N25" s="102">
        <f t="shared" si="5"/>
        <v>384</v>
      </c>
      <c r="O25" s="3"/>
      <c r="P25" s="3"/>
      <c r="Q25" s="3"/>
      <c r="R25" s="3"/>
    </row>
    <row r="26" spans="1:18" x14ac:dyDescent="0.3">
      <c r="A26" s="1">
        <f t="shared" si="4"/>
        <v>43716</v>
      </c>
      <c r="B26" s="2">
        <v>1</v>
      </c>
      <c r="C26" s="78"/>
      <c r="D26" s="79" t="s">
        <v>154</v>
      </c>
      <c r="E26" s="97">
        <f>E24+E25</f>
        <v>314</v>
      </c>
      <c r="F26" s="98">
        <f t="shared" ref="F26:N26" si="6">F24+F25</f>
        <v>0</v>
      </c>
      <c r="G26" s="98">
        <f t="shared" si="6"/>
        <v>0</v>
      </c>
      <c r="H26" s="99">
        <f t="shared" si="6"/>
        <v>314</v>
      </c>
      <c r="I26" s="97">
        <f t="shared" si="6"/>
        <v>43386</v>
      </c>
      <c r="J26" s="98">
        <f t="shared" si="6"/>
        <v>158</v>
      </c>
      <c r="K26" s="98">
        <f t="shared" si="6"/>
        <v>91</v>
      </c>
      <c r="L26" s="100">
        <f t="shared" si="6"/>
        <v>57</v>
      </c>
      <c r="M26" s="101">
        <f t="shared" si="6"/>
        <v>41636</v>
      </c>
      <c r="N26" s="102">
        <f t="shared" si="6"/>
        <v>1592</v>
      </c>
      <c r="O26" s="3"/>
      <c r="P26" s="67"/>
      <c r="Q26" s="3"/>
      <c r="R26" s="3"/>
    </row>
    <row r="27" spans="1:18" x14ac:dyDescent="0.3">
      <c r="A27" s="1">
        <f t="shared" si="4"/>
        <v>43716</v>
      </c>
      <c r="B27" s="2">
        <v>1</v>
      </c>
      <c r="C27" s="80"/>
      <c r="D27" s="81" t="s">
        <v>120</v>
      </c>
      <c r="E27" s="97">
        <f>SUM(E28:E35)</f>
        <v>447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447</v>
      </c>
      <c r="I27" s="97">
        <f t="shared" si="7"/>
        <v>33128</v>
      </c>
      <c r="J27" s="98">
        <f t="shared" si="7"/>
        <v>39</v>
      </c>
      <c r="K27" s="98">
        <f t="shared" si="7"/>
        <v>10</v>
      </c>
      <c r="L27" s="100">
        <f t="shared" si="7"/>
        <v>3</v>
      </c>
      <c r="M27" s="101">
        <f t="shared" si="7"/>
        <v>31455</v>
      </c>
      <c r="N27" s="102">
        <f t="shared" si="7"/>
        <v>1634</v>
      </c>
      <c r="O27" s="3"/>
      <c r="P27" s="3"/>
      <c r="Q27" s="3"/>
      <c r="R27" s="3"/>
    </row>
    <row r="28" spans="1:18" x14ac:dyDescent="0.3">
      <c r="A28" s="1">
        <f t="shared" si="4"/>
        <v>43716</v>
      </c>
      <c r="B28" s="2" t="s">
        <v>31</v>
      </c>
      <c r="C28" s="12">
        <v>1</v>
      </c>
      <c r="D28" s="48" t="s">
        <v>32</v>
      </c>
      <c r="E28" s="13">
        <v>104</v>
      </c>
      <c r="F28" s="13">
        <v>0</v>
      </c>
      <c r="G28" s="13">
        <v>0</v>
      </c>
      <c r="H28" s="82">
        <f t="shared" ref="H28:H35" si="8">SUM(E28:G28)</f>
        <v>104</v>
      </c>
      <c r="I28" s="104">
        <f>H28+'07.09'!I28</f>
        <v>8436</v>
      </c>
      <c r="J28" s="13">
        <v>9</v>
      </c>
      <c r="K28" s="13">
        <v>1</v>
      </c>
      <c r="L28" s="13">
        <v>1</v>
      </c>
      <c r="M28" s="14">
        <f t="shared" ref="M28:M35" si="9">I28-N28-J28</f>
        <v>8074</v>
      </c>
      <c r="N28" s="85">
        <v>353</v>
      </c>
      <c r="O28" s="3"/>
      <c r="P28" s="3"/>
      <c r="Q28" s="3"/>
      <c r="R28" s="3"/>
    </row>
    <row r="29" spans="1:18" x14ac:dyDescent="0.3">
      <c r="A29" s="1">
        <f t="shared" si="4"/>
        <v>43716</v>
      </c>
      <c r="B29" s="2" t="s">
        <v>33</v>
      </c>
      <c r="C29" s="15">
        <v>2</v>
      </c>
      <c r="D29" s="50" t="s">
        <v>156</v>
      </c>
      <c r="E29" s="13">
        <v>51</v>
      </c>
      <c r="F29" s="13">
        <v>0</v>
      </c>
      <c r="G29" s="13">
        <v>0</v>
      </c>
      <c r="H29" s="83">
        <f t="shared" si="8"/>
        <v>51</v>
      </c>
      <c r="I29" s="105">
        <f>H29+'07.09'!I29</f>
        <v>5841</v>
      </c>
      <c r="J29" s="16">
        <v>5</v>
      </c>
      <c r="K29" s="16">
        <v>1</v>
      </c>
      <c r="L29" s="16">
        <v>0</v>
      </c>
      <c r="M29" s="17">
        <f t="shared" si="9"/>
        <v>5581</v>
      </c>
      <c r="N29" s="86">
        <v>255</v>
      </c>
      <c r="O29" s="3"/>
      <c r="P29" s="3"/>
      <c r="Q29" s="3"/>
      <c r="R29" s="3"/>
    </row>
    <row r="30" spans="1:18" x14ac:dyDescent="0.3">
      <c r="A30" s="1">
        <f t="shared" si="4"/>
        <v>43716</v>
      </c>
      <c r="B30" s="2" t="s">
        <v>35</v>
      </c>
      <c r="C30" s="15">
        <v>3</v>
      </c>
      <c r="D30" s="50" t="s">
        <v>36</v>
      </c>
      <c r="E30" s="13">
        <v>139</v>
      </c>
      <c r="F30" s="13">
        <v>0</v>
      </c>
      <c r="G30" s="13">
        <v>0</v>
      </c>
      <c r="H30" s="83">
        <f t="shared" si="8"/>
        <v>139</v>
      </c>
      <c r="I30" s="105">
        <f>H30+'07.09'!I30</f>
        <v>6071</v>
      </c>
      <c r="J30" s="16">
        <v>10</v>
      </c>
      <c r="K30" s="16">
        <v>6</v>
      </c>
      <c r="L30" s="16">
        <v>2</v>
      </c>
      <c r="M30" s="17">
        <f t="shared" si="9"/>
        <v>5564</v>
      </c>
      <c r="N30" s="86">
        <v>497</v>
      </c>
      <c r="O30" s="3"/>
      <c r="P30" s="3"/>
      <c r="Q30" s="3"/>
      <c r="R30" s="3"/>
    </row>
    <row r="31" spans="1:18" x14ac:dyDescent="0.3">
      <c r="A31" s="1">
        <f t="shared" si="4"/>
        <v>43716</v>
      </c>
      <c r="B31" s="2" t="s">
        <v>37</v>
      </c>
      <c r="C31" s="15">
        <v>4</v>
      </c>
      <c r="D31" s="50" t="s">
        <v>38</v>
      </c>
      <c r="E31" s="13">
        <v>13</v>
      </c>
      <c r="F31" s="13">
        <v>0</v>
      </c>
      <c r="G31" s="13">
        <v>0</v>
      </c>
      <c r="H31" s="83">
        <f t="shared" si="8"/>
        <v>13</v>
      </c>
      <c r="I31" s="105">
        <f>H31+'07.09'!I31</f>
        <v>1789</v>
      </c>
      <c r="J31" s="16">
        <v>4</v>
      </c>
      <c r="K31" s="16">
        <v>0</v>
      </c>
      <c r="L31" s="16">
        <v>0</v>
      </c>
      <c r="M31" s="17">
        <f t="shared" si="9"/>
        <v>1742</v>
      </c>
      <c r="N31" s="86">
        <v>43</v>
      </c>
      <c r="O31" s="3"/>
      <c r="P31" s="3"/>
      <c r="Q31" s="3"/>
      <c r="R31" s="3"/>
    </row>
    <row r="32" spans="1:18" x14ac:dyDescent="0.3">
      <c r="A32" s="1">
        <f t="shared" si="4"/>
        <v>43716</v>
      </c>
      <c r="B32" s="2" t="s">
        <v>39</v>
      </c>
      <c r="C32" s="15">
        <v>5</v>
      </c>
      <c r="D32" s="50" t="s">
        <v>40</v>
      </c>
      <c r="E32" s="13">
        <v>42</v>
      </c>
      <c r="F32" s="13">
        <v>0</v>
      </c>
      <c r="G32" s="13">
        <v>0</v>
      </c>
      <c r="H32" s="83">
        <f t="shared" si="8"/>
        <v>42</v>
      </c>
      <c r="I32" s="105">
        <f>H32+'07.09'!I32</f>
        <v>3622</v>
      </c>
      <c r="J32" s="16">
        <v>3</v>
      </c>
      <c r="K32" s="16">
        <v>0</v>
      </c>
      <c r="L32" s="16">
        <v>0</v>
      </c>
      <c r="M32" s="17">
        <f t="shared" si="9"/>
        <v>3459</v>
      </c>
      <c r="N32" s="86">
        <v>160</v>
      </c>
      <c r="O32" s="3"/>
      <c r="P32" s="3"/>
      <c r="Q32" s="3"/>
      <c r="R32" s="3"/>
    </row>
    <row r="33" spans="1:18" x14ac:dyDescent="0.3">
      <c r="A33" s="1">
        <f t="shared" si="4"/>
        <v>43716</v>
      </c>
      <c r="B33" s="2" t="s">
        <v>41</v>
      </c>
      <c r="C33" s="15">
        <v>6</v>
      </c>
      <c r="D33" s="50" t="s">
        <v>42</v>
      </c>
      <c r="E33" s="13">
        <v>66</v>
      </c>
      <c r="F33" s="13">
        <v>0</v>
      </c>
      <c r="G33" s="13">
        <v>0</v>
      </c>
      <c r="H33" s="83">
        <f t="shared" si="8"/>
        <v>66</v>
      </c>
      <c r="I33" s="105">
        <f>H33+'07.09'!I33</f>
        <v>4585</v>
      </c>
      <c r="J33" s="16">
        <v>5</v>
      </c>
      <c r="K33" s="16">
        <v>2</v>
      </c>
      <c r="L33" s="16">
        <v>0</v>
      </c>
      <c r="M33" s="17">
        <f t="shared" si="9"/>
        <v>4393</v>
      </c>
      <c r="N33" s="86">
        <v>187</v>
      </c>
      <c r="O33" s="3"/>
      <c r="P33" s="3"/>
      <c r="Q33" s="3"/>
      <c r="R33" s="3"/>
    </row>
    <row r="34" spans="1:18" x14ac:dyDescent="0.3">
      <c r="A34" s="1">
        <f t="shared" si="4"/>
        <v>43716</v>
      </c>
      <c r="B34" s="2" t="s">
        <v>43</v>
      </c>
      <c r="C34" s="15">
        <v>7</v>
      </c>
      <c r="D34" s="50" t="s">
        <v>44</v>
      </c>
      <c r="E34" s="13">
        <v>9</v>
      </c>
      <c r="F34" s="13">
        <v>0</v>
      </c>
      <c r="G34" s="13">
        <v>0</v>
      </c>
      <c r="H34" s="83">
        <f t="shared" si="8"/>
        <v>9</v>
      </c>
      <c r="I34" s="105">
        <f>H34+'07.09'!I34</f>
        <v>828</v>
      </c>
      <c r="J34" s="16">
        <v>0</v>
      </c>
      <c r="K34" s="16">
        <v>0</v>
      </c>
      <c r="L34" s="16">
        <v>0</v>
      </c>
      <c r="M34" s="17">
        <f t="shared" si="9"/>
        <v>791</v>
      </c>
      <c r="N34" s="86">
        <v>37</v>
      </c>
      <c r="O34" s="3"/>
      <c r="P34" s="3"/>
      <c r="Q34" s="3"/>
      <c r="R34" s="3"/>
    </row>
    <row r="35" spans="1:18" x14ac:dyDescent="0.3">
      <c r="A35" s="1">
        <f t="shared" si="4"/>
        <v>43716</v>
      </c>
      <c r="B35" s="2" t="s">
        <v>45</v>
      </c>
      <c r="C35" s="20">
        <v>8</v>
      </c>
      <c r="D35" s="54" t="s">
        <v>46</v>
      </c>
      <c r="E35" s="13">
        <v>23</v>
      </c>
      <c r="F35" s="13">
        <v>0</v>
      </c>
      <c r="G35" s="13">
        <v>0</v>
      </c>
      <c r="H35" s="84">
        <f t="shared" si="8"/>
        <v>23</v>
      </c>
      <c r="I35" s="106">
        <f>H35+'07.09'!I35</f>
        <v>1956</v>
      </c>
      <c r="J35" s="18">
        <v>3</v>
      </c>
      <c r="K35" s="18">
        <v>0</v>
      </c>
      <c r="L35" s="18">
        <v>0</v>
      </c>
      <c r="M35" s="19">
        <f t="shared" si="9"/>
        <v>1851</v>
      </c>
      <c r="N35" s="87">
        <v>102</v>
      </c>
      <c r="O35" s="3"/>
      <c r="P35" s="3"/>
      <c r="Q35" s="3"/>
      <c r="R35" s="3"/>
    </row>
    <row r="36" spans="1:18" x14ac:dyDescent="0.3">
      <c r="A36" s="1">
        <f t="shared" si="4"/>
        <v>43716</v>
      </c>
      <c r="B36" s="2">
        <v>1</v>
      </c>
      <c r="C36" s="103"/>
      <c r="D36" s="22" t="s">
        <v>47</v>
      </c>
      <c r="E36" s="23">
        <f>SUM(E26:E27)</f>
        <v>761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761</v>
      </c>
      <c r="I36" s="23">
        <f t="shared" si="10"/>
        <v>76514</v>
      </c>
      <c r="J36" s="23">
        <f t="shared" si="10"/>
        <v>197</v>
      </c>
      <c r="K36" s="23">
        <f t="shared" si="10"/>
        <v>101</v>
      </c>
      <c r="L36" s="23">
        <f t="shared" si="10"/>
        <v>60</v>
      </c>
      <c r="M36" s="23">
        <f t="shared" si="10"/>
        <v>73091</v>
      </c>
      <c r="N36" s="23">
        <f t="shared" si="10"/>
        <v>3226</v>
      </c>
      <c r="O36" s="3"/>
      <c r="P36" s="3"/>
      <c r="Q36" s="3"/>
      <c r="R36" s="3"/>
    </row>
    <row r="37" spans="1:18" ht="21.6" customHeight="1" x14ac:dyDescent="0.3">
      <c r="A37" s="1">
        <f t="shared" si="4"/>
        <v>43716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43716</v>
      </c>
      <c r="B38" s="64">
        <v>1</v>
      </c>
      <c r="C38" s="69"/>
      <c r="D38" s="306" t="s">
        <v>171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43716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43716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43716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43716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43716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68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384</v>
      </c>
      <c r="O43" s="3"/>
      <c r="P43" s="3"/>
      <c r="Q43" s="3"/>
      <c r="R43" s="3"/>
    </row>
    <row r="44" spans="1:18" ht="58.2" customHeight="1" x14ac:dyDescent="0.3">
      <c r="A44" s="1">
        <f t="shared" si="4"/>
        <v>43716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17" t="s">
        <v>142</v>
      </c>
      <c r="I44" s="65" t="str">
        <f>"me©‡gvU fwZ© 
= "&amp;I75</f>
        <v>me©‡gvU fwZ© 
= 18002</v>
      </c>
      <c r="J44" s="65" t="str">
        <f>"ch©v‡jvPbvi Rb¨ †cÖwiZ g„„Zz¨ 
= "&amp;J75</f>
        <v>ch©v‡jvPbvi Rb¨ †cÖwiZ g„„Zz¨ 
= 96</v>
      </c>
      <c r="K44" s="65" t="str">
        <f>"ch©v‡jvPbv m¤úbœK…Z g„„Zz¨ 
= "&amp;K75</f>
        <v>ch©v‡jvPbv m¤úbœK…Z g„„Zz¨ 
= 71</v>
      </c>
      <c r="L44" s="65" t="str">
        <f>"wbwðZ g„„Zz¨ 
= "&amp;L75</f>
        <v>wbwðZ g„„Zz¨ 
= 47</v>
      </c>
      <c r="M44" s="65" t="str">
        <f>"QvocÎ cÖvß †ivMx
 = "&amp;M75</f>
        <v>QvocÎ cÖvß †ivMx
 = 17522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43716</v>
      </c>
      <c r="B45" s="2" t="s">
        <v>61</v>
      </c>
      <c r="C45" s="28">
        <v>1</v>
      </c>
      <c r="D45" s="48" t="s">
        <v>62</v>
      </c>
      <c r="E45" s="13">
        <v>4</v>
      </c>
      <c r="F45" s="13">
        <v>0</v>
      </c>
      <c r="G45" s="13">
        <v>0</v>
      </c>
      <c r="H45" s="82">
        <f t="shared" ref="H45:H74" si="11">SUM(E45:G45)</f>
        <v>4</v>
      </c>
      <c r="I45" s="104">
        <f>H45+'07.09'!I45</f>
        <v>1136</v>
      </c>
      <c r="J45" s="13">
        <v>3</v>
      </c>
      <c r="K45" s="13">
        <v>2</v>
      </c>
      <c r="L45" s="13">
        <v>1</v>
      </c>
      <c r="M45" s="14">
        <f t="shared" ref="M45:M74" si="12">I45-N45-J45</f>
        <v>1109</v>
      </c>
      <c r="N45" s="85">
        <v>24</v>
      </c>
      <c r="O45" s="3"/>
      <c r="P45" s="3"/>
      <c r="Q45" s="3"/>
      <c r="R45" s="3"/>
    </row>
    <row r="46" spans="1:18" ht="17.55" customHeight="1" x14ac:dyDescent="0.3">
      <c r="A46" s="1">
        <f t="shared" si="4"/>
        <v>43716</v>
      </c>
      <c r="B46" s="2" t="s">
        <v>15</v>
      </c>
      <c r="C46" s="33">
        <v>2</v>
      </c>
      <c r="D46" s="50" t="s">
        <v>16</v>
      </c>
      <c r="E46" s="13">
        <v>7</v>
      </c>
      <c r="F46" s="13">
        <v>0</v>
      </c>
      <c r="G46" s="13">
        <v>0</v>
      </c>
      <c r="H46" s="83">
        <f t="shared" si="11"/>
        <v>7</v>
      </c>
      <c r="I46" s="105">
        <f>H46+'07.09'!I46</f>
        <v>1686</v>
      </c>
      <c r="J46" s="16">
        <v>10</v>
      </c>
      <c r="K46" s="16">
        <v>6</v>
      </c>
      <c r="L46" s="16">
        <v>4</v>
      </c>
      <c r="M46" s="17">
        <f t="shared" si="12"/>
        <v>1628</v>
      </c>
      <c r="N46" s="86">
        <v>48</v>
      </c>
      <c r="O46" s="3"/>
      <c r="P46" s="3"/>
      <c r="Q46" s="3"/>
      <c r="R46" s="3"/>
    </row>
    <row r="47" spans="1:18" ht="17.55" customHeight="1" x14ac:dyDescent="0.3">
      <c r="A47" s="1">
        <f t="shared" si="4"/>
        <v>43716</v>
      </c>
      <c r="B47" s="2" t="s">
        <v>17</v>
      </c>
      <c r="C47" s="33">
        <v>3</v>
      </c>
      <c r="D47" s="50" t="s">
        <v>18</v>
      </c>
      <c r="E47" s="13">
        <v>3</v>
      </c>
      <c r="F47" s="13">
        <v>0</v>
      </c>
      <c r="G47" s="13">
        <v>0</v>
      </c>
      <c r="H47" s="83">
        <f t="shared" si="11"/>
        <v>3</v>
      </c>
      <c r="I47" s="105">
        <f>H47+'07.09'!I47</f>
        <v>611</v>
      </c>
      <c r="J47" s="16">
        <v>4</v>
      </c>
      <c r="K47" s="16">
        <v>2</v>
      </c>
      <c r="L47" s="16">
        <v>1</v>
      </c>
      <c r="M47" s="17">
        <f t="shared" si="12"/>
        <v>594</v>
      </c>
      <c r="N47" s="86">
        <v>13</v>
      </c>
      <c r="O47" s="3"/>
      <c r="P47" s="3"/>
      <c r="Q47" s="3"/>
      <c r="R47" s="3"/>
    </row>
    <row r="48" spans="1:18" ht="17.55" customHeight="1" x14ac:dyDescent="0.3">
      <c r="A48" s="1">
        <f t="shared" si="4"/>
        <v>43716</v>
      </c>
      <c r="B48" s="2" t="s">
        <v>63</v>
      </c>
      <c r="C48" s="33">
        <v>4</v>
      </c>
      <c r="D48" s="50" t="s">
        <v>64</v>
      </c>
      <c r="E48" s="13">
        <v>2</v>
      </c>
      <c r="F48" s="13">
        <v>0</v>
      </c>
      <c r="G48" s="13">
        <v>0</v>
      </c>
      <c r="H48" s="83">
        <f t="shared" si="11"/>
        <v>2</v>
      </c>
      <c r="I48" s="105">
        <f>H48+'07.09'!I48</f>
        <v>686</v>
      </c>
      <c r="J48" s="16">
        <v>7</v>
      </c>
      <c r="K48" s="16">
        <v>5</v>
      </c>
      <c r="L48" s="16">
        <v>3</v>
      </c>
      <c r="M48" s="17">
        <f t="shared" si="12"/>
        <v>666</v>
      </c>
      <c r="N48" s="86">
        <v>13</v>
      </c>
      <c r="O48" s="3"/>
      <c r="P48" s="3"/>
      <c r="Q48" s="3"/>
      <c r="R48" s="3"/>
    </row>
    <row r="49" spans="1:18" ht="17.55" customHeight="1" x14ac:dyDescent="0.3">
      <c r="A49" s="1">
        <f t="shared" si="4"/>
        <v>43716</v>
      </c>
      <c r="B49" s="2" t="s">
        <v>65</v>
      </c>
      <c r="C49" s="33">
        <v>5</v>
      </c>
      <c r="D49" s="50" t="s">
        <v>66</v>
      </c>
      <c r="E49" s="13">
        <v>0</v>
      </c>
      <c r="F49" s="13">
        <v>0</v>
      </c>
      <c r="G49" s="13">
        <v>0</v>
      </c>
      <c r="H49" s="83">
        <f t="shared" si="11"/>
        <v>0</v>
      </c>
      <c r="I49" s="105">
        <f>H49+'07.09'!I49</f>
        <v>839</v>
      </c>
      <c r="J49" s="16">
        <v>10</v>
      </c>
      <c r="K49" s="16">
        <v>10</v>
      </c>
      <c r="L49" s="16">
        <v>10</v>
      </c>
      <c r="M49" s="17">
        <f t="shared" si="12"/>
        <v>820</v>
      </c>
      <c r="N49" s="86">
        <v>9</v>
      </c>
      <c r="O49" s="3"/>
      <c r="P49" s="3"/>
      <c r="Q49" s="3"/>
      <c r="R49" s="3"/>
    </row>
    <row r="50" spans="1:18" ht="17.55" customHeight="1" x14ac:dyDescent="0.3">
      <c r="A50" s="1">
        <f t="shared" si="4"/>
        <v>43716</v>
      </c>
      <c r="B50" s="2" t="s">
        <v>67</v>
      </c>
      <c r="C50" s="33">
        <v>6</v>
      </c>
      <c r="D50" s="50" t="s">
        <v>68</v>
      </c>
      <c r="E50" s="13">
        <v>1</v>
      </c>
      <c r="F50" s="13">
        <v>0</v>
      </c>
      <c r="G50" s="13">
        <v>0</v>
      </c>
      <c r="H50" s="83">
        <f t="shared" si="11"/>
        <v>1</v>
      </c>
      <c r="I50" s="105">
        <f>H50+'07.09'!I50</f>
        <v>93</v>
      </c>
      <c r="J50" s="16"/>
      <c r="K50" s="16"/>
      <c r="L50" s="16">
        <v>0</v>
      </c>
      <c r="M50" s="17">
        <f t="shared" si="12"/>
        <v>92</v>
      </c>
      <c r="N50" s="86">
        <v>1</v>
      </c>
      <c r="O50" s="3"/>
      <c r="P50" s="3"/>
      <c r="Q50" s="3"/>
      <c r="R50" s="3"/>
    </row>
    <row r="51" spans="1:18" ht="17.55" customHeight="1" x14ac:dyDescent="0.3">
      <c r="A51" s="1">
        <f t="shared" si="4"/>
        <v>43716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H51+'07.09'!I51</f>
        <v>263</v>
      </c>
      <c r="J51" s="16">
        <v>2</v>
      </c>
      <c r="K51" s="16">
        <v>2</v>
      </c>
      <c r="L51" s="16">
        <v>1</v>
      </c>
      <c r="M51" s="17">
        <f t="shared" si="12"/>
        <v>260</v>
      </c>
      <c r="N51" s="86">
        <v>1</v>
      </c>
      <c r="O51" s="3"/>
      <c r="P51" s="3"/>
      <c r="Q51" s="3"/>
      <c r="R51" s="3"/>
    </row>
    <row r="52" spans="1:18" ht="17.55" customHeight="1" x14ac:dyDescent="0.3">
      <c r="A52" s="1">
        <f t="shared" si="4"/>
        <v>43716</v>
      </c>
      <c r="B52" s="2" t="s">
        <v>71</v>
      </c>
      <c r="C52" s="33">
        <v>8</v>
      </c>
      <c r="D52" s="50" t="s">
        <v>72</v>
      </c>
      <c r="E52" s="13">
        <v>3</v>
      </c>
      <c r="F52" s="13">
        <v>0</v>
      </c>
      <c r="G52" s="13">
        <v>0</v>
      </c>
      <c r="H52" s="83">
        <f t="shared" si="11"/>
        <v>3</v>
      </c>
      <c r="I52" s="105">
        <f>H52+'07.09'!I52</f>
        <v>302</v>
      </c>
      <c r="J52" s="16">
        <v>1</v>
      </c>
      <c r="K52" s="16">
        <v>1</v>
      </c>
      <c r="L52" s="16">
        <v>1</v>
      </c>
      <c r="M52" s="17">
        <f t="shared" si="12"/>
        <v>288</v>
      </c>
      <c r="N52" s="86">
        <v>13</v>
      </c>
      <c r="O52" s="3"/>
      <c r="P52" s="3"/>
      <c r="Q52" s="3"/>
      <c r="R52" s="3"/>
    </row>
    <row r="53" spans="1:18" ht="17.55" customHeight="1" x14ac:dyDescent="0.3">
      <c r="A53" s="1">
        <f t="shared" si="4"/>
        <v>43716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H53+'07.09'!I53</f>
        <v>203</v>
      </c>
      <c r="J53" s="16">
        <v>1</v>
      </c>
      <c r="K53" s="16">
        <v>1</v>
      </c>
      <c r="L53" s="16">
        <v>0</v>
      </c>
      <c r="M53" s="17">
        <f t="shared" si="12"/>
        <v>197</v>
      </c>
      <c r="N53" s="86">
        <v>5</v>
      </c>
      <c r="O53" s="3"/>
      <c r="P53" s="3"/>
      <c r="Q53" s="3"/>
      <c r="R53" s="3"/>
    </row>
    <row r="54" spans="1:18" ht="17.55" customHeight="1" x14ac:dyDescent="0.3">
      <c r="A54" s="1">
        <f t="shared" si="4"/>
        <v>43716</v>
      </c>
      <c r="B54" s="2" t="s">
        <v>75</v>
      </c>
      <c r="C54" s="33">
        <v>10</v>
      </c>
      <c r="D54" s="50" t="s">
        <v>76</v>
      </c>
      <c r="E54" s="13">
        <v>1</v>
      </c>
      <c r="F54" s="13">
        <v>0</v>
      </c>
      <c r="G54" s="13">
        <v>0</v>
      </c>
      <c r="H54" s="83">
        <f t="shared" si="11"/>
        <v>1</v>
      </c>
      <c r="I54" s="105">
        <f>H54+'07.09'!I54</f>
        <v>1525</v>
      </c>
      <c r="J54" s="16">
        <v>1</v>
      </c>
      <c r="K54" s="16">
        <v>0</v>
      </c>
      <c r="L54" s="16">
        <v>0</v>
      </c>
      <c r="M54" s="17">
        <f t="shared" si="12"/>
        <v>1510</v>
      </c>
      <c r="N54" s="86">
        <v>14</v>
      </c>
      <c r="O54" s="3"/>
      <c r="P54" s="3"/>
      <c r="Q54" s="3"/>
      <c r="R54" s="3"/>
    </row>
    <row r="55" spans="1:18" ht="17.55" customHeight="1" x14ac:dyDescent="0.3">
      <c r="A55" s="1">
        <f t="shared" si="4"/>
        <v>43716</v>
      </c>
      <c r="B55" s="2" t="s">
        <v>77</v>
      </c>
      <c r="C55" s="33">
        <v>11</v>
      </c>
      <c r="D55" s="52" t="s">
        <v>78</v>
      </c>
      <c r="E55" s="13">
        <v>3</v>
      </c>
      <c r="F55" s="13">
        <v>0</v>
      </c>
      <c r="G55" s="13">
        <v>0</v>
      </c>
      <c r="H55" s="83">
        <f t="shared" si="11"/>
        <v>3</v>
      </c>
      <c r="I55" s="105">
        <f>H55+'07.09'!I55</f>
        <v>205</v>
      </c>
      <c r="J55" s="16"/>
      <c r="K55" s="16"/>
      <c r="L55" s="16">
        <v>0</v>
      </c>
      <c r="M55" s="17">
        <f t="shared" si="12"/>
        <v>200</v>
      </c>
      <c r="N55" s="86">
        <v>5</v>
      </c>
      <c r="O55" s="3"/>
      <c r="P55" s="3"/>
      <c r="Q55" s="3"/>
      <c r="R55" s="3"/>
    </row>
    <row r="56" spans="1:18" ht="17.55" customHeight="1" x14ac:dyDescent="0.3">
      <c r="A56" s="1">
        <f t="shared" si="4"/>
        <v>43716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H56+'07.09'!I56</f>
        <v>135</v>
      </c>
      <c r="J56" s="16">
        <v>1</v>
      </c>
      <c r="K56" s="16">
        <v>0</v>
      </c>
      <c r="L56" s="16">
        <v>0</v>
      </c>
      <c r="M56" s="17">
        <f t="shared" si="12"/>
        <v>134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43716</v>
      </c>
      <c r="B57" s="2" t="s">
        <v>81</v>
      </c>
      <c r="C57" s="33">
        <v>13</v>
      </c>
      <c r="D57" s="50" t="s">
        <v>82</v>
      </c>
      <c r="E57" s="13">
        <v>2</v>
      </c>
      <c r="F57" s="13">
        <v>0</v>
      </c>
      <c r="G57" s="13">
        <v>0</v>
      </c>
      <c r="H57" s="83">
        <f t="shared" si="11"/>
        <v>2</v>
      </c>
      <c r="I57" s="105">
        <f>H57+'07.09'!I57</f>
        <v>612</v>
      </c>
      <c r="J57" s="16">
        <v>4</v>
      </c>
      <c r="K57" s="16">
        <v>3</v>
      </c>
      <c r="L57" s="16">
        <v>0</v>
      </c>
      <c r="M57" s="17">
        <f t="shared" si="12"/>
        <v>593</v>
      </c>
      <c r="N57" s="86">
        <v>15</v>
      </c>
      <c r="O57" s="3"/>
      <c r="P57" s="3"/>
      <c r="Q57" s="3"/>
      <c r="R57" s="3"/>
    </row>
    <row r="58" spans="1:18" ht="17.55" customHeight="1" x14ac:dyDescent="0.3">
      <c r="A58" s="1">
        <f t="shared" si="4"/>
        <v>43716</v>
      </c>
      <c r="B58" s="2" t="s">
        <v>83</v>
      </c>
      <c r="C58" s="33">
        <v>14</v>
      </c>
      <c r="D58" s="50" t="s">
        <v>84</v>
      </c>
      <c r="E58" s="13">
        <v>4</v>
      </c>
      <c r="F58" s="13">
        <v>0</v>
      </c>
      <c r="G58" s="13">
        <v>0</v>
      </c>
      <c r="H58" s="83">
        <f t="shared" si="11"/>
        <v>4</v>
      </c>
      <c r="I58" s="105">
        <f>H58+'07.09'!I58</f>
        <v>1256</v>
      </c>
      <c r="J58" s="16">
        <v>6</v>
      </c>
      <c r="K58" s="16">
        <v>3</v>
      </c>
      <c r="L58" s="16">
        <v>2</v>
      </c>
      <c r="M58" s="17">
        <f t="shared" si="12"/>
        <v>1223</v>
      </c>
      <c r="N58" s="86">
        <v>27</v>
      </c>
      <c r="O58" s="3"/>
      <c r="P58" s="3"/>
      <c r="Q58" s="3"/>
      <c r="R58" s="3"/>
    </row>
    <row r="59" spans="1:18" ht="17.55" customHeight="1" x14ac:dyDescent="0.3">
      <c r="A59" s="1">
        <f t="shared" si="4"/>
        <v>43716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H59+'07.09'!I59</f>
        <v>701</v>
      </c>
      <c r="J59" s="16">
        <v>8</v>
      </c>
      <c r="K59" s="16">
        <v>7</v>
      </c>
      <c r="L59" s="16">
        <v>6</v>
      </c>
      <c r="M59" s="17">
        <f t="shared" si="12"/>
        <v>686</v>
      </c>
      <c r="N59" s="86">
        <v>7</v>
      </c>
      <c r="O59" s="3"/>
      <c r="P59" s="3"/>
      <c r="Q59" s="3"/>
      <c r="R59" s="3"/>
    </row>
    <row r="60" spans="1:18" ht="17.55" customHeight="1" x14ac:dyDescent="0.3">
      <c r="A60" s="1">
        <f t="shared" si="4"/>
        <v>43716</v>
      </c>
      <c r="B60" s="2" t="s">
        <v>87</v>
      </c>
      <c r="C60" s="33">
        <v>16</v>
      </c>
      <c r="D60" s="50" t="s">
        <v>88</v>
      </c>
      <c r="E60" s="13">
        <v>3</v>
      </c>
      <c r="F60" s="13">
        <v>0</v>
      </c>
      <c r="G60" s="13">
        <v>0</v>
      </c>
      <c r="H60" s="83">
        <f t="shared" si="11"/>
        <v>3</v>
      </c>
      <c r="I60" s="105">
        <f>H60+'07.09'!I60</f>
        <v>330</v>
      </c>
      <c r="J60" s="16"/>
      <c r="K60" s="16"/>
      <c r="L60" s="16">
        <v>0</v>
      </c>
      <c r="M60" s="17">
        <f t="shared" si="12"/>
        <v>325</v>
      </c>
      <c r="N60" s="86">
        <v>5</v>
      </c>
      <c r="O60" s="3"/>
      <c r="P60" s="3"/>
      <c r="Q60" s="3"/>
      <c r="R60" s="3"/>
    </row>
    <row r="61" spans="1:18" ht="17.55" customHeight="1" x14ac:dyDescent="0.3">
      <c r="A61" s="1">
        <f t="shared" si="4"/>
        <v>43716</v>
      </c>
      <c r="B61" s="2" t="s">
        <v>89</v>
      </c>
      <c r="C61" s="33">
        <v>17</v>
      </c>
      <c r="D61" s="52" t="s">
        <v>90</v>
      </c>
      <c r="E61" s="13">
        <v>2</v>
      </c>
      <c r="F61" s="13">
        <v>0</v>
      </c>
      <c r="G61" s="13">
        <v>0</v>
      </c>
      <c r="H61" s="83">
        <f t="shared" si="11"/>
        <v>2</v>
      </c>
      <c r="I61" s="105">
        <f>H61+'07.09'!I61</f>
        <v>423</v>
      </c>
      <c r="J61" s="16"/>
      <c r="K61" s="16"/>
      <c r="L61" s="16">
        <v>0</v>
      </c>
      <c r="M61" s="17">
        <f t="shared" si="12"/>
        <v>409</v>
      </c>
      <c r="N61" s="86">
        <v>14</v>
      </c>
      <c r="O61" s="3"/>
      <c r="P61" s="3"/>
      <c r="Q61" s="3"/>
      <c r="R61" s="3"/>
    </row>
    <row r="62" spans="1:18" ht="17.55" customHeight="1" x14ac:dyDescent="0.3">
      <c r="A62" s="1">
        <f t="shared" si="4"/>
        <v>43716</v>
      </c>
      <c r="B62" s="2" t="s">
        <v>91</v>
      </c>
      <c r="C62" s="33">
        <v>18</v>
      </c>
      <c r="D62" s="50" t="s">
        <v>92</v>
      </c>
      <c r="E62" s="13">
        <v>4</v>
      </c>
      <c r="F62" s="13">
        <v>0</v>
      </c>
      <c r="G62" s="13">
        <v>0</v>
      </c>
      <c r="H62" s="83">
        <f t="shared" si="11"/>
        <v>4</v>
      </c>
      <c r="I62" s="105">
        <f>H62+'07.09'!I62</f>
        <v>801</v>
      </c>
      <c r="J62" s="16"/>
      <c r="K62" s="16"/>
      <c r="L62" s="16">
        <v>0</v>
      </c>
      <c r="M62" s="17">
        <f t="shared" si="12"/>
        <v>780</v>
      </c>
      <c r="N62" s="86">
        <v>21</v>
      </c>
      <c r="O62" s="3"/>
      <c r="P62" s="3"/>
      <c r="Q62" s="3"/>
      <c r="R62" s="3"/>
    </row>
    <row r="63" spans="1:18" ht="17.55" customHeight="1" x14ac:dyDescent="0.3">
      <c r="A63" s="1">
        <f t="shared" si="4"/>
        <v>43716</v>
      </c>
      <c r="B63" s="2" t="s">
        <v>93</v>
      </c>
      <c r="C63" s="33">
        <v>19</v>
      </c>
      <c r="D63" s="50" t="s">
        <v>94</v>
      </c>
      <c r="E63" s="13">
        <v>1</v>
      </c>
      <c r="F63" s="13">
        <v>0</v>
      </c>
      <c r="G63" s="13">
        <v>0</v>
      </c>
      <c r="H63" s="83">
        <f t="shared" si="11"/>
        <v>1</v>
      </c>
      <c r="I63" s="105">
        <f>H63+'07.09'!I63</f>
        <v>744</v>
      </c>
      <c r="J63" s="16">
        <v>5</v>
      </c>
      <c r="K63" s="16">
        <v>4</v>
      </c>
      <c r="L63" s="16">
        <v>4</v>
      </c>
      <c r="M63" s="17">
        <f t="shared" si="12"/>
        <v>716</v>
      </c>
      <c r="N63" s="86">
        <v>23</v>
      </c>
      <c r="O63" s="3"/>
      <c r="P63" s="3"/>
      <c r="Q63" s="3"/>
      <c r="R63" s="3"/>
    </row>
    <row r="64" spans="1:18" ht="17.55" customHeight="1" x14ac:dyDescent="0.3">
      <c r="A64" s="1">
        <f t="shared" si="4"/>
        <v>43716</v>
      </c>
      <c r="B64" s="2" t="s">
        <v>95</v>
      </c>
      <c r="C64" s="33">
        <v>20</v>
      </c>
      <c r="D64" s="50" t="s">
        <v>96</v>
      </c>
      <c r="E64" s="13">
        <v>4</v>
      </c>
      <c r="F64" s="13">
        <v>0</v>
      </c>
      <c r="G64" s="13">
        <v>0</v>
      </c>
      <c r="H64" s="83">
        <f t="shared" si="11"/>
        <v>4</v>
      </c>
      <c r="I64" s="105">
        <f>H64+'07.09'!I64</f>
        <v>902</v>
      </c>
      <c r="J64" s="16"/>
      <c r="K64" s="16"/>
      <c r="L64" s="16">
        <v>0</v>
      </c>
      <c r="M64" s="17">
        <f t="shared" si="12"/>
        <v>881</v>
      </c>
      <c r="N64" s="86">
        <v>21</v>
      </c>
      <c r="O64" s="3"/>
      <c r="P64" s="3"/>
      <c r="Q64" s="3"/>
      <c r="R64" s="3"/>
    </row>
    <row r="65" spans="1:18" ht="17.55" customHeight="1" x14ac:dyDescent="0.3">
      <c r="A65" s="1">
        <f t="shared" si="4"/>
        <v>43716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H65+'07.09'!I65</f>
        <v>458</v>
      </c>
      <c r="J65" s="16">
        <v>4</v>
      </c>
      <c r="K65" s="16">
        <v>4</v>
      </c>
      <c r="L65" s="16">
        <v>4</v>
      </c>
      <c r="M65" s="17">
        <f t="shared" si="12"/>
        <v>450</v>
      </c>
      <c r="N65" s="86">
        <v>4</v>
      </c>
      <c r="O65" s="3"/>
      <c r="P65" s="3"/>
      <c r="Q65" s="3"/>
      <c r="R65" s="3"/>
    </row>
    <row r="66" spans="1:18" ht="17.55" customHeight="1" x14ac:dyDescent="0.3">
      <c r="A66" s="1">
        <f t="shared" si="4"/>
        <v>43716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H66+'07.09'!I66</f>
        <v>301</v>
      </c>
      <c r="J66" s="16">
        <v>7</v>
      </c>
      <c r="K66" s="16">
        <v>6</v>
      </c>
      <c r="L66" s="16">
        <v>3</v>
      </c>
      <c r="M66" s="17">
        <f t="shared" si="12"/>
        <v>293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43716</v>
      </c>
      <c r="B67" s="2" t="s">
        <v>101</v>
      </c>
      <c r="C67" s="33">
        <v>23</v>
      </c>
      <c r="D67" s="50" t="s">
        <v>102</v>
      </c>
      <c r="E67" s="13">
        <v>5</v>
      </c>
      <c r="F67" s="13">
        <v>0</v>
      </c>
      <c r="G67" s="13">
        <v>0</v>
      </c>
      <c r="H67" s="83">
        <f t="shared" si="11"/>
        <v>5</v>
      </c>
      <c r="I67" s="105">
        <f>H67+'07.09'!I67</f>
        <v>646</v>
      </c>
      <c r="J67" s="16">
        <v>5</v>
      </c>
      <c r="K67" s="16">
        <v>4</v>
      </c>
      <c r="L67" s="16">
        <v>4</v>
      </c>
      <c r="M67" s="17">
        <f t="shared" si="12"/>
        <v>617</v>
      </c>
      <c r="N67" s="86">
        <v>24</v>
      </c>
      <c r="O67" s="3"/>
      <c r="P67" s="3"/>
      <c r="Q67" s="3"/>
      <c r="R67" s="3"/>
    </row>
    <row r="68" spans="1:18" ht="17.55" customHeight="1" x14ac:dyDescent="0.3">
      <c r="A68" s="1">
        <f t="shared" si="4"/>
        <v>43716</v>
      </c>
      <c r="B68" s="2" t="s">
        <v>103</v>
      </c>
      <c r="C68" s="33">
        <v>24</v>
      </c>
      <c r="D68" s="50" t="s">
        <v>104</v>
      </c>
      <c r="E68" s="13">
        <v>2</v>
      </c>
      <c r="F68" s="13">
        <v>0</v>
      </c>
      <c r="G68" s="13">
        <v>0</v>
      </c>
      <c r="H68" s="83">
        <f t="shared" si="11"/>
        <v>2</v>
      </c>
      <c r="I68" s="105">
        <f>H68+'07.09'!I68</f>
        <v>346</v>
      </c>
      <c r="J68" s="16">
        <v>2</v>
      </c>
      <c r="K68" s="16">
        <v>2</v>
      </c>
      <c r="L68" s="16">
        <v>0</v>
      </c>
      <c r="M68" s="17">
        <f t="shared" si="12"/>
        <v>341</v>
      </c>
      <c r="N68" s="86">
        <v>3</v>
      </c>
      <c r="O68" s="3"/>
      <c r="P68" s="3"/>
      <c r="Q68" s="3"/>
      <c r="R68" s="3"/>
    </row>
    <row r="69" spans="1:18" ht="17.55" customHeight="1" x14ac:dyDescent="0.3">
      <c r="A69" s="1">
        <f t="shared" si="4"/>
        <v>43716</v>
      </c>
      <c r="B69" s="2" t="s">
        <v>105</v>
      </c>
      <c r="C69" s="33">
        <v>25</v>
      </c>
      <c r="D69" s="50" t="s">
        <v>106</v>
      </c>
      <c r="E69" s="13">
        <v>10</v>
      </c>
      <c r="F69" s="13">
        <v>0</v>
      </c>
      <c r="G69" s="13">
        <v>0</v>
      </c>
      <c r="H69" s="83">
        <f t="shared" si="11"/>
        <v>10</v>
      </c>
      <c r="I69" s="105">
        <f>H69+'07.09'!I69</f>
        <v>719</v>
      </c>
      <c r="J69" s="16">
        <v>2</v>
      </c>
      <c r="K69" s="16">
        <v>1</v>
      </c>
      <c r="L69" s="16">
        <v>0</v>
      </c>
      <c r="M69" s="17">
        <f t="shared" si="12"/>
        <v>680</v>
      </c>
      <c r="N69" s="86">
        <v>37</v>
      </c>
      <c r="O69" s="3"/>
      <c r="P69" s="3"/>
      <c r="Q69" s="3"/>
      <c r="R69" s="3"/>
    </row>
    <row r="70" spans="1:18" ht="17.55" customHeight="1" x14ac:dyDescent="0.3">
      <c r="A70" s="1">
        <f t="shared" si="4"/>
        <v>43716</v>
      </c>
      <c r="B70" s="2" t="s">
        <v>107</v>
      </c>
      <c r="C70" s="33">
        <v>26</v>
      </c>
      <c r="D70" s="50" t="s">
        <v>108</v>
      </c>
      <c r="E70" s="13">
        <v>2</v>
      </c>
      <c r="F70" s="13">
        <v>0</v>
      </c>
      <c r="G70" s="13">
        <v>0</v>
      </c>
      <c r="H70" s="83">
        <f t="shared" si="11"/>
        <v>2</v>
      </c>
      <c r="I70" s="105">
        <f>H70+'07.09'!I70</f>
        <v>700</v>
      </c>
      <c r="J70" s="16">
        <v>2</v>
      </c>
      <c r="K70" s="16">
        <v>2</v>
      </c>
      <c r="L70" s="16">
        <v>0</v>
      </c>
      <c r="M70" s="17">
        <f t="shared" si="12"/>
        <v>686</v>
      </c>
      <c r="N70" s="86">
        <v>12</v>
      </c>
      <c r="O70" s="3"/>
      <c r="P70" s="3"/>
      <c r="Q70" s="3"/>
      <c r="R70" s="3"/>
    </row>
    <row r="71" spans="1:18" ht="17.55" customHeight="1" x14ac:dyDescent="0.3">
      <c r="A71" s="1">
        <f t="shared" si="4"/>
        <v>43716</v>
      </c>
      <c r="B71" s="2" t="s">
        <v>109</v>
      </c>
      <c r="C71" s="33">
        <v>27</v>
      </c>
      <c r="D71" s="50" t="s">
        <v>110</v>
      </c>
      <c r="E71" s="13">
        <v>1</v>
      </c>
      <c r="F71" s="13">
        <v>0</v>
      </c>
      <c r="G71" s="13">
        <v>0</v>
      </c>
      <c r="H71" s="83">
        <f t="shared" si="11"/>
        <v>1</v>
      </c>
      <c r="I71" s="105">
        <f>H71+'07.09'!I71</f>
        <v>738</v>
      </c>
      <c r="J71" s="16"/>
      <c r="K71" s="16"/>
      <c r="L71" s="16">
        <v>0</v>
      </c>
      <c r="M71" s="17">
        <f t="shared" si="12"/>
        <v>728</v>
      </c>
      <c r="N71" s="86">
        <v>10</v>
      </c>
      <c r="O71" s="3"/>
      <c r="P71" s="3"/>
      <c r="Q71" s="3"/>
      <c r="R71" s="3"/>
    </row>
    <row r="72" spans="1:18" ht="17.55" customHeight="1" x14ac:dyDescent="0.3">
      <c r="A72" s="1">
        <f t="shared" si="4"/>
        <v>43716</v>
      </c>
      <c r="B72" s="2" t="s">
        <v>111</v>
      </c>
      <c r="C72" s="33">
        <v>28</v>
      </c>
      <c r="D72" s="50" t="s">
        <v>112</v>
      </c>
      <c r="E72" s="13">
        <v>1</v>
      </c>
      <c r="F72" s="13">
        <v>0</v>
      </c>
      <c r="G72" s="13">
        <v>0</v>
      </c>
      <c r="H72" s="83">
        <f t="shared" si="11"/>
        <v>1</v>
      </c>
      <c r="I72" s="105">
        <f>H72+'07.09'!I72</f>
        <v>259</v>
      </c>
      <c r="J72" s="16"/>
      <c r="K72" s="16"/>
      <c r="L72" s="16">
        <v>0</v>
      </c>
      <c r="M72" s="17">
        <f t="shared" si="12"/>
        <v>251</v>
      </c>
      <c r="N72" s="86">
        <v>8</v>
      </c>
      <c r="O72" s="3"/>
      <c r="P72" s="3"/>
      <c r="Q72" s="3"/>
      <c r="R72" s="3"/>
    </row>
    <row r="73" spans="1:18" ht="17.55" customHeight="1" x14ac:dyDescent="0.3">
      <c r="A73" s="1">
        <f t="shared" si="4"/>
        <v>43716</v>
      </c>
      <c r="B73" s="2" t="s">
        <v>113</v>
      </c>
      <c r="C73" s="33">
        <v>29</v>
      </c>
      <c r="D73" s="50" t="s">
        <v>114</v>
      </c>
      <c r="E73" s="13">
        <v>2</v>
      </c>
      <c r="F73" s="13">
        <v>0</v>
      </c>
      <c r="G73" s="13">
        <v>0</v>
      </c>
      <c r="H73" s="83">
        <f t="shared" si="11"/>
        <v>2</v>
      </c>
      <c r="I73" s="105">
        <f>H73+'07.09'!I73</f>
        <v>374</v>
      </c>
      <c r="J73" s="16">
        <v>3</v>
      </c>
      <c r="K73" s="16">
        <v>1</v>
      </c>
      <c r="L73" s="16">
        <v>1</v>
      </c>
      <c r="M73" s="17">
        <f t="shared" si="12"/>
        <v>365</v>
      </c>
      <c r="N73" s="86">
        <v>6</v>
      </c>
      <c r="O73" s="3"/>
      <c r="P73" s="3"/>
      <c r="Q73" s="3"/>
      <c r="R73" s="3"/>
    </row>
    <row r="74" spans="1:18" ht="17.55" customHeight="1" x14ac:dyDescent="0.3">
      <c r="A74" s="1">
        <f t="shared" si="4"/>
        <v>43716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H74+'07.09'!I74</f>
        <v>8</v>
      </c>
      <c r="J74" s="18">
        <v>8</v>
      </c>
      <c r="K74" s="18">
        <v>5</v>
      </c>
      <c r="L74" s="18">
        <v>2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43716</v>
      </c>
      <c r="B75" s="2">
        <v>1</v>
      </c>
      <c r="C75" s="29"/>
      <c r="D75" s="22" t="s">
        <v>117</v>
      </c>
      <c r="E75" s="23">
        <f>SUM(E45:E74)</f>
        <v>68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68</v>
      </c>
      <c r="I75" s="23">
        <f t="shared" si="13"/>
        <v>18002</v>
      </c>
      <c r="J75" s="23">
        <f t="shared" si="13"/>
        <v>96</v>
      </c>
      <c r="K75" s="23">
        <f t="shared" si="13"/>
        <v>71</v>
      </c>
      <c r="L75" s="23">
        <f t="shared" si="13"/>
        <v>47</v>
      </c>
      <c r="M75" s="23">
        <f t="shared" si="13"/>
        <v>17522</v>
      </c>
      <c r="N75" s="23">
        <f t="shared" si="13"/>
        <v>384</v>
      </c>
      <c r="O75" s="3"/>
      <c r="P75" s="3"/>
      <c r="Q75" s="3"/>
      <c r="R75" s="3"/>
    </row>
    <row r="76" spans="1:18" ht="17.55" customHeight="1" x14ac:dyDescent="0.3">
      <c r="A76" s="1">
        <f t="shared" si="4"/>
        <v>43716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43716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43716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43716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43716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43716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43716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43716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43716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43716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43716</v>
      </c>
      <c r="B86" s="2">
        <v>1</v>
      </c>
      <c r="E86" s="30"/>
    </row>
    <row r="87" spans="1:14" x14ac:dyDescent="0.3">
      <c r="A87" s="1">
        <f t="shared" si="4"/>
        <v>43716</v>
      </c>
      <c r="B87" s="2">
        <v>1</v>
      </c>
      <c r="E87" s="30"/>
    </row>
    <row r="88" spans="1:14" x14ac:dyDescent="0.3">
      <c r="A88" s="1">
        <f t="shared" si="4"/>
        <v>43716</v>
      </c>
      <c r="B88" s="2">
        <v>1</v>
      </c>
      <c r="E88" s="30"/>
    </row>
    <row r="89" spans="1:14" x14ac:dyDescent="0.3">
      <c r="A89" s="1">
        <f t="shared" ref="A89" si="14">$N$3</f>
        <v>43716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T93"/>
  <sheetViews>
    <sheetView view="pageBreakPreview" topLeftCell="C1" zoomScale="80" zoomScaleNormal="80" zoomScaleSheetLayoutView="80" workbookViewId="0">
      <selection activeCell="C19" sqref="A19:XFD19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43715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43715</v>
      </c>
      <c r="B2" s="2">
        <v>1</v>
      </c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41"/>
      <c r="N2" s="118"/>
    </row>
    <row r="3" spans="1:20" ht="17.399999999999999" x14ac:dyDescent="0.3">
      <c r="A3" s="1">
        <f t="shared" si="0"/>
        <v>43715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43715</v>
      </c>
      <c r="O3" s="3"/>
      <c r="P3" s="3"/>
      <c r="Q3" s="3"/>
      <c r="R3" s="3"/>
    </row>
    <row r="4" spans="1:20" ht="17.399999999999999" x14ac:dyDescent="0.3">
      <c r="A4" s="1">
        <f t="shared" si="0"/>
        <v>43715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43715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43715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43715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43715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43715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607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3447</v>
      </c>
      <c r="O9" s="3"/>
      <c r="P9" s="3"/>
      <c r="Q9" s="40" t="str">
        <f>"24 N›Uvq ?? msL¨v = "&amp;H36</f>
        <v>24 N›Uvq ?? msL¨v = 607</v>
      </c>
    </row>
    <row r="10" spans="1:20" ht="57.6" x14ac:dyDescent="0.3">
      <c r="A10" s="1">
        <f t="shared" si="0"/>
        <v>43715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17" t="s">
        <v>142</v>
      </c>
      <c r="I10" s="65" t="str">
        <f>"me©‡gvU fwZ©
= "&amp;I36</f>
        <v>me©‡gvU fwZ©
= 75753</v>
      </c>
      <c r="J10" s="65" t="str">
        <f>"ch©v‡jvPbvi Rb¨ †cÖwiZ g„„Zz¨ 
= "&amp;J36</f>
        <v>ch©v‡jvPbvi Rb¨ †cÖwiZ g„„Zz¨ 
= 192</v>
      </c>
      <c r="K10" s="65" t="str">
        <f>"ch©v‡jvPbv m¤úbœK…Z g„„Zz¨ 
= "&amp;K36</f>
        <v>ch©v‡jvPbv m¤úbœK…Z g„„Zz¨ 
= 96</v>
      </c>
      <c r="L10" s="65" t="str">
        <f>"wbwðZ g„„Zz¨ 
= "&amp;L36</f>
        <v>wbwðZ g„„Zz¨ 
= 57</v>
      </c>
      <c r="M10" s="65" t="str">
        <f>"QvocÎ cÖvß †ivMx
 = "&amp;M36</f>
        <v>QvocÎ cÖvß †ivMx
 = 72114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43715</v>
      </c>
      <c r="B11" s="2" t="s">
        <v>9</v>
      </c>
      <c r="C11" s="12">
        <v>1</v>
      </c>
      <c r="D11" s="57" t="s">
        <v>10</v>
      </c>
      <c r="E11" s="13">
        <v>33</v>
      </c>
      <c r="F11" s="13">
        <v>0</v>
      </c>
      <c r="G11" s="13">
        <v>0</v>
      </c>
      <c r="H11" s="82">
        <f>SUM(E11:G11)</f>
        <v>33</v>
      </c>
      <c r="I11" s="104">
        <f>H11+'06.09'!I11</f>
        <v>6729</v>
      </c>
      <c r="J11" s="13">
        <v>23</v>
      </c>
      <c r="K11" s="13">
        <v>8</v>
      </c>
      <c r="L11" s="13">
        <v>3</v>
      </c>
      <c r="M11" s="14">
        <f t="shared" ref="M11:M23" si="1">I11-N11-J11</f>
        <v>6406</v>
      </c>
      <c r="N11" s="85">
        <v>300</v>
      </c>
      <c r="O11" s="3"/>
      <c r="P11" s="3"/>
      <c r="Q11" s="3"/>
      <c r="R11" s="3"/>
    </row>
    <row r="12" spans="1:20" x14ac:dyDescent="0.3">
      <c r="A12" s="1">
        <f t="shared" si="0"/>
        <v>43715</v>
      </c>
      <c r="B12" s="2" t="s">
        <v>11</v>
      </c>
      <c r="C12" s="15">
        <v>2</v>
      </c>
      <c r="D12" s="59" t="s">
        <v>144</v>
      </c>
      <c r="E12" s="13">
        <v>35</v>
      </c>
      <c r="F12" s="13">
        <v>0</v>
      </c>
      <c r="G12" s="13">
        <v>0</v>
      </c>
      <c r="H12" s="83">
        <f t="shared" ref="H12:H23" si="2">SUM(E12:G12)</f>
        <v>35</v>
      </c>
      <c r="I12" s="105">
        <f>H12+'06.09'!I12</f>
        <v>3834</v>
      </c>
      <c r="J12" s="16">
        <v>2</v>
      </c>
      <c r="K12" s="16">
        <v>0</v>
      </c>
      <c r="L12" s="16">
        <v>0</v>
      </c>
      <c r="M12" s="17">
        <f t="shared" si="1"/>
        <v>3570</v>
      </c>
      <c r="N12" s="86">
        <v>262</v>
      </c>
      <c r="O12" s="3"/>
      <c r="P12" s="3"/>
      <c r="Q12" s="3"/>
      <c r="R12" s="3"/>
    </row>
    <row r="13" spans="1:20" x14ac:dyDescent="0.3">
      <c r="A13" s="1">
        <f t="shared" si="0"/>
        <v>43715</v>
      </c>
      <c r="B13" s="2" t="s">
        <v>12</v>
      </c>
      <c r="C13" s="15">
        <v>3</v>
      </c>
      <c r="D13" s="59" t="s">
        <v>13</v>
      </c>
      <c r="E13" s="13">
        <v>2</v>
      </c>
      <c r="F13" s="13">
        <v>0</v>
      </c>
      <c r="G13" s="13">
        <v>0</v>
      </c>
      <c r="H13" s="83">
        <f t="shared" si="2"/>
        <v>2</v>
      </c>
      <c r="I13" s="105">
        <f>H13+'06.09'!I13</f>
        <v>1255</v>
      </c>
      <c r="J13" s="16">
        <v>10</v>
      </c>
      <c r="K13" s="16">
        <v>4</v>
      </c>
      <c r="L13" s="16">
        <v>4</v>
      </c>
      <c r="M13" s="17">
        <f t="shared" si="1"/>
        <v>1176</v>
      </c>
      <c r="N13" s="86">
        <v>69</v>
      </c>
      <c r="O13" s="3"/>
      <c r="Q13" s="3"/>
      <c r="R13" s="3"/>
    </row>
    <row r="14" spans="1:20" x14ac:dyDescent="0.3">
      <c r="A14" s="1">
        <f t="shared" si="0"/>
        <v>43715</v>
      </c>
      <c r="B14" s="2" t="s">
        <v>14</v>
      </c>
      <c r="C14" s="15">
        <v>4</v>
      </c>
      <c r="D14" s="59" t="s">
        <v>145</v>
      </c>
      <c r="E14" s="13">
        <v>19</v>
      </c>
      <c r="F14" s="13">
        <v>0</v>
      </c>
      <c r="G14" s="13">
        <v>0</v>
      </c>
      <c r="H14" s="83">
        <f t="shared" si="2"/>
        <v>19</v>
      </c>
      <c r="I14" s="105">
        <f>H14+'06.09'!I14</f>
        <v>2991</v>
      </c>
      <c r="J14" s="16">
        <v>7</v>
      </c>
      <c r="K14" s="16">
        <v>3</v>
      </c>
      <c r="L14" s="16">
        <v>0</v>
      </c>
      <c r="M14" s="17">
        <f t="shared" si="1"/>
        <v>2859</v>
      </c>
      <c r="N14" s="86">
        <v>125</v>
      </c>
      <c r="O14" s="3"/>
      <c r="P14" s="3"/>
      <c r="Q14" s="3"/>
      <c r="R14" s="3"/>
    </row>
    <row r="15" spans="1:20" ht="17.399999999999999" x14ac:dyDescent="0.3">
      <c r="A15" s="1">
        <f t="shared" si="0"/>
        <v>43715</v>
      </c>
      <c r="B15" s="2" t="s">
        <v>19</v>
      </c>
      <c r="C15" s="15">
        <v>5</v>
      </c>
      <c r="D15" s="59" t="s">
        <v>20</v>
      </c>
      <c r="E15" s="13">
        <v>16</v>
      </c>
      <c r="F15" s="13">
        <v>0</v>
      </c>
      <c r="G15" s="13">
        <v>0</v>
      </c>
      <c r="H15" s="83">
        <f t="shared" si="2"/>
        <v>16</v>
      </c>
      <c r="I15" s="105">
        <f>H15+'06.09'!I15</f>
        <v>1270</v>
      </c>
      <c r="J15" s="16">
        <v>3</v>
      </c>
      <c r="K15" s="16">
        <v>0</v>
      </c>
      <c r="L15" s="16">
        <v>0</v>
      </c>
      <c r="M15" s="17">
        <f t="shared" si="1"/>
        <v>1188</v>
      </c>
      <c r="N15" s="86">
        <v>79</v>
      </c>
      <c r="O15" s="3"/>
      <c r="P15" s="3"/>
      <c r="Q15" s="3"/>
      <c r="R15" s="3"/>
    </row>
    <row r="16" spans="1:20" ht="17.399999999999999" x14ac:dyDescent="0.3">
      <c r="A16" s="1">
        <f t="shared" si="0"/>
        <v>43715</v>
      </c>
      <c r="B16" s="2" t="s">
        <v>21</v>
      </c>
      <c r="C16" s="15">
        <v>6</v>
      </c>
      <c r="D16" s="61" t="s">
        <v>22</v>
      </c>
      <c r="E16" s="13">
        <v>3</v>
      </c>
      <c r="F16" s="13">
        <v>0</v>
      </c>
      <c r="G16" s="13">
        <v>0</v>
      </c>
      <c r="H16" s="83">
        <f t="shared" si="2"/>
        <v>3</v>
      </c>
      <c r="I16" s="105">
        <f>H16+'06.09'!I16</f>
        <v>941</v>
      </c>
      <c r="J16" s="16"/>
      <c r="K16" s="16"/>
      <c r="L16" s="16">
        <v>0</v>
      </c>
      <c r="M16" s="17">
        <f t="shared" si="1"/>
        <v>913</v>
      </c>
      <c r="N16" s="86">
        <v>28</v>
      </c>
      <c r="O16" s="3"/>
      <c r="P16" s="3"/>
      <c r="Q16" s="3"/>
      <c r="R16" s="3"/>
    </row>
    <row r="17" spans="1:18" x14ac:dyDescent="0.3">
      <c r="A17" s="1">
        <f t="shared" si="0"/>
        <v>43715</v>
      </c>
      <c r="B17" s="2" t="s">
        <v>23</v>
      </c>
      <c r="C17" s="15">
        <v>7</v>
      </c>
      <c r="D17" s="61" t="s">
        <v>24</v>
      </c>
      <c r="E17" s="13">
        <v>35</v>
      </c>
      <c r="F17" s="13">
        <v>0</v>
      </c>
      <c r="G17" s="13">
        <v>0</v>
      </c>
      <c r="H17" s="83">
        <f t="shared" si="2"/>
        <v>35</v>
      </c>
      <c r="I17" s="105">
        <f>H17+'06.09'!I17</f>
        <v>3426</v>
      </c>
      <c r="J17" s="16">
        <v>15</v>
      </c>
      <c r="K17" s="16">
        <v>3</v>
      </c>
      <c r="L17" s="16">
        <v>1</v>
      </c>
      <c r="M17" s="17">
        <f t="shared" si="1"/>
        <v>3165</v>
      </c>
      <c r="N17" s="86">
        <v>246</v>
      </c>
      <c r="O17" s="3"/>
      <c r="P17" s="3"/>
      <c r="Q17" s="3"/>
      <c r="R17" s="3"/>
    </row>
    <row r="18" spans="1:18" ht="17.399999999999999" x14ac:dyDescent="0.3">
      <c r="A18" s="1">
        <f t="shared" si="0"/>
        <v>43715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H18+'06.09'!I18</f>
        <v>333</v>
      </c>
      <c r="J18" s="16"/>
      <c r="K18" s="16"/>
      <c r="L18" s="16">
        <v>0</v>
      </c>
      <c r="M18" s="17">
        <f t="shared" si="1"/>
        <v>330</v>
      </c>
      <c r="N18" s="86">
        <v>3</v>
      </c>
      <c r="O18" s="3"/>
      <c r="P18" s="3"/>
      <c r="Q18" s="3"/>
      <c r="R18" s="3"/>
    </row>
    <row r="19" spans="1:18" x14ac:dyDescent="0.3">
      <c r="A19" s="1">
        <f t="shared" si="0"/>
        <v>43715</v>
      </c>
      <c r="B19" s="2" t="s">
        <v>27</v>
      </c>
      <c r="C19" s="15">
        <v>9</v>
      </c>
      <c r="D19" s="61" t="s">
        <v>28</v>
      </c>
      <c r="E19" s="13">
        <v>5</v>
      </c>
      <c r="F19" s="13">
        <v>0</v>
      </c>
      <c r="G19" s="13">
        <v>0</v>
      </c>
      <c r="H19" s="83">
        <f t="shared" si="2"/>
        <v>5</v>
      </c>
      <c r="I19" s="105">
        <f>H19+'06.09'!I19</f>
        <v>1518</v>
      </c>
      <c r="J19" s="16"/>
      <c r="K19" s="16"/>
      <c r="L19" s="16">
        <v>0</v>
      </c>
      <c r="M19" s="17">
        <f t="shared" si="1"/>
        <v>1468</v>
      </c>
      <c r="N19" s="86">
        <v>50</v>
      </c>
      <c r="O19" s="3"/>
      <c r="P19" s="3"/>
      <c r="Q19" s="3"/>
      <c r="R19" s="3"/>
    </row>
    <row r="20" spans="1:18" x14ac:dyDescent="0.3">
      <c r="A20" s="1">
        <f t="shared" si="0"/>
        <v>43715</v>
      </c>
      <c r="B20" s="2" t="s">
        <v>29</v>
      </c>
      <c r="C20" s="15">
        <v>10</v>
      </c>
      <c r="D20" s="59" t="s">
        <v>30</v>
      </c>
      <c r="E20" s="13">
        <v>15</v>
      </c>
      <c r="F20" s="13">
        <v>0</v>
      </c>
      <c r="G20" s="13">
        <v>0</v>
      </c>
      <c r="H20" s="83">
        <f t="shared" si="2"/>
        <v>15</v>
      </c>
      <c r="I20" s="105">
        <f>H20+'06.09'!I20</f>
        <v>2543</v>
      </c>
      <c r="J20" s="16">
        <v>2</v>
      </c>
      <c r="K20" s="16">
        <v>2</v>
      </c>
      <c r="L20" s="16">
        <v>2</v>
      </c>
      <c r="M20" s="17">
        <f t="shared" si="1"/>
        <v>2413</v>
      </c>
      <c r="N20" s="86">
        <v>128</v>
      </c>
      <c r="O20" s="3"/>
      <c r="P20" s="3"/>
      <c r="Q20" s="3"/>
      <c r="R20" s="3"/>
    </row>
    <row r="21" spans="1:18" ht="22.2" customHeight="1" x14ac:dyDescent="0.3">
      <c r="A21" s="1">
        <f t="shared" si="0"/>
        <v>43715</v>
      </c>
      <c r="B21" s="2" t="s">
        <v>115</v>
      </c>
      <c r="C21" s="15">
        <v>11</v>
      </c>
      <c r="D21" s="50" t="s">
        <v>116</v>
      </c>
      <c r="E21" s="13">
        <v>0</v>
      </c>
      <c r="F21" s="13">
        <v>0</v>
      </c>
      <c r="G21" s="13">
        <v>0</v>
      </c>
      <c r="H21" s="88">
        <f t="shared" si="2"/>
        <v>0</v>
      </c>
      <c r="I21" s="105">
        <f>H21+'06.09'!I21</f>
        <v>225</v>
      </c>
      <c r="J21" s="16"/>
      <c r="K21" s="16"/>
      <c r="L21" s="16"/>
      <c r="M21" s="17">
        <f t="shared" si="1"/>
        <v>217</v>
      </c>
      <c r="N21" s="86">
        <v>8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H22+'06.09'!I22</f>
        <v>73</v>
      </c>
      <c r="J22" s="16"/>
      <c r="K22" s="16"/>
      <c r="L22" s="16"/>
      <c r="M22" s="17">
        <f t="shared" si="1"/>
        <v>68</v>
      </c>
      <c r="N22" s="86">
        <v>5</v>
      </c>
      <c r="O22" s="3"/>
      <c r="P22" s="3"/>
      <c r="Q22" s="3"/>
      <c r="R22" s="3"/>
    </row>
    <row r="23" spans="1:18" ht="17.399999999999999" hidden="1" x14ac:dyDescent="0.3">
      <c r="A23" s="1">
        <f>$N$3</f>
        <v>43715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163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163</v>
      </c>
      <c r="I24" s="94">
        <f t="shared" si="3"/>
        <v>25138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23773</v>
      </c>
      <c r="N24" s="96">
        <f t="shared" si="3"/>
        <v>1303</v>
      </c>
      <c r="O24" s="3"/>
      <c r="P24" s="3"/>
      <c r="Q24" s="3"/>
      <c r="R24" s="3"/>
    </row>
    <row r="25" spans="1:18" x14ac:dyDescent="0.3">
      <c r="A25" s="1">
        <f t="shared" ref="A25:A88" si="4">$N$3</f>
        <v>43715</v>
      </c>
      <c r="B25" s="2">
        <v>1</v>
      </c>
      <c r="C25" s="78"/>
      <c r="D25" s="79" t="s">
        <v>119</v>
      </c>
      <c r="E25" s="97">
        <f>E75</f>
        <v>70</v>
      </c>
      <c r="F25" s="98">
        <f t="shared" ref="F25:N25" si="5">F75</f>
        <v>0</v>
      </c>
      <c r="G25" s="98">
        <f t="shared" si="5"/>
        <v>0</v>
      </c>
      <c r="H25" s="99">
        <f t="shared" si="5"/>
        <v>70</v>
      </c>
      <c r="I25" s="97">
        <f t="shared" si="5"/>
        <v>17934</v>
      </c>
      <c r="J25" s="98">
        <f t="shared" si="5"/>
        <v>94</v>
      </c>
      <c r="K25" s="98">
        <f t="shared" si="5"/>
        <v>66</v>
      </c>
      <c r="L25" s="100">
        <f t="shared" si="5"/>
        <v>44</v>
      </c>
      <c r="M25" s="101">
        <f t="shared" si="5"/>
        <v>17424</v>
      </c>
      <c r="N25" s="102">
        <f t="shared" si="5"/>
        <v>416</v>
      </c>
      <c r="O25" s="3"/>
      <c r="P25" s="3"/>
      <c r="Q25" s="3"/>
      <c r="R25" s="3"/>
    </row>
    <row r="26" spans="1:18" x14ac:dyDescent="0.3">
      <c r="A26" s="1">
        <f t="shared" si="4"/>
        <v>43715</v>
      </c>
      <c r="B26" s="2">
        <v>1</v>
      </c>
      <c r="C26" s="78"/>
      <c r="D26" s="79" t="s">
        <v>154</v>
      </c>
      <c r="E26" s="97">
        <f>E24+E25</f>
        <v>233</v>
      </c>
      <c r="F26" s="98">
        <f t="shared" ref="F26:N26" si="6">F24+F25</f>
        <v>0</v>
      </c>
      <c r="G26" s="98">
        <f t="shared" si="6"/>
        <v>0</v>
      </c>
      <c r="H26" s="99">
        <f t="shared" si="6"/>
        <v>233</v>
      </c>
      <c r="I26" s="97">
        <f t="shared" si="6"/>
        <v>43072</v>
      </c>
      <c r="J26" s="98">
        <f t="shared" si="6"/>
        <v>156</v>
      </c>
      <c r="K26" s="98">
        <f t="shared" si="6"/>
        <v>86</v>
      </c>
      <c r="L26" s="100">
        <f t="shared" si="6"/>
        <v>54</v>
      </c>
      <c r="M26" s="101">
        <f t="shared" si="6"/>
        <v>41197</v>
      </c>
      <c r="N26" s="102">
        <f t="shared" si="6"/>
        <v>1719</v>
      </c>
      <c r="O26" s="3"/>
      <c r="P26" s="67"/>
      <c r="Q26" s="3"/>
      <c r="R26" s="3"/>
    </row>
    <row r="27" spans="1:18" x14ac:dyDescent="0.3">
      <c r="A27" s="1">
        <f t="shared" si="4"/>
        <v>43715</v>
      </c>
      <c r="B27" s="2">
        <v>1</v>
      </c>
      <c r="C27" s="80"/>
      <c r="D27" s="81" t="s">
        <v>120</v>
      </c>
      <c r="E27" s="97">
        <f>SUM(E28:E35)</f>
        <v>374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374</v>
      </c>
      <c r="I27" s="97">
        <f t="shared" si="7"/>
        <v>32681</v>
      </c>
      <c r="J27" s="98">
        <f t="shared" si="7"/>
        <v>36</v>
      </c>
      <c r="K27" s="98">
        <f t="shared" si="7"/>
        <v>10</v>
      </c>
      <c r="L27" s="100">
        <f t="shared" si="7"/>
        <v>3</v>
      </c>
      <c r="M27" s="101">
        <f t="shared" si="7"/>
        <v>30917</v>
      </c>
      <c r="N27" s="102">
        <f t="shared" si="7"/>
        <v>1728</v>
      </c>
      <c r="O27" s="3"/>
      <c r="P27" s="3"/>
      <c r="Q27" s="3"/>
      <c r="R27" s="3"/>
    </row>
    <row r="28" spans="1:18" x14ac:dyDescent="0.3">
      <c r="A28" s="1">
        <f t="shared" si="4"/>
        <v>43715</v>
      </c>
      <c r="B28" s="2" t="s">
        <v>31</v>
      </c>
      <c r="C28" s="12">
        <v>1</v>
      </c>
      <c r="D28" s="48" t="s">
        <v>32</v>
      </c>
      <c r="E28" s="13">
        <v>75</v>
      </c>
      <c r="F28" s="13">
        <v>0</v>
      </c>
      <c r="G28" s="13">
        <v>0</v>
      </c>
      <c r="H28" s="82">
        <f t="shared" ref="H28:H35" si="8">SUM(E28:G28)</f>
        <v>75</v>
      </c>
      <c r="I28" s="104">
        <f>H28+'06.09'!I28</f>
        <v>8332</v>
      </c>
      <c r="J28" s="13">
        <v>8</v>
      </c>
      <c r="K28" s="13">
        <v>1</v>
      </c>
      <c r="L28" s="13">
        <v>1</v>
      </c>
      <c r="M28" s="14">
        <f t="shared" ref="M28:M35" si="9">I28-N28-J28</f>
        <v>7969</v>
      </c>
      <c r="N28" s="85">
        <v>355</v>
      </c>
      <c r="O28" s="3"/>
      <c r="P28" s="3"/>
      <c r="Q28" s="3"/>
      <c r="R28" s="3"/>
    </row>
    <row r="29" spans="1:18" x14ac:dyDescent="0.3">
      <c r="A29" s="1">
        <f t="shared" si="4"/>
        <v>43715</v>
      </c>
      <c r="B29" s="2" t="s">
        <v>33</v>
      </c>
      <c r="C29" s="15">
        <v>2</v>
      </c>
      <c r="D29" s="50" t="s">
        <v>156</v>
      </c>
      <c r="E29" s="13">
        <v>47</v>
      </c>
      <c r="F29" s="13">
        <v>0</v>
      </c>
      <c r="G29" s="13">
        <v>0</v>
      </c>
      <c r="H29" s="83">
        <f t="shared" si="8"/>
        <v>47</v>
      </c>
      <c r="I29" s="105">
        <f>H29+'06.09'!I29</f>
        <v>5790</v>
      </c>
      <c r="J29" s="16">
        <v>4</v>
      </c>
      <c r="K29" s="16">
        <v>1</v>
      </c>
      <c r="L29" s="16">
        <v>0</v>
      </c>
      <c r="M29" s="17">
        <f t="shared" si="9"/>
        <v>5509</v>
      </c>
      <c r="N29" s="86">
        <v>277</v>
      </c>
      <c r="O29" s="3"/>
      <c r="P29" s="3"/>
      <c r="Q29" s="3"/>
      <c r="R29" s="3"/>
    </row>
    <row r="30" spans="1:18" x14ac:dyDescent="0.3">
      <c r="A30" s="1">
        <f t="shared" si="4"/>
        <v>43715</v>
      </c>
      <c r="B30" s="2" t="s">
        <v>35</v>
      </c>
      <c r="C30" s="15">
        <v>3</v>
      </c>
      <c r="D30" s="50" t="s">
        <v>36</v>
      </c>
      <c r="E30" s="13">
        <v>115</v>
      </c>
      <c r="F30" s="13">
        <v>0</v>
      </c>
      <c r="G30" s="13">
        <v>0</v>
      </c>
      <c r="H30" s="83">
        <f t="shared" si="8"/>
        <v>115</v>
      </c>
      <c r="I30" s="105">
        <f>H30+'06.09'!I30</f>
        <v>5932</v>
      </c>
      <c r="J30" s="16">
        <v>9</v>
      </c>
      <c r="K30" s="16">
        <v>6</v>
      </c>
      <c r="L30" s="16">
        <v>2</v>
      </c>
      <c r="M30" s="17">
        <f t="shared" si="9"/>
        <v>5402</v>
      </c>
      <c r="N30" s="86">
        <v>521</v>
      </c>
      <c r="O30" s="3"/>
      <c r="P30" s="3"/>
      <c r="Q30" s="3"/>
      <c r="R30" s="3"/>
    </row>
    <row r="31" spans="1:18" x14ac:dyDescent="0.3">
      <c r="A31" s="1">
        <f t="shared" si="4"/>
        <v>43715</v>
      </c>
      <c r="B31" s="2" t="s">
        <v>37</v>
      </c>
      <c r="C31" s="15">
        <v>4</v>
      </c>
      <c r="D31" s="50" t="s">
        <v>38</v>
      </c>
      <c r="E31" s="13">
        <v>11</v>
      </c>
      <c r="F31" s="13">
        <v>0</v>
      </c>
      <c r="G31" s="13">
        <v>0</v>
      </c>
      <c r="H31" s="83">
        <f t="shared" si="8"/>
        <v>11</v>
      </c>
      <c r="I31" s="105">
        <f>H31+'06.09'!I31</f>
        <v>1776</v>
      </c>
      <c r="J31" s="16">
        <v>4</v>
      </c>
      <c r="K31" s="16">
        <v>0</v>
      </c>
      <c r="L31" s="16">
        <v>0</v>
      </c>
      <c r="M31" s="17">
        <f t="shared" si="9"/>
        <v>1715</v>
      </c>
      <c r="N31" s="86">
        <v>57</v>
      </c>
      <c r="O31" s="3"/>
      <c r="P31" s="3"/>
      <c r="Q31" s="3"/>
      <c r="R31" s="3"/>
    </row>
    <row r="32" spans="1:18" x14ac:dyDescent="0.3">
      <c r="A32" s="1">
        <f t="shared" si="4"/>
        <v>43715</v>
      </c>
      <c r="B32" s="2" t="s">
        <v>39</v>
      </c>
      <c r="C32" s="15">
        <v>5</v>
      </c>
      <c r="D32" s="50" t="s">
        <v>40</v>
      </c>
      <c r="E32" s="13">
        <v>39</v>
      </c>
      <c r="F32" s="13">
        <v>0</v>
      </c>
      <c r="G32" s="13">
        <v>0</v>
      </c>
      <c r="H32" s="83">
        <f t="shared" si="8"/>
        <v>39</v>
      </c>
      <c r="I32" s="105">
        <f>H32+'06.09'!I32</f>
        <v>3580</v>
      </c>
      <c r="J32" s="16">
        <v>3</v>
      </c>
      <c r="K32" s="16">
        <v>0</v>
      </c>
      <c r="L32" s="16">
        <v>0</v>
      </c>
      <c r="M32" s="17">
        <f t="shared" si="9"/>
        <v>3411</v>
      </c>
      <c r="N32" s="86">
        <v>166</v>
      </c>
      <c r="O32" s="3"/>
      <c r="P32" s="3"/>
      <c r="Q32" s="3"/>
      <c r="R32" s="3"/>
    </row>
    <row r="33" spans="1:18" x14ac:dyDescent="0.3">
      <c r="A33" s="1">
        <f t="shared" si="4"/>
        <v>43715</v>
      </c>
      <c r="B33" s="2" t="s">
        <v>41</v>
      </c>
      <c r="C33" s="15">
        <v>6</v>
      </c>
      <c r="D33" s="50" t="s">
        <v>42</v>
      </c>
      <c r="E33" s="13">
        <v>63</v>
      </c>
      <c r="F33" s="13">
        <v>0</v>
      </c>
      <c r="G33" s="13">
        <v>0</v>
      </c>
      <c r="H33" s="83">
        <f t="shared" si="8"/>
        <v>63</v>
      </c>
      <c r="I33" s="105">
        <f>H33+'06.09'!I33</f>
        <v>4519</v>
      </c>
      <c r="J33" s="16">
        <v>5</v>
      </c>
      <c r="K33" s="16">
        <v>2</v>
      </c>
      <c r="L33" s="16">
        <v>0</v>
      </c>
      <c r="M33" s="17">
        <f t="shared" si="9"/>
        <v>4297</v>
      </c>
      <c r="N33" s="86">
        <v>217</v>
      </c>
      <c r="O33" s="3"/>
      <c r="P33" s="3"/>
      <c r="Q33" s="3"/>
      <c r="R33" s="3"/>
    </row>
    <row r="34" spans="1:18" x14ac:dyDescent="0.3">
      <c r="A34" s="1">
        <f t="shared" si="4"/>
        <v>43715</v>
      </c>
      <c r="B34" s="2" t="s">
        <v>43</v>
      </c>
      <c r="C34" s="15">
        <v>7</v>
      </c>
      <c r="D34" s="50" t="s">
        <v>44</v>
      </c>
      <c r="E34" s="13">
        <v>11</v>
      </c>
      <c r="F34" s="13">
        <v>0</v>
      </c>
      <c r="G34" s="13">
        <v>0</v>
      </c>
      <c r="H34" s="83">
        <f t="shared" si="8"/>
        <v>11</v>
      </c>
      <c r="I34" s="105">
        <f>H34+'06.09'!I34</f>
        <v>819</v>
      </c>
      <c r="J34" s="16">
        <v>0</v>
      </c>
      <c r="K34" s="16">
        <v>0</v>
      </c>
      <c r="L34" s="16">
        <v>0</v>
      </c>
      <c r="M34" s="17">
        <f t="shared" si="9"/>
        <v>780</v>
      </c>
      <c r="N34" s="86">
        <v>39</v>
      </c>
      <c r="O34" s="3"/>
      <c r="P34" s="3"/>
      <c r="Q34" s="3"/>
      <c r="R34" s="3"/>
    </row>
    <row r="35" spans="1:18" x14ac:dyDescent="0.3">
      <c r="A35" s="1">
        <f t="shared" si="4"/>
        <v>43715</v>
      </c>
      <c r="B35" s="2" t="s">
        <v>45</v>
      </c>
      <c r="C35" s="20">
        <v>8</v>
      </c>
      <c r="D35" s="54" t="s">
        <v>46</v>
      </c>
      <c r="E35" s="13">
        <v>13</v>
      </c>
      <c r="F35" s="13">
        <v>0</v>
      </c>
      <c r="G35" s="13">
        <v>0</v>
      </c>
      <c r="H35" s="84">
        <f t="shared" si="8"/>
        <v>13</v>
      </c>
      <c r="I35" s="106">
        <f>H35+'06.09'!I35</f>
        <v>1933</v>
      </c>
      <c r="J35" s="18">
        <v>3</v>
      </c>
      <c r="K35" s="18">
        <v>0</v>
      </c>
      <c r="L35" s="18">
        <v>0</v>
      </c>
      <c r="M35" s="19">
        <f t="shared" si="9"/>
        <v>1834</v>
      </c>
      <c r="N35" s="87">
        <v>96</v>
      </c>
      <c r="O35" s="3"/>
      <c r="P35" s="3"/>
      <c r="Q35" s="3"/>
      <c r="R35" s="3"/>
    </row>
    <row r="36" spans="1:18" x14ac:dyDescent="0.3">
      <c r="A36" s="1">
        <f t="shared" si="4"/>
        <v>43715</v>
      </c>
      <c r="B36" s="2">
        <v>1</v>
      </c>
      <c r="C36" s="103"/>
      <c r="D36" s="22" t="s">
        <v>47</v>
      </c>
      <c r="E36" s="23">
        <f>SUM(E26:E27)</f>
        <v>607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607</v>
      </c>
      <c r="I36" s="23">
        <f t="shared" si="10"/>
        <v>75753</v>
      </c>
      <c r="J36" s="23">
        <f t="shared" si="10"/>
        <v>192</v>
      </c>
      <c r="K36" s="23">
        <f t="shared" si="10"/>
        <v>96</v>
      </c>
      <c r="L36" s="23">
        <f t="shared" si="10"/>
        <v>57</v>
      </c>
      <c r="M36" s="23">
        <f t="shared" si="10"/>
        <v>72114</v>
      </c>
      <c r="N36" s="23">
        <f t="shared" si="10"/>
        <v>3447</v>
      </c>
      <c r="O36" s="3"/>
      <c r="P36" s="3"/>
      <c r="Q36" s="3"/>
      <c r="R36" s="3"/>
    </row>
    <row r="37" spans="1:18" ht="21.6" customHeight="1" x14ac:dyDescent="0.3">
      <c r="A37" s="1">
        <f t="shared" si="4"/>
        <v>43715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43715</v>
      </c>
      <c r="B38" s="64">
        <v>1</v>
      </c>
      <c r="C38" s="69"/>
      <c r="D38" s="306" t="s">
        <v>170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43715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43715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43715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43715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43715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70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416</v>
      </c>
      <c r="O43" s="3"/>
      <c r="P43" s="3"/>
      <c r="Q43" s="3"/>
      <c r="R43" s="3"/>
    </row>
    <row r="44" spans="1:18" ht="58.2" customHeight="1" x14ac:dyDescent="0.3">
      <c r="A44" s="1">
        <f t="shared" si="4"/>
        <v>43715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17" t="s">
        <v>142</v>
      </c>
      <c r="I44" s="65" t="str">
        <f>"me©‡gvU fwZ© 
= "&amp;I75</f>
        <v>me©‡gvU fwZ© 
= 17934</v>
      </c>
      <c r="J44" s="65" t="str">
        <f>"ch©v‡jvPbvi Rb¨ †cÖwiZ g„„Zz¨ 
= "&amp;J75</f>
        <v>ch©v‡jvPbvi Rb¨ †cÖwiZ g„„Zz¨ 
= 94</v>
      </c>
      <c r="K44" s="65" t="str">
        <f>"ch©v‡jvPbv m¤úbœK…Z g„„Zz¨ 
= "&amp;K75</f>
        <v>ch©v‡jvPbv m¤úbœK…Z g„„Zz¨ 
= 66</v>
      </c>
      <c r="L44" s="65" t="str">
        <f>"wbwðZ g„„Zz¨ 
= "&amp;L75</f>
        <v>wbwðZ g„„Zz¨ 
= 44</v>
      </c>
      <c r="M44" s="65" t="str">
        <f>"QvocÎ cÖvß †ivMx
 = "&amp;M75</f>
        <v>QvocÎ cÖvß †ivMx
 = 17424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43715</v>
      </c>
      <c r="B45" s="2" t="s">
        <v>61</v>
      </c>
      <c r="C45" s="28">
        <v>1</v>
      </c>
      <c r="D45" s="48" t="s">
        <v>62</v>
      </c>
      <c r="E45" s="13">
        <v>2</v>
      </c>
      <c r="F45" s="13">
        <v>0</v>
      </c>
      <c r="G45" s="13">
        <v>0</v>
      </c>
      <c r="H45" s="82">
        <f t="shared" ref="H45:H74" si="11">SUM(E45:G45)</f>
        <v>2</v>
      </c>
      <c r="I45" s="104">
        <f>H45+'06.09'!I45</f>
        <v>1132</v>
      </c>
      <c r="J45" s="13">
        <v>3</v>
      </c>
      <c r="K45" s="13">
        <v>2</v>
      </c>
      <c r="L45" s="13">
        <v>1</v>
      </c>
      <c r="M45" s="14">
        <f t="shared" ref="M45:M74" si="12">I45-N45-J45</f>
        <v>1104</v>
      </c>
      <c r="N45" s="85">
        <v>25</v>
      </c>
      <c r="O45" s="3"/>
      <c r="P45" s="3"/>
      <c r="Q45" s="3"/>
      <c r="R45" s="3"/>
    </row>
    <row r="46" spans="1:18" ht="17.55" customHeight="1" x14ac:dyDescent="0.3">
      <c r="A46" s="1">
        <f t="shared" si="4"/>
        <v>43715</v>
      </c>
      <c r="B46" s="2" t="s">
        <v>15</v>
      </c>
      <c r="C46" s="33">
        <v>2</v>
      </c>
      <c r="D46" s="50" t="s">
        <v>16</v>
      </c>
      <c r="E46" s="13">
        <v>7</v>
      </c>
      <c r="F46" s="13">
        <v>0</v>
      </c>
      <c r="G46" s="13">
        <v>0</v>
      </c>
      <c r="H46" s="83">
        <f t="shared" si="11"/>
        <v>7</v>
      </c>
      <c r="I46" s="105">
        <f>H46+'06.09'!I46</f>
        <v>1679</v>
      </c>
      <c r="J46" s="16">
        <v>10</v>
      </c>
      <c r="K46" s="16">
        <v>5</v>
      </c>
      <c r="L46" s="16">
        <v>4</v>
      </c>
      <c r="M46" s="17">
        <f t="shared" si="12"/>
        <v>1618</v>
      </c>
      <c r="N46" s="86">
        <v>51</v>
      </c>
      <c r="O46" s="3"/>
      <c r="P46" s="3"/>
      <c r="Q46" s="3"/>
      <c r="R46" s="3"/>
    </row>
    <row r="47" spans="1:18" ht="17.55" customHeight="1" x14ac:dyDescent="0.3">
      <c r="A47" s="1">
        <f t="shared" si="4"/>
        <v>43715</v>
      </c>
      <c r="B47" s="2" t="s">
        <v>17</v>
      </c>
      <c r="C47" s="33">
        <v>3</v>
      </c>
      <c r="D47" s="50" t="s">
        <v>18</v>
      </c>
      <c r="E47" s="13">
        <v>3</v>
      </c>
      <c r="F47" s="13">
        <v>0</v>
      </c>
      <c r="G47" s="13">
        <v>0</v>
      </c>
      <c r="H47" s="83">
        <f t="shared" si="11"/>
        <v>3</v>
      </c>
      <c r="I47" s="105">
        <f>H47+'06.09'!I47</f>
        <v>608</v>
      </c>
      <c r="J47" s="16">
        <v>4</v>
      </c>
      <c r="K47" s="16">
        <v>2</v>
      </c>
      <c r="L47" s="16">
        <v>1</v>
      </c>
      <c r="M47" s="17">
        <f t="shared" si="12"/>
        <v>592</v>
      </c>
      <c r="N47" s="86">
        <v>12</v>
      </c>
      <c r="O47" s="3"/>
      <c r="P47" s="3"/>
      <c r="Q47" s="3"/>
      <c r="R47" s="3"/>
    </row>
    <row r="48" spans="1:18" ht="17.55" customHeight="1" x14ac:dyDescent="0.3">
      <c r="A48" s="1">
        <f t="shared" si="4"/>
        <v>43715</v>
      </c>
      <c r="B48" s="2" t="s">
        <v>63</v>
      </c>
      <c r="C48" s="33">
        <v>4</v>
      </c>
      <c r="D48" s="50" t="s">
        <v>64</v>
      </c>
      <c r="E48" s="13">
        <v>1</v>
      </c>
      <c r="F48" s="13">
        <v>0</v>
      </c>
      <c r="G48" s="13">
        <v>0</v>
      </c>
      <c r="H48" s="83">
        <f t="shared" si="11"/>
        <v>1</v>
      </c>
      <c r="I48" s="105">
        <f>H48+'06.09'!I48</f>
        <v>684</v>
      </c>
      <c r="J48" s="16">
        <v>7</v>
      </c>
      <c r="K48" s="16">
        <v>5</v>
      </c>
      <c r="L48" s="16">
        <v>3</v>
      </c>
      <c r="M48" s="17">
        <f t="shared" si="12"/>
        <v>666</v>
      </c>
      <c r="N48" s="86">
        <v>11</v>
      </c>
      <c r="O48" s="3"/>
      <c r="P48" s="3"/>
      <c r="Q48" s="3"/>
      <c r="R48" s="3"/>
    </row>
    <row r="49" spans="1:18" ht="17.55" customHeight="1" x14ac:dyDescent="0.3">
      <c r="A49" s="1">
        <f t="shared" si="4"/>
        <v>43715</v>
      </c>
      <c r="B49" s="2" t="s">
        <v>65</v>
      </c>
      <c r="C49" s="33">
        <v>5</v>
      </c>
      <c r="D49" s="50" t="s">
        <v>66</v>
      </c>
      <c r="E49" s="13">
        <v>3</v>
      </c>
      <c r="F49" s="13">
        <v>0</v>
      </c>
      <c r="G49" s="13">
        <v>0</v>
      </c>
      <c r="H49" s="83">
        <f t="shared" si="11"/>
        <v>3</v>
      </c>
      <c r="I49" s="105">
        <f>H49+'06.09'!I49</f>
        <v>839</v>
      </c>
      <c r="J49" s="16">
        <v>10</v>
      </c>
      <c r="K49" s="16">
        <v>10</v>
      </c>
      <c r="L49" s="16">
        <v>10</v>
      </c>
      <c r="M49" s="17">
        <f t="shared" si="12"/>
        <v>816</v>
      </c>
      <c r="N49" s="86">
        <v>13</v>
      </c>
      <c r="O49" s="3"/>
      <c r="P49" s="3"/>
      <c r="Q49" s="3"/>
      <c r="R49" s="3"/>
    </row>
    <row r="50" spans="1:18" ht="17.55" customHeight="1" x14ac:dyDescent="0.3">
      <c r="A50" s="1">
        <f t="shared" si="4"/>
        <v>43715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H50+'06.09'!I50</f>
        <v>92</v>
      </c>
      <c r="J50" s="16"/>
      <c r="K50" s="16"/>
      <c r="L50" s="16">
        <v>0</v>
      </c>
      <c r="M50" s="17">
        <f t="shared" si="12"/>
        <v>92</v>
      </c>
      <c r="N50" s="86">
        <v>0</v>
      </c>
      <c r="O50" s="3"/>
      <c r="P50" s="3"/>
      <c r="Q50" s="3"/>
      <c r="R50" s="3"/>
    </row>
    <row r="51" spans="1:18" ht="17.55" customHeight="1" x14ac:dyDescent="0.3">
      <c r="A51" s="1">
        <f t="shared" si="4"/>
        <v>43715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H51+'06.09'!I51</f>
        <v>263</v>
      </c>
      <c r="J51" s="16">
        <v>2</v>
      </c>
      <c r="K51" s="16">
        <v>2</v>
      </c>
      <c r="L51" s="16">
        <v>1</v>
      </c>
      <c r="M51" s="17">
        <f t="shared" si="12"/>
        <v>260</v>
      </c>
      <c r="N51" s="86">
        <v>1</v>
      </c>
      <c r="O51" s="3"/>
      <c r="P51" s="3"/>
      <c r="Q51" s="3"/>
      <c r="R51" s="3"/>
    </row>
    <row r="52" spans="1:18" ht="17.55" customHeight="1" x14ac:dyDescent="0.3">
      <c r="A52" s="1">
        <f t="shared" si="4"/>
        <v>43715</v>
      </c>
      <c r="B52" s="2" t="s">
        <v>71</v>
      </c>
      <c r="C52" s="33">
        <v>8</v>
      </c>
      <c r="D52" s="50" t="s">
        <v>72</v>
      </c>
      <c r="E52" s="13">
        <v>1</v>
      </c>
      <c r="F52" s="13">
        <v>0</v>
      </c>
      <c r="G52" s="13">
        <v>0</v>
      </c>
      <c r="H52" s="83">
        <f t="shared" si="11"/>
        <v>1</v>
      </c>
      <c r="I52" s="105">
        <f>H52+'06.09'!I52</f>
        <v>299</v>
      </c>
      <c r="J52" s="16">
        <v>1</v>
      </c>
      <c r="K52" s="16">
        <v>1</v>
      </c>
      <c r="L52" s="16">
        <v>1</v>
      </c>
      <c r="M52" s="17">
        <f t="shared" si="12"/>
        <v>284</v>
      </c>
      <c r="N52" s="86">
        <v>14</v>
      </c>
      <c r="O52" s="3"/>
      <c r="P52" s="3"/>
      <c r="Q52" s="3"/>
      <c r="R52" s="3"/>
    </row>
    <row r="53" spans="1:18" ht="17.55" customHeight="1" x14ac:dyDescent="0.3">
      <c r="A53" s="1">
        <f t="shared" si="4"/>
        <v>43715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H53+'06.09'!I53</f>
        <v>203</v>
      </c>
      <c r="J53" s="16">
        <v>1</v>
      </c>
      <c r="K53" s="16">
        <v>1</v>
      </c>
      <c r="L53" s="16">
        <v>0</v>
      </c>
      <c r="M53" s="17">
        <f t="shared" si="12"/>
        <v>197</v>
      </c>
      <c r="N53" s="86">
        <v>5</v>
      </c>
      <c r="O53" s="3"/>
      <c r="P53" s="3"/>
      <c r="Q53" s="3"/>
      <c r="R53" s="3"/>
    </row>
    <row r="54" spans="1:18" ht="17.55" customHeight="1" x14ac:dyDescent="0.3">
      <c r="A54" s="1">
        <f t="shared" si="4"/>
        <v>43715</v>
      </c>
      <c r="B54" s="2" t="s">
        <v>75</v>
      </c>
      <c r="C54" s="33">
        <v>10</v>
      </c>
      <c r="D54" s="50" t="s">
        <v>76</v>
      </c>
      <c r="E54" s="13">
        <v>2</v>
      </c>
      <c r="F54" s="13">
        <v>0</v>
      </c>
      <c r="G54" s="13">
        <v>0</v>
      </c>
      <c r="H54" s="83">
        <f t="shared" si="11"/>
        <v>2</v>
      </c>
      <c r="I54" s="105">
        <f>H54+'06.09'!I54</f>
        <v>1524</v>
      </c>
      <c r="J54" s="16"/>
      <c r="K54" s="16"/>
      <c r="L54" s="16">
        <v>0</v>
      </c>
      <c r="M54" s="17">
        <f t="shared" si="12"/>
        <v>1504</v>
      </c>
      <c r="N54" s="86">
        <v>20</v>
      </c>
      <c r="O54" s="3"/>
      <c r="P54" s="3"/>
      <c r="Q54" s="3"/>
      <c r="R54" s="3"/>
    </row>
    <row r="55" spans="1:18" ht="17.55" customHeight="1" x14ac:dyDescent="0.3">
      <c r="A55" s="1">
        <f t="shared" si="4"/>
        <v>43715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H55+'06.09'!I55</f>
        <v>202</v>
      </c>
      <c r="J55" s="16"/>
      <c r="K55" s="16"/>
      <c r="L55" s="16">
        <v>0</v>
      </c>
      <c r="M55" s="17">
        <f t="shared" si="12"/>
        <v>200</v>
      </c>
      <c r="N55" s="86">
        <v>2</v>
      </c>
      <c r="O55" s="3"/>
      <c r="P55" s="3"/>
      <c r="Q55" s="3"/>
      <c r="R55" s="3"/>
    </row>
    <row r="56" spans="1:18" ht="17.55" customHeight="1" x14ac:dyDescent="0.3">
      <c r="A56" s="1">
        <f t="shared" si="4"/>
        <v>43715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H56+'06.09'!I56</f>
        <v>135</v>
      </c>
      <c r="J56" s="16"/>
      <c r="K56" s="16"/>
      <c r="L56" s="16">
        <v>0</v>
      </c>
      <c r="M56" s="17">
        <f t="shared" si="12"/>
        <v>135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43715</v>
      </c>
      <c r="B57" s="2" t="s">
        <v>81</v>
      </c>
      <c r="C57" s="33">
        <v>13</v>
      </c>
      <c r="D57" s="50" t="s">
        <v>82</v>
      </c>
      <c r="E57" s="13">
        <v>3</v>
      </c>
      <c r="F57" s="13">
        <v>0</v>
      </c>
      <c r="G57" s="13">
        <v>0</v>
      </c>
      <c r="H57" s="83">
        <f t="shared" si="11"/>
        <v>3</v>
      </c>
      <c r="I57" s="105">
        <f>H57+'06.09'!I57</f>
        <v>610</v>
      </c>
      <c r="J57" s="16">
        <v>4</v>
      </c>
      <c r="K57" s="16">
        <v>3</v>
      </c>
      <c r="L57" s="16">
        <v>0</v>
      </c>
      <c r="M57" s="17">
        <f t="shared" si="12"/>
        <v>590</v>
      </c>
      <c r="N57" s="86">
        <v>16</v>
      </c>
      <c r="O57" s="3"/>
      <c r="P57" s="3"/>
      <c r="Q57" s="3"/>
      <c r="R57" s="3"/>
    </row>
    <row r="58" spans="1:18" ht="17.55" customHeight="1" x14ac:dyDescent="0.3">
      <c r="A58" s="1">
        <f t="shared" si="4"/>
        <v>43715</v>
      </c>
      <c r="B58" s="2" t="s">
        <v>83</v>
      </c>
      <c r="C58" s="33">
        <v>14</v>
      </c>
      <c r="D58" s="50" t="s">
        <v>84</v>
      </c>
      <c r="E58" s="13">
        <v>7</v>
      </c>
      <c r="F58" s="13">
        <v>0</v>
      </c>
      <c r="G58" s="13">
        <v>0</v>
      </c>
      <c r="H58" s="83">
        <f t="shared" si="11"/>
        <v>7</v>
      </c>
      <c r="I58" s="105">
        <f>H58+'06.09'!I58</f>
        <v>1252</v>
      </c>
      <c r="J58" s="16">
        <v>6</v>
      </c>
      <c r="K58" s="16">
        <v>3</v>
      </c>
      <c r="L58" s="16">
        <v>2</v>
      </c>
      <c r="M58" s="17">
        <f t="shared" si="12"/>
        <v>1217</v>
      </c>
      <c r="N58" s="86">
        <v>29</v>
      </c>
      <c r="O58" s="3"/>
      <c r="P58" s="3"/>
      <c r="Q58" s="3"/>
      <c r="R58" s="3"/>
    </row>
    <row r="59" spans="1:18" ht="17.55" customHeight="1" x14ac:dyDescent="0.3">
      <c r="A59" s="1">
        <f t="shared" si="4"/>
        <v>43715</v>
      </c>
      <c r="B59" s="2" t="s">
        <v>85</v>
      </c>
      <c r="C59" s="33">
        <v>15</v>
      </c>
      <c r="D59" s="50" t="s">
        <v>86</v>
      </c>
      <c r="E59" s="13">
        <v>2</v>
      </c>
      <c r="F59" s="13">
        <v>0</v>
      </c>
      <c r="G59" s="13">
        <v>0</v>
      </c>
      <c r="H59" s="83">
        <f t="shared" si="11"/>
        <v>2</v>
      </c>
      <c r="I59" s="105">
        <f>H59+'06.09'!I59</f>
        <v>700</v>
      </c>
      <c r="J59" s="16">
        <v>8</v>
      </c>
      <c r="K59" s="16">
        <v>6</v>
      </c>
      <c r="L59" s="16">
        <v>6</v>
      </c>
      <c r="M59" s="17">
        <f t="shared" si="12"/>
        <v>680</v>
      </c>
      <c r="N59" s="86">
        <v>12</v>
      </c>
      <c r="O59" s="3"/>
      <c r="P59" s="3"/>
      <c r="Q59" s="3"/>
      <c r="R59" s="3"/>
    </row>
    <row r="60" spans="1:18" ht="17.55" customHeight="1" x14ac:dyDescent="0.3">
      <c r="A60" s="1">
        <f t="shared" si="4"/>
        <v>43715</v>
      </c>
      <c r="B60" s="2" t="s">
        <v>87</v>
      </c>
      <c r="C60" s="33">
        <v>16</v>
      </c>
      <c r="D60" s="50" t="s">
        <v>88</v>
      </c>
      <c r="E60" s="13">
        <v>2</v>
      </c>
      <c r="F60" s="13">
        <v>0</v>
      </c>
      <c r="G60" s="13">
        <v>0</v>
      </c>
      <c r="H60" s="83">
        <f t="shared" si="11"/>
        <v>2</v>
      </c>
      <c r="I60" s="105">
        <f>H60+'06.09'!I60</f>
        <v>327</v>
      </c>
      <c r="J60" s="16"/>
      <c r="K60" s="16"/>
      <c r="L60" s="16">
        <v>0</v>
      </c>
      <c r="M60" s="17">
        <f t="shared" si="12"/>
        <v>322</v>
      </c>
      <c r="N60" s="86">
        <v>5</v>
      </c>
      <c r="O60" s="3"/>
      <c r="P60" s="3"/>
      <c r="Q60" s="3"/>
      <c r="R60" s="3"/>
    </row>
    <row r="61" spans="1:18" ht="17.55" customHeight="1" x14ac:dyDescent="0.3">
      <c r="A61" s="1">
        <f t="shared" si="4"/>
        <v>43715</v>
      </c>
      <c r="B61" s="2" t="s">
        <v>89</v>
      </c>
      <c r="C61" s="33">
        <v>17</v>
      </c>
      <c r="D61" s="52" t="s">
        <v>90</v>
      </c>
      <c r="E61" s="13">
        <v>3</v>
      </c>
      <c r="F61" s="13">
        <v>0</v>
      </c>
      <c r="G61" s="13">
        <v>0</v>
      </c>
      <c r="H61" s="83">
        <f t="shared" si="11"/>
        <v>3</v>
      </c>
      <c r="I61" s="105">
        <f>H61+'06.09'!I61</f>
        <v>421</v>
      </c>
      <c r="J61" s="16"/>
      <c r="K61" s="16"/>
      <c r="L61" s="16">
        <v>0</v>
      </c>
      <c r="M61" s="17">
        <f t="shared" si="12"/>
        <v>409</v>
      </c>
      <c r="N61" s="86">
        <v>12</v>
      </c>
      <c r="O61" s="3"/>
      <c r="P61" s="3"/>
      <c r="Q61" s="3"/>
      <c r="R61" s="3"/>
    </row>
    <row r="62" spans="1:18" ht="17.55" customHeight="1" x14ac:dyDescent="0.3">
      <c r="A62" s="1">
        <f t="shared" si="4"/>
        <v>43715</v>
      </c>
      <c r="B62" s="2" t="s">
        <v>91</v>
      </c>
      <c r="C62" s="33">
        <v>18</v>
      </c>
      <c r="D62" s="50" t="s">
        <v>92</v>
      </c>
      <c r="E62" s="13">
        <v>1</v>
      </c>
      <c r="F62" s="13">
        <v>0</v>
      </c>
      <c r="G62" s="13">
        <v>0</v>
      </c>
      <c r="H62" s="83">
        <f t="shared" si="11"/>
        <v>1</v>
      </c>
      <c r="I62" s="105">
        <f>H62+'06.09'!I62</f>
        <v>797</v>
      </c>
      <c r="J62" s="16"/>
      <c r="K62" s="16"/>
      <c r="L62" s="16">
        <v>0</v>
      </c>
      <c r="M62" s="17">
        <f t="shared" si="12"/>
        <v>775</v>
      </c>
      <c r="N62" s="86">
        <v>22</v>
      </c>
      <c r="O62" s="3"/>
      <c r="P62" s="3"/>
      <c r="Q62" s="3"/>
      <c r="R62" s="3"/>
    </row>
    <row r="63" spans="1:18" ht="17.55" customHeight="1" x14ac:dyDescent="0.3">
      <c r="A63" s="1">
        <f t="shared" si="4"/>
        <v>43715</v>
      </c>
      <c r="B63" s="2" t="s">
        <v>93</v>
      </c>
      <c r="C63" s="33">
        <v>19</v>
      </c>
      <c r="D63" s="50" t="s">
        <v>94</v>
      </c>
      <c r="E63" s="13">
        <v>3</v>
      </c>
      <c r="F63" s="13">
        <v>0</v>
      </c>
      <c r="G63" s="13">
        <v>0</v>
      </c>
      <c r="H63" s="83">
        <f t="shared" si="11"/>
        <v>3</v>
      </c>
      <c r="I63" s="105">
        <f>H63+'06.09'!I63</f>
        <v>743</v>
      </c>
      <c r="J63" s="16">
        <v>5</v>
      </c>
      <c r="K63" s="16">
        <v>3</v>
      </c>
      <c r="L63" s="16">
        <v>3</v>
      </c>
      <c r="M63" s="17">
        <f t="shared" si="12"/>
        <v>715</v>
      </c>
      <c r="N63" s="86">
        <v>23</v>
      </c>
      <c r="O63" s="3"/>
      <c r="P63" s="3"/>
      <c r="Q63" s="3"/>
      <c r="R63" s="3"/>
    </row>
    <row r="64" spans="1:18" ht="17.55" customHeight="1" x14ac:dyDescent="0.3">
      <c r="A64" s="1">
        <f t="shared" si="4"/>
        <v>43715</v>
      </c>
      <c r="B64" s="2" t="s">
        <v>95</v>
      </c>
      <c r="C64" s="33">
        <v>20</v>
      </c>
      <c r="D64" s="50" t="s">
        <v>96</v>
      </c>
      <c r="E64" s="13">
        <v>3</v>
      </c>
      <c r="F64" s="13">
        <v>0</v>
      </c>
      <c r="G64" s="13">
        <v>0</v>
      </c>
      <c r="H64" s="83">
        <f t="shared" si="11"/>
        <v>3</v>
      </c>
      <c r="I64" s="105">
        <f>H64+'06.09'!I64</f>
        <v>898</v>
      </c>
      <c r="J64" s="16"/>
      <c r="K64" s="16"/>
      <c r="L64" s="16">
        <v>0</v>
      </c>
      <c r="M64" s="17">
        <f t="shared" si="12"/>
        <v>871</v>
      </c>
      <c r="N64" s="86">
        <v>27</v>
      </c>
      <c r="O64" s="3"/>
      <c r="P64" s="3"/>
      <c r="Q64" s="3"/>
      <c r="R64" s="3"/>
    </row>
    <row r="65" spans="1:18" ht="17.55" customHeight="1" x14ac:dyDescent="0.3">
      <c r="A65" s="1">
        <f t="shared" si="4"/>
        <v>43715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H65+'06.09'!I65</f>
        <v>458</v>
      </c>
      <c r="J65" s="16">
        <v>4</v>
      </c>
      <c r="K65" s="16">
        <v>3</v>
      </c>
      <c r="L65" s="16">
        <v>3</v>
      </c>
      <c r="M65" s="17">
        <f t="shared" si="12"/>
        <v>450</v>
      </c>
      <c r="N65" s="86">
        <v>4</v>
      </c>
      <c r="O65" s="3"/>
      <c r="P65" s="3"/>
      <c r="Q65" s="3"/>
      <c r="R65" s="3"/>
    </row>
    <row r="66" spans="1:18" ht="17.55" customHeight="1" x14ac:dyDescent="0.3">
      <c r="A66" s="1">
        <f t="shared" si="4"/>
        <v>43715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H66+'06.09'!I66</f>
        <v>301</v>
      </c>
      <c r="J66" s="16">
        <v>7</v>
      </c>
      <c r="K66" s="16">
        <v>6</v>
      </c>
      <c r="L66" s="16">
        <v>3</v>
      </c>
      <c r="M66" s="17">
        <f t="shared" si="12"/>
        <v>293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43715</v>
      </c>
      <c r="B67" s="2" t="s">
        <v>101</v>
      </c>
      <c r="C67" s="33">
        <v>23</v>
      </c>
      <c r="D67" s="50" t="s">
        <v>102</v>
      </c>
      <c r="E67" s="13">
        <v>6</v>
      </c>
      <c r="F67" s="13">
        <v>0</v>
      </c>
      <c r="G67" s="13">
        <v>0</v>
      </c>
      <c r="H67" s="83">
        <f t="shared" si="11"/>
        <v>6</v>
      </c>
      <c r="I67" s="105">
        <f>H67+'06.09'!I67</f>
        <v>641</v>
      </c>
      <c r="J67" s="16">
        <v>5</v>
      </c>
      <c r="K67" s="16">
        <v>4</v>
      </c>
      <c r="L67" s="16">
        <v>4</v>
      </c>
      <c r="M67" s="17">
        <f t="shared" si="12"/>
        <v>616</v>
      </c>
      <c r="N67" s="86">
        <v>20</v>
      </c>
      <c r="O67" s="3"/>
      <c r="P67" s="3"/>
      <c r="Q67" s="3"/>
      <c r="R67" s="3"/>
    </row>
    <row r="68" spans="1:18" ht="17.55" customHeight="1" x14ac:dyDescent="0.3">
      <c r="A68" s="1">
        <f t="shared" si="4"/>
        <v>43715</v>
      </c>
      <c r="B68" s="2" t="s">
        <v>103</v>
      </c>
      <c r="C68" s="33">
        <v>24</v>
      </c>
      <c r="D68" s="50" t="s">
        <v>104</v>
      </c>
      <c r="E68" s="13">
        <v>1</v>
      </c>
      <c r="F68" s="13">
        <v>0</v>
      </c>
      <c r="G68" s="13">
        <v>0</v>
      </c>
      <c r="H68" s="83">
        <f t="shared" si="11"/>
        <v>1</v>
      </c>
      <c r="I68" s="105">
        <f>H68+'06.09'!I68</f>
        <v>344</v>
      </c>
      <c r="J68" s="16">
        <v>2</v>
      </c>
      <c r="K68" s="16">
        <v>2</v>
      </c>
      <c r="L68" s="16">
        <v>0</v>
      </c>
      <c r="M68" s="17">
        <f t="shared" si="12"/>
        <v>339</v>
      </c>
      <c r="N68" s="86">
        <v>3</v>
      </c>
      <c r="O68" s="3"/>
      <c r="P68" s="3"/>
      <c r="Q68" s="3"/>
      <c r="R68" s="3"/>
    </row>
    <row r="69" spans="1:18" ht="17.55" customHeight="1" x14ac:dyDescent="0.3">
      <c r="A69" s="1">
        <f t="shared" si="4"/>
        <v>43715</v>
      </c>
      <c r="B69" s="2" t="s">
        <v>105</v>
      </c>
      <c r="C69" s="33">
        <v>25</v>
      </c>
      <c r="D69" s="50" t="s">
        <v>106</v>
      </c>
      <c r="E69" s="13">
        <v>7</v>
      </c>
      <c r="F69" s="13">
        <v>0</v>
      </c>
      <c r="G69" s="13">
        <v>0</v>
      </c>
      <c r="H69" s="83">
        <f t="shared" si="11"/>
        <v>7</v>
      </c>
      <c r="I69" s="105">
        <f>H69+'06.09'!I69</f>
        <v>709</v>
      </c>
      <c r="J69" s="16">
        <v>2</v>
      </c>
      <c r="K69" s="16">
        <v>1</v>
      </c>
      <c r="L69" s="16">
        <v>0</v>
      </c>
      <c r="M69" s="17">
        <f t="shared" si="12"/>
        <v>665</v>
      </c>
      <c r="N69" s="86">
        <v>42</v>
      </c>
      <c r="O69" s="3"/>
      <c r="P69" s="3"/>
      <c r="Q69" s="3"/>
      <c r="R69" s="3"/>
    </row>
    <row r="70" spans="1:18" ht="17.55" customHeight="1" x14ac:dyDescent="0.3">
      <c r="A70" s="1">
        <f t="shared" si="4"/>
        <v>43715</v>
      </c>
      <c r="B70" s="2" t="s">
        <v>107</v>
      </c>
      <c r="C70" s="33">
        <v>26</v>
      </c>
      <c r="D70" s="50" t="s">
        <v>108</v>
      </c>
      <c r="E70" s="13">
        <v>3</v>
      </c>
      <c r="F70" s="13">
        <v>0</v>
      </c>
      <c r="G70" s="13">
        <v>0</v>
      </c>
      <c r="H70" s="83">
        <f t="shared" si="11"/>
        <v>3</v>
      </c>
      <c r="I70" s="105">
        <f>H70+'06.09'!I70</f>
        <v>698</v>
      </c>
      <c r="J70" s="16">
        <v>2</v>
      </c>
      <c r="K70" s="16">
        <v>2</v>
      </c>
      <c r="L70" s="16">
        <v>0</v>
      </c>
      <c r="M70" s="17">
        <f t="shared" si="12"/>
        <v>679</v>
      </c>
      <c r="N70" s="86">
        <v>17</v>
      </c>
      <c r="O70" s="3"/>
      <c r="P70" s="3"/>
      <c r="Q70" s="3"/>
      <c r="R70" s="3"/>
    </row>
    <row r="71" spans="1:18" ht="17.55" customHeight="1" x14ac:dyDescent="0.3">
      <c r="A71" s="1">
        <f t="shared" si="4"/>
        <v>43715</v>
      </c>
      <c r="B71" s="2" t="s">
        <v>109</v>
      </c>
      <c r="C71" s="33">
        <v>27</v>
      </c>
      <c r="D71" s="50" t="s">
        <v>110</v>
      </c>
      <c r="E71" s="13">
        <v>4</v>
      </c>
      <c r="F71" s="13">
        <v>0</v>
      </c>
      <c r="G71" s="13">
        <v>0</v>
      </c>
      <c r="H71" s="83">
        <f t="shared" si="11"/>
        <v>4</v>
      </c>
      <c r="I71" s="105">
        <f>H71+'06.09'!I71</f>
        <v>737</v>
      </c>
      <c r="J71" s="16"/>
      <c r="K71" s="16"/>
      <c r="L71" s="16">
        <v>0</v>
      </c>
      <c r="M71" s="17">
        <f t="shared" si="12"/>
        <v>727</v>
      </c>
      <c r="N71" s="86">
        <v>10</v>
      </c>
      <c r="O71" s="3"/>
      <c r="P71" s="3"/>
      <c r="Q71" s="3"/>
      <c r="R71" s="3"/>
    </row>
    <row r="72" spans="1:18" ht="17.55" customHeight="1" x14ac:dyDescent="0.3">
      <c r="A72" s="1">
        <f t="shared" si="4"/>
        <v>43715</v>
      </c>
      <c r="B72" s="2" t="s">
        <v>111</v>
      </c>
      <c r="C72" s="33">
        <v>28</v>
      </c>
      <c r="D72" s="50" t="s">
        <v>112</v>
      </c>
      <c r="E72" s="13">
        <v>2</v>
      </c>
      <c r="F72" s="13">
        <v>0</v>
      </c>
      <c r="G72" s="13">
        <v>0</v>
      </c>
      <c r="H72" s="83">
        <f t="shared" si="11"/>
        <v>2</v>
      </c>
      <c r="I72" s="105">
        <f>H72+'06.09'!I72</f>
        <v>258</v>
      </c>
      <c r="J72" s="16"/>
      <c r="K72" s="16"/>
      <c r="L72" s="16">
        <v>0</v>
      </c>
      <c r="M72" s="17">
        <f t="shared" si="12"/>
        <v>248</v>
      </c>
      <c r="N72" s="86">
        <v>10</v>
      </c>
      <c r="O72" s="3"/>
      <c r="P72" s="3"/>
      <c r="Q72" s="3"/>
      <c r="R72" s="3"/>
    </row>
    <row r="73" spans="1:18" ht="17.55" customHeight="1" x14ac:dyDescent="0.3">
      <c r="A73" s="1">
        <f t="shared" si="4"/>
        <v>43715</v>
      </c>
      <c r="B73" s="2" t="s">
        <v>113</v>
      </c>
      <c r="C73" s="33">
        <v>29</v>
      </c>
      <c r="D73" s="50" t="s">
        <v>114</v>
      </c>
      <c r="E73" s="13">
        <v>4</v>
      </c>
      <c r="F73" s="13">
        <v>0</v>
      </c>
      <c r="G73" s="13">
        <v>0</v>
      </c>
      <c r="H73" s="83">
        <f t="shared" si="11"/>
        <v>4</v>
      </c>
      <c r="I73" s="105">
        <f>H73+'06.09'!I73</f>
        <v>372</v>
      </c>
      <c r="J73" s="16">
        <v>3</v>
      </c>
      <c r="K73" s="16">
        <v>1</v>
      </c>
      <c r="L73" s="16">
        <v>1</v>
      </c>
      <c r="M73" s="17">
        <f t="shared" si="12"/>
        <v>360</v>
      </c>
      <c r="N73" s="86">
        <v>9</v>
      </c>
      <c r="O73" s="3"/>
      <c r="P73" s="3"/>
      <c r="Q73" s="3"/>
      <c r="R73" s="3"/>
    </row>
    <row r="74" spans="1:18" ht="17.55" customHeight="1" x14ac:dyDescent="0.3">
      <c r="A74" s="1">
        <f t="shared" si="4"/>
        <v>43715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H74+'06.09'!I74</f>
        <v>8</v>
      </c>
      <c r="J74" s="18">
        <v>8</v>
      </c>
      <c r="K74" s="18">
        <v>4</v>
      </c>
      <c r="L74" s="18">
        <v>1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43715</v>
      </c>
      <c r="B75" s="2">
        <v>1</v>
      </c>
      <c r="C75" s="29"/>
      <c r="D75" s="22" t="s">
        <v>117</v>
      </c>
      <c r="E75" s="23">
        <f>SUM(E45:E74)</f>
        <v>70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70</v>
      </c>
      <c r="I75" s="23">
        <f t="shared" si="13"/>
        <v>17934</v>
      </c>
      <c r="J75" s="23">
        <f t="shared" si="13"/>
        <v>94</v>
      </c>
      <c r="K75" s="23">
        <f t="shared" si="13"/>
        <v>66</v>
      </c>
      <c r="L75" s="23">
        <f t="shared" si="13"/>
        <v>44</v>
      </c>
      <c r="M75" s="23">
        <f t="shared" si="13"/>
        <v>17424</v>
      </c>
      <c r="N75" s="23">
        <f t="shared" si="13"/>
        <v>416</v>
      </c>
      <c r="O75" s="3"/>
      <c r="P75" s="3"/>
      <c r="Q75" s="3"/>
      <c r="R75" s="3"/>
    </row>
    <row r="76" spans="1:18" ht="17.55" customHeight="1" x14ac:dyDescent="0.3">
      <c r="A76" s="1">
        <f t="shared" si="4"/>
        <v>43715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43715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43715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43715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43715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43715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43715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43715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43715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43715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43715</v>
      </c>
      <c r="B86" s="2">
        <v>1</v>
      </c>
      <c r="E86" s="30"/>
    </row>
    <row r="87" spans="1:14" x14ac:dyDescent="0.3">
      <c r="A87" s="1">
        <f t="shared" si="4"/>
        <v>43715</v>
      </c>
      <c r="B87" s="2">
        <v>1</v>
      </c>
      <c r="E87" s="30"/>
    </row>
    <row r="88" spans="1:14" x14ac:dyDescent="0.3">
      <c r="A88" s="1">
        <f t="shared" si="4"/>
        <v>43715</v>
      </c>
      <c r="B88" s="2">
        <v>1</v>
      </c>
      <c r="E88" s="30"/>
    </row>
    <row r="89" spans="1:14" x14ac:dyDescent="0.3">
      <c r="A89" s="1">
        <f t="shared" ref="A89" si="14">$N$3</f>
        <v>43715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T93"/>
  <sheetViews>
    <sheetView view="pageBreakPreview" topLeftCell="C1" zoomScale="80" zoomScaleNormal="80" zoomScaleSheetLayoutView="80" workbookViewId="0">
      <selection activeCell="M10" sqref="M10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43714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43714</v>
      </c>
      <c r="B2" s="2">
        <v>1</v>
      </c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41"/>
      <c r="N2" s="118"/>
    </row>
    <row r="3" spans="1:20" ht="17.399999999999999" x14ac:dyDescent="0.3">
      <c r="A3" s="1">
        <f t="shared" si="0"/>
        <v>43714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43714</v>
      </c>
      <c r="O3" s="3"/>
      <c r="P3" s="3"/>
      <c r="Q3" s="3"/>
      <c r="R3" s="3"/>
    </row>
    <row r="4" spans="1:20" ht="17.399999999999999" x14ac:dyDescent="0.3">
      <c r="A4" s="1">
        <f t="shared" si="0"/>
        <v>43714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43714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43714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43714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43714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43714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793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3337</v>
      </c>
      <c r="O9" s="3"/>
      <c r="P9" s="3"/>
      <c r="Q9" s="40" t="str">
        <f>"24 N›Uvq ?? msL¨v = "&amp;H36</f>
        <v>24 N›Uvq ?? msL¨v = 793</v>
      </c>
    </row>
    <row r="10" spans="1:20" ht="57.6" x14ac:dyDescent="0.3">
      <c r="A10" s="1">
        <f t="shared" si="0"/>
        <v>43714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17" t="s">
        <v>142</v>
      </c>
      <c r="I10" s="65" t="str">
        <f>"me©‡gvU fwZ©
= "&amp;I36</f>
        <v>me©‡gvU fwZ©
= 75146</v>
      </c>
      <c r="J10" s="65" t="str">
        <f>"ch©v‡jvPbvi Rb¨ †cÖwiZ g„„Zz¨ 
= "&amp;J36</f>
        <v>ch©v‡jvPbvi Rb¨ †cÖwiZ g„„Zz¨ 
= 192</v>
      </c>
      <c r="K10" s="65" t="str">
        <f>"ch©v‡jvPbv m¤úbœK…Z g„„Zz¨ 
= "&amp;K36</f>
        <v>ch©v‡jvPbv m¤úbœK…Z g„„Zz¨ 
= 96</v>
      </c>
      <c r="L10" s="65" t="str">
        <f>"wbwðZ g„„Zz¨ 
= "&amp;L36</f>
        <v>wbwðZ g„„Zz¨ 
= 57</v>
      </c>
      <c r="M10" s="65" t="str">
        <f>"QvocÎ cÖvß †ivMx
 = "&amp;M36</f>
        <v>QvocÎ cÖvß †ivMx
 = 71617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43714</v>
      </c>
      <c r="B11" s="2" t="s">
        <v>9</v>
      </c>
      <c r="C11" s="12">
        <v>1</v>
      </c>
      <c r="D11" s="57" t="s">
        <v>10</v>
      </c>
      <c r="E11" s="13">
        <v>61</v>
      </c>
      <c r="F11" s="13">
        <v>0</v>
      </c>
      <c r="G11" s="13">
        <v>0</v>
      </c>
      <c r="H11" s="82">
        <f>SUM(E11:G11)</f>
        <v>61</v>
      </c>
      <c r="I11" s="104">
        <f>H11+'05.09'!I11</f>
        <v>6696</v>
      </c>
      <c r="J11" s="13">
        <v>23</v>
      </c>
      <c r="K11" s="13">
        <v>8</v>
      </c>
      <c r="L11" s="13">
        <v>3</v>
      </c>
      <c r="M11" s="14">
        <f t="shared" ref="M11:M23" si="1">I11-N11-J11</f>
        <v>6333</v>
      </c>
      <c r="N11" s="85">
        <v>340</v>
      </c>
      <c r="O11" s="3"/>
      <c r="P11" s="3"/>
      <c r="Q11" s="3"/>
      <c r="R11" s="3"/>
    </row>
    <row r="12" spans="1:20" x14ac:dyDescent="0.3">
      <c r="A12" s="1">
        <f t="shared" si="0"/>
        <v>43714</v>
      </c>
      <c r="B12" s="2" t="s">
        <v>11</v>
      </c>
      <c r="C12" s="15">
        <v>2</v>
      </c>
      <c r="D12" s="59" t="s">
        <v>144</v>
      </c>
      <c r="E12" s="13">
        <v>57</v>
      </c>
      <c r="F12" s="13">
        <v>0</v>
      </c>
      <c r="G12" s="13">
        <v>0</v>
      </c>
      <c r="H12" s="83">
        <f t="shared" ref="H12:H23" si="2">SUM(E12:G12)</f>
        <v>57</v>
      </c>
      <c r="I12" s="105">
        <f>H12+'05.09'!I12</f>
        <v>3799</v>
      </c>
      <c r="J12" s="16">
        <v>2</v>
      </c>
      <c r="K12" s="16">
        <v>0</v>
      </c>
      <c r="L12" s="16">
        <v>0</v>
      </c>
      <c r="M12" s="17">
        <f t="shared" si="1"/>
        <v>3562</v>
      </c>
      <c r="N12" s="86">
        <v>235</v>
      </c>
      <c r="O12" s="3"/>
      <c r="P12" s="3"/>
      <c r="Q12" s="3"/>
      <c r="R12" s="3"/>
    </row>
    <row r="13" spans="1:20" x14ac:dyDescent="0.3">
      <c r="A13" s="1">
        <f t="shared" si="0"/>
        <v>43714</v>
      </c>
      <c r="B13" s="2" t="s">
        <v>12</v>
      </c>
      <c r="C13" s="15">
        <v>3</v>
      </c>
      <c r="D13" s="59" t="s">
        <v>13</v>
      </c>
      <c r="E13" s="13">
        <v>7</v>
      </c>
      <c r="F13" s="13">
        <v>0</v>
      </c>
      <c r="G13" s="13">
        <v>0</v>
      </c>
      <c r="H13" s="83">
        <f t="shared" si="2"/>
        <v>7</v>
      </c>
      <c r="I13" s="105">
        <f>H13+'05.09'!I13</f>
        <v>1253</v>
      </c>
      <c r="J13" s="16">
        <v>10</v>
      </c>
      <c r="K13" s="16">
        <v>4</v>
      </c>
      <c r="L13" s="16">
        <v>4</v>
      </c>
      <c r="M13" s="17">
        <f t="shared" si="1"/>
        <v>1176</v>
      </c>
      <c r="N13" s="86">
        <v>67</v>
      </c>
      <c r="O13" s="3"/>
      <c r="Q13" s="3"/>
      <c r="R13" s="3"/>
    </row>
    <row r="14" spans="1:20" x14ac:dyDescent="0.3">
      <c r="A14" s="1">
        <f t="shared" si="0"/>
        <v>43714</v>
      </c>
      <c r="B14" s="2" t="s">
        <v>14</v>
      </c>
      <c r="C14" s="15">
        <v>4</v>
      </c>
      <c r="D14" s="59" t="s">
        <v>145</v>
      </c>
      <c r="E14" s="13">
        <v>26</v>
      </c>
      <c r="F14" s="13">
        <v>0</v>
      </c>
      <c r="G14" s="13">
        <v>0</v>
      </c>
      <c r="H14" s="83">
        <f t="shared" si="2"/>
        <v>26</v>
      </c>
      <c r="I14" s="105">
        <f>H14+'05.09'!I14</f>
        <v>2972</v>
      </c>
      <c r="J14" s="16">
        <v>7</v>
      </c>
      <c r="K14" s="16">
        <v>3</v>
      </c>
      <c r="L14" s="16">
        <v>0</v>
      </c>
      <c r="M14" s="17">
        <f t="shared" si="1"/>
        <v>2833</v>
      </c>
      <c r="N14" s="86">
        <v>132</v>
      </c>
      <c r="O14" s="3"/>
      <c r="P14" s="3"/>
      <c r="Q14" s="3"/>
      <c r="R14" s="3"/>
    </row>
    <row r="15" spans="1:20" ht="17.399999999999999" x14ac:dyDescent="0.3">
      <c r="A15" s="1">
        <f t="shared" si="0"/>
        <v>43714</v>
      </c>
      <c r="B15" s="2" t="s">
        <v>19</v>
      </c>
      <c r="C15" s="15">
        <v>5</v>
      </c>
      <c r="D15" s="59" t="s">
        <v>20</v>
      </c>
      <c r="E15" s="13">
        <v>14</v>
      </c>
      <c r="F15" s="13">
        <v>0</v>
      </c>
      <c r="G15" s="13">
        <v>0</v>
      </c>
      <c r="H15" s="83">
        <f t="shared" si="2"/>
        <v>14</v>
      </c>
      <c r="I15" s="105">
        <f>H15+'05.09'!I15</f>
        <v>1254</v>
      </c>
      <c r="J15" s="16">
        <v>3</v>
      </c>
      <c r="K15" s="16">
        <v>0</v>
      </c>
      <c r="L15" s="16">
        <v>0</v>
      </c>
      <c r="M15" s="17">
        <f t="shared" si="1"/>
        <v>1183</v>
      </c>
      <c r="N15" s="86">
        <v>68</v>
      </c>
      <c r="O15" s="3"/>
      <c r="P15" s="3"/>
      <c r="Q15" s="3"/>
      <c r="R15" s="3"/>
    </row>
    <row r="16" spans="1:20" ht="17.399999999999999" x14ac:dyDescent="0.3">
      <c r="A16" s="1">
        <f t="shared" si="0"/>
        <v>43714</v>
      </c>
      <c r="B16" s="2" t="s">
        <v>21</v>
      </c>
      <c r="C16" s="15">
        <v>6</v>
      </c>
      <c r="D16" s="61" t="s">
        <v>22</v>
      </c>
      <c r="E16" s="13">
        <v>3</v>
      </c>
      <c r="F16" s="13">
        <v>0</v>
      </c>
      <c r="G16" s="13">
        <v>0</v>
      </c>
      <c r="H16" s="83">
        <f t="shared" si="2"/>
        <v>3</v>
      </c>
      <c r="I16" s="105">
        <f>H16+'05.09'!I16</f>
        <v>938</v>
      </c>
      <c r="J16" s="16"/>
      <c r="K16" s="16"/>
      <c r="L16" s="16">
        <v>0</v>
      </c>
      <c r="M16" s="17">
        <f t="shared" si="1"/>
        <v>913</v>
      </c>
      <c r="N16" s="86">
        <v>25</v>
      </c>
      <c r="O16" s="3"/>
      <c r="P16" s="3"/>
      <c r="Q16" s="3"/>
      <c r="R16" s="3"/>
    </row>
    <row r="17" spans="1:18" x14ac:dyDescent="0.3">
      <c r="A17" s="1">
        <f t="shared" si="0"/>
        <v>43714</v>
      </c>
      <c r="B17" s="2" t="s">
        <v>23</v>
      </c>
      <c r="C17" s="15">
        <v>7</v>
      </c>
      <c r="D17" s="61" t="s">
        <v>24</v>
      </c>
      <c r="E17" s="13">
        <v>19</v>
      </c>
      <c r="F17" s="13">
        <v>0</v>
      </c>
      <c r="G17" s="13">
        <v>0</v>
      </c>
      <c r="H17" s="83">
        <f t="shared" si="2"/>
        <v>19</v>
      </c>
      <c r="I17" s="105">
        <f>H17+'05.09'!I17</f>
        <v>3391</v>
      </c>
      <c r="J17" s="16">
        <v>15</v>
      </c>
      <c r="K17" s="16">
        <v>3</v>
      </c>
      <c r="L17" s="16">
        <v>1</v>
      </c>
      <c r="M17" s="17">
        <f t="shared" si="1"/>
        <v>3165</v>
      </c>
      <c r="N17" s="86">
        <v>211</v>
      </c>
      <c r="O17" s="3"/>
      <c r="P17" s="3"/>
      <c r="Q17" s="3"/>
      <c r="R17" s="3"/>
    </row>
    <row r="18" spans="1:18" ht="17.399999999999999" x14ac:dyDescent="0.3">
      <c r="A18" s="1">
        <f t="shared" si="0"/>
        <v>43714</v>
      </c>
      <c r="B18" s="2" t="s">
        <v>25</v>
      </c>
      <c r="C18" s="15">
        <v>8</v>
      </c>
      <c r="D18" s="61" t="s">
        <v>26</v>
      </c>
      <c r="E18" s="13">
        <v>1</v>
      </c>
      <c r="F18" s="13">
        <v>0</v>
      </c>
      <c r="G18" s="13">
        <v>0</v>
      </c>
      <c r="H18" s="83">
        <f t="shared" si="2"/>
        <v>1</v>
      </c>
      <c r="I18" s="105">
        <f>H18+'05.09'!I18</f>
        <v>333</v>
      </c>
      <c r="J18" s="16"/>
      <c r="K18" s="16"/>
      <c r="L18" s="16">
        <v>0</v>
      </c>
      <c r="M18" s="17">
        <f t="shared" si="1"/>
        <v>329</v>
      </c>
      <c r="N18" s="86">
        <v>4</v>
      </c>
      <c r="O18" s="3"/>
      <c r="P18" s="3"/>
      <c r="Q18" s="3"/>
      <c r="R18" s="3"/>
    </row>
    <row r="19" spans="1:18" x14ac:dyDescent="0.3">
      <c r="A19" s="1">
        <f t="shared" si="0"/>
        <v>43714</v>
      </c>
      <c r="B19" s="2" t="s">
        <v>27</v>
      </c>
      <c r="C19" s="15">
        <v>9</v>
      </c>
      <c r="D19" s="61" t="s">
        <v>28</v>
      </c>
      <c r="E19" s="13">
        <v>11</v>
      </c>
      <c r="F19" s="13">
        <v>0</v>
      </c>
      <c r="G19" s="13">
        <v>0</v>
      </c>
      <c r="H19" s="83">
        <f t="shared" si="2"/>
        <v>11</v>
      </c>
      <c r="I19" s="105">
        <f>H19+'05.09'!I19</f>
        <v>1513</v>
      </c>
      <c r="J19" s="16"/>
      <c r="K19" s="16"/>
      <c r="L19" s="16">
        <v>0</v>
      </c>
      <c r="M19" s="17">
        <f t="shared" si="1"/>
        <v>1463</v>
      </c>
      <c r="N19" s="86">
        <v>50</v>
      </c>
      <c r="O19" s="3"/>
      <c r="P19" s="3"/>
      <c r="Q19" s="3"/>
      <c r="R19" s="3"/>
    </row>
    <row r="20" spans="1:18" x14ac:dyDescent="0.3">
      <c r="A20" s="1">
        <f t="shared" si="0"/>
        <v>43714</v>
      </c>
      <c r="B20" s="2" t="s">
        <v>29</v>
      </c>
      <c r="C20" s="15">
        <v>10</v>
      </c>
      <c r="D20" s="59" t="s">
        <v>30</v>
      </c>
      <c r="E20" s="13">
        <v>34</v>
      </c>
      <c r="F20" s="13">
        <v>0</v>
      </c>
      <c r="G20" s="13">
        <v>0</v>
      </c>
      <c r="H20" s="83">
        <f t="shared" si="2"/>
        <v>34</v>
      </c>
      <c r="I20" s="105">
        <f>H20+'05.09'!I20</f>
        <v>2528</v>
      </c>
      <c r="J20" s="16">
        <v>2</v>
      </c>
      <c r="K20" s="16">
        <v>2</v>
      </c>
      <c r="L20" s="16">
        <v>2</v>
      </c>
      <c r="M20" s="17">
        <f t="shared" si="1"/>
        <v>2410</v>
      </c>
      <c r="N20" s="86">
        <v>116</v>
      </c>
      <c r="O20" s="3"/>
      <c r="P20" s="3"/>
      <c r="Q20" s="3"/>
      <c r="R20" s="3"/>
    </row>
    <row r="21" spans="1:18" ht="22.2" customHeight="1" x14ac:dyDescent="0.3">
      <c r="A21" s="1">
        <f t="shared" si="0"/>
        <v>43714</v>
      </c>
      <c r="B21" s="2" t="s">
        <v>115</v>
      </c>
      <c r="C21" s="15">
        <v>11</v>
      </c>
      <c r="D21" s="50" t="s">
        <v>116</v>
      </c>
      <c r="E21" s="13">
        <v>2</v>
      </c>
      <c r="F21" s="13">
        <v>0</v>
      </c>
      <c r="G21" s="13">
        <v>0</v>
      </c>
      <c r="H21" s="88">
        <f t="shared" si="2"/>
        <v>2</v>
      </c>
      <c r="I21" s="105">
        <f>H21+'05.09'!I21</f>
        <v>225</v>
      </c>
      <c r="J21" s="16"/>
      <c r="K21" s="16"/>
      <c r="L21" s="16"/>
      <c r="M21" s="17">
        <f t="shared" si="1"/>
        <v>216</v>
      </c>
      <c r="N21" s="86">
        <v>9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H22+'05.09'!I22</f>
        <v>73</v>
      </c>
      <c r="J22" s="16"/>
      <c r="K22" s="16"/>
      <c r="L22" s="16"/>
      <c r="M22" s="17">
        <f t="shared" si="1"/>
        <v>68</v>
      </c>
      <c r="N22" s="86">
        <v>5</v>
      </c>
      <c r="O22" s="3"/>
      <c r="P22" s="3"/>
      <c r="Q22" s="3"/>
      <c r="R22" s="3"/>
    </row>
    <row r="23" spans="1:18" ht="17.399999999999999" hidden="1" x14ac:dyDescent="0.3">
      <c r="A23" s="1">
        <f>$N$3</f>
        <v>43714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235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235</v>
      </c>
      <c r="I24" s="94">
        <f t="shared" si="3"/>
        <v>24975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23651</v>
      </c>
      <c r="N24" s="96">
        <f t="shared" si="3"/>
        <v>1262</v>
      </c>
      <c r="O24" s="3"/>
      <c r="P24" s="3"/>
      <c r="Q24" s="3"/>
      <c r="R24" s="3"/>
    </row>
    <row r="25" spans="1:18" x14ac:dyDescent="0.3">
      <c r="A25" s="1">
        <f t="shared" ref="A25:A88" si="4">$N$3</f>
        <v>43714</v>
      </c>
      <c r="B25" s="2">
        <v>1</v>
      </c>
      <c r="C25" s="78"/>
      <c r="D25" s="79" t="s">
        <v>119</v>
      </c>
      <c r="E25" s="97">
        <f>E75</f>
        <v>90</v>
      </c>
      <c r="F25" s="98">
        <f t="shared" ref="F25:N25" si="5">F75</f>
        <v>0</v>
      </c>
      <c r="G25" s="98">
        <f t="shared" si="5"/>
        <v>0</v>
      </c>
      <c r="H25" s="99">
        <f t="shared" si="5"/>
        <v>90</v>
      </c>
      <c r="I25" s="97">
        <f t="shared" si="5"/>
        <v>17864</v>
      </c>
      <c r="J25" s="98">
        <f t="shared" si="5"/>
        <v>94</v>
      </c>
      <c r="K25" s="98">
        <f t="shared" si="5"/>
        <v>66</v>
      </c>
      <c r="L25" s="100">
        <f t="shared" si="5"/>
        <v>44</v>
      </c>
      <c r="M25" s="101">
        <f t="shared" si="5"/>
        <v>17328</v>
      </c>
      <c r="N25" s="102">
        <f t="shared" si="5"/>
        <v>442</v>
      </c>
      <c r="O25" s="3"/>
      <c r="P25" s="3"/>
      <c r="Q25" s="3"/>
      <c r="R25" s="3"/>
    </row>
    <row r="26" spans="1:18" x14ac:dyDescent="0.3">
      <c r="A26" s="1">
        <f t="shared" si="4"/>
        <v>43714</v>
      </c>
      <c r="B26" s="2">
        <v>1</v>
      </c>
      <c r="C26" s="78"/>
      <c r="D26" s="79" t="s">
        <v>154</v>
      </c>
      <c r="E26" s="97">
        <f>E24+E25</f>
        <v>325</v>
      </c>
      <c r="F26" s="98">
        <f t="shared" ref="F26:N26" si="6">F24+F25</f>
        <v>0</v>
      </c>
      <c r="G26" s="98">
        <f t="shared" si="6"/>
        <v>0</v>
      </c>
      <c r="H26" s="99">
        <f t="shared" si="6"/>
        <v>325</v>
      </c>
      <c r="I26" s="97">
        <f t="shared" si="6"/>
        <v>42839</v>
      </c>
      <c r="J26" s="98">
        <f t="shared" si="6"/>
        <v>156</v>
      </c>
      <c r="K26" s="98">
        <f t="shared" si="6"/>
        <v>86</v>
      </c>
      <c r="L26" s="100">
        <f t="shared" si="6"/>
        <v>54</v>
      </c>
      <c r="M26" s="101">
        <f t="shared" si="6"/>
        <v>40979</v>
      </c>
      <c r="N26" s="102">
        <f t="shared" si="6"/>
        <v>1704</v>
      </c>
      <c r="O26" s="3"/>
      <c r="P26" s="67"/>
      <c r="Q26" s="3"/>
      <c r="R26" s="3"/>
    </row>
    <row r="27" spans="1:18" x14ac:dyDescent="0.3">
      <c r="A27" s="1">
        <f t="shared" si="4"/>
        <v>43714</v>
      </c>
      <c r="B27" s="2">
        <v>1</v>
      </c>
      <c r="C27" s="80"/>
      <c r="D27" s="81" t="s">
        <v>120</v>
      </c>
      <c r="E27" s="97">
        <f>SUM(E28:E35)</f>
        <v>468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468</v>
      </c>
      <c r="I27" s="97">
        <f t="shared" si="7"/>
        <v>32307</v>
      </c>
      <c r="J27" s="98">
        <f t="shared" si="7"/>
        <v>36</v>
      </c>
      <c r="K27" s="98">
        <f t="shared" si="7"/>
        <v>10</v>
      </c>
      <c r="L27" s="100">
        <f t="shared" si="7"/>
        <v>3</v>
      </c>
      <c r="M27" s="101">
        <f t="shared" si="7"/>
        <v>30638</v>
      </c>
      <c r="N27" s="102">
        <f t="shared" si="7"/>
        <v>1633</v>
      </c>
      <c r="O27" s="3"/>
      <c r="P27" s="3"/>
      <c r="Q27" s="3"/>
      <c r="R27" s="3"/>
    </row>
    <row r="28" spans="1:18" x14ac:dyDescent="0.3">
      <c r="A28" s="1">
        <f t="shared" si="4"/>
        <v>43714</v>
      </c>
      <c r="B28" s="2" t="s">
        <v>31</v>
      </c>
      <c r="C28" s="12">
        <v>1</v>
      </c>
      <c r="D28" s="48" t="s">
        <v>32</v>
      </c>
      <c r="E28" s="13">
        <v>101</v>
      </c>
      <c r="F28" s="13">
        <v>0</v>
      </c>
      <c r="G28" s="13">
        <v>0</v>
      </c>
      <c r="H28" s="82">
        <f t="shared" ref="H28:H35" si="8">SUM(E28:G28)</f>
        <v>101</v>
      </c>
      <c r="I28" s="104">
        <f>H28+'05.09'!I28</f>
        <v>8257</v>
      </c>
      <c r="J28" s="13">
        <v>8</v>
      </c>
      <c r="K28" s="13">
        <v>1</v>
      </c>
      <c r="L28" s="13">
        <v>1</v>
      </c>
      <c r="M28" s="14">
        <f t="shared" ref="M28:M35" si="9">I28-N28-J28</f>
        <v>7898</v>
      </c>
      <c r="N28" s="85">
        <v>351</v>
      </c>
      <c r="O28" s="3"/>
      <c r="P28" s="3"/>
      <c r="Q28" s="3"/>
      <c r="R28" s="3"/>
    </row>
    <row r="29" spans="1:18" x14ac:dyDescent="0.3">
      <c r="A29" s="1">
        <f t="shared" si="4"/>
        <v>43714</v>
      </c>
      <c r="B29" s="2" t="s">
        <v>33</v>
      </c>
      <c r="C29" s="15">
        <v>2</v>
      </c>
      <c r="D29" s="50" t="s">
        <v>156</v>
      </c>
      <c r="E29" s="13">
        <v>89</v>
      </c>
      <c r="F29" s="13">
        <v>0</v>
      </c>
      <c r="G29" s="13">
        <v>0</v>
      </c>
      <c r="H29" s="83">
        <f t="shared" si="8"/>
        <v>89</v>
      </c>
      <c r="I29" s="105">
        <f>H29+'05.09'!I29</f>
        <v>5743</v>
      </c>
      <c r="J29" s="16">
        <v>4</v>
      </c>
      <c r="K29" s="16">
        <v>1</v>
      </c>
      <c r="L29" s="16">
        <v>0</v>
      </c>
      <c r="M29" s="17">
        <f t="shared" si="9"/>
        <v>5459</v>
      </c>
      <c r="N29" s="86">
        <v>280</v>
      </c>
      <c r="O29" s="3"/>
      <c r="P29" s="3"/>
      <c r="Q29" s="3"/>
      <c r="R29" s="3"/>
    </row>
    <row r="30" spans="1:18" x14ac:dyDescent="0.3">
      <c r="A30" s="1">
        <f t="shared" si="4"/>
        <v>43714</v>
      </c>
      <c r="B30" s="2" t="s">
        <v>35</v>
      </c>
      <c r="C30" s="15">
        <v>3</v>
      </c>
      <c r="D30" s="50" t="s">
        <v>36</v>
      </c>
      <c r="E30" s="13">
        <v>141</v>
      </c>
      <c r="F30" s="13">
        <v>0</v>
      </c>
      <c r="G30" s="13">
        <v>0</v>
      </c>
      <c r="H30" s="83">
        <f t="shared" si="8"/>
        <v>141</v>
      </c>
      <c r="I30" s="105">
        <f>H30+'05.09'!I30</f>
        <v>5817</v>
      </c>
      <c r="J30" s="16">
        <v>9</v>
      </c>
      <c r="K30" s="16">
        <v>6</v>
      </c>
      <c r="L30" s="16">
        <v>2</v>
      </c>
      <c r="M30" s="17">
        <f t="shared" si="9"/>
        <v>5312</v>
      </c>
      <c r="N30" s="86">
        <v>496</v>
      </c>
      <c r="O30" s="3"/>
      <c r="P30" s="3"/>
      <c r="Q30" s="3"/>
      <c r="R30" s="3"/>
    </row>
    <row r="31" spans="1:18" x14ac:dyDescent="0.3">
      <c r="A31" s="1">
        <f t="shared" si="4"/>
        <v>43714</v>
      </c>
      <c r="B31" s="2" t="s">
        <v>37</v>
      </c>
      <c r="C31" s="15">
        <v>4</v>
      </c>
      <c r="D31" s="50" t="s">
        <v>38</v>
      </c>
      <c r="E31" s="13">
        <v>8</v>
      </c>
      <c r="F31" s="13">
        <v>0</v>
      </c>
      <c r="G31" s="13">
        <v>0</v>
      </c>
      <c r="H31" s="83">
        <f t="shared" si="8"/>
        <v>8</v>
      </c>
      <c r="I31" s="105">
        <f>H31+'05.09'!I31</f>
        <v>1765</v>
      </c>
      <c r="J31" s="16">
        <v>4</v>
      </c>
      <c r="K31" s="16">
        <v>0</v>
      </c>
      <c r="L31" s="16">
        <v>0</v>
      </c>
      <c r="M31" s="17">
        <f t="shared" si="9"/>
        <v>1707</v>
      </c>
      <c r="N31" s="86">
        <v>54</v>
      </c>
      <c r="O31" s="3"/>
      <c r="P31" s="3"/>
      <c r="Q31" s="3"/>
      <c r="R31" s="3"/>
    </row>
    <row r="32" spans="1:18" x14ac:dyDescent="0.3">
      <c r="A32" s="1">
        <f t="shared" si="4"/>
        <v>43714</v>
      </c>
      <c r="B32" s="2" t="s">
        <v>39</v>
      </c>
      <c r="C32" s="15">
        <v>5</v>
      </c>
      <c r="D32" s="50" t="s">
        <v>40</v>
      </c>
      <c r="E32" s="13">
        <v>46</v>
      </c>
      <c r="F32" s="13">
        <v>0</v>
      </c>
      <c r="G32" s="13">
        <v>0</v>
      </c>
      <c r="H32" s="83">
        <f t="shared" si="8"/>
        <v>46</v>
      </c>
      <c r="I32" s="105">
        <f>H32+'05.09'!I32</f>
        <v>3541</v>
      </c>
      <c r="J32" s="16">
        <v>3</v>
      </c>
      <c r="K32" s="16">
        <v>0</v>
      </c>
      <c r="L32" s="16">
        <v>0</v>
      </c>
      <c r="M32" s="17">
        <f t="shared" si="9"/>
        <v>3400</v>
      </c>
      <c r="N32" s="86">
        <v>138</v>
      </c>
      <c r="O32" s="3"/>
      <c r="P32" s="3"/>
      <c r="Q32" s="3"/>
      <c r="R32" s="3"/>
    </row>
    <row r="33" spans="1:18" x14ac:dyDescent="0.3">
      <c r="A33" s="1">
        <f t="shared" si="4"/>
        <v>43714</v>
      </c>
      <c r="B33" s="2" t="s">
        <v>41</v>
      </c>
      <c r="C33" s="15">
        <v>6</v>
      </c>
      <c r="D33" s="50" t="s">
        <v>42</v>
      </c>
      <c r="E33" s="13">
        <v>57</v>
      </c>
      <c r="F33" s="13">
        <v>0</v>
      </c>
      <c r="G33" s="13">
        <v>0</v>
      </c>
      <c r="H33" s="83">
        <f t="shared" si="8"/>
        <v>57</v>
      </c>
      <c r="I33" s="105">
        <f>H33+'05.09'!I33</f>
        <v>4456</v>
      </c>
      <c r="J33" s="16">
        <v>5</v>
      </c>
      <c r="K33" s="16">
        <v>2</v>
      </c>
      <c r="L33" s="16">
        <v>0</v>
      </c>
      <c r="M33" s="17">
        <f t="shared" si="9"/>
        <v>4252</v>
      </c>
      <c r="N33" s="86">
        <v>199</v>
      </c>
      <c r="O33" s="3"/>
      <c r="P33" s="3"/>
      <c r="Q33" s="3"/>
      <c r="R33" s="3"/>
    </row>
    <row r="34" spans="1:18" x14ac:dyDescent="0.3">
      <c r="A34" s="1">
        <f t="shared" si="4"/>
        <v>43714</v>
      </c>
      <c r="B34" s="2" t="s">
        <v>43</v>
      </c>
      <c r="C34" s="15">
        <v>7</v>
      </c>
      <c r="D34" s="50" t="s">
        <v>44</v>
      </c>
      <c r="E34" s="13">
        <v>9</v>
      </c>
      <c r="F34" s="13">
        <v>0</v>
      </c>
      <c r="G34" s="13">
        <v>0</v>
      </c>
      <c r="H34" s="83">
        <f t="shared" si="8"/>
        <v>9</v>
      </c>
      <c r="I34" s="105">
        <f>H34+'05.09'!I34</f>
        <v>808</v>
      </c>
      <c r="J34" s="16">
        <v>0</v>
      </c>
      <c r="K34" s="16">
        <v>0</v>
      </c>
      <c r="L34" s="16">
        <v>0</v>
      </c>
      <c r="M34" s="17">
        <f t="shared" si="9"/>
        <v>779</v>
      </c>
      <c r="N34" s="86">
        <v>29</v>
      </c>
      <c r="O34" s="3"/>
      <c r="P34" s="3"/>
      <c r="Q34" s="3"/>
      <c r="R34" s="3"/>
    </row>
    <row r="35" spans="1:18" x14ac:dyDescent="0.3">
      <c r="A35" s="1">
        <f t="shared" si="4"/>
        <v>43714</v>
      </c>
      <c r="B35" s="2" t="s">
        <v>45</v>
      </c>
      <c r="C35" s="20">
        <v>8</v>
      </c>
      <c r="D35" s="54" t="s">
        <v>46</v>
      </c>
      <c r="E35" s="13">
        <v>17</v>
      </c>
      <c r="F35" s="13">
        <v>0</v>
      </c>
      <c r="G35" s="13">
        <v>0</v>
      </c>
      <c r="H35" s="84">
        <f t="shared" si="8"/>
        <v>17</v>
      </c>
      <c r="I35" s="106">
        <f>H35+'05.09'!I35</f>
        <v>1920</v>
      </c>
      <c r="J35" s="18">
        <v>3</v>
      </c>
      <c r="K35" s="18">
        <v>0</v>
      </c>
      <c r="L35" s="18">
        <v>0</v>
      </c>
      <c r="M35" s="19">
        <f t="shared" si="9"/>
        <v>1831</v>
      </c>
      <c r="N35" s="87">
        <v>86</v>
      </c>
      <c r="O35" s="3"/>
      <c r="P35" s="3"/>
      <c r="Q35" s="3"/>
      <c r="R35" s="3"/>
    </row>
    <row r="36" spans="1:18" x14ac:dyDescent="0.3">
      <c r="A36" s="1">
        <f t="shared" si="4"/>
        <v>43714</v>
      </c>
      <c r="B36" s="2">
        <v>1</v>
      </c>
      <c r="C36" s="103"/>
      <c r="D36" s="22" t="s">
        <v>47</v>
      </c>
      <c r="E36" s="23">
        <f>SUM(E26:E27)</f>
        <v>793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793</v>
      </c>
      <c r="I36" s="23">
        <f t="shared" si="10"/>
        <v>75146</v>
      </c>
      <c r="J36" s="23">
        <f t="shared" si="10"/>
        <v>192</v>
      </c>
      <c r="K36" s="23">
        <f t="shared" si="10"/>
        <v>96</v>
      </c>
      <c r="L36" s="23">
        <f t="shared" si="10"/>
        <v>57</v>
      </c>
      <c r="M36" s="23">
        <f t="shared" si="10"/>
        <v>71617</v>
      </c>
      <c r="N36" s="23">
        <f t="shared" si="10"/>
        <v>3337</v>
      </c>
      <c r="O36" s="3"/>
      <c r="P36" s="3"/>
      <c r="Q36" s="3"/>
      <c r="R36" s="3"/>
    </row>
    <row r="37" spans="1:18" ht="21.6" customHeight="1" x14ac:dyDescent="0.3">
      <c r="A37" s="1">
        <f t="shared" si="4"/>
        <v>43714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43714</v>
      </c>
      <c r="B38" s="64">
        <v>1</v>
      </c>
      <c r="C38" s="69"/>
      <c r="D38" s="306" t="s">
        <v>169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43714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43714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43714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43714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43714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90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442</v>
      </c>
      <c r="O43" s="3"/>
      <c r="P43" s="3"/>
      <c r="Q43" s="3"/>
      <c r="R43" s="3"/>
    </row>
    <row r="44" spans="1:18" ht="58.2" customHeight="1" x14ac:dyDescent="0.3">
      <c r="A44" s="1">
        <f t="shared" si="4"/>
        <v>43714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17" t="s">
        <v>142</v>
      </c>
      <c r="I44" s="65" t="str">
        <f>"me©‡gvU fwZ© 
= "&amp;I75</f>
        <v>me©‡gvU fwZ© 
= 17864</v>
      </c>
      <c r="J44" s="65" t="str">
        <f>"ch©v‡jvPbvi Rb¨ †cÖwiZ g„„Zz¨ 
= "&amp;J75</f>
        <v>ch©v‡jvPbvi Rb¨ †cÖwiZ g„„Zz¨ 
= 94</v>
      </c>
      <c r="K44" s="65" t="str">
        <f>"ch©v‡jvPbv m¤úbœK…Z g„„Zz¨ 
= "&amp;K75</f>
        <v>ch©v‡jvPbv m¤úbœK…Z g„„Zz¨ 
= 66</v>
      </c>
      <c r="L44" s="65" t="str">
        <f>"wbwðZ g„„Zz¨ 
= "&amp;L75</f>
        <v>wbwðZ g„„Zz¨ 
= 44</v>
      </c>
      <c r="M44" s="65" t="str">
        <f>"QvocÎ cÖvß †ivMx
 = "&amp;M75</f>
        <v>QvocÎ cÖvß †ivMx
 = 17328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43714</v>
      </c>
      <c r="B45" s="2" t="s">
        <v>61</v>
      </c>
      <c r="C45" s="28">
        <v>1</v>
      </c>
      <c r="D45" s="48" t="s">
        <v>62</v>
      </c>
      <c r="E45" s="13">
        <v>6</v>
      </c>
      <c r="F45" s="13">
        <v>0</v>
      </c>
      <c r="G45" s="13">
        <v>0</v>
      </c>
      <c r="H45" s="82">
        <f t="shared" ref="H45:H74" si="11">SUM(E45:G45)</f>
        <v>6</v>
      </c>
      <c r="I45" s="104">
        <f>H45+'05.09'!I45</f>
        <v>1130</v>
      </c>
      <c r="J45" s="13">
        <v>3</v>
      </c>
      <c r="K45" s="13">
        <v>2</v>
      </c>
      <c r="L45" s="13">
        <v>1</v>
      </c>
      <c r="M45" s="14">
        <f t="shared" ref="M45:M74" si="12">I45-N45-J45</f>
        <v>1104</v>
      </c>
      <c r="N45" s="85">
        <v>23</v>
      </c>
      <c r="O45" s="3"/>
      <c r="P45" s="3"/>
      <c r="Q45" s="3"/>
      <c r="R45" s="3"/>
    </row>
    <row r="46" spans="1:18" ht="17.55" customHeight="1" x14ac:dyDescent="0.3">
      <c r="A46" s="1">
        <f t="shared" si="4"/>
        <v>43714</v>
      </c>
      <c r="B46" s="2" t="s">
        <v>15</v>
      </c>
      <c r="C46" s="33">
        <v>2</v>
      </c>
      <c r="D46" s="50" t="s">
        <v>16</v>
      </c>
      <c r="E46" s="13">
        <v>6</v>
      </c>
      <c r="F46" s="13">
        <v>0</v>
      </c>
      <c r="G46" s="13">
        <v>0</v>
      </c>
      <c r="H46" s="83">
        <f t="shared" si="11"/>
        <v>6</v>
      </c>
      <c r="I46" s="105">
        <f>H46+'05.09'!I46</f>
        <v>1672</v>
      </c>
      <c r="J46" s="16">
        <v>10</v>
      </c>
      <c r="K46" s="16">
        <v>5</v>
      </c>
      <c r="L46" s="16">
        <v>4</v>
      </c>
      <c r="M46" s="17">
        <f t="shared" si="12"/>
        <v>1618</v>
      </c>
      <c r="N46" s="86">
        <v>44</v>
      </c>
      <c r="O46" s="3"/>
      <c r="P46" s="3"/>
      <c r="Q46" s="3"/>
      <c r="R46" s="3"/>
    </row>
    <row r="47" spans="1:18" ht="17.55" customHeight="1" x14ac:dyDescent="0.3">
      <c r="A47" s="1">
        <f t="shared" si="4"/>
        <v>43714</v>
      </c>
      <c r="B47" s="2" t="s">
        <v>17</v>
      </c>
      <c r="C47" s="33">
        <v>3</v>
      </c>
      <c r="D47" s="50" t="s">
        <v>18</v>
      </c>
      <c r="E47" s="13">
        <v>6</v>
      </c>
      <c r="F47" s="13">
        <v>0</v>
      </c>
      <c r="G47" s="13">
        <v>0</v>
      </c>
      <c r="H47" s="83">
        <f t="shared" si="11"/>
        <v>6</v>
      </c>
      <c r="I47" s="105">
        <f>H47+'05.09'!I47</f>
        <v>605</v>
      </c>
      <c r="J47" s="16">
        <v>4</v>
      </c>
      <c r="K47" s="16">
        <v>2</v>
      </c>
      <c r="L47" s="16">
        <v>1</v>
      </c>
      <c r="M47" s="17">
        <f t="shared" si="12"/>
        <v>587</v>
      </c>
      <c r="N47" s="86">
        <v>14</v>
      </c>
      <c r="O47" s="3"/>
      <c r="P47" s="3"/>
      <c r="Q47" s="3"/>
      <c r="R47" s="3"/>
    </row>
    <row r="48" spans="1:18" ht="17.55" customHeight="1" x14ac:dyDescent="0.3">
      <c r="A48" s="1">
        <f t="shared" si="4"/>
        <v>43714</v>
      </c>
      <c r="B48" s="2" t="s">
        <v>63</v>
      </c>
      <c r="C48" s="33">
        <v>4</v>
      </c>
      <c r="D48" s="50" t="s">
        <v>64</v>
      </c>
      <c r="E48" s="13">
        <v>0</v>
      </c>
      <c r="F48" s="13">
        <v>0</v>
      </c>
      <c r="G48" s="13">
        <v>0</v>
      </c>
      <c r="H48" s="83">
        <f t="shared" si="11"/>
        <v>0</v>
      </c>
      <c r="I48" s="105">
        <f>H48+'05.09'!I48</f>
        <v>683</v>
      </c>
      <c r="J48" s="16">
        <v>7</v>
      </c>
      <c r="K48" s="16">
        <v>5</v>
      </c>
      <c r="L48" s="16">
        <v>3</v>
      </c>
      <c r="M48" s="17">
        <f t="shared" si="12"/>
        <v>661</v>
      </c>
      <c r="N48" s="86">
        <v>15</v>
      </c>
      <c r="O48" s="3"/>
      <c r="P48" s="3"/>
      <c r="Q48" s="3"/>
      <c r="R48" s="3"/>
    </row>
    <row r="49" spans="1:18" ht="17.55" customHeight="1" x14ac:dyDescent="0.3">
      <c r="A49" s="1">
        <f t="shared" si="4"/>
        <v>43714</v>
      </c>
      <c r="B49" s="2" t="s">
        <v>65</v>
      </c>
      <c r="C49" s="33">
        <v>5</v>
      </c>
      <c r="D49" s="50" t="s">
        <v>66</v>
      </c>
      <c r="E49" s="13">
        <v>5</v>
      </c>
      <c r="F49" s="13">
        <v>0</v>
      </c>
      <c r="G49" s="13">
        <v>0</v>
      </c>
      <c r="H49" s="83">
        <f t="shared" si="11"/>
        <v>5</v>
      </c>
      <c r="I49" s="105">
        <f>H49+'05.09'!I49</f>
        <v>836</v>
      </c>
      <c r="J49" s="16">
        <v>10</v>
      </c>
      <c r="K49" s="16">
        <v>10</v>
      </c>
      <c r="L49" s="16">
        <v>10</v>
      </c>
      <c r="M49" s="17">
        <f t="shared" si="12"/>
        <v>808</v>
      </c>
      <c r="N49" s="86">
        <v>18</v>
      </c>
      <c r="O49" s="3"/>
      <c r="P49" s="3"/>
      <c r="Q49" s="3"/>
      <c r="R49" s="3"/>
    </row>
    <row r="50" spans="1:18" ht="17.55" customHeight="1" x14ac:dyDescent="0.3">
      <c r="A50" s="1">
        <f t="shared" si="4"/>
        <v>43714</v>
      </c>
      <c r="B50" s="2" t="s">
        <v>67</v>
      </c>
      <c r="C50" s="33">
        <v>6</v>
      </c>
      <c r="D50" s="50" t="s">
        <v>68</v>
      </c>
      <c r="E50" s="13">
        <v>0</v>
      </c>
      <c r="F50" s="13">
        <v>0</v>
      </c>
      <c r="G50" s="13">
        <v>0</v>
      </c>
      <c r="H50" s="83">
        <f t="shared" si="11"/>
        <v>0</v>
      </c>
      <c r="I50" s="105">
        <f>H50+'05.09'!I50</f>
        <v>92</v>
      </c>
      <c r="J50" s="16"/>
      <c r="K50" s="16"/>
      <c r="L50" s="16">
        <v>0</v>
      </c>
      <c r="M50" s="17">
        <f t="shared" si="12"/>
        <v>91</v>
      </c>
      <c r="N50" s="86">
        <v>1</v>
      </c>
      <c r="O50" s="3"/>
      <c r="P50" s="3"/>
      <c r="Q50" s="3"/>
      <c r="R50" s="3"/>
    </row>
    <row r="51" spans="1:18" ht="17.55" customHeight="1" x14ac:dyDescent="0.3">
      <c r="A51" s="1">
        <f t="shared" si="4"/>
        <v>43714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H51+'05.09'!I51</f>
        <v>263</v>
      </c>
      <c r="J51" s="16">
        <v>2</v>
      </c>
      <c r="K51" s="16">
        <v>2</v>
      </c>
      <c r="L51" s="16">
        <v>1</v>
      </c>
      <c r="M51" s="17">
        <f t="shared" si="12"/>
        <v>259</v>
      </c>
      <c r="N51" s="86">
        <v>2</v>
      </c>
      <c r="O51" s="3"/>
      <c r="P51" s="3"/>
      <c r="Q51" s="3"/>
      <c r="R51" s="3"/>
    </row>
    <row r="52" spans="1:18" ht="17.55" customHeight="1" x14ac:dyDescent="0.3">
      <c r="A52" s="1">
        <f t="shared" si="4"/>
        <v>43714</v>
      </c>
      <c r="B52" s="2" t="s">
        <v>71</v>
      </c>
      <c r="C52" s="33">
        <v>8</v>
      </c>
      <c r="D52" s="50" t="s">
        <v>72</v>
      </c>
      <c r="E52" s="13">
        <v>5</v>
      </c>
      <c r="F52" s="13">
        <v>0</v>
      </c>
      <c r="G52" s="13">
        <v>0</v>
      </c>
      <c r="H52" s="83">
        <f t="shared" si="11"/>
        <v>5</v>
      </c>
      <c r="I52" s="105">
        <f>H52+'05.09'!I52</f>
        <v>298</v>
      </c>
      <c r="J52" s="16">
        <v>1</v>
      </c>
      <c r="K52" s="16">
        <v>1</v>
      </c>
      <c r="L52" s="16">
        <v>1</v>
      </c>
      <c r="M52" s="17">
        <f t="shared" si="12"/>
        <v>278</v>
      </c>
      <c r="N52" s="86">
        <v>19</v>
      </c>
      <c r="O52" s="3"/>
      <c r="P52" s="3"/>
      <c r="Q52" s="3"/>
      <c r="R52" s="3"/>
    </row>
    <row r="53" spans="1:18" ht="17.55" customHeight="1" x14ac:dyDescent="0.3">
      <c r="A53" s="1">
        <f t="shared" si="4"/>
        <v>43714</v>
      </c>
      <c r="B53" s="2" t="s">
        <v>73</v>
      </c>
      <c r="C53" s="33">
        <v>9</v>
      </c>
      <c r="D53" s="50" t="s">
        <v>74</v>
      </c>
      <c r="E53" s="13">
        <v>1</v>
      </c>
      <c r="F53" s="13">
        <v>0</v>
      </c>
      <c r="G53" s="13">
        <v>0</v>
      </c>
      <c r="H53" s="83">
        <f t="shared" si="11"/>
        <v>1</v>
      </c>
      <c r="I53" s="105">
        <f>H53+'05.09'!I53</f>
        <v>203</v>
      </c>
      <c r="J53" s="16">
        <v>1</v>
      </c>
      <c r="K53" s="16">
        <v>1</v>
      </c>
      <c r="L53" s="16">
        <v>0</v>
      </c>
      <c r="M53" s="17">
        <f t="shared" si="12"/>
        <v>197</v>
      </c>
      <c r="N53" s="86">
        <v>5</v>
      </c>
      <c r="O53" s="3"/>
      <c r="P53" s="3"/>
      <c r="Q53" s="3"/>
      <c r="R53" s="3"/>
    </row>
    <row r="54" spans="1:18" ht="17.55" customHeight="1" x14ac:dyDescent="0.3">
      <c r="A54" s="1">
        <f t="shared" si="4"/>
        <v>43714</v>
      </c>
      <c r="B54" s="2" t="s">
        <v>75</v>
      </c>
      <c r="C54" s="33">
        <v>10</v>
      </c>
      <c r="D54" s="50" t="s">
        <v>76</v>
      </c>
      <c r="E54" s="13">
        <v>4</v>
      </c>
      <c r="F54" s="13">
        <v>0</v>
      </c>
      <c r="G54" s="13">
        <v>0</v>
      </c>
      <c r="H54" s="83">
        <f t="shared" si="11"/>
        <v>4</v>
      </c>
      <c r="I54" s="105">
        <f>H54+'05.09'!I54</f>
        <v>1522</v>
      </c>
      <c r="J54" s="16"/>
      <c r="K54" s="16"/>
      <c r="L54" s="16">
        <v>0</v>
      </c>
      <c r="M54" s="17">
        <f t="shared" si="12"/>
        <v>1503</v>
      </c>
      <c r="N54" s="86">
        <v>19</v>
      </c>
      <c r="O54" s="3"/>
      <c r="P54" s="3"/>
      <c r="Q54" s="3"/>
      <c r="R54" s="3"/>
    </row>
    <row r="55" spans="1:18" ht="17.55" customHeight="1" x14ac:dyDescent="0.3">
      <c r="A55" s="1">
        <f t="shared" si="4"/>
        <v>43714</v>
      </c>
      <c r="B55" s="2" t="s">
        <v>77</v>
      </c>
      <c r="C55" s="33">
        <v>11</v>
      </c>
      <c r="D55" s="52" t="s">
        <v>78</v>
      </c>
      <c r="E55" s="13">
        <v>2</v>
      </c>
      <c r="F55" s="13">
        <v>0</v>
      </c>
      <c r="G55" s="13">
        <v>0</v>
      </c>
      <c r="H55" s="83">
        <f t="shared" si="11"/>
        <v>2</v>
      </c>
      <c r="I55" s="105">
        <f>H55+'05.09'!I55</f>
        <v>202</v>
      </c>
      <c r="J55" s="16"/>
      <c r="K55" s="16"/>
      <c r="L55" s="16">
        <v>0</v>
      </c>
      <c r="M55" s="17">
        <f t="shared" si="12"/>
        <v>197</v>
      </c>
      <c r="N55" s="86">
        <v>5</v>
      </c>
      <c r="O55" s="3"/>
      <c r="P55" s="3"/>
      <c r="Q55" s="3"/>
      <c r="R55" s="3"/>
    </row>
    <row r="56" spans="1:18" ht="17.55" customHeight="1" x14ac:dyDescent="0.3">
      <c r="A56" s="1">
        <f t="shared" si="4"/>
        <v>43714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H56+'05.09'!I56</f>
        <v>135</v>
      </c>
      <c r="J56" s="16"/>
      <c r="K56" s="16"/>
      <c r="L56" s="16">
        <v>0</v>
      </c>
      <c r="M56" s="17">
        <f t="shared" si="12"/>
        <v>135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43714</v>
      </c>
      <c r="B57" s="2" t="s">
        <v>81</v>
      </c>
      <c r="C57" s="33">
        <v>13</v>
      </c>
      <c r="D57" s="50" t="s">
        <v>82</v>
      </c>
      <c r="E57" s="13">
        <v>6</v>
      </c>
      <c r="F57" s="13">
        <v>0</v>
      </c>
      <c r="G57" s="13">
        <v>0</v>
      </c>
      <c r="H57" s="83">
        <f t="shared" si="11"/>
        <v>6</v>
      </c>
      <c r="I57" s="105">
        <f>H57+'05.09'!I57</f>
        <v>607</v>
      </c>
      <c r="J57" s="16">
        <v>4</v>
      </c>
      <c r="K57" s="16">
        <v>3</v>
      </c>
      <c r="L57" s="16">
        <v>0</v>
      </c>
      <c r="M57" s="17">
        <f t="shared" si="12"/>
        <v>586</v>
      </c>
      <c r="N57" s="86">
        <v>17</v>
      </c>
      <c r="O57" s="3"/>
      <c r="P57" s="3"/>
      <c r="Q57" s="3"/>
      <c r="R57" s="3"/>
    </row>
    <row r="58" spans="1:18" ht="17.55" customHeight="1" x14ac:dyDescent="0.3">
      <c r="A58" s="1">
        <f t="shared" si="4"/>
        <v>43714</v>
      </c>
      <c r="B58" s="2" t="s">
        <v>83</v>
      </c>
      <c r="C58" s="33">
        <v>14</v>
      </c>
      <c r="D58" s="50" t="s">
        <v>84</v>
      </c>
      <c r="E58" s="13">
        <v>6</v>
      </c>
      <c r="F58" s="13">
        <v>0</v>
      </c>
      <c r="G58" s="13">
        <v>0</v>
      </c>
      <c r="H58" s="83">
        <f t="shared" si="11"/>
        <v>6</v>
      </c>
      <c r="I58" s="105">
        <f>H58+'05.09'!I58</f>
        <v>1245</v>
      </c>
      <c r="J58" s="16">
        <v>6</v>
      </c>
      <c r="K58" s="16">
        <v>3</v>
      </c>
      <c r="L58" s="16">
        <v>2</v>
      </c>
      <c r="M58" s="17">
        <f t="shared" si="12"/>
        <v>1203</v>
      </c>
      <c r="N58" s="86">
        <v>36</v>
      </c>
      <c r="O58" s="3"/>
      <c r="P58" s="3"/>
      <c r="Q58" s="3"/>
      <c r="R58" s="3"/>
    </row>
    <row r="59" spans="1:18" ht="17.55" customHeight="1" x14ac:dyDescent="0.3">
      <c r="A59" s="1">
        <f t="shared" si="4"/>
        <v>43714</v>
      </c>
      <c r="B59" s="2" t="s">
        <v>85</v>
      </c>
      <c r="C59" s="33">
        <v>15</v>
      </c>
      <c r="D59" s="50" t="s">
        <v>86</v>
      </c>
      <c r="E59" s="13">
        <v>1</v>
      </c>
      <c r="F59" s="13">
        <v>0</v>
      </c>
      <c r="G59" s="13">
        <v>0</v>
      </c>
      <c r="H59" s="83">
        <f t="shared" si="11"/>
        <v>1</v>
      </c>
      <c r="I59" s="105">
        <f>H59+'05.09'!I59</f>
        <v>698</v>
      </c>
      <c r="J59" s="16">
        <v>8</v>
      </c>
      <c r="K59" s="16">
        <v>6</v>
      </c>
      <c r="L59" s="16">
        <v>6</v>
      </c>
      <c r="M59" s="17">
        <f t="shared" si="12"/>
        <v>682</v>
      </c>
      <c r="N59" s="86">
        <v>8</v>
      </c>
      <c r="O59" s="3"/>
      <c r="P59" s="3"/>
      <c r="Q59" s="3"/>
      <c r="R59" s="3"/>
    </row>
    <row r="60" spans="1:18" ht="17.55" customHeight="1" x14ac:dyDescent="0.3">
      <c r="A60" s="1">
        <f t="shared" si="4"/>
        <v>43714</v>
      </c>
      <c r="B60" s="2" t="s">
        <v>87</v>
      </c>
      <c r="C60" s="33">
        <v>16</v>
      </c>
      <c r="D60" s="50" t="s">
        <v>88</v>
      </c>
      <c r="E60" s="13">
        <v>0</v>
      </c>
      <c r="F60" s="13">
        <v>0</v>
      </c>
      <c r="G60" s="13">
        <v>0</v>
      </c>
      <c r="H60" s="83">
        <f t="shared" si="11"/>
        <v>0</v>
      </c>
      <c r="I60" s="105">
        <f>H60+'05.09'!I60</f>
        <v>325</v>
      </c>
      <c r="J60" s="16"/>
      <c r="K60" s="16"/>
      <c r="L60" s="16">
        <v>0</v>
      </c>
      <c r="M60" s="17">
        <f t="shared" si="12"/>
        <v>317</v>
      </c>
      <c r="N60" s="86">
        <v>8</v>
      </c>
      <c r="O60" s="3"/>
      <c r="P60" s="3"/>
      <c r="Q60" s="3"/>
      <c r="R60" s="3"/>
    </row>
    <row r="61" spans="1:18" ht="17.55" customHeight="1" x14ac:dyDescent="0.3">
      <c r="A61" s="1">
        <f t="shared" si="4"/>
        <v>43714</v>
      </c>
      <c r="B61" s="2" t="s">
        <v>89</v>
      </c>
      <c r="C61" s="33">
        <v>17</v>
      </c>
      <c r="D61" s="52" t="s">
        <v>90</v>
      </c>
      <c r="E61" s="13">
        <v>3</v>
      </c>
      <c r="F61" s="13">
        <v>0</v>
      </c>
      <c r="G61" s="13">
        <v>0</v>
      </c>
      <c r="H61" s="83">
        <f t="shared" si="11"/>
        <v>3</v>
      </c>
      <c r="I61" s="105">
        <f>H61+'05.09'!I61</f>
        <v>418</v>
      </c>
      <c r="J61" s="16"/>
      <c r="K61" s="16"/>
      <c r="L61" s="16">
        <v>0</v>
      </c>
      <c r="M61" s="17">
        <f t="shared" si="12"/>
        <v>407</v>
      </c>
      <c r="N61" s="86">
        <v>11</v>
      </c>
      <c r="O61" s="3"/>
      <c r="P61" s="3"/>
      <c r="Q61" s="3"/>
      <c r="R61" s="3"/>
    </row>
    <row r="62" spans="1:18" ht="17.55" customHeight="1" x14ac:dyDescent="0.3">
      <c r="A62" s="1">
        <f t="shared" si="4"/>
        <v>43714</v>
      </c>
      <c r="B62" s="2" t="s">
        <v>91</v>
      </c>
      <c r="C62" s="33">
        <v>18</v>
      </c>
      <c r="D62" s="50" t="s">
        <v>92</v>
      </c>
      <c r="E62" s="13">
        <v>3</v>
      </c>
      <c r="F62" s="13">
        <v>0</v>
      </c>
      <c r="G62" s="13">
        <v>0</v>
      </c>
      <c r="H62" s="83">
        <f t="shared" si="11"/>
        <v>3</v>
      </c>
      <c r="I62" s="105">
        <f>H62+'05.09'!I62</f>
        <v>796</v>
      </c>
      <c r="J62" s="16"/>
      <c r="K62" s="16"/>
      <c r="L62" s="16">
        <v>0</v>
      </c>
      <c r="M62" s="17">
        <f t="shared" si="12"/>
        <v>777</v>
      </c>
      <c r="N62" s="86">
        <v>19</v>
      </c>
      <c r="O62" s="3"/>
      <c r="P62" s="3"/>
      <c r="Q62" s="3"/>
      <c r="R62" s="3"/>
    </row>
    <row r="63" spans="1:18" ht="17.55" customHeight="1" x14ac:dyDescent="0.3">
      <c r="A63" s="1">
        <f t="shared" si="4"/>
        <v>43714</v>
      </c>
      <c r="B63" s="2" t="s">
        <v>93</v>
      </c>
      <c r="C63" s="33">
        <v>19</v>
      </c>
      <c r="D63" s="50" t="s">
        <v>94</v>
      </c>
      <c r="E63" s="13">
        <v>7</v>
      </c>
      <c r="F63" s="13">
        <v>0</v>
      </c>
      <c r="G63" s="13">
        <v>0</v>
      </c>
      <c r="H63" s="83">
        <f t="shared" si="11"/>
        <v>7</v>
      </c>
      <c r="I63" s="105">
        <f>H63+'05.09'!I63</f>
        <v>740</v>
      </c>
      <c r="J63" s="16">
        <v>5</v>
      </c>
      <c r="K63" s="16">
        <v>3</v>
      </c>
      <c r="L63" s="16">
        <v>3</v>
      </c>
      <c r="M63" s="17">
        <f t="shared" si="12"/>
        <v>709</v>
      </c>
      <c r="N63" s="86">
        <v>26</v>
      </c>
      <c r="O63" s="3"/>
      <c r="P63" s="3"/>
      <c r="Q63" s="3"/>
      <c r="R63" s="3"/>
    </row>
    <row r="64" spans="1:18" ht="17.55" customHeight="1" x14ac:dyDescent="0.3">
      <c r="A64" s="1">
        <f t="shared" si="4"/>
        <v>43714</v>
      </c>
      <c r="B64" s="2" t="s">
        <v>95</v>
      </c>
      <c r="C64" s="33">
        <v>20</v>
      </c>
      <c r="D64" s="50" t="s">
        <v>96</v>
      </c>
      <c r="E64" s="13">
        <v>6</v>
      </c>
      <c r="F64" s="13">
        <v>0</v>
      </c>
      <c r="G64" s="13">
        <v>0</v>
      </c>
      <c r="H64" s="83">
        <f t="shared" si="11"/>
        <v>6</v>
      </c>
      <c r="I64" s="105">
        <f>H64+'05.09'!I64</f>
        <v>895</v>
      </c>
      <c r="J64" s="16"/>
      <c r="K64" s="16"/>
      <c r="L64" s="16">
        <v>0</v>
      </c>
      <c r="M64" s="17">
        <f t="shared" si="12"/>
        <v>868</v>
      </c>
      <c r="N64" s="86">
        <v>27</v>
      </c>
      <c r="O64" s="3"/>
      <c r="P64" s="3"/>
      <c r="Q64" s="3"/>
      <c r="R64" s="3"/>
    </row>
    <row r="65" spans="1:18" ht="17.55" customHeight="1" x14ac:dyDescent="0.3">
      <c r="A65" s="1">
        <f t="shared" si="4"/>
        <v>43714</v>
      </c>
      <c r="B65" s="2" t="s">
        <v>97</v>
      </c>
      <c r="C65" s="33">
        <v>21</v>
      </c>
      <c r="D65" s="50" t="s">
        <v>98</v>
      </c>
      <c r="E65" s="13">
        <v>0</v>
      </c>
      <c r="F65" s="13">
        <v>0</v>
      </c>
      <c r="G65" s="13">
        <v>0</v>
      </c>
      <c r="H65" s="83">
        <f t="shared" si="11"/>
        <v>0</v>
      </c>
      <c r="I65" s="105">
        <f>H65+'05.09'!I65</f>
        <v>458</v>
      </c>
      <c r="J65" s="16">
        <v>4</v>
      </c>
      <c r="K65" s="16">
        <v>3</v>
      </c>
      <c r="L65" s="16">
        <v>3</v>
      </c>
      <c r="M65" s="17">
        <f t="shared" si="12"/>
        <v>444</v>
      </c>
      <c r="N65" s="86">
        <v>10</v>
      </c>
      <c r="O65" s="3"/>
      <c r="P65" s="3"/>
      <c r="Q65" s="3"/>
      <c r="R65" s="3"/>
    </row>
    <row r="66" spans="1:18" ht="17.55" customHeight="1" x14ac:dyDescent="0.3">
      <c r="A66" s="1">
        <f t="shared" si="4"/>
        <v>43714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H66+'05.09'!I66</f>
        <v>301</v>
      </c>
      <c r="J66" s="16">
        <v>7</v>
      </c>
      <c r="K66" s="16">
        <v>6</v>
      </c>
      <c r="L66" s="16">
        <v>3</v>
      </c>
      <c r="M66" s="17">
        <f t="shared" si="12"/>
        <v>293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43714</v>
      </c>
      <c r="B67" s="2" t="s">
        <v>101</v>
      </c>
      <c r="C67" s="33">
        <v>23</v>
      </c>
      <c r="D67" s="50" t="s">
        <v>102</v>
      </c>
      <c r="E67" s="13">
        <v>4</v>
      </c>
      <c r="F67" s="13">
        <v>0</v>
      </c>
      <c r="G67" s="13">
        <v>0</v>
      </c>
      <c r="H67" s="83">
        <f t="shared" si="11"/>
        <v>4</v>
      </c>
      <c r="I67" s="105">
        <f>H67+'05.09'!I67</f>
        <v>635</v>
      </c>
      <c r="J67" s="16">
        <v>5</v>
      </c>
      <c r="K67" s="16">
        <v>4</v>
      </c>
      <c r="L67" s="16">
        <v>4</v>
      </c>
      <c r="M67" s="17">
        <f t="shared" si="12"/>
        <v>616</v>
      </c>
      <c r="N67" s="86">
        <v>14</v>
      </c>
      <c r="O67" s="3"/>
      <c r="P67" s="3"/>
      <c r="Q67" s="3"/>
      <c r="R67" s="3"/>
    </row>
    <row r="68" spans="1:18" ht="17.55" customHeight="1" x14ac:dyDescent="0.3">
      <c r="A68" s="1">
        <f t="shared" si="4"/>
        <v>43714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H68+'05.09'!I68</f>
        <v>343</v>
      </c>
      <c r="J68" s="16">
        <v>2</v>
      </c>
      <c r="K68" s="16">
        <v>2</v>
      </c>
      <c r="L68" s="16">
        <v>0</v>
      </c>
      <c r="M68" s="17">
        <f t="shared" si="12"/>
        <v>337</v>
      </c>
      <c r="N68" s="86">
        <v>4</v>
      </c>
      <c r="O68" s="3"/>
      <c r="P68" s="3"/>
      <c r="Q68" s="3"/>
      <c r="R68" s="3"/>
    </row>
    <row r="69" spans="1:18" ht="17.55" customHeight="1" x14ac:dyDescent="0.3">
      <c r="A69" s="1">
        <f t="shared" si="4"/>
        <v>43714</v>
      </c>
      <c r="B69" s="2" t="s">
        <v>105</v>
      </c>
      <c r="C69" s="33">
        <v>25</v>
      </c>
      <c r="D69" s="50" t="s">
        <v>106</v>
      </c>
      <c r="E69" s="13">
        <v>14</v>
      </c>
      <c r="F69" s="13">
        <v>0</v>
      </c>
      <c r="G69" s="13">
        <v>0</v>
      </c>
      <c r="H69" s="83">
        <f t="shared" si="11"/>
        <v>14</v>
      </c>
      <c r="I69" s="105">
        <f>H69+'05.09'!I69</f>
        <v>702</v>
      </c>
      <c r="J69" s="16">
        <v>2</v>
      </c>
      <c r="K69" s="16">
        <v>1</v>
      </c>
      <c r="L69" s="16">
        <v>0</v>
      </c>
      <c r="M69" s="17">
        <f t="shared" si="12"/>
        <v>647</v>
      </c>
      <c r="N69" s="86">
        <v>53</v>
      </c>
      <c r="O69" s="3"/>
      <c r="P69" s="3"/>
      <c r="Q69" s="3"/>
      <c r="R69" s="3"/>
    </row>
    <row r="70" spans="1:18" ht="17.55" customHeight="1" x14ac:dyDescent="0.3">
      <c r="A70" s="1">
        <f t="shared" si="4"/>
        <v>43714</v>
      </c>
      <c r="B70" s="2" t="s">
        <v>107</v>
      </c>
      <c r="C70" s="33">
        <v>26</v>
      </c>
      <c r="D70" s="50" t="s">
        <v>108</v>
      </c>
      <c r="E70" s="13">
        <v>1</v>
      </c>
      <c r="F70" s="13">
        <v>0</v>
      </c>
      <c r="G70" s="13">
        <v>0</v>
      </c>
      <c r="H70" s="83">
        <f t="shared" si="11"/>
        <v>1</v>
      </c>
      <c r="I70" s="105">
        <f>H70+'05.09'!I70</f>
        <v>695</v>
      </c>
      <c r="J70" s="16">
        <v>2</v>
      </c>
      <c r="K70" s="16">
        <v>2</v>
      </c>
      <c r="L70" s="16">
        <v>0</v>
      </c>
      <c r="M70" s="17">
        <f t="shared" si="12"/>
        <v>678</v>
      </c>
      <c r="N70" s="86">
        <v>15</v>
      </c>
      <c r="O70" s="3"/>
      <c r="P70" s="3"/>
      <c r="Q70" s="3"/>
      <c r="R70" s="3"/>
    </row>
    <row r="71" spans="1:18" ht="17.55" customHeight="1" x14ac:dyDescent="0.3">
      <c r="A71" s="1">
        <f t="shared" si="4"/>
        <v>43714</v>
      </c>
      <c r="B71" s="2" t="s">
        <v>109</v>
      </c>
      <c r="C71" s="33">
        <v>27</v>
      </c>
      <c r="D71" s="50" t="s">
        <v>110</v>
      </c>
      <c r="E71" s="13">
        <v>1</v>
      </c>
      <c r="F71" s="13">
        <v>0</v>
      </c>
      <c r="G71" s="13">
        <v>0</v>
      </c>
      <c r="H71" s="83">
        <f t="shared" si="11"/>
        <v>1</v>
      </c>
      <c r="I71" s="105">
        <f>H71+'05.09'!I71</f>
        <v>733</v>
      </c>
      <c r="J71" s="16"/>
      <c r="K71" s="16"/>
      <c r="L71" s="16">
        <v>0</v>
      </c>
      <c r="M71" s="17">
        <f t="shared" si="12"/>
        <v>723</v>
      </c>
      <c r="N71" s="86">
        <v>10</v>
      </c>
      <c r="O71" s="3"/>
      <c r="P71" s="3"/>
      <c r="Q71" s="3"/>
      <c r="R71" s="3"/>
    </row>
    <row r="72" spans="1:18" ht="17.55" customHeight="1" x14ac:dyDescent="0.3">
      <c r="A72" s="1">
        <f t="shared" si="4"/>
        <v>43714</v>
      </c>
      <c r="B72" s="2" t="s">
        <v>111</v>
      </c>
      <c r="C72" s="33">
        <v>28</v>
      </c>
      <c r="D72" s="50" t="s">
        <v>112</v>
      </c>
      <c r="E72" s="13">
        <v>2</v>
      </c>
      <c r="F72" s="13">
        <v>0</v>
      </c>
      <c r="G72" s="13">
        <v>0</v>
      </c>
      <c r="H72" s="83">
        <f t="shared" si="11"/>
        <v>2</v>
      </c>
      <c r="I72" s="105">
        <f>H72+'05.09'!I72</f>
        <v>256</v>
      </c>
      <c r="J72" s="16"/>
      <c r="K72" s="16"/>
      <c r="L72" s="16">
        <v>0</v>
      </c>
      <c r="M72" s="17">
        <f t="shared" si="12"/>
        <v>244</v>
      </c>
      <c r="N72" s="86">
        <v>12</v>
      </c>
      <c r="O72" s="3"/>
      <c r="P72" s="3"/>
      <c r="Q72" s="3"/>
      <c r="R72" s="3"/>
    </row>
    <row r="73" spans="1:18" ht="17.55" customHeight="1" x14ac:dyDescent="0.3">
      <c r="A73" s="1">
        <f t="shared" si="4"/>
        <v>43714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H73+'05.09'!I73</f>
        <v>368</v>
      </c>
      <c r="J73" s="16">
        <v>3</v>
      </c>
      <c r="K73" s="16">
        <v>1</v>
      </c>
      <c r="L73" s="16">
        <v>1</v>
      </c>
      <c r="M73" s="17">
        <f t="shared" si="12"/>
        <v>359</v>
      </c>
      <c r="N73" s="86">
        <v>6</v>
      </c>
      <c r="O73" s="3"/>
      <c r="P73" s="3"/>
      <c r="Q73" s="3"/>
      <c r="R73" s="3"/>
    </row>
    <row r="74" spans="1:18" ht="17.55" customHeight="1" x14ac:dyDescent="0.3">
      <c r="A74" s="1">
        <f t="shared" si="4"/>
        <v>43714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H74+'05.09'!I74</f>
        <v>8</v>
      </c>
      <c r="J74" s="18">
        <v>8</v>
      </c>
      <c r="K74" s="18">
        <v>4</v>
      </c>
      <c r="L74" s="18">
        <v>1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43714</v>
      </c>
      <c r="B75" s="2">
        <v>1</v>
      </c>
      <c r="C75" s="29"/>
      <c r="D75" s="22" t="s">
        <v>117</v>
      </c>
      <c r="E75" s="23">
        <f>SUM(E45:E74)</f>
        <v>90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90</v>
      </c>
      <c r="I75" s="23">
        <f t="shared" si="13"/>
        <v>17864</v>
      </c>
      <c r="J75" s="23">
        <f t="shared" si="13"/>
        <v>94</v>
      </c>
      <c r="K75" s="23">
        <f t="shared" si="13"/>
        <v>66</v>
      </c>
      <c r="L75" s="23">
        <f t="shared" si="13"/>
        <v>44</v>
      </c>
      <c r="M75" s="23">
        <f t="shared" si="13"/>
        <v>17328</v>
      </c>
      <c r="N75" s="23">
        <f t="shared" si="13"/>
        <v>442</v>
      </c>
      <c r="O75" s="3"/>
      <c r="P75" s="3"/>
      <c r="Q75" s="3"/>
      <c r="R75" s="3"/>
    </row>
    <row r="76" spans="1:18" ht="17.55" customHeight="1" x14ac:dyDescent="0.3">
      <c r="A76" s="1">
        <f t="shared" si="4"/>
        <v>43714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43714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43714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43714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43714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43714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43714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43714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43714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43714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43714</v>
      </c>
      <c r="B86" s="2">
        <v>1</v>
      </c>
      <c r="E86" s="30"/>
    </row>
    <row r="87" spans="1:14" x14ac:dyDescent="0.3">
      <c r="A87" s="1">
        <f t="shared" si="4"/>
        <v>43714</v>
      </c>
      <c r="B87" s="2">
        <v>1</v>
      </c>
      <c r="E87" s="30"/>
    </row>
    <row r="88" spans="1:14" x14ac:dyDescent="0.3">
      <c r="A88" s="1">
        <f t="shared" si="4"/>
        <v>43714</v>
      </c>
      <c r="B88" s="2">
        <v>1</v>
      </c>
      <c r="E88" s="30"/>
    </row>
    <row r="89" spans="1:14" x14ac:dyDescent="0.3">
      <c r="A89" s="1">
        <f t="shared" ref="A89" si="14">$N$3</f>
        <v>43714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T93"/>
  <sheetViews>
    <sheetView view="pageBreakPreview" topLeftCell="C1" zoomScale="80" zoomScaleNormal="80" zoomScaleSheetLayoutView="80" workbookViewId="0">
      <selection activeCell="M10" sqref="M10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43713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43713</v>
      </c>
      <c r="B2" s="2">
        <v>1</v>
      </c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41"/>
      <c r="N2" s="115"/>
    </row>
    <row r="3" spans="1:20" ht="17.399999999999999" x14ac:dyDescent="0.3">
      <c r="A3" s="1">
        <f t="shared" si="0"/>
        <v>43713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43713</v>
      </c>
      <c r="O3" s="3"/>
      <c r="P3" s="3"/>
      <c r="Q3" s="3"/>
      <c r="R3" s="3"/>
    </row>
    <row r="4" spans="1:20" ht="17.399999999999999" x14ac:dyDescent="0.3">
      <c r="A4" s="1">
        <f t="shared" si="0"/>
        <v>43713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43713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43713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43713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43713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43713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788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3371</v>
      </c>
      <c r="O9" s="3"/>
      <c r="P9" s="3"/>
      <c r="Q9" s="40" t="str">
        <f>"24 N›Uvq ?? msL¨v = "&amp;H36</f>
        <v>24 N›Uvq ?? msL¨v = 788</v>
      </c>
    </row>
    <row r="10" spans="1:20" ht="57.6" x14ac:dyDescent="0.3">
      <c r="A10" s="1">
        <f t="shared" si="0"/>
        <v>43713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16" t="s">
        <v>142</v>
      </c>
      <c r="I10" s="65" t="str">
        <f>"me©‡gvU fwZ©
= "&amp;I36</f>
        <v>me©‡gvU fwZ©
= 74353</v>
      </c>
      <c r="J10" s="65" t="str">
        <f>"ch©v‡jvPbvi Rb¨ †cÖwiZ g„„Zz¨ 
= "&amp;J36</f>
        <v>ch©v‡jvPbvi Rb¨ †cÖwiZ g„„Zz¨ 
= 192</v>
      </c>
      <c r="K10" s="65" t="str">
        <f>"ch©v‡jvPbv m¤úbœK…Z g„„Zz¨ 
= "&amp;K36</f>
        <v>ch©v‡jvPbv m¤úbœK…Z g„„Zz¨ 
= 96</v>
      </c>
      <c r="L10" s="65" t="str">
        <f>"wbwðZ g„„Zz¨ 
= "&amp;L36</f>
        <v>wbwðZ g„„Zz¨ 
= 57</v>
      </c>
      <c r="M10" s="65" t="str">
        <f>"QvocÎ cÖvß †ivMx
 = "&amp;M36</f>
        <v>QvocÎ cÖvß †ivMx
 = 70790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43713</v>
      </c>
      <c r="B11" s="2" t="s">
        <v>9</v>
      </c>
      <c r="C11" s="12">
        <v>1</v>
      </c>
      <c r="D11" s="57" t="s">
        <v>10</v>
      </c>
      <c r="E11" s="13">
        <v>63</v>
      </c>
      <c r="F11" s="13">
        <v>0</v>
      </c>
      <c r="G11" s="13">
        <v>0</v>
      </c>
      <c r="H11" s="82">
        <f>SUM(E11:G11)</f>
        <v>63</v>
      </c>
      <c r="I11" s="104">
        <f>H11+'04.09'!I11</f>
        <v>6635</v>
      </c>
      <c r="J11" s="13">
        <v>23</v>
      </c>
      <c r="K11" s="13">
        <v>8</v>
      </c>
      <c r="L11" s="13">
        <v>3</v>
      </c>
      <c r="M11" s="14">
        <f t="shared" ref="M11:M23" si="1">I11-N11-J11</f>
        <v>6321</v>
      </c>
      <c r="N11" s="85">
        <v>291</v>
      </c>
      <c r="O11" s="3"/>
      <c r="P11" s="3"/>
      <c r="Q11" s="3"/>
      <c r="R11" s="3"/>
    </row>
    <row r="12" spans="1:20" x14ac:dyDescent="0.3">
      <c r="A12" s="1">
        <f t="shared" si="0"/>
        <v>43713</v>
      </c>
      <c r="B12" s="2" t="s">
        <v>11</v>
      </c>
      <c r="C12" s="15">
        <v>2</v>
      </c>
      <c r="D12" s="59" t="s">
        <v>144</v>
      </c>
      <c r="E12" s="13">
        <v>33</v>
      </c>
      <c r="F12" s="13">
        <v>0</v>
      </c>
      <c r="G12" s="13">
        <v>0</v>
      </c>
      <c r="H12" s="83">
        <f t="shared" ref="H12:H23" si="2">SUM(E12:G12)</f>
        <v>33</v>
      </c>
      <c r="I12" s="105">
        <f>H12+'04.09'!I12</f>
        <v>3742</v>
      </c>
      <c r="J12" s="16">
        <v>2</v>
      </c>
      <c r="K12" s="16">
        <v>0</v>
      </c>
      <c r="L12" s="16">
        <v>0</v>
      </c>
      <c r="M12" s="17">
        <f t="shared" si="1"/>
        <v>3511</v>
      </c>
      <c r="N12" s="86">
        <v>229</v>
      </c>
      <c r="O12" s="3"/>
      <c r="P12" s="3"/>
      <c r="Q12" s="3"/>
      <c r="R12" s="3"/>
    </row>
    <row r="13" spans="1:20" x14ac:dyDescent="0.3">
      <c r="A13" s="1">
        <f t="shared" si="0"/>
        <v>43713</v>
      </c>
      <c r="B13" s="2" t="s">
        <v>12</v>
      </c>
      <c r="C13" s="15">
        <v>3</v>
      </c>
      <c r="D13" s="59" t="s">
        <v>13</v>
      </c>
      <c r="E13" s="13">
        <v>11</v>
      </c>
      <c r="F13" s="13">
        <v>0</v>
      </c>
      <c r="G13" s="13">
        <v>0</v>
      </c>
      <c r="H13" s="83">
        <f t="shared" si="2"/>
        <v>11</v>
      </c>
      <c r="I13" s="105">
        <f>H13+'04.09'!I13</f>
        <v>1246</v>
      </c>
      <c r="J13" s="16">
        <v>10</v>
      </c>
      <c r="K13" s="16">
        <v>4</v>
      </c>
      <c r="L13" s="16">
        <v>4</v>
      </c>
      <c r="M13" s="17">
        <f t="shared" si="1"/>
        <v>1162</v>
      </c>
      <c r="N13" s="86">
        <v>74</v>
      </c>
      <c r="O13" s="3"/>
      <c r="Q13" s="3"/>
      <c r="R13" s="3"/>
    </row>
    <row r="14" spans="1:20" x14ac:dyDescent="0.3">
      <c r="A14" s="1">
        <f t="shared" si="0"/>
        <v>43713</v>
      </c>
      <c r="B14" s="2" t="s">
        <v>14</v>
      </c>
      <c r="C14" s="15">
        <v>4</v>
      </c>
      <c r="D14" s="59" t="s">
        <v>145</v>
      </c>
      <c r="E14" s="13">
        <v>33</v>
      </c>
      <c r="F14" s="13">
        <v>0</v>
      </c>
      <c r="G14" s="13">
        <v>0</v>
      </c>
      <c r="H14" s="83">
        <f t="shared" si="2"/>
        <v>33</v>
      </c>
      <c r="I14" s="105">
        <f>H14+'04.09'!I14</f>
        <v>2946</v>
      </c>
      <c r="J14" s="16">
        <v>7</v>
      </c>
      <c r="K14" s="16">
        <v>3</v>
      </c>
      <c r="L14" s="16">
        <v>0</v>
      </c>
      <c r="M14" s="17">
        <f t="shared" si="1"/>
        <v>2774</v>
      </c>
      <c r="N14" s="86">
        <v>165</v>
      </c>
      <c r="O14" s="3"/>
      <c r="P14" s="3"/>
      <c r="Q14" s="3"/>
      <c r="R14" s="3"/>
    </row>
    <row r="15" spans="1:20" ht="17.399999999999999" x14ac:dyDescent="0.3">
      <c r="A15" s="1">
        <f t="shared" si="0"/>
        <v>43713</v>
      </c>
      <c r="B15" s="2" t="s">
        <v>19</v>
      </c>
      <c r="C15" s="15">
        <v>5</v>
      </c>
      <c r="D15" s="59" t="s">
        <v>20</v>
      </c>
      <c r="E15" s="13">
        <v>22</v>
      </c>
      <c r="F15" s="13">
        <v>0</v>
      </c>
      <c r="G15" s="13">
        <v>0</v>
      </c>
      <c r="H15" s="83">
        <f t="shared" si="2"/>
        <v>22</v>
      </c>
      <c r="I15" s="105">
        <f>H15+'04.09'!I15</f>
        <v>1240</v>
      </c>
      <c r="J15" s="16">
        <v>3</v>
      </c>
      <c r="K15" s="16">
        <v>0</v>
      </c>
      <c r="L15" s="16">
        <v>0</v>
      </c>
      <c r="M15" s="17">
        <f t="shared" si="1"/>
        <v>1166</v>
      </c>
      <c r="N15" s="86">
        <v>71</v>
      </c>
      <c r="O15" s="3"/>
      <c r="P15" s="3"/>
      <c r="Q15" s="3"/>
      <c r="R15" s="3"/>
    </row>
    <row r="16" spans="1:20" ht="17.399999999999999" x14ac:dyDescent="0.3">
      <c r="A16" s="1">
        <f t="shared" si="0"/>
        <v>43713</v>
      </c>
      <c r="B16" s="2" t="s">
        <v>21</v>
      </c>
      <c r="C16" s="15">
        <v>6</v>
      </c>
      <c r="D16" s="61" t="s">
        <v>22</v>
      </c>
      <c r="E16" s="13">
        <v>5</v>
      </c>
      <c r="F16" s="13">
        <v>0</v>
      </c>
      <c r="G16" s="13">
        <v>0</v>
      </c>
      <c r="H16" s="83">
        <f t="shared" si="2"/>
        <v>5</v>
      </c>
      <c r="I16" s="105">
        <f>H16+'04.09'!I16</f>
        <v>935</v>
      </c>
      <c r="J16" s="16"/>
      <c r="K16" s="16"/>
      <c r="L16" s="16">
        <v>0</v>
      </c>
      <c r="M16" s="17">
        <f t="shared" si="1"/>
        <v>909</v>
      </c>
      <c r="N16" s="86">
        <v>26</v>
      </c>
      <c r="O16" s="3"/>
      <c r="P16" s="3"/>
      <c r="Q16" s="3"/>
      <c r="R16" s="3"/>
    </row>
    <row r="17" spans="1:18" x14ac:dyDescent="0.3">
      <c r="A17" s="1">
        <f t="shared" si="0"/>
        <v>43713</v>
      </c>
      <c r="B17" s="2" t="s">
        <v>23</v>
      </c>
      <c r="C17" s="15">
        <v>7</v>
      </c>
      <c r="D17" s="61" t="s">
        <v>24</v>
      </c>
      <c r="E17" s="13">
        <v>57</v>
      </c>
      <c r="F17" s="13">
        <v>0</v>
      </c>
      <c r="G17" s="13">
        <v>0</v>
      </c>
      <c r="H17" s="83">
        <f t="shared" si="2"/>
        <v>57</v>
      </c>
      <c r="I17" s="105">
        <f>H17+'04.09'!I17</f>
        <v>3372</v>
      </c>
      <c r="J17" s="16">
        <v>15</v>
      </c>
      <c r="K17" s="16">
        <v>3</v>
      </c>
      <c r="L17" s="16">
        <v>1</v>
      </c>
      <c r="M17" s="17">
        <f t="shared" si="1"/>
        <v>3131</v>
      </c>
      <c r="N17" s="86">
        <v>226</v>
      </c>
      <c r="O17" s="3"/>
      <c r="P17" s="3"/>
      <c r="Q17" s="3"/>
      <c r="R17" s="3"/>
    </row>
    <row r="18" spans="1:18" ht="17.399999999999999" x14ac:dyDescent="0.3">
      <c r="A18" s="1">
        <f t="shared" si="0"/>
        <v>43713</v>
      </c>
      <c r="B18" s="2" t="s">
        <v>25</v>
      </c>
      <c r="C18" s="15">
        <v>8</v>
      </c>
      <c r="D18" s="61" t="s">
        <v>26</v>
      </c>
      <c r="E18" s="13">
        <v>0</v>
      </c>
      <c r="F18" s="13">
        <v>0</v>
      </c>
      <c r="G18" s="13">
        <v>0</v>
      </c>
      <c r="H18" s="83">
        <f t="shared" si="2"/>
        <v>0</v>
      </c>
      <c r="I18" s="105">
        <f>H18+'04.09'!I18</f>
        <v>332</v>
      </c>
      <c r="J18" s="16"/>
      <c r="K18" s="16"/>
      <c r="L18" s="16">
        <v>0</v>
      </c>
      <c r="M18" s="17">
        <f t="shared" si="1"/>
        <v>328</v>
      </c>
      <c r="N18" s="86">
        <v>4</v>
      </c>
      <c r="O18" s="3"/>
      <c r="P18" s="3"/>
      <c r="Q18" s="3"/>
      <c r="R18" s="3"/>
    </row>
    <row r="19" spans="1:18" x14ac:dyDescent="0.3">
      <c r="A19" s="1">
        <f t="shared" si="0"/>
        <v>43713</v>
      </c>
      <c r="B19" s="2" t="s">
        <v>27</v>
      </c>
      <c r="C19" s="15">
        <v>9</v>
      </c>
      <c r="D19" s="61" t="s">
        <v>28</v>
      </c>
      <c r="E19" s="13">
        <v>4</v>
      </c>
      <c r="F19" s="13">
        <v>0</v>
      </c>
      <c r="G19" s="13">
        <v>0</v>
      </c>
      <c r="H19" s="83">
        <f t="shared" si="2"/>
        <v>4</v>
      </c>
      <c r="I19" s="105">
        <f>H19+'04.09'!I19</f>
        <v>1502</v>
      </c>
      <c r="J19" s="16"/>
      <c r="K19" s="16"/>
      <c r="L19" s="16">
        <v>0</v>
      </c>
      <c r="M19" s="17">
        <f t="shared" si="1"/>
        <v>1451</v>
      </c>
      <c r="N19" s="86">
        <v>51</v>
      </c>
      <c r="O19" s="3"/>
      <c r="P19" s="3"/>
      <c r="Q19" s="3"/>
      <c r="R19" s="3"/>
    </row>
    <row r="20" spans="1:18" x14ac:dyDescent="0.3">
      <c r="A20" s="1">
        <f t="shared" si="0"/>
        <v>43713</v>
      </c>
      <c r="B20" s="2" t="s">
        <v>29</v>
      </c>
      <c r="C20" s="15">
        <v>10</v>
      </c>
      <c r="D20" s="59" t="s">
        <v>30</v>
      </c>
      <c r="E20" s="13">
        <v>14</v>
      </c>
      <c r="F20" s="13">
        <v>0</v>
      </c>
      <c r="G20" s="13">
        <v>0</v>
      </c>
      <c r="H20" s="83">
        <f t="shared" si="2"/>
        <v>14</v>
      </c>
      <c r="I20" s="105">
        <f>H20+'04.09'!I20</f>
        <v>2494</v>
      </c>
      <c r="J20" s="16">
        <v>2</v>
      </c>
      <c r="K20" s="16">
        <v>2</v>
      </c>
      <c r="L20" s="16">
        <v>2</v>
      </c>
      <c r="M20" s="17">
        <f t="shared" si="1"/>
        <v>2384</v>
      </c>
      <c r="N20" s="86">
        <v>108</v>
      </c>
      <c r="O20" s="3"/>
      <c r="P20" s="3"/>
      <c r="Q20" s="3"/>
      <c r="R20" s="3"/>
    </row>
    <row r="21" spans="1:18" ht="22.2" customHeight="1" x14ac:dyDescent="0.3">
      <c r="A21" s="1">
        <f t="shared" si="0"/>
        <v>43713</v>
      </c>
      <c r="B21" s="2" t="s">
        <v>115</v>
      </c>
      <c r="C21" s="15">
        <v>11</v>
      </c>
      <c r="D21" s="50" t="s">
        <v>116</v>
      </c>
      <c r="E21" s="13">
        <v>2</v>
      </c>
      <c r="F21" s="13">
        <v>0</v>
      </c>
      <c r="G21" s="13">
        <v>0</v>
      </c>
      <c r="H21" s="88">
        <f t="shared" si="2"/>
        <v>2</v>
      </c>
      <c r="I21" s="105">
        <f>H21+'04.09'!I21</f>
        <v>223</v>
      </c>
      <c r="J21" s="16"/>
      <c r="K21" s="16"/>
      <c r="L21" s="16"/>
      <c r="M21" s="17">
        <f t="shared" si="1"/>
        <v>214</v>
      </c>
      <c r="N21" s="86">
        <v>9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3">
        <v>0</v>
      </c>
      <c r="F22" s="13">
        <v>0</v>
      </c>
      <c r="G22" s="13">
        <v>0</v>
      </c>
      <c r="H22" s="88">
        <f t="shared" si="2"/>
        <v>0</v>
      </c>
      <c r="I22" s="105">
        <f>H22+'04.09'!I22</f>
        <v>73</v>
      </c>
      <c r="J22" s="16"/>
      <c r="K22" s="16"/>
      <c r="L22" s="16"/>
      <c r="M22" s="17">
        <f t="shared" si="1"/>
        <v>64</v>
      </c>
      <c r="N22" s="86">
        <v>9</v>
      </c>
      <c r="O22" s="3"/>
      <c r="P22" s="3"/>
      <c r="Q22" s="3"/>
      <c r="R22" s="3"/>
    </row>
    <row r="23" spans="1:18" ht="17.399999999999999" hidden="1" x14ac:dyDescent="0.3">
      <c r="A23" s="1">
        <f>$N$3</f>
        <v>43713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244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244</v>
      </c>
      <c r="I24" s="94">
        <f t="shared" si="3"/>
        <v>24740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23415</v>
      </c>
      <c r="N24" s="96">
        <f t="shared" si="3"/>
        <v>1263</v>
      </c>
      <c r="O24" s="3"/>
      <c r="P24" s="3"/>
      <c r="Q24" s="3"/>
      <c r="R24" s="3"/>
    </row>
    <row r="25" spans="1:18" x14ac:dyDescent="0.3">
      <c r="A25" s="1">
        <f t="shared" ref="A25:A88" si="4">$N$3</f>
        <v>43713</v>
      </c>
      <c r="B25" s="2">
        <v>1</v>
      </c>
      <c r="C25" s="78"/>
      <c r="D25" s="79" t="s">
        <v>119</v>
      </c>
      <c r="E25" s="97">
        <f>E75</f>
        <v>87</v>
      </c>
      <c r="F25" s="98">
        <f t="shared" ref="F25:N25" si="5">F75</f>
        <v>0</v>
      </c>
      <c r="G25" s="98">
        <f t="shared" si="5"/>
        <v>0</v>
      </c>
      <c r="H25" s="99">
        <f t="shared" si="5"/>
        <v>87</v>
      </c>
      <c r="I25" s="97">
        <f t="shared" si="5"/>
        <v>17774</v>
      </c>
      <c r="J25" s="98">
        <f t="shared" si="5"/>
        <v>94</v>
      </c>
      <c r="K25" s="98">
        <f t="shared" si="5"/>
        <v>66</v>
      </c>
      <c r="L25" s="100">
        <f t="shared" si="5"/>
        <v>44</v>
      </c>
      <c r="M25" s="101">
        <f t="shared" si="5"/>
        <v>17214</v>
      </c>
      <c r="N25" s="102">
        <f t="shared" si="5"/>
        <v>466</v>
      </c>
      <c r="O25" s="3"/>
      <c r="P25" s="3"/>
      <c r="Q25" s="3"/>
      <c r="R25" s="3"/>
    </row>
    <row r="26" spans="1:18" x14ac:dyDescent="0.3">
      <c r="A26" s="1">
        <f t="shared" si="4"/>
        <v>43713</v>
      </c>
      <c r="B26" s="2">
        <v>1</v>
      </c>
      <c r="C26" s="78"/>
      <c r="D26" s="79" t="s">
        <v>154</v>
      </c>
      <c r="E26" s="97">
        <f>E24+E25</f>
        <v>331</v>
      </c>
      <c r="F26" s="98">
        <f t="shared" ref="F26:N26" si="6">F24+F25</f>
        <v>0</v>
      </c>
      <c r="G26" s="98">
        <f t="shared" si="6"/>
        <v>0</v>
      </c>
      <c r="H26" s="99">
        <f t="shared" si="6"/>
        <v>331</v>
      </c>
      <c r="I26" s="97">
        <f t="shared" si="6"/>
        <v>42514</v>
      </c>
      <c r="J26" s="98">
        <f t="shared" si="6"/>
        <v>156</v>
      </c>
      <c r="K26" s="98">
        <f t="shared" si="6"/>
        <v>86</v>
      </c>
      <c r="L26" s="100">
        <f t="shared" si="6"/>
        <v>54</v>
      </c>
      <c r="M26" s="101">
        <f t="shared" si="6"/>
        <v>40629</v>
      </c>
      <c r="N26" s="102">
        <f t="shared" si="6"/>
        <v>1729</v>
      </c>
      <c r="O26" s="3"/>
      <c r="P26" s="67"/>
      <c r="Q26" s="3"/>
      <c r="R26" s="3"/>
    </row>
    <row r="27" spans="1:18" x14ac:dyDescent="0.3">
      <c r="A27" s="1">
        <f t="shared" si="4"/>
        <v>43713</v>
      </c>
      <c r="B27" s="2">
        <v>1</v>
      </c>
      <c r="C27" s="80"/>
      <c r="D27" s="81" t="s">
        <v>120</v>
      </c>
      <c r="E27" s="97">
        <f>SUM(E28:E35)</f>
        <v>457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457</v>
      </c>
      <c r="I27" s="97">
        <f t="shared" si="7"/>
        <v>31839</v>
      </c>
      <c r="J27" s="98">
        <f t="shared" si="7"/>
        <v>36</v>
      </c>
      <c r="K27" s="98">
        <f t="shared" si="7"/>
        <v>10</v>
      </c>
      <c r="L27" s="100">
        <f t="shared" si="7"/>
        <v>3</v>
      </c>
      <c r="M27" s="101">
        <f t="shared" si="7"/>
        <v>30161</v>
      </c>
      <c r="N27" s="102">
        <f t="shared" si="7"/>
        <v>1642</v>
      </c>
      <c r="O27" s="3"/>
      <c r="P27" s="3"/>
      <c r="Q27" s="3"/>
      <c r="R27" s="3"/>
    </row>
    <row r="28" spans="1:18" x14ac:dyDescent="0.3">
      <c r="A28" s="1">
        <f t="shared" si="4"/>
        <v>43713</v>
      </c>
      <c r="B28" s="2" t="s">
        <v>31</v>
      </c>
      <c r="C28" s="12">
        <v>1</v>
      </c>
      <c r="D28" s="48" t="s">
        <v>32</v>
      </c>
      <c r="E28" s="13">
        <v>107</v>
      </c>
      <c r="F28" s="13">
        <v>0</v>
      </c>
      <c r="G28" s="13">
        <v>0</v>
      </c>
      <c r="H28" s="82">
        <f t="shared" ref="H28:H35" si="8">SUM(E28:G28)</f>
        <v>107</v>
      </c>
      <c r="I28" s="104">
        <f>H28+'04.09'!I28</f>
        <v>8156</v>
      </c>
      <c r="J28" s="13">
        <v>8</v>
      </c>
      <c r="K28" s="13">
        <v>1</v>
      </c>
      <c r="L28" s="13">
        <v>1</v>
      </c>
      <c r="M28" s="14">
        <f t="shared" ref="M28:M35" si="9">I28-N28-J28</f>
        <v>7775</v>
      </c>
      <c r="N28" s="85">
        <v>373</v>
      </c>
      <c r="O28" s="3"/>
      <c r="P28" s="3"/>
      <c r="Q28" s="3"/>
      <c r="R28" s="3"/>
    </row>
    <row r="29" spans="1:18" x14ac:dyDescent="0.3">
      <c r="A29" s="1">
        <f t="shared" si="4"/>
        <v>43713</v>
      </c>
      <c r="B29" s="2" t="s">
        <v>33</v>
      </c>
      <c r="C29" s="15">
        <v>2</v>
      </c>
      <c r="D29" s="50" t="s">
        <v>156</v>
      </c>
      <c r="E29" s="13">
        <v>63</v>
      </c>
      <c r="F29" s="13">
        <v>0</v>
      </c>
      <c r="G29" s="13">
        <v>0</v>
      </c>
      <c r="H29" s="83">
        <f t="shared" si="8"/>
        <v>63</v>
      </c>
      <c r="I29" s="105">
        <f>H29+'04.09'!I29</f>
        <v>5654</v>
      </c>
      <c r="J29" s="16">
        <v>4</v>
      </c>
      <c r="K29" s="16">
        <v>1</v>
      </c>
      <c r="L29" s="16">
        <v>0</v>
      </c>
      <c r="M29" s="17">
        <f t="shared" si="9"/>
        <v>5381</v>
      </c>
      <c r="N29" s="86">
        <v>269</v>
      </c>
      <c r="O29" s="3"/>
      <c r="P29" s="3"/>
      <c r="Q29" s="3"/>
      <c r="R29" s="3"/>
    </row>
    <row r="30" spans="1:18" x14ac:dyDescent="0.3">
      <c r="A30" s="1">
        <f t="shared" si="4"/>
        <v>43713</v>
      </c>
      <c r="B30" s="2" t="s">
        <v>35</v>
      </c>
      <c r="C30" s="15">
        <v>3</v>
      </c>
      <c r="D30" s="50" t="s">
        <v>36</v>
      </c>
      <c r="E30" s="13">
        <v>131</v>
      </c>
      <c r="F30" s="13">
        <v>0</v>
      </c>
      <c r="G30" s="13">
        <v>0</v>
      </c>
      <c r="H30" s="83">
        <f t="shared" si="8"/>
        <v>131</v>
      </c>
      <c r="I30" s="105">
        <f>H30+'04.09'!I30</f>
        <v>5676</v>
      </c>
      <c r="J30" s="16">
        <v>9</v>
      </c>
      <c r="K30" s="16">
        <v>6</v>
      </c>
      <c r="L30" s="16">
        <v>2</v>
      </c>
      <c r="M30" s="17">
        <f t="shared" si="9"/>
        <v>5194</v>
      </c>
      <c r="N30" s="86">
        <v>473</v>
      </c>
      <c r="O30" s="3"/>
      <c r="P30" s="3"/>
      <c r="Q30" s="3"/>
      <c r="R30" s="3"/>
    </row>
    <row r="31" spans="1:18" x14ac:dyDescent="0.3">
      <c r="A31" s="1">
        <f t="shared" si="4"/>
        <v>43713</v>
      </c>
      <c r="B31" s="2" t="s">
        <v>37</v>
      </c>
      <c r="C31" s="15">
        <v>4</v>
      </c>
      <c r="D31" s="50" t="s">
        <v>38</v>
      </c>
      <c r="E31" s="13">
        <v>16</v>
      </c>
      <c r="F31" s="13">
        <v>0</v>
      </c>
      <c r="G31" s="13">
        <v>0</v>
      </c>
      <c r="H31" s="83">
        <f t="shared" si="8"/>
        <v>16</v>
      </c>
      <c r="I31" s="105">
        <f>H31+'04.09'!I31</f>
        <v>1757</v>
      </c>
      <c r="J31" s="16">
        <v>4</v>
      </c>
      <c r="K31" s="16">
        <v>0</v>
      </c>
      <c r="L31" s="16">
        <v>0</v>
      </c>
      <c r="M31" s="17">
        <f t="shared" si="9"/>
        <v>1700</v>
      </c>
      <c r="N31" s="86">
        <v>53</v>
      </c>
      <c r="O31" s="3"/>
      <c r="P31" s="3"/>
      <c r="Q31" s="3"/>
      <c r="R31" s="3"/>
    </row>
    <row r="32" spans="1:18" x14ac:dyDescent="0.3">
      <c r="A32" s="1">
        <f t="shared" si="4"/>
        <v>43713</v>
      </c>
      <c r="B32" s="2" t="s">
        <v>39</v>
      </c>
      <c r="C32" s="15">
        <v>5</v>
      </c>
      <c r="D32" s="50" t="s">
        <v>40</v>
      </c>
      <c r="E32" s="13">
        <v>51</v>
      </c>
      <c r="F32" s="13">
        <v>0</v>
      </c>
      <c r="G32" s="13">
        <v>0</v>
      </c>
      <c r="H32" s="83">
        <f t="shared" si="8"/>
        <v>51</v>
      </c>
      <c r="I32" s="105">
        <f>H32+'04.09'!I32</f>
        <v>3495</v>
      </c>
      <c r="J32" s="16">
        <v>3</v>
      </c>
      <c r="K32" s="16">
        <v>0</v>
      </c>
      <c r="L32" s="16">
        <v>0</v>
      </c>
      <c r="M32" s="17">
        <f t="shared" si="9"/>
        <v>3344</v>
      </c>
      <c r="N32" s="86">
        <v>148</v>
      </c>
      <c r="O32" s="3"/>
      <c r="P32" s="3"/>
      <c r="Q32" s="3"/>
      <c r="R32" s="3"/>
    </row>
    <row r="33" spans="1:18" x14ac:dyDescent="0.3">
      <c r="A33" s="1">
        <f t="shared" si="4"/>
        <v>43713</v>
      </c>
      <c r="B33" s="2" t="s">
        <v>41</v>
      </c>
      <c r="C33" s="15">
        <v>6</v>
      </c>
      <c r="D33" s="50" t="s">
        <v>42</v>
      </c>
      <c r="E33" s="13">
        <v>62</v>
      </c>
      <c r="F33" s="13">
        <v>0</v>
      </c>
      <c r="G33" s="13">
        <v>0</v>
      </c>
      <c r="H33" s="83">
        <f t="shared" si="8"/>
        <v>62</v>
      </c>
      <c r="I33" s="105">
        <f>H33+'04.09'!I33</f>
        <v>4399</v>
      </c>
      <c r="J33" s="16">
        <v>5</v>
      </c>
      <c r="K33" s="16">
        <v>2</v>
      </c>
      <c r="L33" s="16">
        <v>0</v>
      </c>
      <c r="M33" s="17">
        <f t="shared" si="9"/>
        <v>4173</v>
      </c>
      <c r="N33" s="86">
        <v>221</v>
      </c>
      <c r="O33" s="3"/>
      <c r="P33" s="3"/>
      <c r="Q33" s="3"/>
      <c r="R33" s="3"/>
    </row>
    <row r="34" spans="1:18" x14ac:dyDescent="0.3">
      <c r="A34" s="1">
        <f t="shared" si="4"/>
        <v>43713</v>
      </c>
      <c r="B34" s="2" t="s">
        <v>43</v>
      </c>
      <c r="C34" s="15">
        <v>7</v>
      </c>
      <c r="D34" s="50" t="s">
        <v>44</v>
      </c>
      <c r="E34" s="13">
        <v>5</v>
      </c>
      <c r="F34" s="13">
        <v>0</v>
      </c>
      <c r="G34" s="13">
        <v>0</v>
      </c>
      <c r="H34" s="83">
        <f t="shared" si="8"/>
        <v>5</v>
      </c>
      <c r="I34" s="105">
        <f>H34+'04.09'!I34</f>
        <v>799</v>
      </c>
      <c r="J34" s="16">
        <v>0</v>
      </c>
      <c r="K34" s="16">
        <v>0</v>
      </c>
      <c r="L34" s="16">
        <v>0</v>
      </c>
      <c r="M34" s="17">
        <f t="shared" si="9"/>
        <v>777</v>
      </c>
      <c r="N34" s="86">
        <v>22</v>
      </c>
      <c r="O34" s="3"/>
      <c r="P34" s="3"/>
      <c r="Q34" s="3"/>
      <c r="R34" s="3"/>
    </row>
    <row r="35" spans="1:18" x14ac:dyDescent="0.3">
      <c r="A35" s="1">
        <f t="shared" si="4"/>
        <v>43713</v>
      </c>
      <c r="B35" s="2" t="s">
        <v>45</v>
      </c>
      <c r="C35" s="20">
        <v>8</v>
      </c>
      <c r="D35" s="54" t="s">
        <v>46</v>
      </c>
      <c r="E35" s="13">
        <v>22</v>
      </c>
      <c r="F35" s="13">
        <v>0</v>
      </c>
      <c r="G35" s="13">
        <v>0</v>
      </c>
      <c r="H35" s="84">
        <f t="shared" si="8"/>
        <v>22</v>
      </c>
      <c r="I35" s="106">
        <f>H35+'04.09'!I35</f>
        <v>1903</v>
      </c>
      <c r="J35" s="18">
        <v>3</v>
      </c>
      <c r="K35" s="18">
        <v>0</v>
      </c>
      <c r="L35" s="18">
        <v>0</v>
      </c>
      <c r="M35" s="19">
        <f t="shared" si="9"/>
        <v>1817</v>
      </c>
      <c r="N35" s="87">
        <v>83</v>
      </c>
      <c r="O35" s="3"/>
      <c r="P35" s="3"/>
      <c r="Q35" s="3"/>
      <c r="R35" s="3"/>
    </row>
    <row r="36" spans="1:18" x14ac:dyDescent="0.3">
      <c r="A36" s="1">
        <f t="shared" si="4"/>
        <v>43713</v>
      </c>
      <c r="B36" s="2">
        <v>1</v>
      </c>
      <c r="C36" s="103"/>
      <c r="D36" s="22" t="s">
        <v>47</v>
      </c>
      <c r="E36" s="23">
        <f>SUM(E26:E27)</f>
        <v>788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788</v>
      </c>
      <c r="I36" s="23">
        <f t="shared" si="10"/>
        <v>74353</v>
      </c>
      <c r="J36" s="23">
        <f t="shared" si="10"/>
        <v>192</v>
      </c>
      <c r="K36" s="23">
        <f t="shared" si="10"/>
        <v>96</v>
      </c>
      <c r="L36" s="23">
        <f t="shared" si="10"/>
        <v>57</v>
      </c>
      <c r="M36" s="23">
        <f t="shared" si="10"/>
        <v>70790</v>
      </c>
      <c r="N36" s="23">
        <f t="shared" si="10"/>
        <v>3371</v>
      </c>
      <c r="O36" s="3"/>
      <c r="P36" s="3"/>
      <c r="Q36" s="3"/>
      <c r="R36" s="3"/>
    </row>
    <row r="37" spans="1:18" ht="21.6" customHeight="1" x14ac:dyDescent="0.3">
      <c r="A37" s="1">
        <f t="shared" si="4"/>
        <v>43713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43713</v>
      </c>
      <c r="B38" s="64">
        <v>1</v>
      </c>
      <c r="C38" s="69"/>
      <c r="D38" s="306" t="s">
        <v>168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43713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43713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43713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43713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43713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87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466</v>
      </c>
      <c r="O43" s="3"/>
      <c r="P43" s="3"/>
      <c r="Q43" s="3"/>
      <c r="R43" s="3"/>
    </row>
    <row r="44" spans="1:18" ht="58.2" customHeight="1" x14ac:dyDescent="0.3">
      <c r="A44" s="1">
        <f t="shared" si="4"/>
        <v>43713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16" t="s">
        <v>142</v>
      </c>
      <c r="I44" s="65" t="str">
        <f>"me©‡gvU fwZ© 
= "&amp;I75</f>
        <v>me©‡gvU fwZ© 
= 17774</v>
      </c>
      <c r="J44" s="65" t="str">
        <f>"ch©v‡jvPbvi Rb¨ †cÖwiZ g„„Zz¨ 
= "&amp;J75</f>
        <v>ch©v‡jvPbvi Rb¨ †cÖwiZ g„„Zz¨ 
= 94</v>
      </c>
      <c r="K44" s="65" t="str">
        <f>"ch©v‡jvPbv m¤úbœK…Z g„„Zz¨ 
= "&amp;K75</f>
        <v>ch©v‡jvPbv m¤úbœK…Z g„„Zz¨ 
= 66</v>
      </c>
      <c r="L44" s="65" t="str">
        <f>"wbwðZ g„„Zz¨ 
= "&amp;L75</f>
        <v>wbwðZ g„„Zz¨ 
= 44</v>
      </c>
      <c r="M44" s="65" t="str">
        <f>"QvocÎ cÖvß †ivMx
 = "&amp;M75</f>
        <v>QvocÎ cÖvß †ivMx
 = 17214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43713</v>
      </c>
      <c r="B45" s="2" t="s">
        <v>61</v>
      </c>
      <c r="C45" s="28">
        <v>1</v>
      </c>
      <c r="D45" s="48" t="s">
        <v>62</v>
      </c>
      <c r="E45" s="13">
        <v>4</v>
      </c>
      <c r="F45" s="13">
        <v>0</v>
      </c>
      <c r="G45" s="13">
        <v>0</v>
      </c>
      <c r="H45" s="82">
        <f t="shared" ref="H45:H74" si="11">SUM(E45:G45)</f>
        <v>4</v>
      </c>
      <c r="I45" s="104">
        <f>H45+'04.09'!I45</f>
        <v>1124</v>
      </c>
      <c r="J45" s="13">
        <v>3</v>
      </c>
      <c r="K45" s="13">
        <v>2</v>
      </c>
      <c r="L45" s="13">
        <v>1</v>
      </c>
      <c r="M45" s="14">
        <f t="shared" ref="M45:M74" si="12">I45-N45-J45</f>
        <v>1102</v>
      </c>
      <c r="N45" s="85">
        <v>19</v>
      </c>
      <c r="O45" s="3"/>
      <c r="P45" s="3"/>
      <c r="Q45" s="3"/>
      <c r="R45" s="3"/>
    </row>
    <row r="46" spans="1:18" ht="17.55" customHeight="1" x14ac:dyDescent="0.3">
      <c r="A46" s="1">
        <f t="shared" si="4"/>
        <v>43713</v>
      </c>
      <c r="B46" s="2" t="s">
        <v>15</v>
      </c>
      <c r="C46" s="33">
        <v>2</v>
      </c>
      <c r="D46" s="50" t="s">
        <v>16</v>
      </c>
      <c r="E46" s="13">
        <v>5</v>
      </c>
      <c r="F46" s="13">
        <v>0</v>
      </c>
      <c r="G46" s="13">
        <v>0</v>
      </c>
      <c r="H46" s="83">
        <f t="shared" si="11"/>
        <v>5</v>
      </c>
      <c r="I46" s="105">
        <f>H46+'04.09'!I46</f>
        <v>1666</v>
      </c>
      <c r="J46" s="16">
        <v>10</v>
      </c>
      <c r="K46" s="16">
        <v>5</v>
      </c>
      <c r="L46" s="16">
        <v>4</v>
      </c>
      <c r="M46" s="17">
        <f t="shared" si="12"/>
        <v>1607</v>
      </c>
      <c r="N46" s="86">
        <v>49</v>
      </c>
      <c r="O46" s="3"/>
      <c r="P46" s="3"/>
      <c r="Q46" s="3"/>
      <c r="R46" s="3"/>
    </row>
    <row r="47" spans="1:18" ht="17.55" customHeight="1" x14ac:dyDescent="0.3">
      <c r="A47" s="1">
        <f t="shared" si="4"/>
        <v>43713</v>
      </c>
      <c r="B47" s="2" t="s">
        <v>17</v>
      </c>
      <c r="C47" s="33">
        <v>3</v>
      </c>
      <c r="D47" s="50" t="s">
        <v>18</v>
      </c>
      <c r="E47" s="13">
        <v>3</v>
      </c>
      <c r="F47" s="13">
        <v>0</v>
      </c>
      <c r="G47" s="13">
        <v>0</v>
      </c>
      <c r="H47" s="83">
        <f t="shared" si="11"/>
        <v>3</v>
      </c>
      <c r="I47" s="105">
        <f>H47+'04.09'!I47</f>
        <v>599</v>
      </c>
      <c r="J47" s="16">
        <v>4</v>
      </c>
      <c r="K47" s="16">
        <v>2</v>
      </c>
      <c r="L47" s="16">
        <v>1</v>
      </c>
      <c r="M47" s="17">
        <f t="shared" si="12"/>
        <v>584</v>
      </c>
      <c r="N47" s="86">
        <v>11</v>
      </c>
      <c r="O47" s="3"/>
      <c r="P47" s="3"/>
      <c r="Q47" s="3"/>
      <c r="R47" s="3"/>
    </row>
    <row r="48" spans="1:18" ht="17.55" customHeight="1" x14ac:dyDescent="0.3">
      <c r="A48" s="1">
        <f t="shared" si="4"/>
        <v>43713</v>
      </c>
      <c r="B48" s="2" t="s">
        <v>63</v>
      </c>
      <c r="C48" s="33">
        <v>4</v>
      </c>
      <c r="D48" s="50" t="s">
        <v>64</v>
      </c>
      <c r="E48" s="13">
        <v>3</v>
      </c>
      <c r="F48" s="13">
        <v>0</v>
      </c>
      <c r="G48" s="13">
        <v>0</v>
      </c>
      <c r="H48" s="83">
        <f t="shared" si="11"/>
        <v>3</v>
      </c>
      <c r="I48" s="105">
        <f>H48+'04.09'!I48</f>
        <v>683</v>
      </c>
      <c r="J48" s="16">
        <v>7</v>
      </c>
      <c r="K48" s="16">
        <v>5</v>
      </c>
      <c r="L48" s="16">
        <v>3</v>
      </c>
      <c r="M48" s="17">
        <f t="shared" si="12"/>
        <v>658</v>
      </c>
      <c r="N48" s="86">
        <v>18</v>
      </c>
      <c r="O48" s="3"/>
      <c r="P48" s="3"/>
      <c r="Q48" s="3"/>
      <c r="R48" s="3"/>
    </row>
    <row r="49" spans="1:18" ht="17.55" customHeight="1" x14ac:dyDescent="0.3">
      <c r="A49" s="1">
        <f t="shared" si="4"/>
        <v>43713</v>
      </c>
      <c r="B49" s="2" t="s">
        <v>65</v>
      </c>
      <c r="C49" s="33">
        <v>5</v>
      </c>
      <c r="D49" s="50" t="s">
        <v>66</v>
      </c>
      <c r="E49" s="13">
        <v>1</v>
      </c>
      <c r="F49" s="13">
        <v>0</v>
      </c>
      <c r="G49" s="13">
        <v>0</v>
      </c>
      <c r="H49" s="83">
        <f t="shared" si="11"/>
        <v>1</v>
      </c>
      <c r="I49" s="105">
        <f>H49+'04.09'!I49</f>
        <v>831</v>
      </c>
      <c r="J49" s="16">
        <v>10</v>
      </c>
      <c r="K49" s="16">
        <v>10</v>
      </c>
      <c r="L49" s="16">
        <v>10</v>
      </c>
      <c r="M49" s="17">
        <f t="shared" si="12"/>
        <v>808</v>
      </c>
      <c r="N49" s="86">
        <v>13</v>
      </c>
      <c r="O49" s="3"/>
      <c r="P49" s="3"/>
      <c r="Q49" s="3"/>
      <c r="R49" s="3"/>
    </row>
    <row r="50" spans="1:18" ht="17.55" customHeight="1" x14ac:dyDescent="0.3">
      <c r="A50" s="1">
        <f t="shared" si="4"/>
        <v>43713</v>
      </c>
      <c r="B50" s="2" t="s">
        <v>67</v>
      </c>
      <c r="C50" s="33">
        <v>6</v>
      </c>
      <c r="D50" s="50" t="s">
        <v>68</v>
      </c>
      <c r="E50" s="13">
        <v>1</v>
      </c>
      <c r="F50" s="13">
        <v>0</v>
      </c>
      <c r="G50" s="13">
        <v>0</v>
      </c>
      <c r="H50" s="83">
        <f t="shared" si="11"/>
        <v>1</v>
      </c>
      <c r="I50" s="105">
        <f>H50+'04.09'!I50</f>
        <v>92</v>
      </c>
      <c r="J50" s="16"/>
      <c r="K50" s="16"/>
      <c r="L50" s="16">
        <v>0</v>
      </c>
      <c r="M50" s="17">
        <f t="shared" si="12"/>
        <v>90</v>
      </c>
      <c r="N50" s="86">
        <v>2</v>
      </c>
      <c r="O50" s="3"/>
      <c r="P50" s="3"/>
      <c r="Q50" s="3"/>
      <c r="R50" s="3"/>
    </row>
    <row r="51" spans="1:18" ht="17.55" customHeight="1" x14ac:dyDescent="0.3">
      <c r="A51" s="1">
        <f t="shared" si="4"/>
        <v>43713</v>
      </c>
      <c r="B51" s="2" t="s">
        <v>69</v>
      </c>
      <c r="C51" s="33">
        <v>7</v>
      </c>
      <c r="D51" s="50" t="s">
        <v>70</v>
      </c>
      <c r="E51" s="13">
        <v>0</v>
      </c>
      <c r="F51" s="13">
        <v>0</v>
      </c>
      <c r="G51" s="13">
        <v>0</v>
      </c>
      <c r="H51" s="83">
        <f t="shared" si="11"/>
        <v>0</v>
      </c>
      <c r="I51" s="105">
        <f>H51+'04.09'!I51</f>
        <v>263</v>
      </c>
      <c r="J51" s="16">
        <v>2</v>
      </c>
      <c r="K51" s="16">
        <v>2</v>
      </c>
      <c r="L51" s="16">
        <v>1</v>
      </c>
      <c r="M51" s="17">
        <f t="shared" si="12"/>
        <v>261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43713</v>
      </c>
      <c r="B52" s="2" t="s">
        <v>71</v>
      </c>
      <c r="C52" s="33">
        <v>8</v>
      </c>
      <c r="D52" s="50" t="s">
        <v>72</v>
      </c>
      <c r="E52" s="13">
        <v>0</v>
      </c>
      <c r="F52" s="13">
        <v>0</v>
      </c>
      <c r="G52" s="13">
        <v>0</v>
      </c>
      <c r="H52" s="83">
        <f t="shared" si="11"/>
        <v>0</v>
      </c>
      <c r="I52" s="105">
        <f>H52+'04.09'!I52</f>
        <v>293</v>
      </c>
      <c r="J52" s="16">
        <v>1</v>
      </c>
      <c r="K52" s="16">
        <v>1</v>
      </c>
      <c r="L52" s="16">
        <v>1</v>
      </c>
      <c r="M52" s="17">
        <f t="shared" si="12"/>
        <v>275</v>
      </c>
      <c r="N52" s="86">
        <v>17</v>
      </c>
      <c r="O52" s="3"/>
      <c r="P52" s="3"/>
      <c r="Q52" s="3"/>
      <c r="R52" s="3"/>
    </row>
    <row r="53" spans="1:18" ht="17.55" customHeight="1" x14ac:dyDescent="0.3">
      <c r="A53" s="1">
        <f t="shared" si="4"/>
        <v>43713</v>
      </c>
      <c r="B53" s="2" t="s">
        <v>73</v>
      </c>
      <c r="C53" s="33">
        <v>9</v>
      </c>
      <c r="D53" s="50" t="s">
        <v>74</v>
      </c>
      <c r="E53" s="13">
        <v>0</v>
      </c>
      <c r="F53" s="13">
        <v>0</v>
      </c>
      <c r="G53" s="13">
        <v>0</v>
      </c>
      <c r="H53" s="83">
        <f t="shared" si="11"/>
        <v>0</v>
      </c>
      <c r="I53" s="105">
        <f>H53+'04.09'!I53</f>
        <v>202</v>
      </c>
      <c r="J53" s="16">
        <v>1</v>
      </c>
      <c r="K53" s="16">
        <v>1</v>
      </c>
      <c r="L53" s="16">
        <v>0</v>
      </c>
      <c r="M53" s="17">
        <f t="shared" si="12"/>
        <v>197</v>
      </c>
      <c r="N53" s="86">
        <v>4</v>
      </c>
      <c r="O53" s="3"/>
      <c r="P53" s="3"/>
      <c r="Q53" s="3"/>
      <c r="R53" s="3"/>
    </row>
    <row r="54" spans="1:18" ht="17.55" customHeight="1" x14ac:dyDescent="0.3">
      <c r="A54" s="1">
        <f t="shared" si="4"/>
        <v>43713</v>
      </c>
      <c r="B54" s="2" t="s">
        <v>75</v>
      </c>
      <c r="C54" s="33">
        <v>10</v>
      </c>
      <c r="D54" s="50" t="s">
        <v>76</v>
      </c>
      <c r="E54" s="13">
        <v>5</v>
      </c>
      <c r="F54" s="13">
        <v>0</v>
      </c>
      <c r="G54" s="13">
        <v>0</v>
      </c>
      <c r="H54" s="83">
        <f t="shared" si="11"/>
        <v>5</v>
      </c>
      <c r="I54" s="105">
        <f>H54+'04.09'!I54</f>
        <v>1518</v>
      </c>
      <c r="J54" s="16"/>
      <c r="K54" s="16"/>
      <c r="L54" s="16">
        <v>0</v>
      </c>
      <c r="M54" s="17">
        <f t="shared" si="12"/>
        <v>1492</v>
      </c>
      <c r="N54" s="86">
        <v>26</v>
      </c>
      <c r="O54" s="3"/>
      <c r="P54" s="3"/>
      <c r="Q54" s="3"/>
      <c r="R54" s="3"/>
    </row>
    <row r="55" spans="1:18" ht="17.55" customHeight="1" x14ac:dyDescent="0.3">
      <c r="A55" s="1">
        <f t="shared" si="4"/>
        <v>43713</v>
      </c>
      <c r="B55" s="2" t="s">
        <v>77</v>
      </c>
      <c r="C55" s="33">
        <v>11</v>
      </c>
      <c r="D55" s="52" t="s">
        <v>78</v>
      </c>
      <c r="E55" s="13">
        <v>0</v>
      </c>
      <c r="F55" s="13">
        <v>0</v>
      </c>
      <c r="G55" s="13">
        <v>0</v>
      </c>
      <c r="H55" s="83">
        <f t="shared" si="11"/>
        <v>0</v>
      </c>
      <c r="I55" s="105">
        <f>H55+'04.09'!I55</f>
        <v>200</v>
      </c>
      <c r="J55" s="16"/>
      <c r="K55" s="16"/>
      <c r="L55" s="16">
        <v>0</v>
      </c>
      <c r="M55" s="17">
        <f t="shared" si="12"/>
        <v>197</v>
      </c>
      <c r="N55" s="86">
        <v>3</v>
      </c>
      <c r="O55" s="3"/>
      <c r="P55" s="3"/>
      <c r="Q55" s="3"/>
      <c r="R55" s="3"/>
    </row>
    <row r="56" spans="1:18" ht="17.55" customHeight="1" x14ac:dyDescent="0.3">
      <c r="A56" s="1">
        <f t="shared" si="4"/>
        <v>43713</v>
      </c>
      <c r="B56" s="2" t="s">
        <v>79</v>
      </c>
      <c r="C56" s="33">
        <v>12</v>
      </c>
      <c r="D56" s="50" t="s">
        <v>80</v>
      </c>
      <c r="E56" s="13">
        <v>0</v>
      </c>
      <c r="F56" s="13">
        <v>0</v>
      </c>
      <c r="G56" s="13">
        <v>0</v>
      </c>
      <c r="H56" s="83">
        <f t="shared" si="11"/>
        <v>0</v>
      </c>
      <c r="I56" s="105">
        <f>H56+'04.09'!I56</f>
        <v>135</v>
      </c>
      <c r="J56" s="16"/>
      <c r="K56" s="16"/>
      <c r="L56" s="16">
        <v>0</v>
      </c>
      <c r="M56" s="17">
        <f t="shared" si="12"/>
        <v>135</v>
      </c>
      <c r="N56" s="86">
        <v>0</v>
      </c>
      <c r="O56" s="3"/>
      <c r="P56" s="3"/>
      <c r="Q56" s="3"/>
      <c r="R56" s="3"/>
    </row>
    <row r="57" spans="1:18" ht="17.55" customHeight="1" x14ac:dyDescent="0.3">
      <c r="A57" s="1">
        <f t="shared" si="4"/>
        <v>43713</v>
      </c>
      <c r="B57" s="2" t="s">
        <v>81</v>
      </c>
      <c r="C57" s="33">
        <v>13</v>
      </c>
      <c r="D57" s="50" t="s">
        <v>82</v>
      </c>
      <c r="E57" s="13">
        <v>2</v>
      </c>
      <c r="F57" s="13">
        <v>0</v>
      </c>
      <c r="G57" s="13">
        <v>0</v>
      </c>
      <c r="H57" s="83">
        <f t="shared" si="11"/>
        <v>2</v>
      </c>
      <c r="I57" s="105">
        <f>H57+'04.09'!I57</f>
        <v>601</v>
      </c>
      <c r="J57" s="16">
        <v>4</v>
      </c>
      <c r="K57" s="16">
        <v>3</v>
      </c>
      <c r="L57" s="16">
        <v>0</v>
      </c>
      <c r="M57" s="17">
        <f t="shared" si="12"/>
        <v>584</v>
      </c>
      <c r="N57" s="86">
        <v>13</v>
      </c>
      <c r="O57" s="3"/>
      <c r="P57" s="3"/>
      <c r="Q57" s="3"/>
      <c r="R57" s="3"/>
    </row>
    <row r="58" spans="1:18" ht="17.55" customHeight="1" x14ac:dyDescent="0.3">
      <c r="A58" s="1">
        <f t="shared" si="4"/>
        <v>43713</v>
      </c>
      <c r="B58" s="2" t="s">
        <v>83</v>
      </c>
      <c r="C58" s="33">
        <v>14</v>
      </c>
      <c r="D58" s="50" t="s">
        <v>84</v>
      </c>
      <c r="E58" s="13">
        <v>9</v>
      </c>
      <c r="F58" s="13">
        <v>0</v>
      </c>
      <c r="G58" s="13">
        <v>0</v>
      </c>
      <c r="H58" s="83">
        <f t="shared" si="11"/>
        <v>9</v>
      </c>
      <c r="I58" s="105">
        <f>H58+'04.09'!I58</f>
        <v>1239</v>
      </c>
      <c r="J58" s="16">
        <v>6</v>
      </c>
      <c r="K58" s="16">
        <v>3</v>
      </c>
      <c r="L58" s="16">
        <v>2</v>
      </c>
      <c r="M58" s="17">
        <f t="shared" si="12"/>
        <v>1196</v>
      </c>
      <c r="N58" s="86">
        <v>37</v>
      </c>
      <c r="O58" s="3"/>
      <c r="P58" s="3"/>
      <c r="Q58" s="3"/>
      <c r="R58" s="3"/>
    </row>
    <row r="59" spans="1:18" ht="17.55" customHeight="1" x14ac:dyDescent="0.3">
      <c r="A59" s="1">
        <f t="shared" si="4"/>
        <v>43713</v>
      </c>
      <c r="B59" s="2" t="s">
        <v>85</v>
      </c>
      <c r="C59" s="33">
        <v>15</v>
      </c>
      <c r="D59" s="50" t="s">
        <v>86</v>
      </c>
      <c r="E59" s="13">
        <v>4</v>
      </c>
      <c r="F59" s="13">
        <v>0</v>
      </c>
      <c r="G59" s="13">
        <v>0</v>
      </c>
      <c r="H59" s="83">
        <f t="shared" si="11"/>
        <v>4</v>
      </c>
      <c r="I59" s="105">
        <f>H59+'04.09'!I59</f>
        <v>697</v>
      </c>
      <c r="J59" s="16">
        <v>8</v>
      </c>
      <c r="K59" s="16">
        <v>6</v>
      </c>
      <c r="L59" s="16">
        <v>6</v>
      </c>
      <c r="M59" s="17">
        <f t="shared" si="12"/>
        <v>670</v>
      </c>
      <c r="N59" s="86">
        <v>19</v>
      </c>
      <c r="O59" s="3"/>
      <c r="P59" s="3"/>
      <c r="Q59" s="3"/>
      <c r="R59" s="3"/>
    </row>
    <row r="60" spans="1:18" ht="17.55" customHeight="1" x14ac:dyDescent="0.3">
      <c r="A60" s="1">
        <f t="shared" si="4"/>
        <v>43713</v>
      </c>
      <c r="B60" s="2" t="s">
        <v>87</v>
      </c>
      <c r="C60" s="33">
        <v>16</v>
      </c>
      <c r="D60" s="50" t="s">
        <v>88</v>
      </c>
      <c r="E60" s="13">
        <v>2</v>
      </c>
      <c r="F60" s="13">
        <v>0</v>
      </c>
      <c r="G60" s="13">
        <v>0</v>
      </c>
      <c r="H60" s="83">
        <f t="shared" si="11"/>
        <v>2</v>
      </c>
      <c r="I60" s="105">
        <f>H60+'04.09'!I60</f>
        <v>325</v>
      </c>
      <c r="J60" s="16"/>
      <c r="K60" s="16"/>
      <c r="L60" s="16">
        <v>0</v>
      </c>
      <c r="M60" s="17">
        <f t="shared" si="12"/>
        <v>317</v>
      </c>
      <c r="N60" s="86">
        <v>8</v>
      </c>
      <c r="O60" s="3"/>
      <c r="P60" s="3"/>
      <c r="Q60" s="3"/>
      <c r="R60" s="3"/>
    </row>
    <row r="61" spans="1:18" ht="17.55" customHeight="1" x14ac:dyDescent="0.3">
      <c r="A61" s="1">
        <f t="shared" si="4"/>
        <v>43713</v>
      </c>
      <c r="B61" s="2" t="s">
        <v>89</v>
      </c>
      <c r="C61" s="33">
        <v>17</v>
      </c>
      <c r="D61" s="52" t="s">
        <v>90</v>
      </c>
      <c r="E61" s="13">
        <v>5</v>
      </c>
      <c r="F61" s="13">
        <v>0</v>
      </c>
      <c r="G61" s="13">
        <v>0</v>
      </c>
      <c r="H61" s="83">
        <f t="shared" si="11"/>
        <v>5</v>
      </c>
      <c r="I61" s="105">
        <f>H61+'04.09'!I61</f>
        <v>415</v>
      </c>
      <c r="J61" s="16"/>
      <c r="K61" s="16"/>
      <c r="L61" s="16">
        <v>0</v>
      </c>
      <c r="M61" s="17">
        <f t="shared" si="12"/>
        <v>400</v>
      </c>
      <c r="N61" s="86">
        <v>15</v>
      </c>
      <c r="O61" s="3"/>
      <c r="P61" s="3"/>
      <c r="Q61" s="3"/>
      <c r="R61" s="3"/>
    </row>
    <row r="62" spans="1:18" ht="17.55" customHeight="1" x14ac:dyDescent="0.3">
      <c r="A62" s="1">
        <f t="shared" si="4"/>
        <v>43713</v>
      </c>
      <c r="B62" s="2" t="s">
        <v>91</v>
      </c>
      <c r="C62" s="33">
        <v>18</v>
      </c>
      <c r="D62" s="50" t="s">
        <v>92</v>
      </c>
      <c r="E62" s="13">
        <v>4</v>
      </c>
      <c r="F62" s="13">
        <v>0</v>
      </c>
      <c r="G62" s="13">
        <v>0</v>
      </c>
      <c r="H62" s="83">
        <f t="shared" si="11"/>
        <v>4</v>
      </c>
      <c r="I62" s="105">
        <f>H62+'04.09'!I62</f>
        <v>793</v>
      </c>
      <c r="J62" s="16"/>
      <c r="K62" s="16"/>
      <c r="L62" s="16">
        <v>0</v>
      </c>
      <c r="M62" s="17">
        <f t="shared" si="12"/>
        <v>770</v>
      </c>
      <c r="N62" s="86">
        <v>23</v>
      </c>
      <c r="O62" s="3"/>
      <c r="P62" s="3"/>
      <c r="Q62" s="3"/>
      <c r="R62" s="3"/>
    </row>
    <row r="63" spans="1:18" ht="17.55" customHeight="1" x14ac:dyDescent="0.3">
      <c r="A63" s="1">
        <f t="shared" si="4"/>
        <v>43713</v>
      </c>
      <c r="B63" s="2" t="s">
        <v>93</v>
      </c>
      <c r="C63" s="33">
        <v>19</v>
      </c>
      <c r="D63" s="50" t="s">
        <v>94</v>
      </c>
      <c r="E63" s="13">
        <v>4</v>
      </c>
      <c r="F63" s="13">
        <v>0</v>
      </c>
      <c r="G63" s="13">
        <v>0</v>
      </c>
      <c r="H63" s="83">
        <f t="shared" si="11"/>
        <v>4</v>
      </c>
      <c r="I63" s="105">
        <f>H63+'04.09'!I63</f>
        <v>733</v>
      </c>
      <c r="J63" s="16">
        <v>5</v>
      </c>
      <c r="K63" s="16">
        <v>3</v>
      </c>
      <c r="L63" s="16">
        <v>3</v>
      </c>
      <c r="M63" s="17">
        <f t="shared" si="12"/>
        <v>702</v>
      </c>
      <c r="N63" s="86">
        <v>26</v>
      </c>
      <c r="O63" s="3"/>
      <c r="P63" s="3"/>
      <c r="Q63" s="3"/>
      <c r="R63" s="3"/>
    </row>
    <row r="64" spans="1:18" ht="17.55" customHeight="1" x14ac:dyDescent="0.3">
      <c r="A64" s="1">
        <f t="shared" si="4"/>
        <v>43713</v>
      </c>
      <c r="B64" s="2" t="s">
        <v>95</v>
      </c>
      <c r="C64" s="33">
        <v>20</v>
      </c>
      <c r="D64" s="50" t="s">
        <v>96</v>
      </c>
      <c r="E64" s="13">
        <v>5</v>
      </c>
      <c r="F64" s="13">
        <v>0</v>
      </c>
      <c r="G64" s="13">
        <v>0</v>
      </c>
      <c r="H64" s="83">
        <f t="shared" si="11"/>
        <v>5</v>
      </c>
      <c r="I64" s="105">
        <f>H64+'04.09'!I64</f>
        <v>889</v>
      </c>
      <c r="J64" s="16"/>
      <c r="K64" s="16"/>
      <c r="L64" s="16">
        <v>0</v>
      </c>
      <c r="M64" s="17">
        <f t="shared" si="12"/>
        <v>859</v>
      </c>
      <c r="N64" s="86">
        <v>30</v>
      </c>
      <c r="O64" s="3"/>
      <c r="P64" s="3"/>
      <c r="Q64" s="3"/>
      <c r="R64" s="3"/>
    </row>
    <row r="65" spans="1:18" ht="17.55" customHeight="1" x14ac:dyDescent="0.3">
      <c r="A65" s="1">
        <f t="shared" si="4"/>
        <v>43713</v>
      </c>
      <c r="B65" s="2" t="s">
        <v>97</v>
      </c>
      <c r="C65" s="33">
        <v>21</v>
      </c>
      <c r="D65" s="50" t="s">
        <v>98</v>
      </c>
      <c r="E65" s="13">
        <v>3</v>
      </c>
      <c r="F65" s="13">
        <v>0</v>
      </c>
      <c r="G65" s="13">
        <v>0</v>
      </c>
      <c r="H65" s="83">
        <f t="shared" si="11"/>
        <v>3</v>
      </c>
      <c r="I65" s="105">
        <f>H65+'04.09'!I65</f>
        <v>458</v>
      </c>
      <c r="J65" s="16">
        <v>4</v>
      </c>
      <c r="K65" s="16">
        <v>3</v>
      </c>
      <c r="L65" s="16">
        <v>3</v>
      </c>
      <c r="M65" s="17">
        <f t="shared" si="12"/>
        <v>440</v>
      </c>
      <c r="N65" s="86">
        <v>14</v>
      </c>
      <c r="O65" s="3"/>
      <c r="P65" s="3"/>
      <c r="Q65" s="3"/>
      <c r="R65" s="3"/>
    </row>
    <row r="66" spans="1:18" ht="17.55" customHeight="1" x14ac:dyDescent="0.3">
      <c r="A66" s="1">
        <f t="shared" si="4"/>
        <v>43713</v>
      </c>
      <c r="B66" s="2" t="s">
        <v>99</v>
      </c>
      <c r="C66" s="33">
        <v>22</v>
      </c>
      <c r="D66" s="50" t="s">
        <v>100</v>
      </c>
      <c r="E66" s="13">
        <v>0</v>
      </c>
      <c r="F66" s="13">
        <v>0</v>
      </c>
      <c r="G66" s="13">
        <v>0</v>
      </c>
      <c r="H66" s="83">
        <f t="shared" si="11"/>
        <v>0</v>
      </c>
      <c r="I66" s="105">
        <f>H66+'04.09'!I66</f>
        <v>301</v>
      </c>
      <c r="J66" s="16">
        <v>7</v>
      </c>
      <c r="K66" s="16">
        <v>6</v>
      </c>
      <c r="L66" s="16">
        <v>3</v>
      </c>
      <c r="M66" s="17">
        <f t="shared" si="12"/>
        <v>293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43713</v>
      </c>
      <c r="B67" s="2" t="s">
        <v>101</v>
      </c>
      <c r="C67" s="33">
        <v>23</v>
      </c>
      <c r="D67" s="50" t="s">
        <v>102</v>
      </c>
      <c r="E67" s="13">
        <v>8</v>
      </c>
      <c r="F67" s="13">
        <v>0</v>
      </c>
      <c r="G67" s="13">
        <v>0</v>
      </c>
      <c r="H67" s="83">
        <f t="shared" si="11"/>
        <v>8</v>
      </c>
      <c r="I67" s="105">
        <f>H67+'04.09'!I67</f>
        <v>631</v>
      </c>
      <c r="J67" s="16">
        <v>5</v>
      </c>
      <c r="K67" s="16">
        <v>4</v>
      </c>
      <c r="L67" s="16">
        <v>4</v>
      </c>
      <c r="M67" s="17">
        <f t="shared" si="12"/>
        <v>610</v>
      </c>
      <c r="N67" s="86">
        <v>16</v>
      </c>
      <c r="O67" s="3"/>
      <c r="P67" s="3"/>
      <c r="Q67" s="3"/>
      <c r="R67" s="3"/>
    </row>
    <row r="68" spans="1:18" ht="17.55" customHeight="1" x14ac:dyDescent="0.3">
      <c r="A68" s="1">
        <f t="shared" si="4"/>
        <v>43713</v>
      </c>
      <c r="B68" s="2" t="s">
        <v>103</v>
      </c>
      <c r="C68" s="33">
        <v>24</v>
      </c>
      <c r="D68" s="50" t="s">
        <v>104</v>
      </c>
      <c r="E68" s="13">
        <v>0</v>
      </c>
      <c r="F68" s="13">
        <v>0</v>
      </c>
      <c r="G68" s="13">
        <v>0</v>
      </c>
      <c r="H68" s="83">
        <f t="shared" si="11"/>
        <v>0</v>
      </c>
      <c r="I68" s="105">
        <f>H68+'04.09'!I68</f>
        <v>343</v>
      </c>
      <c r="J68" s="16">
        <v>2</v>
      </c>
      <c r="K68" s="16">
        <v>2</v>
      </c>
      <c r="L68" s="16">
        <v>0</v>
      </c>
      <c r="M68" s="17">
        <f t="shared" si="12"/>
        <v>337</v>
      </c>
      <c r="N68" s="86">
        <v>4</v>
      </c>
      <c r="O68" s="3"/>
      <c r="P68" s="3"/>
      <c r="Q68" s="3"/>
      <c r="R68" s="3"/>
    </row>
    <row r="69" spans="1:18" ht="17.55" customHeight="1" x14ac:dyDescent="0.3">
      <c r="A69" s="1">
        <f t="shared" si="4"/>
        <v>43713</v>
      </c>
      <c r="B69" s="2" t="s">
        <v>105</v>
      </c>
      <c r="C69" s="33">
        <v>25</v>
      </c>
      <c r="D69" s="50" t="s">
        <v>106</v>
      </c>
      <c r="E69" s="13">
        <v>6</v>
      </c>
      <c r="F69" s="13">
        <v>0</v>
      </c>
      <c r="G69" s="13">
        <v>0</v>
      </c>
      <c r="H69" s="83">
        <f t="shared" si="11"/>
        <v>6</v>
      </c>
      <c r="I69" s="105">
        <f>H69+'04.09'!I69</f>
        <v>688</v>
      </c>
      <c r="J69" s="16">
        <v>2</v>
      </c>
      <c r="K69" s="16">
        <v>1</v>
      </c>
      <c r="L69" s="16">
        <v>0</v>
      </c>
      <c r="M69" s="17">
        <f t="shared" si="12"/>
        <v>640</v>
      </c>
      <c r="N69" s="86">
        <v>46</v>
      </c>
      <c r="O69" s="3"/>
      <c r="P69" s="3"/>
      <c r="Q69" s="3"/>
      <c r="R69" s="3"/>
    </row>
    <row r="70" spans="1:18" ht="17.55" customHeight="1" x14ac:dyDescent="0.3">
      <c r="A70" s="1">
        <f t="shared" si="4"/>
        <v>43713</v>
      </c>
      <c r="B70" s="2" t="s">
        <v>107</v>
      </c>
      <c r="C70" s="33">
        <v>26</v>
      </c>
      <c r="D70" s="50" t="s">
        <v>108</v>
      </c>
      <c r="E70" s="13">
        <v>6</v>
      </c>
      <c r="F70" s="13">
        <v>0</v>
      </c>
      <c r="G70" s="13">
        <v>0</v>
      </c>
      <c r="H70" s="83">
        <f t="shared" si="11"/>
        <v>6</v>
      </c>
      <c r="I70" s="105">
        <f>H70+'04.09'!I70</f>
        <v>694</v>
      </c>
      <c r="J70" s="16">
        <v>2</v>
      </c>
      <c r="K70" s="16">
        <v>2</v>
      </c>
      <c r="L70" s="16">
        <v>0</v>
      </c>
      <c r="M70" s="17">
        <f t="shared" si="12"/>
        <v>672</v>
      </c>
      <c r="N70" s="86">
        <v>20</v>
      </c>
      <c r="O70" s="3"/>
      <c r="P70" s="3"/>
      <c r="Q70" s="3"/>
      <c r="R70" s="3"/>
    </row>
    <row r="71" spans="1:18" ht="17.55" customHeight="1" x14ac:dyDescent="0.3">
      <c r="A71" s="1">
        <f t="shared" si="4"/>
        <v>43713</v>
      </c>
      <c r="B71" s="2" t="s">
        <v>109</v>
      </c>
      <c r="C71" s="33">
        <v>27</v>
      </c>
      <c r="D71" s="50" t="s">
        <v>110</v>
      </c>
      <c r="E71" s="13">
        <v>3</v>
      </c>
      <c r="F71" s="13">
        <v>0</v>
      </c>
      <c r="G71" s="13">
        <v>0</v>
      </c>
      <c r="H71" s="83">
        <f t="shared" si="11"/>
        <v>3</v>
      </c>
      <c r="I71" s="105">
        <f>H71+'04.09'!I71</f>
        <v>732</v>
      </c>
      <c r="J71" s="16"/>
      <c r="K71" s="16"/>
      <c r="L71" s="16">
        <v>0</v>
      </c>
      <c r="M71" s="17">
        <f t="shared" si="12"/>
        <v>718</v>
      </c>
      <c r="N71" s="86">
        <v>14</v>
      </c>
      <c r="O71" s="3"/>
      <c r="P71" s="3"/>
      <c r="Q71" s="3"/>
      <c r="R71" s="3"/>
    </row>
    <row r="72" spans="1:18" ht="17.55" customHeight="1" x14ac:dyDescent="0.3">
      <c r="A72" s="1">
        <f t="shared" si="4"/>
        <v>43713</v>
      </c>
      <c r="B72" s="2" t="s">
        <v>111</v>
      </c>
      <c r="C72" s="33">
        <v>28</v>
      </c>
      <c r="D72" s="50" t="s">
        <v>112</v>
      </c>
      <c r="E72" s="13">
        <v>3</v>
      </c>
      <c r="F72" s="13">
        <v>0</v>
      </c>
      <c r="G72" s="13">
        <v>0</v>
      </c>
      <c r="H72" s="83">
        <f t="shared" si="11"/>
        <v>3</v>
      </c>
      <c r="I72" s="105">
        <f>H72+'04.09'!I72</f>
        <v>254</v>
      </c>
      <c r="J72" s="16"/>
      <c r="K72" s="16"/>
      <c r="L72" s="16">
        <v>0</v>
      </c>
      <c r="M72" s="17">
        <f t="shared" si="12"/>
        <v>242</v>
      </c>
      <c r="N72" s="86">
        <v>12</v>
      </c>
      <c r="O72" s="3"/>
      <c r="P72" s="3"/>
      <c r="Q72" s="3"/>
      <c r="R72" s="3"/>
    </row>
    <row r="73" spans="1:18" ht="17.55" customHeight="1" x14ac:dyDescent="0.3">
      <c r="A73" s="1">
        <f t="shared" si="4"/>
        <v>43713</v>
      </c>
      <c r="B73" s="2" t="s">
        <v>113</v>
      </c>
      <c r="C73" s="33">
        <v>29</v>
      </c>
      <c r="D73" s="50" t="s">
        <v>114</v>
      </c>
      <c r="E73" s="13">
        <v>1</v>
      </c>
      <c r="F73" s="13">
        <v>0</v>
      </c>
      <c r="G73" s="13">
        <v>0</v>
      </c>
      <c r="H73" s="83">
        <f t="shared" si="11"/>
        <v>1</v>
      </c>
      <c r="I73" s="105">
        <f>H73+'04.09'!I73</f>
        <v>367</v>
      </c>
      <c r="J73" s="16">
        <v>3</v>
      </c>
      <c r="K73" s="16">
        <v>1</v>
      </c>
      <c r="L73" s="16">
        <v>1</v>
      </c>
      <c r="M73" s="17">
        <f t="shared" si="12"/>
        <v>358</v>
      </c>
      <c r="N73" s="86">
        <v>6</v>
      </c>
      <c r="O73" s="3"/>
      <c r="P73" s="3"/>
      <c r="Q73" s="3"/>
      <c r="R73" s="3"/>
    </row>
    <row r="74" spans="1:18" ht="17.55" customHeight="1" x14ac:dyDescent="0.3">
      <c r="A74" s="1">
        <f t="shared" si="4"/>
        <v>43713</v>
      </c>
      <c r="B74" s="2" t="s">
        <v>123</v>
      </c>
      <c r="C74" s="53">
        <v>30</v>
      </c>
      <c r="D74" s="54" t="s">
        <v>124</v>
      </c>
      <c r="E74" s="13">
        <v>0</v>
      </c>
      <c r="F74" s="13">
        <v>0</v>
      </c>
      <c r="G74" s="13">
        <v>0</v>
      </c>
      <c r="H74" s="84">
        <f t="shared" si="11"/>
        <v>0</v>
      </c>
      <c r="I74" s="106">
        <f>H74+'04.09'!I74</f>
        <v>8</v>
      </c>
      <c r="J74" s="18">
        <v>8</v>
      </c>
      <c r="K74" s="18">
        <v>4</v>
      </c>
      <c r="L74" s="18">
        <v>1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43713</v>
      </c>
      <c r="B75" s="2">
        <v>1</v>
      </c>
      <c r="C75" s="29"/>
      <c r="D75" s="22" t="s">
        <v>117</v>
      </c>
      <c r="E75" s="23">
        <f>SUM(E45:E74)</f>
        <v>87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87</v>
      </c>
      <c r="I75" s="23">
        <f t="shared" si="13"/>
        <v>17774</v>
      </c>
      <c r="J75" s="23">
        <f t="shared" si="13"/>
        <v>94</v>
      </c>
      <c r="K75" s="23">
        <f t="shared" si="13"/>
        <v>66</v>
      </c>
      <c r="L75" s="23">
        <f t="shared" si="13"/>
        <v>44</v>
      </c>
      <c r="M75" s="23">
        <f t="shared" si="13"/>
        <v>17214</v>
      </c>
      <c r="N75" s="23">
        <f t="shared" si="13"/>
        <v>466</v>
      </c>
      <c r="O75" s="3"/>
      <c r="P75" s="3"/>
      <c r="Q75" s="3"/>
      <c r="R75" s="3"/>
    </row>
    <row r="76" spans="1:18" ht="17.55" customHeight="1" x14ac:dyDescent="0.3">
      <c r="A76" s="1">
        <f t="shared" si="4"/>
        <v>43713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43713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43713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43713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43713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43713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43713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43713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43713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43713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43713</v>
      </c>
      <c r="B86" s="2">
        <v>1</v>
      </c>
      <c r="E86" s="30"/>
    </row>
    <row r="87" spans="1:14" x14ac:dyDescent="0.3">
      <c r="A87" s="1">
        <f t="shared" si="4"/>
        <v>43713</v>
      </c>
      <c r="B87" s="2">
        <v>1</v>
      </c>
      <c r="E87" s="30"/>
    </row>
    <row r="88" spans="1:14" x14ac:dyDescent="0.3">
      <c r="A88" s="1">
        <f t="shared" si="4"/>
        <v>43713</v>
      </c>
      <c r="B88" s="2">
        <v>1</v>
      </c>
      <c r="E88" s="30"/>
    </row>
    <row r="89" spans="1:14" x14ac:dyDescent="0.3">
      <c r="A89" s="1">
        <f t="shared" ref="A89" si="14">$N$3</f>
        <v>43713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T93"/>
  <sheetViews>
    <sheetView view="pageBreakPreview" topLeftCell="C1" zoomScale="80" zoomScaleNormal="80" zoomScaleSheetLayoutView="80" workbookViewId="0">
      <selection activeCell="I10" sqref="I10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43712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43712</v>
      </c>
      <c r="B2" s="2">
        <v>1</v>
      </c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41"/>
      <c r="N2" s="114"/>
    </row>
    <row r="3" spans="1:20" ht="17.399999999999999" x14ac:dyDescent="0.3">
      <c r="A3" s="1">
        <f t="shared" si="0"/>
        <v>43712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43712</v>
      </c>
      <c r="O3" s="3"/>
      <c r="P3" s="3"/>
      <c r="Q3" s="3"/>
      <c r="R3" s="3"/>
    </row>
    <row r="4" spans="1:20" ht="17.399999999999999" x14ac:dyDescent="0.3">
      <c r="A4" s="1">
        <f t="shared" si="0"/>
        <v>43712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43712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43712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43712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43712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43712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820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3588</v>
      </c>
      <c r="O9" s="3"/>
      <c r="P9" s="3"/>
      <c r="Q9" s="40" t="str">
        <f>"24 N›Uvq ?? msL¨v = "&amp;H36</f>
        <v>24 N›Uvq ?? msL¨v = 820</v>
      </c>
    </row>
    <row r="10" spans="1:20" ht="57.6" x14ac:dyDescent="0.3">
      <c r="A10" s="1">
        <f t="shared" si="0"/>
        <v>43712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113" t="s">
        <v>142</v>
      </c>
      <c r="I10" s="65" t="str">
        <f>"me©‡gvU fwZ©
= "&amp;I36</f>
        <v>me©‡gvU fwZ©
= 73565</v>
      </c>
      <c r="J10" s="65" t="str">
        <f>"ch©v‡jvPbvi Rb¨ †cÖwiZ g„„Zz¨ 
= "&amp;J36</f>
        <v>ch©v‡jvPbvi Rb¨ †cÖwiZ g„„Zz¨ 
= 192</v>
      </c>
      <c r="K10" s="65" t="str">
        <f>"ch©v‡jvPbv m¤úbœK…Z g„„Zz¨ 
= "&amp;K36</f>
        <v>ch©v‡jvPbv m¤úbœK…Z g„„Zz¨ 
= 96</v>
      </c>
      <c r="L10" s="65" t="str">
        <f>"wbwðZ g„„Zz¨ 
= "&amp;L36</f>
        <v>wbwðZ g„„Zz¨ 
= 57</v>
      </c>
      <c r="M10" s="65" t="str">
        <f>"QvocÎ cÖvß †ivMx
 = "&amp;M36</f>
        <v>QvocÎ cÖvß †ivMx
 = 69785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43712</v>
      </c>
      <c r="B11" s="2" t="s">
        <v>9</v>
      </c>
      <c r="C11" s="12">
        <v>1</v>
      </c>
      <c r="D11" s="57" t="s">
        <v>10</v>
      </c>
      <c r="E11" s="13">
        <v>47</v>
      </c>
      <c r="F11" s="13">
        <v>0</v>
      </c>
      <c r="G11" s="13">
        <v>0</v>
      </c>
      <c r="H11" s="82">
        <f>SUM(E11:G11)</f>
        <v>47</v>
      </c>
      <c r="I11" s="104">
        <f>H11+'03.09'!I11</f>
        <v>6572</v>
      </c>
      <c r="J11" s="13">
        <v>23</v>
      </c>
      <c r="K11" s="13">
        <v>8</v>
      </c>
      <c r="L11" s="13">
        <v>3</v>
      </c>
      <c r="M11" s="14">
        <f t="shared" ref="M11:M23" si="1">I11-N11-J11</f>
        <v>6160</v>
      </c>
      <c r="N11" s="85">
        <v>389</v>
      </c>
      <c r="O11" s="3"/>
      <c r="P11" s="3"/>
      <c r="Q11" s="3"/>
      <c r="R11" s="3"/>
    </row>
    <row r="12" spans="1:20" x14ac:dyDescent="0.3">
      <c r="A12" s="1">
        <f t="shared" si="0"/>
        <v>43712</v>
      </c>
      <c r="B12" s="2" t="s">
        <v>11</v>
      </c>
      <c r="C12" s="15">
        <v>2</v>
      </c>
      <c r="D12" s="59" t="s">
        <v>144</v>
      </c>
      <c r="E12" s="16">
        <v>49</v>
      </c>
      <c r="F12" s="16">
        <v>0</v>
      </c>
      <c r="G12" s="16">
        <v>0</v>
      </c>
      <c r="H12" s="83">
        <f t="shared" ref="H12:H23" si="2">SUM(E12:G12)</f>
        <v>49</v>
      </c>
      <c r="I12" s="105">
        <f>H12+'03.09'!I12</f>
        <v>3709</v>
      </c>
      <c r="J12" s="16">
        <v>2</v>
      </c>
      <c r="K12" s="16">
        <v>0</v>
      </c>
      <c r="L12" s="16">
        <v>0</v>
      </c>
      <c r="M12" s="17">
        <f t="shared" si="1"/>
        <v>3424</v>
      </c>
      <c r="N12" s="86">
        <v>283</v>
      </c>
      <c r="O12" s="3"/>
      <c r="P12" s="3"/>
      <c r="Q12" s="3"/>
      <c r="R12" s="3"/>
    </row>
    <row r="13" spans="1:20" x14ac:dyDescent="0.3">
      <c r="A13" s="1">
        <f t="shared" si="0"/>
        <v>43712</v>
      </c>
      <c r="B13" s="2" t="s">
        <v>12</v>
      </c>
      <c r="C13" s="15">
        <v>3</v>
      </c>
      <c r="D13" s="59" t="s">
        <v>13</v>
      </c>
      <c r="E13" s="16">
        <v>15</v>
      </c>
      <c r="F13" s="16">
        <v>0</v>
      </c>
      <c r="G13" s="16">
        <v>0</v>
      </c>
      <c r="H13" s="83">
        <f t="shared" si="2"/>
        <v>15</v>
      </c>
      <c r="I13" s="105">
        <f>H13+'03.09'!I13</f>
        <v>1235</v>
      </c>
      <c r="J13" s="16">
        <v>10</v>
      </c>
      <c r="K13" s="16">
        <v>4</v>
      </c>
      <c r="L13" s="16">
        <v>4</v>
      </c>
      <c r="M13" s="17">
        <f t="shared" si="1"/>
        <v>1152</v>
      </c>
      <c r="N13" s="86">
        <v>73</v>
      </c>
      <c r="O13" s="3"/>
      <c r="Q13" s="3"/>
      <c r="R13" s="3"/>
    </row>
    <row r="14" spans="1:20" x14ac:dyDescent="0.3">
      <c r="A14" s="1">
        <f t="shared" si="0"/>
        <v>43712</v>
      </c>
      <c r="B14" s="2" t="s">
        <v>14</v>
      </c>
      <c r="C14" s="15">
        <v>4</v>
      </c>
      <c r="D14" s="59" t="s">
        <v>145</v>
      </c>
      <c r="E14" s="16">
        <v>22</v>
      </c>
      <c r="F14" s="16">
        <v>0</v>
      </c>
      <c r="G14" s="16">
        <v>0</v>
      </c>
      <c r="H14" s="83">
        <f t="shared" si="2"/>
        <v>22</v>
      </c>
      <c r="I14" s="105">
        <f>H14+'03.09'!I14</f>
        <v>2913</v>
      </c>
      <c r="J14" s="16">
        <v>7</v>
      </c>
      <c r="K14" s="16">
        <v>3</v>
      </c>
      <c r="L14" s="16">
        <v>0</v>
      </c>
      <c r="M14" s="17">
        <f t="shared" si="1"/>
        <v>2743</v>
      </c>
      <c r="N14" s="86">
        <v>163</v>
      </c>
      <c r="O14" s="3"/>
      <c r="P14" s="3"/>
      <c r="Q14" s="3"/>
      <c r="R14" s="3"/>
    </row>
    <row r="15" spans="1:20" ht="17.399999999999999" x14ac:dyDescent="0.3">
      <c r="A15" s="1">
        <f t="shared" si="0"/>
        <v>43712</v>
      </c>
      <c r="B15" s="2" t="s">
        <v>19</v>
      </c>
      <c r="C15" s="15">
        <v>5</v>
      </c>
      <c r="D15" s="59" t="s">
        <v>20</v>
      </c>
      <c r="E15" s="16">
        <v>8</v>
      </c>
      <c r="F15" s="16">
        <v>0</v>
      </c>
      <c r="G15" s="16">
        <v>0</v>
      </c>
      <c r="H15" s="83">
        <f t="shared" si="2"/>
        <v>8</v>
      </c>
      <c r="I15" s="105">
        <f>H15+'03.09'!I15</f>
        <v>1218</v>
      </c>
      <c r="J15" s="16">
        <v>3</v>
      </c>
      <c r="K15" s="16">
        <v>0</v>
      </c>
      <c r="L15" s="16">
        <v>0</v>
      </c>
      <c r="M15" s="17">
        <f t="shared" si="1"/>
        <v>1144</v>
      </c>
      <c r="N15" s="86">
        <v>71</v>
      </c>
      <c r="O15" s="3"/>
      <c r="P15" s="3"/>
      <c r="Q15" s="3"/>
      <c r="R15" s="3"/>
    </row>
    <row r="16" spans="1:20" ht="17.399999999999999" x14ac:dyDescent="0.3">
      <c r="A16" s="1">
        <f t="shared" si="0"/>
        <v>43712</v>
      </c>
      <c r="B16" s="2" t="s">
        <v>21</v>
      </c>
      <c r="C16" s="15">
        <v>6</v>
      </c>
      <c r="D16" s="61" t="s">
        <v>22</v>
      </c>
      <c r="E16" s="16">
        <v>3</v>
      </c>
      <c r="F16" s="16">
        <v>0</v>
      </c>
      <c r="G16" s="16">
        <v>0</v>
      </c>
      <c r="H16" s="83">
        <f t="shared" si="2"/>
        <v>3</v>
      </c>
      <c r="I16" s="105">
        <f>H16+'03.09'!I16</f>
        <v>930</v>
      </c>
      <c r="J16" s="16"/>
      <c r="K16" s="16"/>
      <c r="L16" s="16">
        <v>0</v>
      </c>
      <c r="M16" s="17">
        <f t="shared" si="1"/>
        <v>907</v>
      </c>
      <c r="N16" s="86">
        <v>23</v>
      </c>
      <c r="O16" s="3"/>
      <c r="P16" s="3"/>
      <c r="Q16" s="3"/>
      <c r="R16" s="3"/>
    </row>
    <row r="17" spans="1:18" x14ac:dyDescent="0.3">
      <c r="A17" s="1">
        <f t="shared" si="0"/>
        <v>43712</v>
      </c>
      <c r="B17" s="2" t="s">
        <v>23</v>
      </c>
      <c r="C17" s="15">
        <v>7</v>
      </c>
      <c r="D17" s="61" t="s">
        <v>24</v>
      </c>
      <c r="E17" s="16">
        <v>56</v>
      </c>
      <c r="F17" s="16">
        <v>0</v>
      </c>
      <c r="G17" s="16">
        <v>0</v>
      </c>
      <c r="H17" s="83">
        <f t="shared" si="2"/>
        <v>56</v>
      </c>
      <c r="I17" s="105">
        <f>H17+'03.09'!I17</f>
        <v>3315</v>
      </c>
      <c r="J17" s="16">
        <v>15</v>
      </c>
      <c r="K17" s="16">
        <v>3</v>
      </c>
      <c r="L17" s="16">
        <v>1</v>
      </c>
      <c r="M17" s="17">
        <f t="shared" si="1"/>
        <v>3041</v>
      </c>
      <c r="N17" s="86">
        <v>259</v>
      </c>
      <c r="O17" s="3"/>
      <c r="P17" s="3"/>
      <c r="Q17" s="3"/>
      <c r="R17" s="3"/>
    </row>
    <row r="18" spans="1:18" ht="17.399999999999999" x14ac:dyDescent="0.3">
      <c r="A18" s="1">
        <f t="shared" si="0"/>
        <v>43712</v>
      </c>
      <c r="B18" s="2" t="s">
        <v>25</v>
      </c>
      <c r="C18" s="15">
        <v>8</v>
      </c>
      <c r="D18" s="61" t="s">
        <v>26</v>
      </c>
      <c r="E18" s="16">
        <v>0</v>
      </c>
      <c r="F18" s="16">
        <v>0</v>
      </c>
      <c r="G18" s="16">
        <v>0</v>
      </c>
      <c r="H18" s="83">
        <f t="shared" si="2"/>
        <v>0</v>
      </c>
      <c r="I18" s="105">
        <f>H18+'03.09'!I18</f>
        <v>332</v>
      </c>
      <c r="J18" s="16"/>
      <c r="K18" s="16"/>
      <c r="L18" s="16">
        <v>0</v>
      </c>
      <c r="M18" s="17">
        <f t="shared" si="1"/>
        <v>327</v>
      </c>
      <c r="N18" s="86">
        <v>5</v>
      </c>
      <c r="O18" s="3"/>
      <c r="P18" s="3"/>
      <c r="Q18" s="3"/>
      <c r="R18" s="3"/>
    </row>
    <row r="19" spans="1:18" x14ac:dyDescent="0.3">
      <c r="A19" s="1">
        <f t="shared" si="0"/>
        <v>43712</v>
      </c>
      <c r="B19" s="2" t="s">
        <v>27</v>
      </c>
      <c r="C19" s="15">
        <v>9</v>
      </c>
      <c r="D19" s="61" t="s">
        <v>28</v>
      </c>
      <c r="E19" s="16">
        <v>14</v>
      </c>
      <c r="F19" s="16">
        <v>0</v>
      </c>
      <c r="G19" s="16">
        <v>0</v>
      </c>
      <c r="H19" s="83">
        <f t="shared" si="2"/>
        <v>14</v>
      </c>
      <c r="I19" s="105">
        <f>H19+'03.09'!I19</f>
        <v>1498</v>
      </c>
      <c r="J19" s="16"/>
      <c r="K19" s="16"/>
      <c r="L19" s="16">
        <v>0</v>
      </c>
      <c r="M19" s="17">
        <f t="shared" si="1"/>
        <v>1440</v>
      </c>
      <c r="N19" s="86">
        <v>58</v>
      </c>
      <c r="O19" s="3"/>
      <c r="P19" s="3"/>
      <c r="Q19" s="3"/>
      <c r="R19" s="3"/>
    </row>
    <row r="20" spans="1:18" x14ac:dyDescent="0.3">
      <c r="A20" s="1">
        <f t="shared" si="0"/>
        <v>43712</v>
      </c>
      <c r="B20" s="2" t="s">
        <v>29</v>
      </c>
      <c r="C20" s="15">
        <v>10</v>
      </c>
      <c r="D20" s="59" t="s">
        <v>30</v>
      </c>
      <c r="E20" s="16">
        <v>29</v>
      </c>
      <c r="F20" s="16">
        <v>0</v>
      </c>
      <c r="G20" s="16">
        <v>0</v>
      </c>
      <c r="H20" s="83">
        <f t="shared" si="2"/>
        <v>29</v>
      </c>
      <c r="I20" s="105">
        <f>H20+'03.09'!I20</f>
        <v>2480</v>
      </c>
      <c r="J20" s="16">
        <v>2</v>
      </c>
      <c r="K20" s="16">
        <v>2</v>
      </c>
      <c r="L20" s="16">
        <v>2</v>
      </c>
      <c r="M20" s="17">
        <f t="shared" si="1"/>
        <v>2351</v>
      </c>
      <c r="N20" s="86">
        <v>127</v>
      </c>
      <c r="O20" s="3"/>
      <c r="P20" s="3"/>
      <c r="Q20" s="3"/>
      <c r="R20" s="3"/>
    </row>
    <row r="21" spans="1:18" ht="22.2" customHeight="1" x14ac:dyDescent="0.3">
      <c r="A21" s="1">
        <f t="shared" si="0"/>
        <v>43712</v>
      </c>
      <c r="B21" s="2" t="s">
        <v>115</v>
      </c>
      <c r="C21" s="15">
        <v>11</v>
      </c>
      <c r="D21" s="50" t="s">
        <v>116</v>
      </c>
      <c r="E21" s="16">
        <v>3</v>
      </c>
      <c r="F21" s="16">
        <v>0</v>
      </c>
      <c r="G21" s="16">
        <v>0</v>
      </c>
      <c r="H21" s="88">
        <f t="shared" si="2"/>
        <v>3</v>
      </c>
      <c r="I21" s="105">
        <f>H21+'03.09'!I21</f>
        <v>221</v>
      </c>
      <c r="J21" s="16"/>
      <c r="K21" s="16"/>
      <c r="L21" s="16"/>
      <c r="M21" s="17">
        <f t="shared" si="1"/>
        <v>213</v>
      </c>
      <c r="N21" s="86">
        <v>8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6">
        <v>2</v>
      </c>
      <c r="F22" s="16">
        <v>0</v>
      </c>
      <c r="G22" s="16">
        <v>0</v>
      </c>
      <c r="H22" s="88">
        <f t="shared" si="2"/>
        <v>2</v>
      </c>
      <c r="I22" s="105">
        <f>H22+'03.09'!I22</f>
        <v>73</v>
      </c>
      <c r="J22" s="16"/>
      <c r="K22" s="16"/>
      <c r="L22" s="16"/>
      <c r="M22" s="17">
        <f t="shared" si="1"/>
        <v>61</v>
      </c>
      <c r="N22" s="86">
        <v>12</v>
      </c>
      <c r="O22" s="3"/>
      <c r="P22" s="3"/>
      <c r="Q22" s="3"/>
      <c r="R22" s="3"/>
    </row>
    <row r="23" spans="1:18" ht="17.399999999999999" hidden="1" x14ac:dyDescent="0.3">
      <c r="A23" s="1">
        <f>$N$3</f>
        <v>43712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248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248</v>
      </c>
      <c r="I24" s="94">
        <f t="shared" si="3"/>
        <v>24496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22963</v>
      </c>
      <c r="N24" s="96">
        <f t="shared" si="3"/>
        <v>1471</v>
      </c>
      <c r="O24" s="3"/>
      <c r="P24" s="3"/>
      <c r="Q24" s="3"/>
      <c r="R24" s="3"/>
    </row>
    <row r="25" spans="1:18" x14ac:dyDescent="0.3">
      <c r="A25" s="1">
        <f t="shared" ref="A25:A88" si="4">$N$3</f>
        <v>43712</v>
      </c>
      <c r="B25" s="2">
        <v>1</v>
      </c>
      <c r="C25" s="78"/>
      <c r="D25" s="79" t="s">
        <v>119</v>
      </c>
      <c r="E25" s="97">
        <f>E75</f>
        <v>97</v>
      </c>
      <c r="F25" s="98">
        <f t="shared" ref="F25:N25" si="5">F75</f>
        <v>0</v>
      </c>
      <c r="G25" s="98">
        <f t="shared" si="5"/>
        <v>0</v>
      </c>
      <c r="H25" s="99">
        <f t="shared" si="5"/>
        <v>97</v>
      </c>
      <c r="I25" s="97">
        <f t="shared" si="5"/>
        <v>17687</v>
      </c>
      <c r="J25" s="98">
        <f t="shared" si="5"/>
        <v>94</v>
      </c>
      <c r="K25" s="98">
        <f t="shared" si="5"/>
        <v>66</v>
      </c>
      <c r="L25" s="100">
        <f t="shared" si="5"/>
        <v>44</v>
      </c>
      <c r="M25" s="101">
        <f t="shared" si="5"/>
        <v>17075</v>
      </c>
      <c r="N25" s="102">
        <f t="shared" si="5"/>
        <v>518</v>
      </c>
      <c r="O25" s="3"/>
      <c r="P25" s="3"/>
      <c r="Q25" s="3"/>
      <c r="R25" s="3"/>
    </row>
    <row r="26" spans="1:18" x14ac:dyDescent="0.3">
      <c r="A26" s="1">
        <f t="shared" si="4"/>
        <v>43712</v>
      </c>
      <c r="B26" s="2">
        <v>1</v>
      </c>
      <c r="C26" s="78"/>
      <c r="D26" s="79" t="s">
        <v>154</v>
      </c>
      <c r="E26" s="97">
        <f>E24+E25</f>
        <v>345</v>
      </c>
      <c r="F26" s="98">
        <f t="shared" ref="F26:N26" si="6">F24+F25</f>
        <v>0</v>
      </c>
      <c r="G26" s="98">
        <f t="shared" si="6"/>
        <v>0</v>
      </c>
      <c r="H26" s="99">
        <f t="shared" si="6"/>
        <v>345</v>
      </c>
      <c r="I26" s="97">
        <f t="shared" si="6"/>
        <v>42183</v>
      </c>
      <c r="J26" s="98">
        <f t="shared" si="6"/>
        <v>156</v>
      </c>
      <c r="K26" s="98">
        <f t="shared" si="6"/>
        <v>86</v>
      </c>
      <c r="L26" s="100">
        <f t="shared" si="6"/>
        <v>54</v>
      </c>
      <c r="M26" s="101">
        <f t="shared" si="6"/>
        <v>40038</v>
      </c>
      <c r="N26" s="102">
        <f t="shared" si="6"/>
        <v>1989</v>
      </c>
      <c r="O26" s="3"/>
      <c r="P26" s="67"/>
      <c r="Q26" s="3"/>
      <c r="R26" s="3"/>
    </row>
    <row r="27" spans="1:18" x14ac:dyDescent="0.3">
      <c r="A27" s="1">
        <f t="shared" si="4"/>
        <v>43712</v>
      </c>
      <c r="B27" s="2">
        <v>1</v>
      </c>
      <c r="C27" s="80"/>
      <c r="D27" s="81" t="s">
        <v>120</v>
      </c>
      <c r="E27" s="97">
        <f>SUM(E28:E35)</f>
        <v>475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475</v>
      </c>
      <c r="I27" s="97">
        <f t="shared" si="7"/>
        <v>31382</v>
      </c>
      <c r="J27" s="98">
        <f t="shared" si="7"/>
        <v>36</v>
      </c>
      <c r="K27" s="98">
        <f t="shared" si="7"/>
        <v>10</v>
      </c>
      <c r="L27" s="100">
        <f t="shared" si="7"/>
        <v>3</v>
      </c>
      <c r="M27" s="101">
        <f t="shared" si="7"/>
        <v>29747</v>
      </c>
      <c r="N27" s="102">
        <f t="shared" si="7"/>
        <v>1599</v>
      </c>
      <c r="O27" s="3"/>
      <c r="P27" s="3"/>
      <c r="Q27" s="3"/>
      <c r="R27" s="3"/>
    </row>
    <row r="28" spans="1:18" x14ac:dyDescent="0.3">
      <c r="A28" s="1">
        <f t="shared" si="4"/>
        <v>43712</v>
      </c>
      <c r="B28" s="2" t="s">
        <v>31</v>
      </c>
      <c r="C28" s="12">
        <v>1</v>
      </c>
      <c r="D28" s="48" t="s">
        <v>32</v>
      </c>
      <c r="E28" s="13">
        <v>113</v>
      </c>
      <c r="F28" s="13">
        <v>0</v>
      </c>
      <c r="G28" s="13">
        <v>0</v>
      </c>
      <c r="H28" s="82">
        <f t="shared" ref="H28:H35" si="8">SUM(E28:G28)</f>
        <v>113</v>
      </c>
      <c r="I28" s="104">
        <f>H28+'03.09'!I28</f>
        <v>8049</v>
      </c>
      <c r="J28" s="13">
        <v>8</v>
      </c>
      <c r="K28" s="13">
        <v>1</v>
      </c>
      <c r="L28" s="13">
        <v>1</v>
      </c>
      <c r="M28" s="14">
        <f t="shared" ref="M28:M35" si="9">I28-N28-J28</f>
        <v>7683</v>
      </c>
      <c r="N28" s="85">
        <v>358</v>
      </c>
      <c r="O28" s="3"/>
      <c r="P28" s="3"/>
      <c r="Q28" s="3"/>
      <c r="R28" s="3"/>
    </row>
    <row r="29" spans="1:18" x14ac:dyDescent="0.3">
      <c r="A29" s="1">
        <f t="shared" si="4"/>
        <v>43712</v>
      </c>
      <c r="B29" s="2" t="s">
        <v>33</v>
      </c>
      <c r="C29" s="15">
        <v>2</v>
      </c>
      <c r="D29" s="50" t="s">
        <v>156</v>
      </c>
      <c r="E29" s="16">
        <v>52</v>
      </c>
      <c r="F29" s="16">
        <v>0</v>
      </c>
      <c r="G29" s="16">
        <v>0</v>
      </c>
      <c r="H29" s="83">
        <f t="shared" si="8"/>
        <v>52</v>
      </c>
      <c r="I29" s="105">
        <f>H29+'03.09'!I29</f>
        <v>5591</v>
      </c>
      <c r="J29" s="16">
        <v>4</v>
      </c>
      <c r="K29" s="16">
        <v>1</v>
      </c>
      <c r="L29" s="16">
        <v>0</v>
      </c>
      <c r="M29" s="17">
        <f t="shared" si="9"/>
        <v>5314</v>
      </c>
      <c r="N29" s="86">
        <v>273</v>
      </c>
      <c r="O29" s="3"/>
      <c r="P29" s="3"/>
      <c r="Q29" s="3"/>
      <c r="R29" s="3"/>
    </row>
    <row r="30" spans="1:18" x14ac:dyDescent="0.3">
      <c r="A30" s="1">
        <f t="shared" si="4"/>
        <v>43712</v>
      </c>
      <c r="B30" s="2" t="s">
        <v>35</v>
      </c>
      <c r="C30" s="15">
        <v>3</v>
      </c>
      <c r="D30" s="50" t="s">
        <v>36</v>
      </c>
      <c r="E30" s="16">
        <v>147</v>
      </c>
      <c r="F30" s="16">
        <v>0</v>
      </c>
      <c r="G30" s="16">
        <v>0</v>
      </c>
      <c r="H30" s="83">
        <f t="shared" si="8"/>
        <v>147</v>
      </c>
      <c r="I30" s="105">
        <f>H30+'03.09'!I30</f>
        <v>5545</v>
      </c>
      <c r="J30" s="16">
        <v>9</v>
      </c>
      <c r="K30" s="16">
        <v>6</v>
      </c>
      <c r="L30" s="16">
        <v>2</v>
      </c>
      <c r="M30" s="17">
        <f t="shared" si="9"/>
        <v>5066</v>
      </c>
      <c r="N30" s="86">
        <v>470</v>
      </c>
      <c r="O30" s="3"/>
      <c r="P30" s="3"/>
      <c r="Q30" s="3"/>
      <c r="R30" s="3"/>
    </row>
    <row r="31" spans="1:18" x14ac:dyDescent="0.3">
      <c r="A31" s="1">
        <f t="shared" si="4"/>
        <v>43712</v>
      </c>
      <c r="B31" s="2" t="s">
        <v>37</v>
      </c>
      <c r="C31" s="15">
        <v>4</v>
      </c>
      <c r="D31" s="50" t="s">
        <v>38</v>
      </c>
      <c r="E31" s="16">
        <v>13</v>
      </c>
      <c r="F31" s="16">
        <v>0</v>
      </c>
      <c r="G31" s="16">
        <v>0</v>
      </c>
      <c r="H31" s="83">
        <f t="shared" si="8"/>
        <v>13</v>
      </c>
      <c r="I31" s="105">
        <f>H31+'03.09'!I31</f>
        <v>1741</v>
      </c>
      <c r="J31" s="16">
        <v>4</v>
      </c>
      <c r="K31" s="16">
        <v>0</v>
      </c>
      <c r="L31" s="16">
        <v>0</v>
      </c>
      <c r="M31" s="17">
        <f t="shared" si="9"/>
        <v>1684</v>
      </c>
      <c r="N31" s="86">
        <v>53</v>
      </c>
      <c r="O31" s="3"/>
      <c r="P31" s="3"/>
      <c r="Q31" s="3"/>
      <c r="R31" s="3"/>
    </row>
    <row r="32" spans="1:18" x14ac:dyDescent="0.3">
      <c r="A32" s="1">
        <f t="shared" si="4"/>
        <v>43712</v>
      </c>
      <c r="B32" s="2" t="s">
        <v>39</v>
      </c>
      <c r="C32" s="15">
        <v>5</v>
      </c>
      <c r="D32" s="50" t="s">
        <v>40</v>
      </c>
      <c r="E32" s="16">
        <v>43</v>
      </c>
      <c r="F32" s="16">
        <v>0</v>
      </c>
      <c r="G32" s="16">
        <v>0</v>
      </c>
      <c r="H32" s="83">
        <f t="shared" si="8"/>
        <v>43</v>
      </c>
      <c r="I32" s="105">
        <f>H32+'03.09'!I32</f>
        <v>3444</v>
      </c>
      <c r="J32" s="16">
        <v>3</v>
      </c>
      <c r="K32" s="16">
        <v>0</v>
      </c>
      <c r="L32" s="16">
        <v>0</v>
      </c>
      <c r="M32" s="17">
        <f t="shared" si="9"/>
        <v>3310</v>
      </c>
      <c r="N32" s="86">
        <v>131</v>
      </c>
      <c r="O32" s="3"/>
      <c r="P32" s="3"/>
      <c r="Q32" s="3"/>
      <c r="R32" s="3"/>
    </row>
    <row r="33" spans="1:18" x14ac:dyDescent="0.3">
      <c r="A33" s="1">
        <f t="shared" si="4"/>
        <v>43712</v>
      </c>
      <c r="B33" s="2" t="s">
        <v>41</v>
      </c>
      <c r="C33" s="15">
        <v>6</v>
      </c>
      <c r="D33" s="50" t="s">
        <v>42</v>
      </c>
      <c r="E33" s="16">
        <v>78</v>
      </c>
      <c r="F33" s="16">
        <v>0</v>
      </c>
      <c r="G33" s="16">
        <v>0</v>
      </c>
      <c r="H33" s="83">
        <f t="shared" si="8"/>
        <v>78</v>
      </c>
      <c r="I33" s="105">
        <f>H33+'03.09'!I33</f>
        <v>4337</v>
      </c>
      <c r="J33" s="16">
        <v>5</v>
      </c>
      <c r="K33" s="16">
        <v>2</v>
      </c>
      <c r="L33" s="16">
        <v>0</v>
      </c>
      <c r="M33" s="17">
        <f t="shared" si="9"/>
        <v>4113</v>
      </c>
      <c r="N33" s="86">
        <v>219</v>
      </c>
      <c r="O33" s="3"/>
      <c r="P33" s="3"/>
      <c r="Q33" s="3"/>
      <c r="R33" s="3"/>
    </row>
    <row r="34" spans="1:18" x14ac:dyDescent="0.3">
      <c r="A34" s="1">
        <f t="shared" si="4"/>
        <v>43712</v>
      </c>
      <c r="B34" s="2" t="s">
        <v>43</v>
      </c>
      <c r="C34" s="15">
        <v>7</v>
      </c>
      <c r="D34" s="50" t="s">
        <v>44</v>
      </c>
      <c r="E34" s="16">
        <v>8</v>
      </c>
      <c r="F34" s="16">
        <v>0</v>
      </c>
      <c r="G34" s="16">
        <v>0</v>
      </c>
      <c r="H34" s="83">
        <f t="shared" si="8"/>
        <v>8</v>
      </c>
      <c r="I34" s="105">
        <f>H34+'03.09'!I34</f>
        <v>794</v>
      </c>
      <c r="J34" s="16">
        <v>0</v>
      </c>
      <c r="K34" s="16">
        <v>0</v>
      </c>
      <c r="L34" s="16">
        <v>0</v>
      </c>
      <c r="M34" s="17">
        <f t="shared" si="9"/>
        <v>770</v>
      </c>
      <c r="N34" s="86">
        <v>24</v>
      </c>
      <c r="O34" s="3"/>
      <c r="P34" s="3"/>
      <c r="Q34" s="3"/>
      <c r="R34" s="3"/>
    </row>
    <row r="35" spans="1:18" x14ac:dyDescent="0.3">
      <c r="A35" s="1">
        <f t="shared" si="4"/>
        <v>43712</v>
      </c>
      <c r="B35" s="2" t="s">
        <v>45</v>
      </c>
      <c r="C35" s="20">
        <v>8</v>
      </c>
      <c r="D35" s="54" t="s">
        <v>46</v>
      </c>
      <c r="E35" s="18">
        <v>21</v>
      </c>
      <c r="F35" s="18">
        <v>0</v>
      </c>
      <c r="G35" s="18">
        <v>0</v>
      </c>
      <c r="H35" s="84">
        <f t="shared" si="8"/>
        <v>21</v>
      </c>
      <c r="I35" s="106">
        <f>H35+'03.09'!I35</f>
        <v>1881</v>
      </c>
      <c r="J35" s="18">
        <v>3</v>
      </c>
      <c r="K35" s="18">
        <v>0</v>
      </c>
      <c r="L35" s="18">
        <v>0</v>
      </c>
      <c r="M35" s="19">
        <f t="shared" si="9"/>
        <v>1807</v>
      </c>
      <c r="N35" s="87">
        <v>71</v>
      </c>
      <c r="O35" s="3"/>
      <c r="P35" s="3"/>
      <c r="Q35" s="3"/>
      <c r="R35" s="3"/>
    </row>
    <row r="36" spans="1:18" x14ac:dyDescent="0.3">
      <c r="A36" s="1">
        <f t="shared" si="4"/>
        <v>43712</v>
      </c>
      <c r="B36" s="2">
        <v>1</v>
      </c>
      <c r="C36" s="103"/>
      <c r="D36" s="22" t="s">
        <v>47</v>
      </c>
      <c r="E36" s="23">
        <f>SUM(E26:E27)</f>
        <v>820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820</v>
      </c>
      <c r="I36" s="23">
        <f t="shared" si="10"/>
        <v>73565</v>
      </c>
      <c r="J36" s="23">
        <f t="shared" si="10"/>
        <v>192</v>
      </c>
      <c r="K36" s="23">
        <f t="shared" si="10"/>
        <v>96</v>
      </c>
      <c r="L36" s="23">
        <f t="shared" si="10"/>
        <v>57</v>
      </c>
      <c r="M36" s="23">
        <f t="shared" si="10"/>
        <v>69785</v>
      </c>
      <c r="N36" s="23">
        <f t="shared" si="10"/>
        <v>3588</v>
      </c>
      <c r="O36" s="3"/>
      <c r="P36" s="3"/>
      <c r="Q36" s="3"/>
      <c r="R36" s="3"/>
    </row>
    <row r="37" spans="1:18" ht="21.6" customHeight="1" x14ac:dyDescent="0.3">
      <c r="A37" s="1">
        <f t="shared" si="4"/>
        <v>43712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43712</v>
      </c>
      <c r="B38" s="64">
        <v>1</v>
      </c>
      <c r="C38" s="69"/>
      <c r="D38" s="306" t="s">
        <v>167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43712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43712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43712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43712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43712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97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518</v>
      </c>
      <c r="O43" s="3"/>
      <c r="P43" s="3"/>
      <c r="Q43" s="3"/>
      <c r="R43" s="3"/>
    </row>
    <row r="44" spans="1:18" ht="58.2" customHeight="1" x14ac:dyDescent="0.3">
      <c r="A44" s="1">
        <f t="shared" si="4"/>
        <v>43712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113" t="s">
        <v>142</v>
      </c>
      <c r="I44" s="65" t="str">
        <f>"me©‡gvU fwZ© 
= "&amp;I75</f>
        <v>me©‡gvU fwZ© 
= 17687</v>
      </c>
      <c r="J44" s="65" t="str">
        <f>"ch©v‡jvPbvi Rb¨ †cÖwiZ g„„Zz¨ 
= "&amp;J75</f>
        <v>ch©v‡jvPbvi Rb¨ †cÖwiZ g„„Zz¨ 
= 94</v>
      </c>
      <c r="K44" s="65" t="str">
        <f>"ch©v‡jvPbv m¤úbœK…Z g„„Zz¨ 
= "&amp;K75</f>
        <v>ch©v‡jvPbv m¤úbœK…Z g„„Zz¨ 
= 66</v>
      </c>
      <c r="L44" s="65" t="str">
        <f>"wbwðZ g„„Zz¨ 
= "&amp;L75</f>
        <v>wbwðZ g„„Zz¨ 
= 44</v>
      </c>
      <c r="M44" s="65" t="str">
        <f>"QvocÎ cÖvß †ivMx
 = "&amp;M75</f>
        <v>QvocÎ cÖvß †ivMx
 = 17075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43712</v>
      </c>
      <c r="B45" s="2" t="s">
        <v>61</v>
      </c>
      <c r="C45" s="28">
        <v>1</v>
      </c>
      <c r="D45" s="48" t="s">
        <v>62</v>
      </c>
      <c r="E45" s="13">
        <v>9</v>
      </c>
      <c r="F45" s="13">
        <v>0</v>
      </c>
      <c r="G45" s="13">
        <v>0</v>
      </c>
      <c r="H45" s="82">
        <f t="shared" ref="H45:H74" si="11">SUM(E45:G45)</f>
        <v>9</v>
      </c>
      <c r="I45" s="104">
        <f>H45+'03.09'!I45</f>
        <v>1120</v>
      </c>
      <c r="J45" s="13">
        <v>3</v>
      </c>
      <c r="K45" s="13">
        <v>2</v>
      </c>
      <c r="L45" s="13">
        <v>1</v>
      </c>
      <c r="M45" s="14">
        <f t="shared" ref="M45:M74" si="12">I45-N45-J45</f>
        <v>1100</v>
      </c>
      <c r="N45" s="85">
        <v>17</v>
      </c>
      <c r="O45" s="3"/>
      <c r="P45" s="3"/>
      <c r="Q45" s="3"/>
      <c r="R45" s="3"/>
    </row>
    <row r="46" spans="1:18" ht="17.55" customHeight="1" x14ac:dyDescent="0.3">
      <c r="A46" s="1">
        <f t="shared" si="4"/>
        <v>43712</v>
      </c>
      <c r="B46" s="2" t="s">
        <v>15</v>
      </c>
      <c r="C46" s="33">
        <v>2</v>
      </c>
      <c r="D46" s="50" t="s">
        <v>16</v>
      </c>
      <c r="E46" s="16">
        <v>3</v>
      </c>
      <c r="F46" s="16">
        <v>0</v>
      </c>
      <c r="G46" s="16">
        <v>0</v>
      </c>
      <c r="H46" s="83">
        <f t="shared" si="11"/>
        <v>3</v>
      </c>
      <c r="I46" s="105">
        <f>H46+'03.09'!I46</f>
        <v>1661</v>
      </c>
      <c r="J46" s="16">
        <v>10</v>
      </c>
      <c r="K46" s="16">
        <v>5</v>
      </c>
      <c r="L46" s="16">
        <v>4</v>
      </c>
      <c r="M46" s="17">
        <f t="shared" si="12"/>
        <v>1594</v>
      </c>
      <c r="N46" s="86">
        <v>57</v>
      </c>
      <c r="O46" s="3"/>
      <c r="P46" s="3"/>
      <c r="Q46" s="3"/>
      <c r="R46" s="3"/>
    </row>
    <row r="47" spans="1:18" ht="17.55" customHeight="1" x14ac:dyDescent="0.3">
      <c r="A47" s="1">
        <f t="shared" si="4"/>
        <v>43712</v>
      </c>
      <c r="B47" s="2" t="s">
        <v>17</v>
      </c>
      <c r="C47" s="33">
        <v>3</v>
      </c>
      <c r="D47" s="50" t="s">
        <v>18</v>
      </c>
      <c r="E47" s="16">
        <v>2</v>
      </c>
      <c r="F47" s="16">
        <v>0</v>
      </c>
      <c r="G47" s="16">
        <v>0</v>
      </c>
      <c r="H47" s="83">
        <f t="shared" si="11"/>
        <v>2</v>
      </c>
      <c r="I47" s="105">
        <f>H47+'03.09'!I47</f>
        <v>596</v>
      </c>
      <c r="J47" s="16">
        <v>4</v>
      </c>
      <c r="K47" s="16">
        <v>2</v>
      </c>
      <c r="L47" s="16">
        <v>1</v>
      </c>
      <c r="M47" s="17">
        <f t="shared" si="12"/>
        <v>582</v>
      </c>
      <c r="N47" s="86">
        <v>10</v>
      </c>
      <c r="O47" s="3"/>
      <c r="P47" s="3"/>
      <c r="Q47" s="3"/>
      <c r="R47" s="3"/>
    </row>
    <row r="48" spans="1:18" ht="17.55" customHeight="1" x14ac:dyDescent="0.3">
      <c r="A48" s="1">
        <f t="shared" si="4"/>
        <v>43712</v>
      </c>
      <c r="B48" s="2" t="s">
        <v>63</v>
      </c>
      <c r="C48" s="33">
        <v>4</v>
      </c>
      <c r="D48" s="50" t="s">
        <v>64</v>
      </c>
      <c r="E48" s="16">
        <v>5</v>
      </c>
      <c r="F48" s="16">
        <v>0</v>
      </c>
      <c r="G48" s="16">
        <v>0</v>
      </c>
      <c r="H48" s="83">
        <f t="shared" si="11"/>
        <v>5</v>
      </c>
      <c r="I48" s="105">
        <f>H48+'03.09'!I48</f>
        <v>680</v>
      </c>
      <c r="J48" s="16">
        <v>7</v>
      </c>
      <c r="K48" s="16">
        <v>5</v>
      </c>
      <c r="L48" s="16">
        <v>3</v>
      </c>
      <c r="M48" s="17">
        <f t="shared" si="12"/>
        <v>654</v>
      </c>
      <c r="N48" s="86">
        <v>19</v>
      </c>
      <c r="O48" s="3"/>
      <c r="P48" s="3"/>
      <c r="Q48" s="3"/>
      <c r="R48" s="3"/>
    </row>
    <row r="49" spans="1:18" ht="17.55" customHeight="1" x14ac:dyDescent="0.3">
      <c r="A49" s="1">
        <f t="shared" si="4"/>
        <v>43712</v>
      </c>
      <c r="B49" s="2" t="s">
        <v>65</v>
      </c>
      <c r="C49" s="33">
        <v>5</v>
      </c>
      <c r="D49" s="50" t="s">
        <v>66</v>
      </c>
      <c r="E49" s="16">
        <v>2</v>
      </c>
      <c r="F49" s="16">
        <v>0</v>
      </c>
      <c r="G49" s="16">
        <v>0</v>
      </c>
      <c r="H49" s="83">
        <f t="shared" si="11"/>
        <v>2</v>
      </c>
      <c r="I49" s="105">
        <f>H49+'03.09'!I49</f>
        <v>830</v>
      </c>
      <c r="J49" s="16">
        <v>10</v>
      </c>
      <c r="K49" s="16">
        <v>10</v>
      </c>
      <c r="L49" s="16">
        <v>10</v>
      </c>
      <c r="M49" s="17">
        <f t="shared" si="12"/>
        <v>800</v>
      </c>
      <c r="N49" s="86">
        <v>20</v>
      </c>
      <c r="O49" s="3"/>
      <c r="P49" s="3"/>
      <c r="Q49" s="3"/>
      <c r="R49" s="3"/>
    </row>
    <row r="50" spans="1:18" ht="17.55" customHeight="1" x14ac:dyDescent="0.3">
      <c r="A50" s="1">
        <f t="shared" si="4"/>
        <v>43712</v>
      </c>
      <c r="B50" s="2" t="s">
        <v>67</v>
      </c>
      <c r="C50" s="33">
        <v>6</v>
      </c>
      <c r="D50" s="50" t="s">
        <v>68</v>
      </c>
      <c r="E50" s="16">
        <v>0</v>
      </c>
      <c r="F50" s="16">
        <v>0</v>
      </c>
      <c r="G50" s="16">
        <v>0</v>
      </c>
      <c r="H50" s="83">
        <f t="shared" si="11"/>
        <v>0</v>
      </c>
      <c r="I50" s="105">
        <f>H50+'03.09'!I50</f>
        <v>91</v>
      </c>
      <c r="J50" s="16"/>
      <c r="K50" s="16"/>
      <c r="L50" s="16">
        <v>0</v>
      </c>
      <c r="M50" s="17">
        <f t="shared" si="12"/>
        <v>87</v>
      </c>
      <c r="N50" s="86">
        <v>4</v>
      </c>
      <c r="O50" s="3"/>
      <c r="P50" s="3"/>
      <c r="Q50" s="3"/>
      <c r="R50" s="3"/>
    </row>
    <row r="51" spans="1:18" ht="17.55" customHeight="1" x14ac:dyDescent="0.3">
      <c r="A51" s="1">
        <f t="shared" si="4"/>
        <v>43712</v>
      </c>
      <c r="B51" s="2" t="s">
        <v>69</v>
      </c>
      <c r="C51" s="33">
        <v>7</v>
      </c>
      <c r="D51" s="50" t="s">
        <v>70</v>
      </c>
      <c r="E51" s="16">
        <v>0</v>
      </c>
      <c r="F51" s="16">
        <v>0</v>
      </c>
      <c r="G51" s="16">
        <v>0</v>
      </c>
      <c r="H51" s="83">
        <f t="shared" si="11"/>
        <v>0</v>
      </c>
      <c r="I51" s="105">
        <f>H51+'03.09'!I51</f>
        <v>263</v>
      </c>
      <c r="J51" s="16">
        <v>2</v>
      </c>
      <c r="K51" s="16">
        <v>2</v>
      </c>
      <c r="L51" s="16">
        <v>1</v>
      </c>
      <c r="M51" s="17">
        <f t="shared" si="12"/>
        <v>258</v>
      </c>
      <c r="N51" s="86">
        <v>3</v>
      </c>
      <c r="O51" s="3"/>
      <c r="P51" s="3"/>
      <c r="Q51" s="3"/>
      <c r="R51" s="3"/>
    </row>
    <row r="52" spans="1:18" ht="17.55" customHeight="1" x14ac:dyDescent="0.3">
      <c r="A52" s="1">
        <f t="shared" si="4"/>
        <v>43712</v>
      </c>
      <c r="B52" s="2" t="s">
        <v>71</v>
      </c>
      <c r="C52" s="33">
        <v>8</v>
      </c>
      <c r="D52" s="50" t="s">
        <v>72</v>
      </c>
      <c r="E52" s="16">
        <v>3</v>
      </c>
      <c r="F52" s="16">
        <v>0</v>
      </c>
      <c r="G52" s="16">
        <v>0</v>
      </c>
      <c r="H52" s="83">
        <f t="shared" si="11"/>
        <v>3</v>
      </c>
      <c r="I52" s="105">
        <f>H52+'03.09'!I52</f>
        <v>293</v>
      </c>
      <c r="J52" s="16">
        <v>1</v>
      </c>
      <c r="K52" s="16">
        <v>1</v>
      </c>
      <c r="L52" s="16">
        <v>1</v>
      </c>
      <c r="M52" s="17">
        <f t="shared" si="12"/>
        <v>269</v>
      </c>
      <c r="N52" s="86">
        <v>23</v>
      </c>
      <c r="O52" s="3"/>
      <c r="P52" s="3"/>
      <c r="Q52" s="3"/>
      <c r="R52" s="3"/>
    </row>
    <row r="53" spans="1:18" ht="17.55" customHeight="1" x14ac:dyDescent="0.3">
      <c r="A53" s="1">
        <f t="shared" si="4"/>
        <v>43712</v>
      </c>
      <c r="B53" s="2" t="s">
        <v>73</v>
      </c>
      <c r="C53" s="33">
        <v>9</v>
      </c>
      <c r="D53" s="50" t="s">
        <v>74</v>
      </c>
      <c r="E53" s="16">
        <v>0</v>
      </c>
      <c r="F53" s="16">
        <v>0</v>
      </c>
      <c r="G53" s="16">
        <v>0</v>
      </c>
      <c r="H53" s="83">
        <f t="shared" si="11"/>
        <v>0</v>
      </c>
      <c r="I53" s="105">
        <f>H53+'03.09'!I53</f>
        <v>202</v>
      </c>
      <c r="J53" s="16">
        <v>1</v>
      </c>
      <c r="K53" s="16">
        <v>1</v>
      </c>
      <c r="L53" s="16">
        <v>0</v>
      </c>
      <c r="M53" s="17">
        <f t="shared" si="12"/>
        <v>197</v>
      </c>
      <c r="N53" s="86">
        <v>4</v>
      </c>
      <c r="O53" s="3"/>
      <c r="P53" s="3"/>
      <c r="Q53" s="3"/>
      <c r="R53" s="3"/>
    </row>
    <row r="54" spans="1:18" ht="17.55" customHeight="1" x14ac:dyDescent="0.3">
      <c r="A54" s="1">
        <f t="shared" si="4"/>
        <v>43712</v>
      </c>
      <c r="B54" s="2" t="s">
        <v>75</v>
      </c>
      <c r="C54" s="33">
        <v>10</v>
      </c>
      <c r="D54" s="50" t="s">
        <v>76</v>
      </c>
      <c r="E54" s="16">
        <v>6</v>
      </c>
      <c r="F54" s="16">
        <v>0</v>
      </c>
      <c r="G54" s="16">
        <v>0</v>
      </c>
      <c r="H54" s="83">
        <f t="shared" si="11"/>
        <v>6</v>
      </c>
      <c r="I54" s="105">
        <f>H54+'03.09'!I54</f>
        <v>1513</v>
      </c>
      <c r="J54" s="16"/>
      <c r="K54" s="16"/>
      <c r="L54" s="16">
        <v>0</v>
      </c>
      <c r="M54" s="17">
        <f t="shared" si="12"/>
        <v>1480</v>
      </c>
      <c r="N54" s="86">
        <v>33</v>
      </c>
      <c r="O54" s="3"/>
      <c r="P54" s="3"/>
      <c r="Q54" s="3"/>
      <c r="R54" s="3"/>
    </row>
    <row r="55" spans="1:18" ht="17.55" customHeight="1" x14ac:dyDescent="0.3">
      <c r="A55" s="1">
        <f t="shared" si="4"/>
        <v>43712</v>
      </c>
      <c r="B55" s="2" t="s">
        <v>77</v>
      </c>
      <c r="C55" s="33">
        <v>11</v>
      </c>
      <c r="D55" s="52" t="s">
        <v>78</v>
      </c>
      <c r="E55" s="16">
        <v>1</v>
      </c>
      <c r="F55" s="16">
        <v>0</v>
      </c>
      <c r="G55" s="16">
        <v>0</v>
      </c>
      <c r="H55" s="83">
        <f t="shared" si="11"/>
        <v>1</v>
      </c>
      <c r="I55" s="105">
        <f>H55+'03.09'!I55</f>
        <v>200</v>
      </c>
      <c r="J55" s="16"/>
      <c r="K55" s="16"/>
      <c r="L55" s="16">
        <v>0</v>
      </c>
      <c r="M55" s="17">
        <f t="shared" si="12"/>
        <v>193</v>
      </c>
      <c r="N55" s="86">
        <v>7</v>
      </c>
      <c r="O55" s="3"/>
      <c r="P55" s="3"/>
      <c r="Q55" s="3"/>
      <c r="R55" s="3"/>
    </row>
    <row r="56" spans="1:18" ht="17.55" customHeight="1" x14ac:dyDescent="0.3">
      <c r="A56" s="1">
        <f t="shared" si="4"/>
        <v>43712</v>
      </c>
      <c r="B56" s="2" t="s">
        <v>79</v>
      </c>
      <c r="C56" s="33">
        <v>12</v>
      </c>
      <c r="D56" s="50" t="s">
        <v>80</v>
      </c>
      <c r="E56" s="16">
        <v>0</v>
      </c>
      <c r="F56" s="16">
        <v>0</v>
      </c>
      <c r="G56" s="16">
        <v>0</v>
      </c>
      <c r="H56" s="83">
        <f t="shared" si="11"/>
        <v>0</v>
      </c>
      <c r="I56" s="105">
        <f>H56+'03.09'!I56</f>
        <v>135</v>
      </c>
      <c r="J56" s="16"/>
      <c r="K56" s="16"/>
      <c r="L56" s="16">
        <v>0</v>
      </c>
      <c r="M56" s="17">
        <f t="shared" si="12"/>
        <v>133</v>
      </c>
      <c r="N56" s="86">
        <v>2</v>
      </c>
      <c r="O56" s="3"/>
      <c r="P56" s="3"/>
      <c r="Q56" s="3"/>
      <c r="R56" s="3"/>
    </row>
    <row r="57" spans="1:18" ht="17.55" customHeight="1" x14ac:dyDescent="0.3">
      <c r="A57" s="1">
        <f t="shared" si="4"/>
        <v>43712</v>
      </c>
      <c r="B57" s="2" t="s">
        <v>81</v>
      </c>
      <c r="C57" s="33">
        <v>13</v>
      </c>
      <c r="D57" s="50" t="s">
        <v>82</v>
      </c>
      <c r="E57" s="16">
        <v>2</v>
      </c>
      <c r="F57" s="16">
        <v>0</v>
      </c>
      <c r="G57" s="16">
        <v>0</v>
      </c>
      <c r="H57" s="83">
        <f t="shared" si="11"/>
        <v>2</v>
      </c>
      <c r="I57" s="105">
        <f>H57+'03.09'!I57</f>
        <v>599</v>
      </c>
      <c r="J57" s="16">
        <v>4</v>
      </c>
      <c r="K57" s="16">
        <v>3</v>
      </c>
      <c r="L57" s="16">
        <v>0</v>
      </c>
      <c r="M57" s="17">
        <f t="shared" si="12"/>
        <v>579</v>
      </c>
      <c r="N57" s="86">
        <v>16</v>
      </c>
      <c r="O57" s="3"/>
      <c r="P57" s="3"/>
      <c r="Q57" s="3"/>
      <c r="R57" s="3"/>
    </row>
    <row r="58" spans="1:18" ht="17.55" customHeight="1" x14ac:dyDescent="0.3">
      <c r="A58" s="1">
        <f t="shared" si="4"/>
        <v>43712</v>
      </c>
      <c r="B58" s="2" t="s">
        <v>83</v>
      </c>
      <c r="C58" s="33">
        <v>14</v>
      </c>
      <c r="D58" s="50" t="s">
        <v>84</v>
      </c>
      <c r="E58" s="16">
        <v>7</v>
      </c>
      <c r="F58" s="16">
        <v>0</v>
      </c>
      <c r="G58" s="16">
        <v>0</v>
      </c>
      <c r="H58" s="83">
        <f t="shared" si="11"/>
        <v>7</v>
      </c>
      <c r="I58" s="105">
        <f>H58+'03.09'!I58</f>
        <v>1230</v>
      </c>
      <c r="J58" s="16">
        <v>6</v>
      </c>
      <c r="K58" s="16">
        <v>3</v>
      </c>
      <c r="L58" s="16">
        <v>2</v>
      </c>
      <c r="M58" s="17">
        <f t="shared" si="12"/>
        <v>1183</v>
      </c>
      <c r="N58" s="86">
        <v>41</v>
      </c>
      <c r="O58" s="3"/>
      <c r="P58" s="3"/>
      <c r="Q58" s="3"/>
      <c r="R58" s="3"/>
    </row>
    <row r="59" spans="1:18" ht="17.55" customHeight="1" x14ac:dyDescent="0.3">
      <c r="A59" s="1">
        <f t="shared" si="4"/>
        <v>43712</v>
      </c>
      <c r="B59" s="2" t="s">
        <v>85</v>
      </c>
      <c r="C59" s="33">
        <v>15</v>
      </c>
      <c r="D59" s="50" t="s">
        <v>86</v>
      </c>
      <c r="E59" s="16">
        <v>3</v>
      </c>
      <c r="F59" s="16">
        <v>0</v>
      </c>
      <c r="G59" s="16">
        <v>0</v>
      </c>
      <c r="H59" s="83">
        <f t="shared" si="11"/>
        <v>3</v>
      </c>
      <c r="I59" s="105">
        <f>H59+'03.09'!I59</f>
        <v>693</v>
      </c>
      <c r="J59" s="16">
        <v>8</v>
      </c>
      <c r="K59" s="16">
        <v>6</v>
      </c>
      <c r="L59" s="16">
        <v>6</v>
      </c>
      <c r="M59" s="17">
        <f t="shared" si="12"/>
        <v>666</v>
      </c>
      <c r="N59" s="86">
        <v>19</v>
      </c>
      <c r="O59" s="3"/>
      <c r="P59" s="3"/>
      <c r="Q59" s="3"/>
      <c r="R59" s="3"/>
    </row>
    <row r="60" spans="1:18" ht="17.55" customHeight="1" x14ac:dyDescent="0.3">
      <c r="A60" s="1">
        <f t="shared" si="4"/>
        <v>43712</v>
      </c>
      <c r="B60" s="2" t="s">
        <v>87</v>
      </c>
      <c r="C60" s="33">
        <v>16</v>
      </c>
      <c r="D60" s="50" t="s">
        <v>88</v>
      </c>
      <c r="E60" s="16">
        <v>0</v>
      </c>
      <c r="F60" s="16">
        <v>0</v>
      </c>
      <c r="G60" s="16">
        <v>0</v>
      </c>
      <c r="H60" s="83">
        <f t="shared" si="11"/>
        <v>0</v>
      </c>
      <c r="I60" s="105">
        <f>H60+'03.09'!I60</f>
        <v>323</v>
      </c>
      <c r="J60" s="16"/>
      <c r="K60" s="16"/>
      <c r="L60" s="16">
        <v>0</v>
      </c>
      <c r="M60" s="17">
        <f t="shared" si="12"/>
        <v>312</v>
      </c>
      <c r="N60" s="86">
        <v>11</v>
      </c>
      <c r="O60" s="3"/>
      <c r="P60" s="3"/>
      <c r="Q60" s="3"/>
      <c r="R60" s="3"/>
    </row>
    <row r="61" spans="1:18" ht="17.55" customHeight="1" x14ac:dyDescent="0.3">
      <c r="A61" s="1">
        <f t="shared" si="4"/>
        <v>43712</v>
      </c>
      <c r="B61" s="2" t="s">
        <v>89</v>
      </c>
      <c r="C61" s="33">
        <v>17</v>
      </c>
      <c r="D61" s="52" t="s">
        <v>90</v>
      </c>
      <c r="E61" s="16">
        <v>5</v>
      </c>
      <c r="F61" s="16">
        <v>0</v>
      </c>
      <c r="G61" s="16">
        <v>0</v>
      </c>
      <c r="H61" s="83">
        <f t="shared" si="11"/>
        <v>5</v>
      </c>
      <c r="I61" s="105">
        <f>H61+'03.09'!I61</f>
        <v>410</v>
      </c>
      <c r="J61" s="16"/>
      <c r="K61" s="16"/>
      <c r="L61" s="16">
        <v>0</v>
      </c>
      <c r="M61" s="17">
        <f t="shared" si="12"/>
        <v>395</v>
      </c>
      <c r="N61" s="86">
        <v>15</v>
      </c>
      <c r="O61" s="3"/>
      <c r="P61" s="3"/>
      <c r="Q61" s="3"/>
      <c r="R61" s="3"/>
    </row>
    <row r="62" spans="1:18" ht="17.55" customHeight="1" x14ac:dyDescent="0.3">
      <c r="A62" s="1">
        <f t="shared" si="4"/>
        <v>43712</v>
      </c>
      <c r="B62" s="2" t="s">
        <v>91</v>
      </c>
      <c r="C62" s="33">
        <v>18</v>
      </c>
      <c r="D62" s="50" t="s">
        <v>92</v>
      </c>
      <c r="E62" s="16">
        <v>5</v>
      </c>
      <c r="F62" s="16">
        <v>0</v>
      </c>
      <c r="G62" s="16">
        <v>0</v>
      </c>
      <c r="H62" s="83">
        <f t="shared" si="11"/>
        <v>5</v>
      </c>
      <c r="I62" s="105">
        <f>H62+'03.09'!I62</f>
        <v>789</v>
      </c>
      <c r="J62" s="16"/>
      <c r="K62" s="16"/>
      <c r="L62" s="16">
        <v>0</v>
      </c>
      <c r="M62" s="17">
        <f t="shared" si="12"/>
        <v>767</v>
      </c>
      <c r="N62" s="86">
        <v>22</v>
      </c>
      <c r="O62" s="3"/>
      <c r="P62" s="3"/>
      <c r="Q62" s="3"/>
      <c r="R62" s="3"/>
    </row>
    <row r="63" spans="1:18" ht="17.55" customHeight="1" x14ac:dyDescent="0.3">
      <c r="A63" s="1">
        <f t="shared" si="4"/>
        <v>43712</v>
      </c>
      <c r="B63" s="2" t="s">
        <v>93</v>
      </c>
      <c r="C63" s="33">
        <v>19</v>
      </c>
      <c r="D63" s="50" t="s">
        <v>94</v>
      </c>
      <c r="E63" s="16">
        <v>6</v>
      </c>
      <c r="F63" s="16">
        <v>0</v>
      </c>
      <c r="G63" s="16">
        <v>0</v>
      </c>
      <c r="H63" s="83">
        <f t="shared" si="11"/>
        <v>6</v>
      </c>
      <c r="I63" s="105">
        <f>H63+'03.09'!I63</f>
        <v>729</v>
      </c>
      <c r="J63" s="16">
        <v>5</v>
      </c>
      <c r="K63" s="16">
        <v>3</v>
      </c>
      <c r="L63" s="16">
        <v>3</v>
      </c>
      <c r="M63" s="17">
        <f t="shared" si="12"/>
        <v>701</v>
      </c>
      <c r="N63" s="86">
        <v>23</v>
      </c>
      <c r="O63" s="3"/>
      <c r="P63" s="3"/>
      <c r="Q63" s="3"/>
      <c r="R63" s="3"/>
    </row>
    <row r="64" spans="1:18" ht="17.55" customHeight="1" x14ac:dyDescent="0.3">
      <c r="A64" s="1">
        <f t="shared" si="4"/>
        <v>43712</v>
      </c>
      <c r="B64" s="2" t="s">
        <v>95</v>
      </c>
      <c r="C64" s="33">
        <v>20</v>
      </c>
      <c r="D64" s="50" t="s">
        <v>96</v>
      </c>
      <c r="E64" s="16">
        <v>5</v>
      </c>
      <c r="F64" s="16">
        <v>0</v>
      </c>
      <c r="G64" s="16">
        <v>0</v>
      </c>
      <c r="H64" s="83">
        <f t="shared" si="11"/>
        <v>5</v>
      </c>
      <c r="I64" s="105">
        <f>H64+'03.09'!I64</f>
        <v>884</v>
      </c>
      <c r="J64" s="16"/>
      <c r="K64" s="16"/>
      <c r="L64" s="16">
        <v>0</v>
      </c>
      <c r="M64" s="17">
        <f t="shared" si="12"/>
        <v>846</v>
      </c>
      <c r="N64" s="86">
        <v>38</v>
      </c>
      <c r="O64" s="3"/>
      <c r="P64" s="3"/>
      <c r="Q64" s="3"/>
      <c r="R64" s="3"/>
    </row>
    <row r="65" spans="1:18" ht="17.55" customHeight="1" x14ac:dyDescent="0.3">
      <c r="A65" s="1">
        <f t="shared" si="4"/>
        <v>43712</v>
      </c>
      <c r="B65" s="2" t="s">
        <v>97</v>
      </c>
      <c r="C65" s="33">
        <v>21</v>
      </c>
      <c r="D65" s="50" t="s">
        <v>98</v>
      </c>
      <c r="E65" s="16">
        <v>4</v>
      </c>
      <c r="F65" s="16">
        <v>0</v>
      </c>
      <c r="G65" s="16">
        <v>0</v>
      </c>
      <c r="H65" s="83">
        <f t="shared" si="11"/>
        <v>4</v>
      </c>
      <c r="I65" s="105">
        <f>H65+'03.09'!I65</f>
        <v>455</v>
      </c>
      <c r="J65" s="16">
        <v>4</v>
      </c>
      <c r="K65" s="16">
        <v>3</v>
      </c>
      <c r="L65" s="16">
        <v>3</v>
      </c>
      <c r="M65" s="17">
        <f t="shared" si="12"/>
        <v>439</v>
      </c>
      <c r="N65" s="86">
        <v>12</v>
      </c>
      <c r="O65" s="3"/>
      <c r="P65" s="3"/>
      <c r="Q65" s="3"/>
      <c r="R65" s="3"/>
    </row>
    <row r="66" spans="1:18" ht="17.55" customHeight="1" x14ac:dyDescent="0.3">
      <c r="A66" s="1">
        <f t="shared" si="4"/>
        <v>43712</v>
      </c>
      <c r="B66" s="2" t="s">
        <v>99</v>
      </c>
      <c r="C66" s="33">
        <v>22</v>
      </c>
      <c r="D66" s="50" t="s">
        <v>100</v>
      </c>
      <c r="E66" s="16">
        <v>0</v>
      </c>
      <c r="F66" s="16">
        <v>0</v>
      </c>
      <c r="G66" s="16">
        <v>0</v>
      </c>
      <c r="H66" s="83">
        <f t="shared" si="11"/>
        <v>0</v>
      </c>
      <c r="I66" s="105">
        <f>H66+'03.09'!I66</f>
        <v>301</v>
      </c>
      <c r="J66" s="16">
        <v>7</v>
      </c>
      <c r="K66" s="16">
        <v>6</v>
      </c>
      <c r="L66" s="16">
        <v>3</v>
      </c>
      <c r="M66" s="17">
        <f t="shared" si="12"/>
        <v>292</v>
      </c>
      <c r="N66" s="86">
        <v>2</v>
      </c>
      <c r="O66" s="3"/>
      <c r="P66" s="3"/>
      <c r="Q66" s="3"/>
      <c r="R66" s="3"/>
    </row>
    <row r="67" spans="1:18" ht="17.55" customHeight="1" x14ac:dyDescent="0.3">
      <c r="A67" s="1">
        <f t="shared" si="4"/>
        <v>43712</v>
      </c>
      <c r="B67" s="2" t="s">
        <v>101</v>
      </c>
      <c r="C67" s="33">
        <v>23</v>
      </c>
      <c r="D67" s="50" t="s">
        <v>102</v>
      </c>
      <c r="E67" s="16">
        <v>3</v>
      </c>
      <c r="F67" s="16">
        <v>0</v>
      </c>
      <c r="G67" s="16">
        <v>0</v>
      </c>
      <c r="H67" s="83">
        <f t="shared" si="11"/>
        <v>3</v>
      </c>
      <c r="I67" s="105">
        <f>H67+'03.09'!I67</f>
        <v>623</v>
      </c>
      <c r="J67" s="16">
        <v>5</v>
      </c>
      <c r="K67" s="16">
        <v>4</v>
      </c>
      <c r="L67" s="16">
        <v>4</v>
      </c>
      <c r="M67" s="17">
        <f t="shared" si="12"/>
        <v>604</v>
      </c>
      <c r="N67" s="86">
        <v>14</v>
      </c>
      <c r="O67" s="3"/>
      <c r="P67" s="3"/>
      <c r="Q67" s="3"/>
      <c r="R67" s="3"/>
    </row>
    <row r="68" spans="1:18" ht="17.55" customHeight="1" x14ac:dyDescent="0.3">
      <c r="A68" s="1">
        <f t="shared" si="4"/>
        <v>43712</v>
      </c>
      <c r="B68" s="2" t="s">
        <v>103</v>
      </c>
      <c r="C68" s="33">
        <v>24</v>
      </c>
      <c r="D68" s="50" t="s">
        <v>104</v>
      </c>
      <c r="E68" s="16">
        <v>1</v>
      </c>
      <c r="F68" s="16">
        <v>0</v>
      </c>
      <c r="G68" s="16">
        <v>0</v>
      </c>
      <c r="H68" s="83">
        <f t="shared" si="11"/>
        <v>1</v>
      </c>
      <c r="I68" s="105">
        <f>H68+'03.09'!I68</f>
        <v>343</v>
      </c>
      <c r="J68" s="16">
        <v>2</v>
      </c>
      <c r="K68" s="16">
        <v>2</v>
      </c>
      <c r="L68" s="16">
        <v>0</v>
      </c>
      <c r="M68" s="17">
        <f t="shared" si="12"/>
        <v>330</v>
      </c>
      <c r="N68" s="86">
        <v>11</v>
      </c>
      <c r="O68" s="3"/>
      <c r="P68" s="3"/>
      <c r="Q68" s="3"/>
      <c r="R68" s="3"/>
    </row>
    <row r="69" spans="1:18" ht="17.55" customHeight="1" x14ac:dyDescent="0.3">
      <c r="A69" s="1">
        <f t="shared" si="4"/>
        <v>43712</v>
      </c>
      <c r="B69" s="2" t="s">
        <v>105</v>
      </c>
      <c r="C69" s="33">
        <v>25</v>
      </c>
      <c r="D69" s="50" t="s">
        <v>106</v>
      </c>
      <c r="E69" s="16">
        <v>7</v>
      </c>
      <c r="F69" s="16">
        <v>0</v>
      </c>
      <c r="G69" s="16">
        <v>0</v>
      </c>
      <c r="H69" s="83">
        <f t="shared" si="11"/>
        <v>7</v>
      </c>
      <c r="I69" s="105">
        <f>H69+'03.09'!I69</f>
        <v>682</v>
      </c>
      <c r="J69" s="16">
        <v>2</v>
      </c>
      <c r="K69" s="16">
        <v>1</v>
      </c>
      <c r="L69" s="16">
        <v>0</v>
      </c>
      <c r="M69" s="17">
        <f t="shared" si="12"/>
        <v>637</v>
      </c>
      <c r="N69" s="86">
        <v>43</v>
      </c>
      <c r="O69" s="3"/>
      <c r="P69" s="3"/>
      <c r="Q69" s="3"/>
      <c r="R69" s="3"/>
    </row>
    <row r="70" spans="1:18" ht="17.55" customHeight="1" x14ac:dyDescent="0.3">
      <c r="A70" s="1">
        <f t="shared" si="4"/>
        <v>43712</v>
      </c>
      <c r="B70" s="2" t="s">
        <v>107</v>
      </c>
      <c r="C70" s="33">
        <v>26</v>
      </c>
      <c r="D70" s="50" t="s">
        <v>108</v>
      </c>
      <c r="E70" s="16">
        <v>8</v>
      </c>
      <c r="F70" s="16">
        <v>0</v>
      </c>
      <c r="G70" s="16">
        <v>0</v>
      </c>
      <c r="H70" s="83">
        <f t="shared" si="11"/>
        <v>8</v>
      </c>
      <c r="I70" s="105">
        <f>H70+'03.09'!I70</f>
        <v>688</v>
      </c>
      <c r="J70" s="16">
        <v>2</v>
      </c>
      <c r="K70" s="16">
        <v>2</v>
      </c>
      <c r="L70" s="16">
        <v>0</v>
      </c>
      <c r="M70" s="17">
        <f t="shared" si="12"/>
        <v>668</v>
      </c>
      <c r="N70" s="86">
        <v>18</v>
      </c>
      <c r="O70" s="3"/>
      <c r="P70" s="3"/>
      <c r="Q70" s="3"/>
      <c r="R70" s="3"/>
    </row>
    <row r="71" spans="1:18" ht="17.55" customHeight="1" x14ac:dyDescent="0.3">
      <c r="A71" s="1">
        <f t="shared" si="4"/>
        <v>43712</v>
      </c>
      <c r="B71" s="2" t="s">
        <v>109</v>
      </c>
      <c r="C71" s="33">
        <v>27</v>
      </c>
      <c r="D71" s="50" t="s">
        <v>110</v>
      </c>
      <c r="E71" s="16">
        <v>3</v>
      </c>
      <c r="F71" s="16">
        <v>0</v>
      </c>
      <c r="G71" s="16">
        <v>0</v>
      </c>
      <c r="H71" s="83">
        <f t="shared" si="11"/>
        <v>3</v>
      </c>
      <c r="I71" s="105">
        <f>H71+'03.09'!I71</f>
        <v>729</v>
      </c>
      <c r="J71" s="16"/>
      <c r="K71" s="16"/>
      <c r="L71" s="16">
        <v>0</v>
      </c>
      <c r="M71" s="17">
        <f t="shared" si="12"/>
        <v>714</v>
      </c>
      <c r="N71" s="86">
        <v>15</v>
      </c>
      <c r="O71" s="3"/>
      <c r="P71" s="3"/>
      <c r="Q71" s="3"/>
      <c r="R71" s="3"/>
    </row>
    <row r="72" spans="1:18" ht="17.55" customHeight="1" x14ac:dyDescent="0.3">
      <c r="A72" s="1">
        <f t="shared" si="4"/>
        <v>43712</v>
      </c>
      <c r="B72" s="2" t="s">
        <v>111</v>
      </c>
      <c r="C72" s="33">
        <v>28</v>
      </c>
      <c r="D72" s="50" t="s">
        <v>112</v>
      </c>
      <c r="E72" s="16">
        <v>4</v>
      </c>
      <c r="F72" s="16">
        <v>0</v>
      </c>
      <c r="G72" s="16">
        <v>0</v>
      </c>
      <c r="H72" s="83">
        <f t="shared" si="11"/>
        <v>4</v>
      </c>
      <c r="I72" s="105">
        <f>H72+'03.09'!I72</f>
        <v>251</v>
      </c>
      <c r="J72" s="16"/>
      <c r="K72" s="16"/>
      <c r="L72" s="16">
        <v>0</v>
      </c>
      <c r="M72" s="17">
        <f t="shared" si="12"/>
        <v>239</v>
      </c>
      <c r="N72" s="86">
        <v>12</v>
      </c>
      <c r="O72" s="3"/>
      <c r="P72" s="3"/>
      <c r="Q72" s="3"/>
      <c r="R72" s="3"/>
    </row>
    <row r="73" spans="1:18" ht="17.55" customHeight="1" x14ac:dyDescent="0.3">
      <c r="A73" s="1">
        <f t="shared" si="4"/>
        <v>43712</v>
      </c>
      <c r="B73" s="2" t="s">
        <v>113</v>
      </c>
      <c r="C73" s="33">
        <v>29</v>
      </c>
      <c r="D73" s="50" t="s">
        <v>114</v>
      </c>
      <c r="E73" s="16">
        <v>3</v>
      </c>
      <c r="F73" s="16">
        <v>0</v>
      </c>
      <c r="G73" s="16">
        <v>0</v>
      </c>
      <c r="H73" s="83">
        <f t="shared" si="11"/>
        <v>3</v>
      </c>
      <c r="I73" s="105">
        <f>H73+'03.09'!I73</f>
        <v>366</v>
      </c>
      <c r="J73" s="16">
        <v>3</v>
      </c>
      <c r="K73" s="16">
        <v>1</v>
      </c>
      <c r="L73" s="16">
        <v>1</v>
      </c>
      <c r="M73" s="17">
        <f t="shared" si="12"/>
        <v>356</v>
      </c>
      <c r="N73" s="86">
        <v>7</v>
      </c>
      <c r="O73" s="3"/>
      <c r="P73" s="3"/>
      <c r="Q73" s="3"/>
      <c r="R73" s="3"/>
    </row>
    <row r="74" spans="1:18" ht="17.55" customHeight="1" x14ac:dyDescent="0.3">
      <c r="A74" s="1">
        <f t="shared" si="4"/>
        <v>43712</v>
      </c>
      <c r="B74" s="2" t="s">
        <v>123</v>
      </c>
      <c r="C74" s="53">
        <v>30</v>
      </c>
      <c r="D74" s="54" t="s">
        <v>124</v>
      </c>
      <c r="E74" s="18">
        <v>0</v>
      </c>
      <c r="F74" s="18">
        <v>0</v>
      </c>
      <c r="G74" s="18">
        <v>0</v>
      </c>
      <c r="H74" s="84">
        <f t="shared" si="11"/>
        <v>0</v>
      </c>
      <c r="I74" s="106">
        <f>H74+'03.09'!I74</f>
        <v>8</v>
      </c>
      <c r="J74" s="18">
        <v>8</v>
      </c>
      <c r="K74" s="18">
        <v>4</v>
      </c>
      <c r="L74" s="18">
        <v>1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43712</v>
      </c>
      <c r="B75" s="2">
        <v>1</v>
      </c>
      <c r="C75" s="29"/>
      <c r="D75" s="22" t="s">
        <v>117</v>
      </c>
      <c r="E75" s="23">
        <f>SUM(E45:E74)</f>
        <v>97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97</v>
      </c>
      <c r="I75" s="23">
        <f t="shared" si="13"/>
        <v>17687</v>
      </c>
      <c r="J75" s="23">
        <f t="shared" si="13"/>
        <v>94</v>
      </c>
      <c r="K75" s="23">
        <f t="shared" si="13"/>
        <v>66</v>
      </c>
      <c r="L75" s="23">
        <f t="shared" si="13"/>
        <v>44</v>
      </c>
      <c r="M75" s="23">
        <f t="shared" si="13"/>
        <v>17075</v>
      </c>
      <c r="N75" s="23">
        <f t="shared" si="13"/>
        <v>518</v>
      </c>
      <c r="O75" s="3"/>
      <c r="P75" s="3"/>
      <c r="Q75" s="3"/>
      <c r="R75" s="3"/>
    </row>
    <row r="76" spans="1:18" ht="17.55" customHeight="1" x14ac:dyDescent="0.3">
      <c r="A76" s="1">
        <f t="shared" si="4"/>
        <v>43712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43712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43712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43712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43712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43712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43712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43712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43712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43712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43712</v>
      </c>
      <c r="B86" s="2">
        <v>1</v>
      </c>
      <c r="E86" s="30"/>
    </row>
    <row r="87" spans="1:14" x14ac:dyDescent="0.3">
      <c r="A87" s="1">
        <f t="shared" si="4"/>
        <v>43712</v>
      </c>
      <c r="B87" s="2">
        <v>1</v>
      </c>
      <c r="E87" s="30"/>
    </row>
    <row r="88" spans="1:14" x14ac:dyDescent="0.3">
      <c r="A88" s="1">
        <f t="shared" si="4"/>
        <v>43712</v>
      </c>
      <c r="B88" s="2">
        <v>1</v>
      </c>
      <c r="E88" s="30"/>
    </row>
    <row r="89" spans="1:14" x14ac:dyDescent="0.3">
      <c r="A89" s="1">
        <f t="shared" ref="A89" si="14">$N$3</f>
        <v>43712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T93"/>
  <sheetViews>
    <sheetView view="pageBreakPreview" topLeftCell="C1" zoomScale="80" zoomScaleNormal="80" zoomScaleSheetLayoutView="80" workbookViewId="0">
      <selection activeCell="J45" sqref="J45:L74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43711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43711</v>
      </c>
      <c r="B2" s="2">
        <v>1</v>
      </c>
      <c r="C2" s="75"/>
      <c r="D2" s="75"/>
      <c r="E2" s="75"/>
      <c r="F2" s="75"/>
      <c r="G2" s="75"/>
      <c r="H2" s="75"/>
      <c r="I2" s="75"/>
      <c r="J2" s="75"/>
      <c r="K2" s="75"/>
      <c r="L2" s="75"/>
      <c r="M2" s="41"/>
      <c r="N2" s="75"/>
    </row>
    <row r="3" spans="1:20" ht="17.399999999999999" x14ac:dyDescent="0.3">
      <c r="A3" s="1">
        <f t="shared" si="0"/>
        <v>43711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43711</v>
      </c>
      <c r="O3" s="3"/>
      <c r="P3" s="3"/>
      <c r="Q3" s="3"/>
      <c r="R3" s="3"/>
    </row>
    <row r="4" spans="1:20" ht="17.399999999999999" x14ac:dyDescent="0.3">
      <c r="A4" s="1">
        <f t="shared" si="0"/>
        <v>43711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43711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43711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43711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43711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43711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783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3746</v>
      </c>
      <c r="O9" s="3"/>
      <c r="P9" s="3"/>
      <c r="Q9" s="40" t="str">
        <f>"24 N›Uvq ?? msL¨v = "&amp;H36</f>
        <v>24 N›Uvq ?? msL¨v = 783</v>
      </c>
    </row>
    <row r="10" spans="1:20" ht="57.6" x14ac:dyDescent="0.3">
      <c r="A10" s="1">
        <f t="shared" si="0"/>
        <v>43711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76" t="s">
        <v>142</v>
      </c>
      <c r="I10" s="65" t="str">
        <f>"me©‡gvU fwZ©
= "&amp;I36</f>
        <v>me©‡gvU fwZ©
= 72745</v>
      </c>
      <c r="J10" s="65" t="str">
        <f>"ch©v‡jvPbvi Rb¨ †cÖwiZ g„„Zz¨ 
= "&amp;J36</f>
        <v>ch©v‡jvPbvi Rb¨ †cÖwiZ g„„Zz¨ 
= 188</v>
      </c>
      <c r="K10" s="65" t="str">
        <f>"ch©v‡jvPbv m¤úbœK…Z g„„Zz¨ 
= "&amp;K36</f>
        <v>ch©v‡jvPbv m¤úbœK…Z g„„Zz¨ 
= 96</v>
      </c>
      <c r="L10" s="65" t="str">
        <f>"wbwðZ g„„Zz¨ 
= "&amp;L36</f>
        <v>wbwðZ g„„Zz¨ 
= 57</v>
      </c>
      <c r="M10" s="65" t="str">
        <f>"QvocÎ cÖvß †ivMx
 = "&amp;M36</f>
        <v>QvocÎ cÖvß †ivMx
 = 68811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43711</v>
      </c>
      <c r="B11" s="2" t="s">
        <v>9</v>
      </c>
      <c r="C11" s="12">
        <v>1</v>
      </c>
      <c r="D11" s="57" t="s">
        <v>10</v>
      </c>
      <c r="E11" s="13">
        <v>64</v>
      </c>
      <c r="F11" s="13">
        <v>0</v>
      </c>
      <c r="G11" s="13">
        <v>0</v>
      </c>
      <c r="H11" s="82">
        <f>SUM(E11:G11)</f>
        <v>64</v>
      </c>
      <c r="I11" s="104">
        <f>H11+'02.09'!I11</f>
        <v>6525</v>
      </c>
      <c r="J11" s="13">
        <v>23</v>
      </c>
      <c r="K11" s="13">
        <v>8</v>
      </c>
      <c r="L11" s="13">
        <v>3</v>
      </c>
      <c r="M11" s="14">
        <f t="shared" ref="M11:M23" si="1">I11-N11-J11</f>
        <v>6089</v>
      </c>
      <c r="N11" s="85">
        <v>413</v>
      </c>
      <c r="O11" s="3"/>
      <c r="P11" s="3"/>
      <c r="Q11" s="3"/>
      <c r="R11" s="3"/>
    </row>
    <row r="12" spans="1:20" x14ac:dyDescent="0.3">
      <c r="A12" s="1">
        <f t="shared" si="0"/>
        <v>43711</v>
      </c>
      <c r="B12" s="2" t="s">
        <v>11</v>
      </c>
      <c r="C12" s="15">
        <v>2</v>
      </c>
      <c r="D12" s="59" t="s">
        <v>144</v>
      </c>
      <c r="E12" s="16">
        <v>64</v>
      </c>
      <c r="F12" s="16">
        <v>0</v>
      </c>
      <c r="G12" s="16">
        <v>0</v>
      </c>
      <c r="H12" s="83">
        <f t="shared" ref="H12:H23" si="2">SUM(E12:G12)</f>
        <v>64</v>
      </c>
      <c r="I12" s="105">
        <f>H12+'02.09'!I12</f>
        <v>3660</v>
      </c>
      <c r="J12" s="16">
        <v>2</v>
      </c>
      <c r="K12" s="16">
        <v>0</v>
      </c>
      <c r="L12" s="16">
        <v>0</v>
      </c>
      <c r="M12" s="17">
        <f t="shared" si="1"/>
        <v>3363</v>
      </c>
      <c r="N12" s="86">
        <v>295</v>
      </c>
      <c r="O12" s="3"/>
      <c r="P12" s="3"/>
      <c r="Q12" s="3"/>
      <c r="R12" s="3"/>
    </row>
    <row r="13" spans="1:20" x14ac:dyDescent="0.3">
      <c r="A13" s="1">
        <f t="shared" si="0"/>
        <v>43711</v>
      </c>
      <c r="B13" s="2" t="s">
        <v>12</v>
      </c>
      <c r="C13" s="15">
        <v>3</v>
      </c>
      <c r="D13" s="59" t="s">
        <v>13</v>
      </c>
      <c r="E13" s="16">
        <v>16</v>
      </c>
      <c r="F13" s="16">
        <v>0</v>
      </c>
      <c r="G13" s="16">
        <v>0</v>
      </c>
      <c r="H13" s="83">
        <f t="shared" si="2"/>
        <v>16</v>
      </c>
      <c r="I13" s="105">
        <f>H13+'02.09'!I13</f>
        <v>1220</v>
      </c>
      <c r="J13" s="16">
        <v>10</v>
      </c>
      <c r="K13" s="16">
        <v>4</v>
      </c>
      <c r="L13" s="16">
        <v>4</v>
      </c>
      <c r="M13" s="17">
        <f t="shared" si="1"/>
        <v>1132</v>
      </c>
      <c r="N13" s="86">
        <v>78</v>
      </c>
      <c r="O13" s="3"/>
      <c r="Q13" s="3"/>
      <c r="R13" s="3"/>
    </row>
    <row r="14" spans="1:20" x14ac:dyDescent="0.3">
      <c r="A14" s="1">
        <f t="shared" si="0"/>
        <v>43711</v>
      </c>
      <c r="B14" s="2" t="s">
        <v>14</v>
      </c>
      <c r="C14" s="15">
        <v>4</v>
      </c>
      <c r="D14" s="59" t="s">
        <v>145</v>
      </c>
      <c r="E14" s="16">
        <v>34</v>
      </c>
      <c r="F14" s="16">
        <v>0</v>
      </c>
      <c r="G14" s="16">
        <v>0</v>
      </c>
      <c r="H14" s="83">
        <f t="shared" si="2"/>
        <v>34</v>
      </c>
      <c r="I14" s="105">
        <f>H14+'02.09'!I14</f>
        <v>2891</v>
      </c>
      <c r="J14" s="16">
        <v>7</v>
      </c>
      <c r="K14" s="16">
        <v>3</v>
      </c>
      <c r="L14" s="16">
        <v>0</v>
      </c>
      <c r="M14" s="17">
        <f t="shared" si="1"/>
        <v>2686</v>
      </c>
      <c r="N14" s="86">
        <v>198</v>
      </c>
      <c r="O14" s="3"/>
      <c r="P14" s="3"/>
      <c r="Q14" s="3"/>
      <c r="R14" s="3"/>
    </row>
    <row r="15" spans="1:20" ht="17.399999999999999" x14ac:dyDescent="0.3">
      <c r="A15" s="1">
        <f t="shared" si="0"/>
        <v>43711</v>
      </c>
      <c r="B15" s="2" t="s">
        <v>19</v>
      </c>
      <c r="C15" s="15">
        <v>5</v>
      </c>
      <c r="D15" s="59" t="s">
        <v>20</v>
      </c>
      <c r="E15" s="16">
        <v>13</v>
      </c>
      <c r="F15" s="16">
        <v>0</v>
      </c>
      <c r="G15" s="16">
        <v>0</v>
      </c>
      <c r="H15" s="83">
        <f t="shared" si="2"/>
        <v>13</v>
      </c>
      <c r="I15" s="105">
        <f>H15+'02.09'!I15</f>
        <v>1210</v>
      </c>
      <c r="J15" s="16">
        <v>3</v>
      </c>
      <c r="K15" s="16">
        <v>0</v>
      </c>
      <c r="L15" s="16">
        <v>0</v>
      </c>
      <c r="M15" s="17">
        <f t="shared" si="1"/>
        <v>1127</v>
      </c>
      <c r="N15" s="86">
        <v>80</v>
      </c>
      <c r="O15" s="3"/>
      <c r="P15" s="3"/>
      <c r="Q15" s="3"/>
      <c r="R15" s="3"/>
    </row>
    <row r="16" spans="1:20" ht="17.399999999999999" x14ac:dyDescent="0.3">
      <c r="A16" s="1">
        <f t="shared" si="0"/>
        <v>43711</v>
      </c>
      <c r="B16" s="2" t="s">
        <v>21</v>
      </c>
      <c r="C16" s="15">
        <v>6</v>
      </c>
      <c r="D16" s="61" t="s">
        <v>22</v>
      </c>
      <c r="E16" s="16">
        <v>6</v>
      </c>
      <c r="F16" s="16">
        <v>0</v>
      </c>
      <c r="G16" s="16">
        <v>0</v>
      </c>
      <c r="H16" s="83">
        <f t="shared" si="2"/>
        <v>6</v>
      </c>
      <c r="I16" s="105">
        <f>H16+'02.09'!I16</f>
        <v>927</v>
      </c>
      <c r="J16" s="16"/>
      <c r="K16" s="16"/>
      <c r="L16" s="16">
        <v>0</v>
      </c>
      <c r="M16" s="17">
        <f t="shared" si="1"/>
        <v>891</v>
      </c>
      <c r="N16" s="86">
        <v>36</v>
      </c>
      <c r="O16" s="3"/>
      <c r="P16" s="3"/>
      <c r="Q16" s="3"/>
      <c r="R16" s="3"/>
    </row>
    <row r="17" spans="1:18" x14ac:dyDescent="0.3">
      <c r="A17" s="1">
        <f t="shared" si="0"/>
        <v>43711</v>
      </c>
      <c r="B17" s="2" t="s">
        <v>23</v>
      </c>
      <c r="C17" s="15">
        <v>7</v>
      </c>
      <c r="D17" s="61" t="s">
        <v>24</v>
      </c>
      <c r="E17" s="16">
        <v>25</v>
      </c>
      <c r="F17" s="16">
        <v>0</v>
      </c>
      <c r="G17" s="16">
        <v>0</v>
      </c>
      <c r="H17" s="83">
        <f t="shared" si="2"/>
        <v>25</v>
      </c>
      <c r="I17" s="105">
        <f>H17+'02.09'!I17</f>
        <v>3259</v>
      </c>
      <c r="J17" s="16">
        <v>15</v>
      </c>
      <c r="K17" s="16">
        <v>3</v>
      </c>
      <c r="L17" s="16">
        <v>1</v>
      </c>
      <c r="M17" s="17">
        <f t="shared" si="1"/>
        <v>2997</v>
      </c>
      <c r="N17" s="86">
        <v>247</v>
      </c>
      <c r="O17" s="3"/>
      <c r="P17" s="3"/>
      <c r="Q17" s="3"/>
      <c r="R17" s="3"/>
    </row>
    <row r="18" spans="1:18" ht="17.399999999999999" x14ac:dyDescent="0.3">
      <c r="A18" s="1">
        <f t="shared" si="0"/>
        <v>43711</v>
      </c>
      <c r="B18" s="2" t="s">
        <v>25</v>
      </c>
      <c r="C18" s="15">
        <v>8</v>
      </c>
      <c r="D18" s="61" t="s">
        <v>26</v>
      </c>
      <c r="E18" s="16">
        <v>0</v>
      </c>
      <c r="F18" s="16">
        <v>0</v>
      </c>
      <c r="G18" s="16">
        <v>0</v>
      </c>
      <c r="H18" s="83">
        <f t="shared" si="2"/>
        <v>0</v>
      </c>
      <c r="I18" s="105">
        <f>H18+'02.09'!I18</f>
        <v>332</v>
      </c>
      <c r="J18" s="16"/>
      <c r="K18" s="16"/>
      <c r="L18" s="16">
        <v>0</v>
      </c>
      <c r="M18" s="17">
        <f t="shared" si="1"/>
        <v>326</v>
      </c>
      <c r="N18" s="86">
        <v>6</v>
      </c>
      <c r="O18" s="3"/>
      <c r="P18" s="3"/>
      <c r="Q18" s="3"/>
      <c r="R18" s="3"/>
    </row>
    <row r="19" spans="1:18" x14ac:dyDescent="0.3">
      <c r="A19" s="1">
        <f t="shared" si="0"/>
        <v>43711</v>
      </c>
      <c r="B19" s="2" t="s">
        <v>27</v>
      </c>
      <c r="C19" s="15">
        <v>9</v>
      </c>
      <c r="D19" s="61" t="s">
        <v>28</v>
      </c>
      <c r="E19" s="16">
        <v>12</v>
      </c>
      <c r="F19" s="16">
        <v>0</v>
      </c>
      <c r="G19" s="16">
        <v>0</v>
      </c>
      <c r="H19" s="83">
        <f t="shared" si="2"/>
        <v>12</v>
      </c>
      <c r="I19" s="105">
        <f>H19+'02.09'!I19</f>
        <v>1484</v>
      </c>
      <c r="J19" s="16"/>
      <c r="K19" s="16"/>
      <c r="L19" s="16">
        <v>0</v>
      </c>
      <c r="M19" s="17">
        <f t="shared" si="1"/>
        <v>1432</v>
      </c>
      <c r="N19" s="86">
        <v>52</v>
      </c>
      <c r="O19" s="3"/>
      <c r="P19" s="3"/>
      <c r="Q19" s="3"/>
      <c r="R19" s="3"/>
    </row>
    <row r="20" spans="1:18" x14ac:dyDescent="0.3">
      <c r="A20" s="1">
        <f t="shared" si="0"/>
        <v>43711</v>
      </c>
      <c r="B20" s="2" t="s">
        <v>29</v>
      </c>
      <c r="C20" s="15">
        <v>10</v>
      </c>
      <c r="D20" s="59" t="s">
        <v>30</v>
      </c>
      <c r="E20" s="16">
        <v>16</v>
      </c>
      <c r="F20" s="16">
        <v>0</v>
      </c>
      <c r="G20" s="16">
        <v>0</v>
      </c>
      <c r="H20" s="83">
        <f t="shared" si="2"/>
        <v>16</v>
      </c>
      <c r="I20" s="105">
        <f>H20+'02.09'!I20</f>
        <v>2451</v>
      </c>
      <c r="J20" s="16">
        <v>2</v>
      </c>
      <c r="K20" s="16">
        <v>2</v>
      </c>
      <c r="L20" s="16">
        <v>2</v>
      </c>
      <c r="M20" s="17">
        <f t="shared" si="1"/>
        <v>2325</v>
      </c>
      <c r="N20" s="86">
        <v>124</v>
      </c>
      <c r="O20" s="3"/>
      <c r="P20" s="3"/>
      <c r="Q20" s="3"/>
      <c r="R20" s="3"/>
    </row>
    <row r="21" spans="1:18" ht="22.2" customHeight="1" x14ac:dyDescent="0.3">
      <c r="A21" s="1">
        <f t="shared" si="0"/>
        <v>43711</v>
      </c>
      <c r="B21" s="2" t="s">
        <v>115</v>
      </c>
      <c r="C21" s="15">
        <v>11</v>
      </c>
      <c r="D21" s="50" t="s">
        <v>116</v>
      </c>
      <c r="E21" s="16">
        <v>0</v>
      </c>
      <c r="F21" s="16">
        <v>0</v>
      </c>
      <c r="G21" s="16">
        <v>0</v>
      </c>
      <c r="H21" s="88">
        <f t="shared" si="2"/>
        <v>0</v>
      </c>
      <c r="I21" s="105">
        <f>H21+'02.09'!I21</f>
        <v>218</v>
      </c>
      <c r="J21" s="16"/>
      <c r="K21" s="16"/>
      <c r="L21" s="16"/>
      <c r="M21" s="17">
        <f t="shared" si="1"/>
        <v>211</v>
      </c>
      <c r="N21" s="86">
        <v>7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6">
        <v>2</v>
      </c>
      <c r="F22" s="16">
        <v>0</v>
      </c>
      <c r="G22" s="16">
        <v>0</v>
      </c>
      <c r="H22" s="88">
        <f t="shared" si="2"/>
        <v>2</v>
      </c>
      <c r="I22" s="105">
        <f>H22+'02.09'!I22</f>
        <v>71</v>
      </c>
      <c r="J22" s="16"/>
      <c r="K22" s="16"/>
      <c r="L22" s="16"/>
      <c r="M22" s="17">
        <f t="shared" si="1"/>
        <v>59</v>
      </c>
      <c r="N22" s="86">
        <v>12</v>
      </c>
      <c r="O22" s="3"/>
      <c r="P22" s="3"/>
      <c r="Q22" s="3"/>
      <c r="R22" s="3"/>
    </row>
    <row r="23" spans="1:18" ht="17.399999999999999" hidden="1" x14ac:dyDescent="0.3">
      <c r="A23" s="1">
        <f>$N$3</f>
        <v>43711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252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252</v>
      </c>
      <c r="I24" s="94">
        <f t="shared" si="3"/>
        <v>24248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22638</v>
      </c>
      <c r="N24" s="96">
        <f t="shared" si="3"/>
        <v>1548</v>
      </c>
      <c r="O24" s="3"/>
      <c r="P24" s="3"/>
      <c r="Q24" s="3"/>
      <c r="R24" s="3"/>
    </row>
    <row r="25" spans="1:18" x14ac:dyDescent="0.3">
      <c r="A25" s="1">
        <f t="shared" ref="A25:A88" si="4">$N$3</f>
        <v>43711</v>
      </c>
      <c r="B25" s="2">
        <v>1</v>
      </c>
      <c r="C25" s="78"/>
      <c r="D25" s="79" t="s">
        <v>119</v>
      </c>
      <c r="E25" s="97">
        <f>E75</f>
        <v>92</v>
      </c>
      <c r="F25" s="98">
        <f t="shared" ref="F25:N25" si="5">F75</f>
        <v>0</v>
      </c>
      <c r="G25" s="98">
        <f t="shared" si="5"/>
        <v>0</v>
      </c>
      <c r="H25" s="99">
        <f t="shared" si="5"/>
        <v>92</v>
      </c>
      <c r="I25" s="97">
        <f t="shared" si="5"/>
        <v>17590</v>
      </c>
      <c r="J25" s="98">
        <f t="shared" si="5"/>
        <v>92</v>
      </c>
      <c r="K25" s="98">
        <f t="shared" si="5"/>
        <v>66</v>
      </c>
      <c r="L25" s="100">
        <f t="shared" si="5"/>
        <v>44</v>
      </c>
      <c r="M25" s="101">
        <f t="shared" si="5"/>
        <v>16935</v>
      </c>
      <c r="N25" s="102">
        <f t="shared" si="5"/>
        <v>563</v>
      </c>
      <c r="O25" s="3"/>
      <c r="P25" s="3"/>
      <c r="Q25" s="3"/>
      <c r="R25" s="3"/>
    </row>
    <row r="26" spans="1:18" x14ac:dyDescent="0.3">
      <c r="A26" s="1">
        <f t="shared" si="4"/>
        <v>43711</v>
      </c>
      <c r="B26" s="2">
        <v>1</v>
      </c>
      <c r="C26" s="78"/>
      <c r="D26" s="79" t="s">
        <v>154</v>
      </c>
      <c r="E26" s="97">
        <f>E24+E25</f>
        <v>344</v>
      </c>
      <c r="F26" s="98">
        <f t="shared" ref="F26:N26" si="6">F24+F25</f>
        <v>0</v>
      </c>
      <c r="G26" s="98">
        <f t="shared" si="6"/>
        <v>0</v>
      </c>
      <c r="H26" s="99">
        <f t="shared" si="6"/>
        <v>344</v>
      </c>
      <c r="I26" s="97">
        <f t="shared" si="6"/>
        <v>41838</v>
      </c>
      <c r="J26" s="98">
        <f t="shared" si="6"/>
        <v>154</v>
      </c>
      <c r="K26" s="98">
        <f t="shared" si="6"/>
        <v>86</v>
      </c>
      <c r="L26" s="100">
        <f t="shared" si="6"/>
        <v>54</v>
      </c>
      <c r="M26" s="101">
        <f t="shared" si="6"/>
        <v>39573</v>
      </c>
      <c r="N26" s="102">
        <f t="shared" si="6"/>
        <v>2111</v>
      </c>
      <c r="O26" s="3"/>
      <c r="P26" s="67"/>
      <c r="Q26" s="3"/>
      <c r="R26" s="3"/>
    </row>
    <row r="27" spans="1:18" x14ac:dyDescent="0.3">
      <c r="A27" s="1">
        <f t="shared" si="4"/>
        <v>43711</v>
      </c>
      <c r="B27" s="2">
        <v>1</v>
      </c>
      <c r="C27" s="80"/>
      <c r="D27" s="81" t="s">
        <v>120</v>
      </c>
      <c r="E27" s="97">
        <f>SUM(E28:E35)</f>
        <v>439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439</v>
      </c>
      <c r="I27" s="97">
        <f t="shared" si="7"/>
        <v>30907</v>
      </c>
      <c r="J27" s="98">
        <f t="shared" si="7"/>
        <v>34</v>
      </c>
      <c r="K27" s="98">
        <f t="shared" si="7"/>
        <v>10</v>
      </c>
      <c r="L27" s="100">
        <f t="shared" si="7"/>
        <v>3</v>
      </c>
      <c r="M27" s="101">
        <f t="shared" si="7"/>
        <v>29238</v>
      </c>
      <c r="N27" s="102">
        <f t="shared" si="7"/>
        <v>1635</v>
      </c>
      <c r="O27" s="3"/>
      <c r="P27" s="3"/>
      <c r="Q27" s="3"/>
      <c r="R27" s="3"/>
    </row>
    <row r="28" spans="1:18" x14ac:dyDescent="0.3">
      <c r="A28" s="1">
        <f t="shared" si="4"/>
        <v>43711</v>
      </c>
      <c r="B28" s="2" t="s">
        <v>31</v>
      </c>
      <c r="C28" s="12">
        <v>1</v>
      </c>
      <c r="D28" s="48" t="s">
        <v>32</v>
      </c>
      <c r="E28" s="13">
        <v>111</v>
      </c>
      <c r="F28" s="13">
        <v>0</v>
      </c>
      <c r="G28" s="13">
        <v>0</v>
      </c>
      <c r="H28" s="82">
        <f t="shared" ref="H28:H35" si="8">SUM(E28:G28)</f>
        <v>111</v>
      </c>
      <c r="I28" s="104">
        <f>H28+'02.09'!I28</f>
        <v>7936</v>
      </c>
      <c r="J28" s="13">
        <v>8</v>
      </c>
      <c r="K28" s="13">
        <v>1</v>
      </c>
      <c r="L28" s="13">
        <v>1</v>
      </c>
      <c r="M28" s="14">
        <f t="shared" ref="M28:M35" si="9">I28-N28-J28</f>
        <v>7570</v>
      </c>
      <c r="N28" s="85">
        <v>358</v>
      </c>
      <c r="O28" s="3"/>
      <c r="P28" s="3"/>
      <c r="Q28" s="3"/>
      <c r="R28" s="3"/>
    </row>
    <row r="29" spans="1:18" x14ac:dyDescent="0.3">
      <c r="A29" s="1">
        <f t="shared" si="4"/>
        <v>43711</v>
      </c>
      <c r="B29" s="2" t="s">
        <v>33</v>
      </c>
      <c r="C29" s="15">
        <v>2</v>
      </c>
      <c r="D29" s="50" t="s">
        <v>156</v>
      </c>
      <c r="E29" s="16">
        <v>71</v>
      </c>
      <c r="F29" s="16">
        <v>0</v>
      </c>
      <c r="G29" s="16">
        <v>0</v>
      </c>
      <c r="H29" s="83">
        <f t="shared" si="8"/>
        <v>71</v>
      </c>
      <c r="I29" s="105">
        <f>H29+'02.09'!I29</f>
        <v>5539</v>
      </c>
      <c r="J29" s="16">
        <v>3</v>
      </c>
      <c r="K29" s="16">
        <v>1</v>
      </c>
      <c r="L29" s="16">
        <v>0</v>
      </c>
      <c r="M29" s="17">
        <f t="shared" si="9"/>
        <v>5237</v>
      </c>
      <c r="N29" s="86">
        <v>299</v>
      </c>
      <c r="O29" s="3"/>
      <c r="P29" s="3"/>
      <c r="Q29" s="3"/>
      <c r="R29" s="3"/>
    </row>
    <row r="30" spans="1:18" x14ac:dyDescent="0.3">
      <c r="A30" s="1">
        <f t="shared" si="4"/>
        <v>43711</v>
      </c>
      <c r="B30" s="2" t="s">
        <v>35</v>
      </c>
      <c r="C30" s="15">
        <v>3</v>
      </c>
      <c r="D30" s="50" t="s">
        <v>36</v>
      </c>
      <c r="E30" s="16">
        <v>107</v>
      </c>
      <c r="F30" s="16">
        <v>0</v>
      </c>
      <c r="G30" s="16">
        <v>0</v>
      </c>
      <c r="H30" s="83">
        <f t="shared" si="8"/>
        <v>107</v>
      </c>
      <c r="I30" s="105">
        <f>H30+'02.09'!I30</f>
        <v>5398</v>
      </c>
      <c r="J30" s="16">
        <v>8</v>
      </c>
      <c r="K30" s="16">
        <v>6</v>
      </c>
      <c r="L30" s="16">
        <v>2</v>
      </c>
      <c r="M30" s="17">
        <f t="shared" si="9"/>
        <v>4922</v>
      </c>
      <c r="N30" s="86">
        <v>468</v>
      </c>
      <c r="O30" s="3"/>
      <c r="P30" s="3"/>
      <c r="Q30" s="3"/>
      <c r="R30" s="3"/>
    </row>
    <row r="31" spans="1:18" x14ac:dyDescent="0.3">
      <c r="A31" s="1">
        <f t="shared" si="4"/>
        <v>43711</v>
      </c>
      <c r="B31" s="2" t="s">
        <v>37</v>
      </c>
      <c r="C31" s="15">
        <v>4</v>
      </c>
      <c r="D31" s="50" t="s">
        <v>38</v>
      </c>
      <c r="E31" s="16">
        <v>21</v>
      </c>
      <c r="F31" s="16">
        <v>0</v>
      </c>
      <c r="G31" s="16">
        <v>0</v>
      </c>
      <c r="H31" s="83">
        <f t="shared" si="8"/>
        <v>21</v>
      </c>
      <c r="I31" s="105">
        <f>H31+'02.09'!I31</f>
        <v>1728</v>
      </c>
      <c r="J31" s="16">
        <v>4</v>
      </c>
      <c r="K31" s="16">
        <v>0</v>
      </c>
      <c r="L31" s="16">
        <v>0</v>
      </c>
      <c r="M31" s="17">
        <f t="shared" si="9"/>
        <v>1668</v>
      </c>
      <c r="N31" s="86">
        <v>56</v>
      </c>
      <c r="O31" s="3"/>
      <c r="P31" s="3"/>
      <c r="Q31" s="3"/>
      <c r="R31" s="3"/>
    </row>
    <row r="32" spans="1:18" x14ac:dyDescent="0.3">
      <c r="A32" s="1">
        <f t="shared" si="4"/>
        <v>43711</v>
      </c>
      <c r="B32" s="2" t="s">
        <v>39</v>
      </c>
      <c r="C32" s="15">
        <v>5</v>
      </c>
      <c r="D32" s="50" t="s">
        <v>40</v>
      </c>
      <c r="E32" s="16">
        <v>53</v>
      </c>
      <c r="F32" s="16">
        <v>0</v>
      </c>
      <c r="G32" s="16">
        <v>0</v>
      </c>
      <c r="H32" s="83">
        <f t="shared" si="8"/>
        <v>53</v>
      </c>
      <c r="I32" s="105">
        <f>H32+'02.09'!I32</f>
        <v>3401</v>
      </c>
      <c r="J32" s="16">
        <v>3</v>
      </c>
      <c r="K32" s="16">
        <v>0</v>
      </c>
      <c r="L32" s="16">
        <v>0</v>
      </c>
      <c r="M32" s="17">
        <f t="shared" si="9"/>
        <v>3265</v>
      </c>
      <c r="N32" s="86">
        <v>133</v>
      </c>
      <c r="O32" s="3"/>
      <c r="P32" s="3"/>
      <c r="Q32" s="3"/>
      <c r="R32" s="3"/>
    </row>
    <row r="33" spans="1:18" x14ac:dyDescent="0.3">
      <c r="A33" s="1">
        <f t="shared" si="4"/>
        <v>43711</v>
      </c>
      <c r="B33" s="2" t="s">
        <v>41</v>
      </c>
      <c r="C33" s="15">
        <v>6</v>
      </c>
      <c r="D33" s="50" t="s">
        <v>42</v>
      </c>
      <c r="E33" s="16">
        <v>56</v>
      </c>
      <c r="F33" s="16">
        <v>0</v>
      </c>
      <c r="G33" s="16">
        <v>0</v>
      </c>
      <c r="H33" s="83">
        <f t="shared" si="8"/>
        <v>56</v>
      </c>
      <c r="I33" s="105">
        <f>H33+'02.09'!I33</f>
        <v>4259</v>
      </c>
      <c r="J33" s="16">
        <v>5</v>
      </c>
      <c r="K33" s="16">
        <v>2</v>
      </c>
      <c r="L33" s="16">
        <v>0</v>
      </c>
      <c r="M33" s="17">
        <f t="shared" si="9"/>
        <v>4034</v>
      </c>
      <c r="N33" s="86">
        <v>220</v>
      </c>
      <c r="O33" s="3"/>
      <c r="P33" s="3"/>
      <c r="Q33" s="3"/>
      <c r="R33" s="3"/>
    </row>
    <row r="34" spans="1:18" x14ac:dyDescent="0.3">
      <c r="A34" s="1">
        <f t="shared" si="4"/>
        <v>43711</v>
      </c>
      <c r="B34" s="2" t="s">
        <v>43</v>
      </c>
      <c r="C34" s="15">
        <v>7</v>
      </c>
      <c r="D34" s="50" t="s">
        <v>44</v>
      </c>
      <c r="E34" s="16">
        <v>6</v>
      </c>
      <c r="F34" s="16">
        <v>0</v>
      </c>
      <c r="G34" s="16">
        <v>0</v>
      </c>
      <c r="H34" s="83">
        <f t="shared" si="8"/>
        <v>6</v>
      </c>
      <c r="I34" s="105">
        <f>H34+'02.09'!I34</f>
        <v>786</v>
      </c>
      <c r="J34" s="16">
        <v>0</v>
      </c>
      <c r="K34" s="16">
        <v>0</v>
      </c>
      <c r="L34" s="16">
        <v>0</v>
      </c>
      <c r="M34" s="17">
        <f t="shared" si="9"/>
        <v>756</v>
      </c>
      <c r="N34" s="86">
        <v>30</v>
      </c>
      <c r="O34" s="3"/>
      <c r="P34" s="3"/>
      <c r="Q34" s="3"/>
      <c r="R34" s="3"/>
    </row>
    <row r="35" spans="1:18" x14ac:dyDescent="0.3">
      <c r="A35" s="1">
        <f t="shared" si="4"/>
        <v>43711</v>
      </c>
      <c r="B35" s="2" t="s">
        <v>45</v>
      </c>
      <c r="C35" s="20">
        <v>8</v>
      </c>
      <c r="D35" s="54" t="s">
        <v>46</v>
      </c>
      <c r="E35" s="18">
        <v>14</v>
      </c>
      <c r="F35" s="18">
        <v>0</v>
      </c>
      <c r="G35" s="18">
        <v>0</v>
      </c>
      <c r="H35" s="84">
        <f t="shared" si="8"/>
        <v>14</v>
      </c>
      <c r="I35" s="106">
        <f>H35+'02.09'!I35</f>
        <v>1860</v>
      </c>
      <c r="J35" s="18">
        <v>3</v>
      </c>
      <c r="K35" s="18">
        <v>0</v>
      </c>
      <c r="L35" s="18">
        <v>0</v>
      </c>
      <c r="M35" s="19">
        <f t="shared" si="9"/>
        <v>1786</v>
      </c>
      <c r="N35" s="87">
        <v>71</v>
      </c>
      <c r="O35" s="3"/>
      <c r="P35" s="3"/>
      <c r="Q35" s="3"/>
      <c r="R35" s="3"/>
    </row>
    <row r="36" spans="1:18" x14ac:dyDescent="0.3">
      <c r="A36" s="1">
        <f t="shared" si="4"/>
        <v>43711</v>
      </c>
      <c r="B36" s="2">
        <v>1</v>
      </c>
      <c r="C36" s="103"/>
      <c r="D36" s="22" t="s">
        <v>47</v>
      </c>
      <c r="E36" s="23">
        <f>SUM(E26:E27)</f>
        <v>783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783</v>
      </c>
      <c r="I36" s="23">
        <f t="shared" si="10"/>
        <v>72745</v>
      </c>
      <c r="J36" s="23">
        <f t="shared" si="10"/>
        <v>188</v>
      </c>
      <c r="K36" s="23">
        <f t="shared" si="10"/>
        <v>96</v>
      </c>
      <c r="L36" s="23">
        <f t="shared" si="10"/>
        <v>57</v>
      </c>
      <c r="M36" s="23">
        <f t="shared" si="10"/>
        <v>68811</v>
      </c>
      <c r="N36" s="23">
        <f t="shared" si="10"/>
        <v>3746</v>
      </c>
      <c r="O36" s="3"/>
      <c r="P36" s="3"/>
      <c r="Q36" s="3"/>
      <c r="R36" s="3"/>
    </row>
    <row r="37" spans="1:18" ht="21.6" customHeight="1" x14ac:dyDescent="0.3">
      <c r="A37" s="1">
        <f t="shared" si="4"/>
        <v>43711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43711</v>
      </c>
      <c r="B38" s="64">
        <v>1</v>
      </c>
      <c r="C38" s="69"/>
      <c r="D38" s="306" t="s">
        <v>166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43711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43711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43711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43711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43711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92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563</v>
      </c>
      <c r="O43" s="3"/>
      <c r="P43" s="3"/>
      <c r="Q43" s="3"/>
      <c r="R43" s="3"/>
    </row>
    <row r="44" spans="1:18" ht="58.2" customHeight="1" x14ac:dyDescent="0.3">
      <c r="A44" s="1">
        <f t="shared" si="4"/>
        <v>43711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76" t="s">
        <v>142</v>
      </c>
      <c r="I44" s="65" t="str">
        <f>"me©‡gvU fwZ© 
= "&amp;I75</f>
        <v>me©‡gvU fwZ© 
= 17590</v>
      </c>
      <c r="J44" s="65" t="str">
        <f>"ch©v‡jvPbvi Rb¨ †cÖwiZ g„„Zz¨ 
= "&amp;J75</f>
        <v>ch©v‡jvPbvi Rb¨ †cÖwiZ g„„Zz¨ 
= 92</v>
      </c>
      <c r="K44" s="65" t="str">
        <f>"ch©v‡jvPbv m¤úbœK…Z g„„Zz¨ 
= "&amp;K75</f>
        <v>ch©v‡jvPbv m¤úbœK…Z g„„Zz¨ 
= 66</v>
      </c>
      <c r="L44" s="65" t="str">
        <f>"wbwðZ g„„Zz¨ 
= "&amp;L75</f>
        <v>wbwðZ g„„Zz¨ 
= 44</v>
      </c>
      <c r="M44" s="65" t="str">
        <f>"QvocÎ cÖvß †ivMx
 = "&amp;M75</f>
        <v>QvocÎ cÖvß †ivMx
 = 16935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43711</v>
      </c>
      <c r="B45" s="2" t="s">
        <v>61</v>
      </c>
      <c r="C45" s="28">
        <v>1</v>
      </c>
      <c r="D45" s="48" t="s">
        <v>62</v>
      </c>
      <c r="E45" s="13">
        <v>3</v>
      </c>
      <c r="F45" s="13">
        <v>0</v>
      </c>
      <c r="G45" s="13">
        <v>0</v>
      </c>
      <c r="H45" s="82">
        <f t="shared" ref="H45:H74" si="11">SUM(E45:G45)</f>
        <v>3</v>
      </c>
      <c r="I45" s="104">
        <f>H45+'02.09'!I45</f>
        <v>1111</v>
      </c>
      <c r="J45" s="13">
        <v>3</v>
      </c>
      <c r="K45" s="13">
        <v>2</v>
      </c>
      <c r="L45" s="13">
        <v>1</v>
      </c>
      <c r="M45" s="14">
        <f t="shared" ref="M45:M74" si="12">I45-N45-J45</f>
        <v>1093</v>
      </c>
      <c r="N45" s="85">
        <v>15</v>
      </c>
      <c r="O45" s="3"/>
      <c r="P45" s="3"/>
      <c r="Q45" s="3"/>
      <c r="R45" s="3"/>
    </row>
    <row r="46" spans="1:18" ht="17.55" customHeight="1" x14ac:dyDescent="0.3">
      <c r="A46" s="1">
        <f t="shared" si="4"/>
        <v>43711</v>
      </c>
      <c r="B46" s="2" t="s">
        <v>15</v>
      </c>
      <c r="C46" s="33">
        <v>2</v>
      </c>
      <c r="D46" s="50" t="s">
        <v>16</v>
      </c>
      <c r="E46" s="16">
        <v>8</v>
      </c>
      <c r="F46" s="16">
        <v>0</v>
      </c>
      <c r="G46" s="16">
        <v>0</v>
      </c>
      <c r="H46" s="83">
        <f t="shared" si="11"/>
        <v>8</v>
      </c>
      <c r="I46" s="105">
        <f>H46+'02.09'!I46</f>
        <v>1658</v>
      </c>
      <c r="J46" s="16">
        <v>9</v>
      </c>
      <c r="K46" s="16">
        <v>5</v>
      </c>
      <c r="L46" s="16">
        <v>4</v>
      </c>
      <c r="M46" s="17">
        <f t="shared" si="12"/>
        <v>1590</v>
      </c>
      <c r="N46" s="86">
        <v>59</v>
      </c>
      <c r="O46" s="3"/>
      <c r="P46" s="3"/>
      <c r="Q46" s="3"/>
      <c r="R46" s="3"/>
    </row>
    <row r="47" spans="1:18" ht="17.55" customHeight="1" x14ac:dyDescent="0.3">
      <c r="A47" s="1">
        <f t="shared" si="4"/>
        <v>43711</v>
      </c>
      <c r="B47" s="2" t="s">
        <v>17</v>
      </c>
      <c r="C47" s="33">
        <v>3</v>
      </c>
      <c r="D47" s="50" t="s">
        <v>18</v>
      </c>
      <c r="E47" s="16">
        <v>2</v>
      </c>
      <c r="F47" s="16">
        <v>0</v>
      </c>
      <c r="G47" s="16">
        <v>0</v>
      </c>
      <c r="H47" s="83">
        <f t="shared" si="11"/>
        <v>2</v>
      </c>
      <c r="I47" s="105">
        <f>H47+'02.09'!I47</f>
        <v>594</v>
      </c>
      <c r="J47" s="16">
        <v>4</v>
      </c>
      <c r="K47" s="16">
        <v>2</v>
      </c>
      <c r="L47" s="16">
        <v>1</v>
      </c>
      <c r="M47" s="17">
        <f t="shared" si="12"/>
        <v>578</v>
      </c>
      <c r="N47" s="86">
        <v>12</v>
      </c>
      <c r="O47" s="3"/>
      <c r="P47" s="3"/>
      <c r="Q47" s="3"/>
      <c r="R47" s="3"/>
    </row>
    <row r="48" spans="1:18" ht="17.55" customHeight="1" x14ac:dyDescent="0.3">
      <c r="A48" s="1">
        <f t="shared" si="4"/>
        <v>43711</v>
      </c>
      <c r="B48" s="2" t="s">
        <v>63</v>
      </c>
      <c r="C48" s="33">
        <v>4</v>
      </c>
      <c r="D48" s="50" t="s">
        <v>64</v>
      </c>
      <c r="E48" s="16">
        <v>4</v>
      </c>
      <c r="F48" s="16">
        <v>0</v>
      </c>
      <c r="G48" s="16">
        <v>0</v>
      </c>
      <c r="H48" s="83">
        <f t="shared" si="11"/>
        <v>4</v>
      </c>
      <c r="I48" s="105">
        <f>H48+'02.09'!I48</f>
        <v>675</v>
      </c>
      <c r="J48" s="16">
        <v>7</v>
      </c>
      <c r="K48" s="16">
        <v>5</v>
      </c>
      <c r="L48" s="16">
        <v>3</v>
      </c>
      <c r="M48" s="17">
        <f t="shared" si="12"/>
        <v>648</v>
      </c>
      <c r="N48" s="86">
        <v>20</v>
      </c>
      <c r="O48" s="3"/>
      <c r="P48" s="3"/>
      <c r="Q48" s="3"/>
      <c r="R48" s="3"/>
    </row>
    <row r="49" spans="1:18" ht="17.55" customHeight="1" x14ac:dyDescent="0.3">
      <c r="A49" s="1">
        <f t="shared" si="4"/>
        <v>43711</v>
      </c>
      <c r="B49" s="2" t="s">
        <v>65</v>
      </c>
      <c r="C49" s="33">
        <v>5</v>
      </c>
      <c r="D49" s="50" t="s">
        <v>66</v>
      </c>
      <c r="E49" s="16">
        <v>2</v>
      </c>
      <c r="F49" s="16">
        <v>0</v>
      </c>
      <c r="G49" s="16">
        <v>0</v>
      </c>
      <c r="H49" s="83">
        <f t="shared" si="11"/>
        <v>2</v>
      </c>
      <c r="I49" s="105">
        <f>H49+'02.09'!I49</f>
        <v>828</v>
      </c>
      <c r="J49" s="16">
        <v>10</v>
      </c>
      <c r="K49" s="16">
        <v>10</v>
      </c>
      <c r="L49" s="16">
        <v>10</v>
      </c>
      <c r="M49" s="17">
        <f t="shared" si="12"/>
        <v>792</v>
      </c>
      <c r="N49" s="86">
        <v>26</v>
      </c>
      <c r="O49" s="3"/>
      <c r="P49" s="3"/>
      <c r="Q49" s="3"/>
      <c r="R49" s="3"/>
    </row>
    <row r="50" spans="1:18" ht="17.55" customHeight="1" x14ac:dyDescent="0.3">
      <c r="A50" s="1">
        <f t="shared" si="4"/>
        <v>43711</v>
      </c>
      <c r="B50" s="2" t="s">
        <v>67</v>
      </c>
      <c r="C50" s="33">
        <v>6</v>
      </c>
      <c r="D50" s="50" t="s">
        <v>68</v>
      </c>
      <c r="E50" s="16">
        <v>1</v>
      </c>
      <c r="F50" s="16">
        <v>0</v>
      </c>
      <c r="G50" s="16">
        <v>0</v>
      </c>
      <c r="H50" s="83">
        <f t="shared" si="11"/>
        <v>1</v>
      </c>
      <c r="I50" s="105">
        <f>H50+'02.09'!I50</f>
        <v>91</v>
      </c>
      <c r="J50" s="16"/>
      <c r="K50" s="16"/>
      <c r="L50" s="16">
        <v>0</v>
      </c>
      <c r="M50" s="17">
        <f t="shared" si="12"/>
        <v>86</v>
      </c>
      <c r="N50" s="86">
        <v>5</v>
      </c>
      <c r="O50" s="3"/>
      <c r="P50" s="3"/>
      <c r="Q50" s="3"/>
      <c r="R50" s="3"/>
    </row>
    <row r="51" spans="1:18" ht="17.55" customHeight="1" x14ac:dyDescent="0.3">
      <c r="A51" s="1">
        <f t="shared" si="4"/>
        <v>43711</v>
      </c>
      <c r="B51" s="2" t="s">
        <v>69</v>
      </c>
      <c r="C51" s="33">
        <v>7</v>
      </c>
      <c r="D51" s="50" t="s">
        <v>70</v>
      </c>
      <c r="E51" s="16">
        <v>0</v>
      </c>
      <c r="F51" s="16">
        <v>0</v>
      </c>
      <c r="G51" s="16">
        <v>0</v>
      </c>
      <c r="H51" s="83">
        <f t="shared" si="11"/>
        <v>0</v>
      </c>
      <c r="I51" s="105">
        <f>H51+'02.09'!I51</f>
        <v>263</v>
      </c>
      <c r="J51" s="16">
        <v>2</v>
      </c>
      <c r="K51" s="16">
        <v>2</v>
      </c>
      <c r="L51" s="16">
        <v>1</v>
      </c>
      <c r="M51" s="17">
        <f t="shared" si="12"/>
        <v>258</v>
      </c>
      <c r="N51" s="86">
        <v>3</v>
      </c>
      <c r="O51" s="3"/>
      <c r="P51" s="3"/>
      <c r="Q51" s="3"/>
      <c r="R51" s="3"/>
    </row>
    <row r="52" spans="1:18" ht="17.55" customHeight="1" x14ac:dyDescent="0.3">
      <c r="A52" s="1">
        <f t="shared" si="4"/>
        <v>43711</v>
      </c>
      <c r="B52" s="2" t="s">
        <v>71</v>
      </c>
      <c r="C52" s="33">
        <v>8</v>
      </c>
      <c r="D52" s="50" t="s">
        <v>72</v>
      </c>
      <c r="E52" s="16">
        <v>5</v>
      </c>
      <c r="F52" s="16">
        <v>0</v>
      </c>
      <c r="G52" s="16">
        <v>0</v>
      </c>
      <c r="H52" s="83">
        <f t="shared" si="11"/>
        <v>5</v>
      </c>
      <c r="I52" s="105">
        <f>H52+'02.09'!I52</f>
        <v>290</v>
      </c>
      <c r="J52" s="16">
        <v>1</v>
      </c>
      <c r="K52" s="16">
        <v>1</v>
      </c>
      <c r="L52" s="16">
        <v>1</v>
      </c>
      <c r="M52" s="17">
        <f t="shared" si="12"/>
        <v>260</v>
      </c>
      <c r="N52" s="86">
        <v>29</v>
      </c>
      <c r="O52" s="3"/>
      <c r="P52" s="3"/>
      <c r="Q52" s="3"/>
      <c r="R52" s="3"/>
    </row>
    <row r="53" spans="1:18" ht="17.55" customHeight="1" x14ac:dyDescent="0.3">
      <c r="A53" s="1">
        <f t="shared" si="4"/>
        <v>43711</v>
      </c>
      <c r="B53" s="2" t="s">
        <v>73</v>
      </c>
      <c r="C53" s="33">
        <v>9</v>
      </c>
      <c r="D53" s="50" t="s">
        <v>74</v>
      </c>
      <c r="E53" s="16">
        <v>1</v>
      </c>
      <c r="F53" s="16">
        <v>0</v>
      </c>
      <c r="G53" s="16">
        <v>0</v>
      </c>
      <c r="H53" s="83">
        <f t="shared" si="11"/>
        <v>1</v>
      </c>
      <c r="I53" s="105">
        <f>H53+'02.09'!I53</f>
        <v>202</v>
      </c>
      <c r="J53" s="16">
        <v>1</v>
      </c>
      <c r="K53" s="16">
        <v>1</v>
      </c>
      <c r="L53" s="16">
        <v>0</v>
      </c>
      <c r="M53" s="17">
        <f t="shared" si="12"/>
        <v>194</v>
      </c>
      <c r="N53" s="86">
        <v>7</v>
      </c>
      <c r="O53" s="3"/>
      <c r="P53" s="3"/>
      <c r="Q53" s="3"/>
      <c r="R53" s="3"/>
    </row>
    <row r="54" spans="1:18" ht="17.55" customHeight="1" x14ac:dyDescent="0.3">
      <c r="A54" s="1">
        <f t="shared" si="4"/>
        <v>43711</v>
      </c>
      <c r="B54" s="2" t="s">
        <v>75</v>
      </c>
      <c r="C54" s="33">
        <v>10</v>
      </c>
      <c r="D54" s="50" t="s">
        <v>76</v>
      </c>
      <c r="E54" s="16">
        <v>9</v>
      </c>
      <c r="F54" s="16">
        <v>0</v>
      </c>
      <c r="G54" s="16">
        <v>0</v>
      </c>
      <c r="H54" s="83">
        <f t="shared" si="11"/>
        <v>9</v>
      </c>
      <c r="I54" s="105">
        <f>H54+'02.09'!I54</f>
        <v>1507</v>
      </c>
      <c r="J54" s="16"/>
      <c r="K54" s="16"/>
      <c r="L54" s="16">
        <v>0</v>
      </c>
      <c r="M54" s="17">
        <f t="shared" si="12"/>
        <v>1469</v>
      </c>
      <c r="N54" s="86">
        <v>38</v>
      </c>
      <c r="O54" s="3"/>
      <c r="P54" s="3"/>
      <c r="Q54" s="3"/>
      <c r="R54" s="3"/>
    </row>
    <row r="55" spans="1:18" ht="17.55" customHeight="1" x14ac:dyDescent="0.3">
      <c r="A55" s="1">
        <f t="shared" si="4"/>
        <v>43711</v>
      </c>
      <c r="B55" s="2" t="s">
        <v>77</v>
      </c>
      <c r="C55" s="33">
        <v>11</v>
      </c>
      <c r="D55" s="52" t="s">
        <v>78</v>
      </c>
      <c r="E55" s="16">
        <v>1</v>
      </c>
      <c r="F55" s="16">
        <v>0</v>
      </c>
      <c r="G55" s="16">
        <v>0</v>
      </c>
      <c r="H55" s="83">
        <f t="shared" si="11"/>
        <v>1</v>
      </c>
      <c r="I55" s="105">
        <f>H55+'02.09'!I55</f>
        <v>199</v>
      </c>
      <c r="J55" s="16"/>
      <c r="K55" s="16"/>
      <c r="L55" s="16">
        <v>0</v>
      </c>
      <c r="M55" s="17">
        <f t="shared" si="12"/>
        <v>193</v>
      </c>
      <c r="N55" s="86">
        <v>6</v>
      </c>
      <c r="O55" s="3"/>
      <c r="P55" s="3"/>
      <c r="Q55" s="3"/>
      <c r="R55" s="3"/>
    </row>
    <row r="56" spans="1:18" ht="17.55" customHeight="1" x14ac:dyDescent="0.3">
      <c r="A56" s="1">
        <f t="shared" si="4"/>
        <v>43711</v>
      </c>
      <c r="B56" s="2" t="s">
        <v>79</v>
      </c>
      <c r="C56" s="33">
        <v>12</v>
      </c>
      <c r="D56" s="50" t="s">
        <v>80</v>
      </c>
      <c r="E56" s="16">
        <v>0</v>
      </c>
      <c r="F56" s="16">
        <v>0</v>
      </c>
      <c r="G56" s="16">
        <v>0</v>
      </c>
      <c r="H56" s="83">
        <f t="shared" si="11"/>
        <v>0</v>
      </c>
      <c r="I56" s="105">
        <f>H56+'02.09'!I56</f>
        <v>135</v>
      </c>
      <c r="J56" s="16"/>
      <c r="K56" s="16"/>
      <c r="L56" s="16">
        <v>0</v>
      </c>
      <c r="M56" s="17">
        <f t="shared" si="12"/>
        <v>131</v>
      </c>
      <c r="N56" s="86">
        <v>4</v>
      </c>
      <c r="O56" s="3"/>
      <c r="P56" s="3"/>
      <c r="Q56" s="3"/>
      <c r="R56" s="3"/>
    </row>
    <row r="57" spans="1:18" ht="17.55" customHeight="1" x14ac:dyDescent="0.3">
      <c r="A57" s="1">
        <f t="shared" si="4"/>
        <v>43711</v>
      </c>
      <c r="B57" s="2" t="s">
        <v>81</v>
      </c>
      <c r="C57" s="33">
        <v>13</v>
      </c>
      <c r="D57" s="50" t="s">
        <v>82</v>
      </c>
      <c r="E57" s="16">
        <v>4</v>
      </c>
      <c r="F57" s="16">
        <v>0</v>
      </c>
      <c r="G57" s="16">
        <v>0</v>
      </c>
      <c r="H57" s="83">
        <f t="shared" si="11"/>
        <v>4</v>
      </c>
      <c r="I57" s="105">
        <f>H57+'02.09'!I57</f>
        <v>597</v>
      </c>
      <c r="J57" s="16">
        <v>4</v>
      </c>
      <c r="K57" s="16">
        <v>3</v>
      </c>
      <c r="L57" s="16">
        <v>0</v>
      </c>
      <c r="M57" s="17">
        <f t="shared" si="12"/>
        <v>578</v>
      </c>
      <c r="N57" s="86">
        <v>15</v>
      </c>
      <c r="O57" s="3"/>
      <c r="P57" s="3"/>
      <c r="Q57" s="3"/>
      <c r="R57" s="3"/>
    </row>
    <row r="58" spans="1:18" ht="17.55" customHeight="1" x14ac:dyDescent="0.3">
      <c r="A58" s="1">
        <f t="shared" si="4"/>
        <v>43711</v>
      </c>
      <c r="B58" s="2" t="s">
        <v>83</v>
      </c>
      <c r="C58" s="33">
        <v>14</v>
      </c>
      <c r="D58" s="50" t="s">
        <v>84</v>
      </c>
      <c r="E58" s="16">
        <v>10</v>
      </c>
      <c r="F58" s="16">
        <v>0</v>
      </c>
      <c r="G58" s="16">
        <v>0</v>
      </c>
      <c r="H58" s="83">
        <f t="shared" si="11"/>
        <v>10</v>
      </c>
      <c r="I58" s="105">
        <f>H58+'02.09'!I58</f>
        <v>1223</v>
      </c>
      <c r="J58" s="16">
        <v>5</v>
      </c>
      <c r="K58" s="16">
        <v>3</v>
      </c>
      <c r="L58" s="16">
        <v>2</v>
      </c>
      <c r="M58" s="17">
        <f t="shared" si="12"/>
        <v>1182</v>
      </c>
      <c r="N58" s="86">
        <v>36</v>
      </c>
      <c r="O58" s="3"/>
      <c r="P58" s="3"/>
      <c r="Q58" s="3"/>
      <c r="R58" s="3"/>
    </row>
    <row r="59" spans="1:18" ht="17.55" customHeight="1" x14ac:dyDescent="0.3">
      <c r="A59" s="1">
        <f t="shared" si="4"/>
        <v>43711</v>
      </c>
      <c r="B59" s="2" t="s">
        <v>85</v>
      </c>
      <c r="C59" s="33">
        <v>15</v>
      </c>
      <c r="D59" s="50" t="s">
        <v>86</v>
      </c>
      <c r="E59" s="16">
        <v>3</v>
      </c>
      <c r="F59" s="16">
        <v>0</v>
      </c>
      <c r="G59" s="16">
        <v>0</v>
      </c>
      <c r="H59" s="83">
        <f t="shared" si="11"/>
        <v>3</v>
      </c>
      <c r="I59" s="105">
        <f>H59+'02.09'!I59</f>
        <v>690</v>
      </c>
      <c r="J59" s="16">
        <v>8</v>
      </c>
      <c r="K59" s="16">
        <v>6</v>
      </c>
      <c r="L59" s="16">
        <v>6</v>
      </c>
      <c r="M59" s="17">
        <f t="shared" si="12"/>
        <v>658</v>
      </c>
      <c r="N59" s="86">
        <v>24</v>
      </c>
      <c r="O59" s="3"/>
      <c r="P59" s="3"/>
      <c r="Q59" s="3"/>
      <c r="R59" s="3"/>
    </row>
    <row r="60" spans="1:18" ht="17.55" customHeight="1" x14ac:dyDescent="0.3">
      <c r="A60" s="1">
        <f t="shared" si="4"/>
        <v>43711</v>
      </c>
      <c r="B60" s="2" t="s">
        <v>87</v>
      </c>
      <c r="C60" s="33">
        <v>16</v>
      </c>
      <c r="D60" s="50" t="s">
        <v>88</v>
      </c>
      <c r="E60" s="16">
        <v>2</v>
      </c>
      <c r="F60" s="16">
        <v>0</v>
      </c>
      <c r="G60" s="16">
        <v>0</v>
      </c>
      <c r="H60" s="83">
        <f t="shared" si="11"/>
        <v>2</v>
      </c>
      <c r="I60" s="105">
        <f>H60+'02.09'!I60</f>
        <v>323</v>
      </c>
      <c r="J60" s="16"/>
      <c r="K60" s="16"/>
      <c r="L60" s="16">
        <v>0</v>
      </c>
      <c r="M60" s="17">
        <f t="shared" si="12"/>
        <v>313</v>
      </c>
      <c r="N60" s="86">
        <v>10</v>
      </c>
      <c r="O60" s="3"/>
      <c r="P60" s="3"/>
      <c r="Q60" s="3"/>
      <c r="R60" s="3"/>
    </row>
    <row r="61" spans="1:18" ht="17.55" customHeight="1" x14ac:dyDescent="0.3">
      <c r="A61" s="1">
        <f t="shared" si="4"/>
        <v>43711</v>
      </c>
      <c r="B61" s="2" t="s">
        <v>89</v>
      </c>
      <c r="C61" s="33">
        <v>17</v>
      </c>
      <c r="D61" s="52" t="s">
        <v>90</v>
      </c>
      <c r="E61" s="16">
        <v>1</v>
      </c>
      <c r="F61" s="16">
        <v>0</v>
      </c>
      <c r="G61" s="16">
        <v>0</v>
      </c>
      <c r="H61" s="83">
        <f t="shared" si="11"/>
        <v>1</v>
      </c>
      <c r="I61" s="105">
        <f>H61+'02.09'!I61</f>
        <v>405</v>
      </c>
      <c r="J61" s="16"/>
      <c r="K61" s="16"/>
      <c r="L61" s="16">
        <v>0</v>
      </c>
      <c r="M61" s="17">
        <f t="shared" si="12"/>
        <v>389</v>
      </c>
      <c r="N61" s="86">
        <v>16</v>
      </c>
      <c r="O61" s="3"/>
      <c r="P61" s="3"/>
      <c r="Q61" s="3"/>
      <c r="R61" s="3"/>
    </row>
    <row r="62" spans="1:18" ht="17.55" customHeight="1" x14ac:dyDescent="0.3">
      <c r="A62" s="1">
        <f t="shared" si="4"/>
        <v>43711</v>
      </c>
      <c r="B62" s="2" t="s">
        <v>91</v>
      </c>
      <c r="C62" s="33">
        <v>18</v>
      </c>
      <c r="D62" s="50" t="s">
        <v>92</v>
      </c>
      <c r="E62" s="16">
        <v>1</v>
      </c>
      <c r="F62" s="16">
        <v>0</v>
      </c>
      <c r="G62" s="16">
        <v>0</v>
      </c>
      <c r="H62" s="83">
        <f t="shared" si="11"/>
        <v>1</v>
      </c>
      <c r="I62" s="105">
        <f>H62+'02.09'!I62</f>
        <v>784</v>
      </c>
      <c r="J62" s="16"/>
      <c r="K62" s="16"/>
      <c r="L62" s="16">
        <v>0</v>
      </c>
      <c r="M62" s="17">
        <f t="shared" si="12"/>
        <v>764</v>
      </c>
      <c r="N62" s="86">
        <v>20</v>
      </c>
      <c r="O62" s="3"/>
      <c r="P62" s="3"/>
      <c r="Q62" s="3"/>
      <c r="R62" s="3"/>
    </row>
    <row r="63" spans="1:18" ht="17.55" customHeight="1" x14ac:dyDescent="0.3">
      <c r="A63" s="1">
        <f t="shared" si="4"/>
        <v>43711</v>
      </c>
      <c r="B63" s="2" t="s">
        <v>93</v>
      </c>
      <c r="C63" s="33">
        <v>19</v>
      </c>
      <c r="D63" s="50" t="s">
        <v>94</v>
      </c>
      <c r="E63" s="16">
        <v>5</v>
      </c>
      <c r="F63" s="16">
        <v>0</v>
      </c>
      <c r="G63" s="16">
        <v>0</v>
      </c>
      <c r="H63" s="83">
        <f t="shared" si="11"/>
        <v>5</v>
      </c>
      <c r="I63" s="105">
        <f>H63+'02.09'!I63</f>
        <v>723</v>
      </c>
      <c r="J63" s="16">
        <v>5</v>
      </c>
      <c r="K63" s="16">
        <v>3</v>
      </c>
      <c r="L63" s="16">
        <v>3</v>
      </c>
      <c r="M63" s="17">
        <f t="shared" si="12"/>
        <v>689</v>
      </c>
      <c r="N63" s="86">
        <v>29</v>
      </c>
      <c r="O63" s="3"/>
      <c r="P63" s="3"/>
      <c r="Q63" s="3"/>
      <c r="R63" s="3"/>
    </row>
    <row r="64" spans="1:18" ht="17.55" customHeight="1" x14ac:dyDescent="0.3">
      <c r="A64" s="1">
        <f t="shared" si="4"/>
        <v>43711</v>
      </c>
      <c r="B64" s="2" t="s">
        <v>95</v>
      </c>
      <c r="C64" s="33">
        <v>20</v>
      </c>
      <c r="D64" s="50" t="s">
        <v>96</v>
      </c>
      <c r="E64" s="16">
        <v>2</v>
      </c>
      <c r="F64" s="16">
        <v>0</v>
      </c>
      <c r="G64" s="16">
        <v>0</v>
      </c>
      <c r="H64" s="83">
        <f t="shared" si="11"/>
        <v>2</v>
      </c>
      <c r="I64" s="105">
        <f>H64+'02.09'!I64</f>
        <v>879</v>
      </c>
      <c r="J64" s="16"/>
      <c r="K64" s="16"/>
      <c r="L64" s="16">
        <v>0</v>
      </c>
      <c r="M64" s="17">
        <f t="shared" si="12"/>
        <v>837</v>
      </c>
      <c r="N64" s="86">
        <v>42</v>
      </c>
      <c r="O64" s="3"/>
      <c r="P64" s="3"/>
      <c r="Q64" s="3"/>
      <c r="R64" s="3"/>
    </row>
    <row r="65" spans="1:18" ht="17.55" customHeight="1" x14ac:dyDescent="0.3">
      <c r="A65" s="1">
        <f t="shared" si="4"/>
        <v>43711</v>
      </c>
      <c r="B65" s="2" t="s">
        <v>97</v>
      </c>
      <c r="C65" s="33">
        <v>21</v>
      </c>
      <c r="D65" s="50" t="s">
        <v>98</v>
      </c>
      <c r="E65" s="16">
        <v>2</v>
      </c>
      <c r="F65" s="16">
        <v>0</v>
      </c>
      <c r="G65" s="16">
        <v>0</v>
      </c>
      <c r="H65" s="83">
        <f t="shared" si="11"/>
        <v>2</v>
      </c>
      <c r="I65" s="105">
        <f>H65+'02.09'!I65</f>
        <v>451</v>
      </c>
      <c r="J65" s="16">
        <v>4</v>
      </c>
      <c r="K65" s="16">
        <v>3</v>
      </c>
      <c r="L65" s="16">
        <v>3</v>
      </c>
      <c r="M65" s="17">
        <f t="shared" si="12"/>
        <v>429</v>
      </c>
      <c r="N65" s="86">
        <v>18</v>
      </c>
      <c r="O65" s="3"/>
      <c r="P65" s="3"/>
      <c r="Q65" s="3"/>
      <c r="R65" s="3"/>
    </row>
    <row r="66" spans="1:18" ht="17.55" customHeight="1" x14ac:dyDescent="0.3">
      <c r="A66" s="1">
        <f t="shared" si="4"/>
        <v>43711</v>
      </c>
      <c r="B66" s="2" t="s">
        <v>99</v>
      </c>
      <c r="C66" s="33">
        <v>22</v>
      </c>
      <c r="D66" s="50" t="s">
        <v>100</v>
      </c>
      <c r="E66" s="16">
        <v>1</v>
      </c>
      <c r="F66" s="16">
        <v>0</v>
      </c>
      <c r="G66" s="16">
        <v>0</v>
      </c>
      <c r="H66" s="83">
        <f t="shared" si="11"/>
        <v>1</v>
      </c>
      <c r="I66" s="105">
        <f>H66+'02.09'!I66</f>
        <v>301</v>
      </c>
      <c r="J66" s="16">
        <v>7</v>
      </c>
      <c r="K66" s="16">
        <v>6</v>
      </c>
      <c r="L66" s="16">
        <v>3</v>
      </c>
      <c r="M66" s="17">
        <f t="shared" si="12"/>
        <v>292</v>
      </c>
      <c r="N66" s="86">
        <v>2</v>
      </c>
      <c r="O66" s="3"/>
      <c r="P66" s="3"/>
      <c r="Q66" s="3"/>
      <c r="R66" s="3"/>
    </row>
    <row r="67" spans="1:18" ht="17.55" customHeight="1" x14ac:dyDescent="0.3">
      <c r="A67" s="1">
        <f t="shared" si="4"/>
        <v>43711</v>
      </c>
      <c r="B67" s="2" t="s">
        <v>101</v>
      </c>
      <c r="C67" s="33">
        <v>23</v>
      </c>
      <c r="D67" s="50" t="s">
        <v>102</v>
      </c>
      <c r="E67" s="16">
        <v>1</v>
      </c>
      <c r="F67" s="16">
        <v>0</v>
      </c>
      <c r="G67" s="16">
        <v>0</v>
      </c>
      <c r="H67" s="83">
        <f t="shared" si="11"/>
        <v>1</v>
      </c>
      <c r="I67" s="105">
        <f>H67+'02.09'!I67</f>
        <v>620</v>
      </c>
      <c r="J67" s="16">
        <v>5</v>
      </c>
      <c r="K67" s="16">
        <v>4</v>
      </c>
      <c r="L67" s="16">
        <v>4</v>
      </c>
      <c r="M67" s="17">
        <f t="shared" si="12"/>
        <v>595</v>
      </c>
      <c r="N67" s="86">
        <v>20</v>
      </c>
      <c r="O67" s="3"/>
      <c r="P67" s="3"/>
      <c r="Q67" s="3"/>
      <c r="R67" s="3"/>
    </row>
    <row r="68" spans="1:18" ht="17.55" customHeight="1" x14ac:dyDescent="0.3">
      <c r="A68" s="1">
        <f t="shared" si="4"/>
        <v>43711</v>
      </c>
      <c r="B68" s="2" t="s">
        <v>103</v>
      </c>
      <c r="C68" s="33">
        <v>24</v>
      </c>
      <c r="D68" s="50" t="s">
        <v>104</v>
      </c>
      <c r="E68" s="16">
        <v>3</v>
      </c>
      <c r="F68" s="16">
        <v>0</v>
      </c>
      <c r="G68" s="16">
        <v>0</v>
      </c>
      <c r="H68" s="83">
        <f t="shared" si="11"/>
        <v>3</v>
      </c>
      <c r="I68" s="105">
        <f>H68+'02.09'!I68</f>
        <v>342</v>
      </c>
      <c r="J68" s="16">
        <v>2</v>
      </c>
      <c r="K68" s="16">
        <v>2</v>
      </c>
      <c r="L68" s="16">
        <v>0</v>
      </c>
      <c r="M68" s="17">
        <f t="shared" si="12"/>
        <v>330</v>
      </c>
      <c r="N68" s="86">
        <v>10</v>
      </c>
      <c r="O68" s="3"/>
      <c r="P68" s="3"/>
      <c r="Q68" s="3"/>
      <c r="R68" s="3"/>
    </row>
    <row r="69" spans="1:18" ht="17.55" customHeight="1" x14ac:dyDescent="0.3">
      <c r="A69" s="1">
        <f t="shared" si="4"/>
        <v>43711</v>
      </c>
      <c r="B69" s="2" t="s">
        <v>105</v>
      </c>
      <c r="C69" s="33">
        <v>25</v>
      </c>
      <c r="D69" s="50" t="s">
        <v>106</v>
      </c>
      <c r="E69" s="16">
        <v>4</v>
      </c>
      <c r="F69" s="16">
        <v>0</v>
      </c>
      <c r="G69" s="16">
        <v>0</v>
      </c>
      <c r="H69" s="83">
        <f t="shared" si="11"/>
        <v>4</v>
      </c>
      <c r="I69" s="105">
        <f>H69+'02.09'!I69</f>
        <v>675</v>
      </c>
      <c r="J69" s="16">
        <v>2</v>
      </c>
      <c r="K69" s="16">
        <v>1</v>
      </c>
      <c r="L69" s="16">
        <v>0</v>
      </c>
      <c r="M69" s="17">
        <f t="shared" si="12"/>
        <v>631</v>
      </c>
      <c r="N69" s="86">
        <v>42</v>
      </c>
      <c r="O69" s="3"/>
      <c r="P69" s="3"/>
      <c r="Q69" s="3"/>
      <c r="R69" s="3"/>
    </row>
    <row r="70" spans="1:18" ht="17.55" customHeight="1" x14ac:dyDescent="0.3">
      <c r="A70" s="1">
        <f t="shared" si="4"/>
        <v>43711</v>
      </c>
      <c r="B70" s="2" t="s">
        <v>107</v>
      </c>
      <c r="C70" s="33">
        <v>26</v>
      </c>
      <c r="D70" s="50" t="s">
        <v>108</v>
      </c>
      <c r="E70" s="16">
        <v>5</v>
      </c>
      <c r="F70" s="16">
        <v>0</v>
      </c>
      <c r="G70" s="16">
        <v>0</v>
      </c>
      <c r="H70" s="83">
        <f t="shared" si="11"/>
        <v>5</v>
      </c>
      <c r="I70" s="105">
        <f>H70+'02.09'!I70</f>
        <v>680</v>
      </c>
      <c r="J70" s="16">
        <v>2</v>
      </c>
      <c r="K70" s="16">
        <v>2</v>
      </c>
      <c r="L70" s="16">
        <v>0</v>
      </c>
      <c r="M70" s="17">
        <f t="shared" si="12"/>
        <v>661</v>
      </c>
      <c r="N70" s="86">
        <v>17</v>
      </c>
      <c r="O70" s="3"/>
      <c r="P70" s="3"/>
      <c r="Q70" s="3"/>
      <c r="R70" s="3"/>
    </row>
    <row r="71" spans="1:18" ht="17.55" customHeight="1" x14ac:dyDescent="0.3">
      <c r="A71" s="1">
        <f t="shared" si="4"/>
        <v>43711</v>
      </c>
      <c r="B71" s="2" t="s">
        <v>109</v>
      </c>
      <c r="C71" s="33">
        <v>27</v>
      </c>
      <c r="D71" s="50" t="s">
        <v>110</v>
      </c>
      <c r="E71" s="16">
        <v>4</v>
      </c>
      <c r="F71" s="16">
        <v>0</v>
      </c>
      <c r="G71" s="16">
        <v>0</v>
      </c>
      <c r="H71" s="83">
        <f t="shared" si="11"/>
        <v>4</v>
      </c>
      <c r="I71" s="105">
        <f>H71+'02.09'!I71</f>
        <v>726</v>
      </c>
      <c r="J71" s="16"/>
      <c r="K71" s="16"/>
      <c r="L71" s="16">
        <v>0</v>
      </c>
      <c r="M71" s="17">
        <f t="shared" si="12"/>
        <v>711</v>
      </c>
      <c r="N71" s="86">
        <v>15</v>
      </c>
      <c r="O71" s="3"/>
      <c r="P71" s="3"/>
      <c r="Q71" s="3"/>
      <c r="R71" s="3"/>
    </row>
    <row r="72" spans="1:18" ht="17.55" customHeight="1" x14ac:dyDescent="0.3">
      <c r="A72" s="1">
        <f t="shared" si="4"/>
        <v>43711</v>
      </c>
      <c r="B72" s="2" t="s">
        <v>111</v>
      </c>
      <c r="C72" s="33">
        <v>28</v>
      </c>
      <c r="D72" s="50" t="s">
        <v>112</v>
      </c>
      <c r="E72" s="16">
        <v>4</v>
      </c>
      <c r="F72" s="16">
        <v>0</v>
      </c>
      <c r="G72" s="16">
        <v>0</v>
      </c>
      <c r="H72" s="83">
        <f t="shared" si="11"/>
        <v>4</v>
      </c>
      <c r="I72" s="105">
        <f>H72+'02.09'!I72</f>
        <v>247</v>
      </c>
      <c r="J72" s="16"/>
      <c r="K72" s="16"/>
      <c r="L72" s="16">
        <v>0</v>
      </c>
      <c r="M72" s="17">
        <f t="shared" si="12"/>
        <v>237</v>
      </c>
      <c r="N72" s="86">
        <v>10</v>
      </c>
      <c r="O72" s="3"/>
      <c r="P72" s="3"/>
      <c r="Q72" s="3"/>
      <c r="R72" s="3"/>
    </row>
    <row r="73" spans="1:18" ht="17.55" customHeight="1" x14ac:dyDescent="0.3">
      <c r="A73" s="1">
        <f t="shared" si="4"/>
        <v>43711</v>
      </c>
      <c r="B73" s="2" t="s">
        <v>113</v>
      </c>
      <c r="C73" s="33">
        <v>29</v>
      </c>
      <c r="D73" s="50" t="s">
        <v>114</v>
      </c>
      <c r="E73" s="16">
        <v>4</v>
      </c>
      <c r="F73" s="16">
        <v>0</v>
      </c>
      <c r="G73" s="16">
        <v>0</v>
      </c>
      <c r="H73" s="83">
        <f t="shared" si="11"/>
        <v>4</v>
      </c>
      <c r="I73" s="105">
        <f>H73+'02.09'!I73</f>
        <v>363</v>
      </c>
      <c r="J73" s="16">
        <v>3</v>
      </c>
      <c r="K73" s="16">
        <v>1</v>
      </c>
      <c r="L73" s="16">
        <v>1</v>
      </c>
      <c r="M73" s="17">
        <f t="shared" si="12"/>
        <v>347</v>
      </c>
      <c r="N73" s="86">
        <v>13</v>
      </c>
      <c r="O73" s="3"/>
      <c r="P73" s="3"/>
      <c r="Q73" s="3"/>
      <c r="R73" s="3"/>
    </row>
    <row r="74" spans="1:18" ht="17.55" customHeight="1" x14ac:dyDescent="0.3">
      <c r="A74" s="1">
        <f t="shared" si="4"/>
        <v>43711</v>
      </c>
      <c r="B74" s="2" t="s">
        <v>123</v>
      </c>
      <c r="C74" s="53">
        <v>30</v>
      </c>
      <c r="D74" s="54" t="s">
        <v>124</v>
      </c>
      <c r="E74" s="18">
        <v>0</v>
      </c>
      <c r="F74" s="18">
        <v>0</v>
      </c>
      <c r="G74" s="18">
        <v>0</v>
      </c>
      <c r="H74" s="84">
        <f t="shared" si="11"/>
        <v>0</v>
      </c>
      <c r="I74" s="106">
        <f>H74+'02.09'!I74</f>
        <v>8</v>
      </c>
      <c r="J74" s="18">
        <v>8</v>
      </c>
      <c r="K74" s="18">
        <v>4</v>
      </c>
      <c r="L74" s="18">
        <v>1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43711</v>
      </c>
      <c r="B75" s="2">
        <v>1</v>
      </c>
      <c r="C75" s="29"/>
      <c r="D75" s="22" t="s">
        <v>117</v>
      </c>
      <c r="E75" s="23">
        <f>SUM(E45:E74)</f>
        <v>92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92</v>
      </c>
      <c r="I75" s="23">
        <f t="shared" si="13"/>
        <v>17590</v>
      </c>
      <c r="J75" s="23">
        <f t="shared" si="13"/>
        <v>92</v>
      </c>
      <c r="K75" s="23">
        <f t="shared" si="13"/>
        <v>66</v>
      </c>
      <c r="L75" s="23">
        <f t="shared" si="13"/>
        <v>44</v>
      </c>
      <c r="M75" s="23">
        <f t="shared" si="13"/>
        <v>16935</v>
      </c>
      <c r="N75" s="23">
        <f t="shared" si="13"/>
        <v>563</v>
      </c>
      <c r="O75" s="3"/>
      <c r="P75" s="3"/>
      <c r="Q75" s="3"/>
      <c r="R75" s="3"/>
    </row>
    <row r="76" spans="1:18" ht="17.55" customHeight="1" x14ac:dyDescent="0.3">
      <c r="A76" s="1">
        <f t="shared" si="4"/>
        <v>43711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43711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43711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43711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43711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43711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43711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43711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43711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43711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43711</v>
      </c>
      <c r="B86" s="2">
        <v>1</v>
      </c>
      <c r="E86" s="30"/>
    </row>
    <row r="87" spans="1:14" x14ac:dyDescent="0.3">
      <c r="A87" s="1">
        <f t="shared" si="4"/>
        <v>43711</v>
      </c>
      <c r="B87" s="2">
        <v>1</v>
      </c>
      <c r="E87" s="30"/>
    </row>
    <row r="88" spans="1:14" x14ac:dyDescent="0.3">
      <c r="A88" s="1">
        <f t="shared" si="4"/>
        <v>43711</v>
      </c>
      <c r="B88" s="2">
        <v>1</v>
      </c>
      <c r="E88" s="30"/>
    </row>
    <row r="89" spans="1:14" x14ac:dyDescent="0.3">
      <c r="A89" s="1">
        <f t="shared" ref="A89" si="14">$N$3</f>
        <v>43711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  <mergeCell ref="C1:N1"/>
    <mergeCell ref="C8:N8"/>
    <mergeCell ref="C9:C10"/>
    <mergeCell ref="D9:D10"/>
    <mergeCell ref="E9:H9"/>
    <mergeCell ref="I9:M9"/>
    <mergeCell ref="N9:N10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T93"/>
  <sheetViews>
    <sheetView view="pageBreakPreview" topLeftCell="C1" zoomScale="80" zoomScaleNormal="80" zoomScaleSheetLayoutView="80" workbookViewId="0">
      <selection activeCell="F28" sqref="F28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43710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43710</v>
      </c>
      <c r="B2" s="2">
        <v>1</v>
      </c>
      <c r="C2" s="73"/>
      <c r="D2" s="73"/>
      <c r="E2" s="73"/>
      <c r="F2" s="73"/>
      <c r="G2" s="73"/>
      <c r="H2" s="73"/>
      <c r="I2" s="73"/>
      <c r="J2" s="73"/>
      <c r="K2" s="73"/>
      <c r="L2" s="73"/>
      <c r="M2" s="41"/>
      <c r="N2" s="73"/>
    </row>
    <row r="3" spans="1:20" x14ac:dyDescent="0.3">
      <c r="A3" s="1">
        <f t="shared" si="0"/>
        <v>43710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43710</v>
      </c>
      <c r="O3" s="3"/>
      <c r="P3" s="3"/>
      <c r="Q3" s="3"/>
      <c r="R3" s="3"/>
    </row>
    <row r="4" spans="1:20" x14ac:dyDescent="0.3">
      <c r="A4" s="1">
        <f t="shared" si="0"/>
        <v>43710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43710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43710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43710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43710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43710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865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3931</v>
      </c>
      <c r="O9" s="3"/>
      <c r="P9" s="3"/>
      <c r="Q9" s="40" t="str">
        <f>"24 N›Uvq ?? msL¨v = "&amp;H36</f>
        <v>24 N›Uvq ?? msL¨v = 865</v>
      </c>
    </row>
    <row r="10" spans="1:20" ht="57.6" x14ac:dyDescent="0.3">
      <c r="A10" s="1">
        <f t="shared" si="0"/>
        <v>43710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74" t="s">
        <v>142</v>
      </c>
      <c r="I10" s="65" t="str">
        <f>"me©‡gvU fwZ©
= "&amp;I36</f>
        <v>me©‡gvU fwZ©
= 71962</v>
      </c>
      <c r="J10" s="65" t="str">
        <f>"ch©v‡jvPbvi Rb¨ †cÖwiZ g„„Zz¨ 
= "&amp;J36</f>
        <v>ch©v‡jvPbvi Rb¨ †cÖwiZ g„„Zz¨ 
= 188</v>
      </c>
      <c r="K10" s="65" t="str">
        <f>"ch©v‡jvPbv m¤úbœK…Z g„„Zz¨ 
= "&amp;K36</f>
        <v>ch©v‡jvPbv m¤úbœK…Z g„„Zz¨ 
= 96</v>
      </c>
      <c r="L10" s="65" t="str">
        <f>"wbwðZ g„„Zz¨ 
= "&amp;L36</f>
        <v>wbwðZ g„„Zz¨ 
= 57</v>
      </c>
      <c r="M10" s="65" t="str">
        <f>"QvocÎ cÖvß †ivMx
 = "&amp;M36</f>
        <v>QvocÎ cÖvß †ivMx
 = 67843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43710</v>
      </c>
      <c r="B11" s="2" t="s">
        <v>9</v>
      </c>
      <c r="C11" s="12">
        <v>1</v>
      </c>
      <c r="D11" s="57" t="s">
        <v>10</v>
      </c>
      <c r="E11" s="13">
        <v>82</v>
      </c>
      <c r="F11" s="13">
        <v>0</v>
      </c>
      <c r="G11" s="13">
        <v>0</v>
      </c>
      <c r="H11" s="82">
        <f>SUM(E11:G11)</f>
        <v>82</v>
      </c>
      <c r="I11" s="104">
        <f>H11+'01.09'!I11</f>
        <v>6461</v>
      </c>
      <c r="J11" s="13">
        <v>23</v>
      </c>
      <c r="K11" s="13">
        <v>8</v>
      </c>
      <c r="L11" s="13">
        <v>3</v>
      </c>
      <c r="M11" s="14">
        <f t="shared" ref="M11:M23" si="1">I11-N11-J11</f>
        <v>6021</v>
      </c>
      <c r="N11" s="85">
        <v>417</v>
      </c>
      <c r="O11" s="3"/>
      <c r="P11" s="3"/>
      <c r="Q11" s="3"/>
      <c r="R11" s="3"/>
    </row>
    <row r="12" spans="1:20" x14ac:dyDescent="0.3">
      <c r="A12" s="1">
        <f t="shared" si="0"/>
        <v>43710</v>
      </c>
      <c r="B12" s="2" t="s">
        <v>11</v>
      </c>
      <c r="C12" s="15">
        <v>2</v>
      </c>
      <c r="D12" s="59" t="s">
        <v>144</v>
      </c>
      <c r="E12" s="16">
        <v>54</v>
      </c>
      <c r="F12" s="16">
        <v>0</v>
      </c>
      <c r="G12" s="16">
        <v>0</v>
      </c>
      <c r="H12" s="83">
        <f t="shared" ref="H12:H23" si="2">SUM(E12:G12)</f>
        <v>54</v>
      </c>
      <c r="I12" s="105">
        <f>H12+'01.09'!I12</f>
        <v>3596</v>
      </c>
      <c r="J12" s="16">
        <v>2</v>
      </c>
      <c r="K12" s="16">
        <v>0</v>
      </c>
      <c r="L12" s="16">
        <v>0</v>
      </c>
      <c r="M12" s="17">
        <f t="shared" si="1"/>
        <v>3305</v>
      </c>
      <c r="N12" s="86">
        <v>289</v>
      </c>
      <c r="O12" s="3"/>
      <c r="P12" s="3"/>
      <c r="Q12" s="3"/>
      <c r="R12" s="3"/>
    </row>
    <row r="13" spans="1:20" x14ac:dyDescent="0.3">
      <c r="A13" s="1">
        <f t="shared" si="0"/>
        <v>43710</v>
      </c>
      <c r="B13" s="2" t="s">
        <v>12</v>
      </c>
      <c r="C13" s="15">
        <v>3</v>
      </c>
      <c r="D13" s="59" t="s">
        <v>13</v>
      </c>
      <c r="E13" s="16">
        <v>9</v>
      </c>
      <c r="F13" s="16">
        <v>0</v>
      </c>
      <c r="G13" s="16">
        <v>0</v>
      </c>
      <c r="H13" s="83">
        <f t="shared" si="2"/>
        <v>9</v>
      </c>
      <c r="I13" s="105">
        <f>H13+'01.09'!I13</f>
        <v>1204</v>
      </c>
      <c r="J13" s="16">
        <v>10</v>
      </c>
      <c r="K13" s="16">
        <v>4</v>
      </c>
      <c r="L13" s="16">
        <v>4</v>
      </c>
      <c r="M13" s="17">
        <f t="shared" si="1"/>
        <v>1140</v>
      </c>
      <c r="N13" s="86">
        <v>54</v>
      </c>
      <c r="O13" s="3"/>
      <c r="Q13" s="3"/>
      <c r="R13" s="3"/>
    </row>
    <row r="14" spans="1:20" x14ac:dyDescent="0.3">
      <c r="A14" s="1">
        <f t="shared" si="0"/>
        <v>43710</v>
      </c>
      <c r="B14" s="2" t="s">
        <v>14</v>
      </c>
      <c r="C14" s="15">
        <v>4</v>
      </c>
      <c r="D14" s="59" t="s">
        <v>145</v>
      </c>
      <c r="E14" s="16">
        <v>33</v>
      </c>
      <c r="F14" s="16">
        <v>0</v>
      </c>
      <c r="G14" s="16">
        <v>0</v>
      </c>
      <c r="H14" s="83">
        <f t="shared" si="2"/>
        <v>33</v>
      </c>
      <c r="I14" s="105">
        <f>H14+'01.09'!I14</f>
        <v>2857</v>
      </c>
      <c r="J14" s="16">
        <v>7</v>
      </c>
      <c r="K14" s="16">
        <v>3</v>
      </c>
      <c r="L14" s="16">
        <v>0</v>
      </c>
      <c r="M14" s="17">
        <f t="shared" si="1"/>
        <v>2664</v>
      </c>
      <c r="N14" s="86">
        <v>186</v>
      </c>
      <c r="O14" s="3"/>
      <c r="P14" s="3"/>
      <c r="Q14" s="3"/>
      <c r="R14" s="3"/>
    </row>
    <row r="15" spans="1:20" ht="17.399999999999999" x14ac:dyDescent="0.3">
      <c r="A15" s="1">
        <f t="shared" si="0"/>
        <v>43710</v>
      </c>
      <c r="B15" s="2" t="s">
        <v>19</v>
      </c>
      <c r="C15" s="15">
        <v>5</v>
      </c>
      <c r="D15" s="59" t="s">
        <v>20</v>
      </c>
      <c r="E15" s="16">
        <v>18</v>
      </c>
      <c r="F15" s="16">
        <v>0</v>
      </c>
      <c r="G15" s="16">
        <v>0</v>
      </c>
      <c r="H15" s="83">
        <f t="shared" si="2"/>
        <v>18</v>
      </c>
      <c r="I15" s="105">
        <f>H15+'01.09'!I15</f>
        <v>1197</v>
      </c>
      <c r="J15" s="16">
        <v>3</v>
      </c>
      <c r="K15" s="16">
        <v>0</v>
      </c>
      <c r="L15" s="16">
        <v>0</v>
      </c>
      <c r="M15" s="17">
        <f t="shared" si="1"/>
        <v>1105</v>
      </c>
      <c r="N15" s="86">
        <v>89</v>
      </c>
      <c r="O15" s="3"/>
      <c r="P15" s="3"/>
      <c r="Q15" s="3"/>
      <c r="R15" s="3"/>
    </row>
    <row r="16" spans="1:20" ht="17.399999999999999" x14ac:dyDescent="0.3">
      <c r="A16" s="1">
        <f t="shared" si="0"/>
        <v>43710</v>
      </c>
      <c r="B16" s="2" t="s">
        <v>21</v>
      </c>
      <c r="C16" s="15">
        <v>6</v>
      </c>
      <c r="D16" s="61" t="s">
        <v>22</v>
      </c>
      <c r="E16" s="16">
        <v>5</v>
      </c>
      <c r="F16" s="16">
        <v>0</v>
      </c>
      <c r="G16" s="16">
        <v>0</v>
      </c>
      <c r="H16" s="83">
        <f t="shared" si="2"/>
        <v>5</v>
      </c>
      <c r="I16" s="105">
        <f>H16+'01.09'!I16</f>
        <v>921</v>
      </c>
      <c r="J16" s="16"/>
      <c r="K16" s="16"/>
      <c r="L16" s="16">
        <v>0</v>
      </c>
      <c r="M16" s="17">
        <f t="shared" si="1"/>
        <v>890</v>
      </c>
      <c r="N16" s="86">
        <v>31</v>
      </c>
      <c r="O16" s="3"/>
      <c r="P16" s="3"/>
      <c r="Q16" s="3"/>
      <c r="R16" s="3"/>
    </row>
    <row r="17" spans="1:18" x14ac:dyDescent="0.3">
      <c r="A17" s="1">
        <f t="shared" si="0"/>
        <v>43710</v>
      </c>
      <c r="B17" s="2" t="s">
        <v>23</v>
      </c>
      <c r="C17" s="15">
        <v>7</v>
      </c>
      <c r="D17" s="61" t="s">
        <v>24</v>
      </c>
      <c r="E17" s="16">
        <v>46</v>
      </c>
      <c r="F17" s="16">
        <v>0</v>
      </c>
      <c r="G17" s="16">
        <v>0</v>
      </c>
      <c r="H17" s="83">
        <f t="shared" si="2"/>
        <v>46</v>
      </c>
      <c r="I17" s="105">
        <f>H17+'01.09'!I17</f>
        <v>3234</v>
      </c>
      <c r="J17" s="16">
        <v>15</v>
      </c>
      <c r="K17" s="16">
        <v>3</v>
      </c>
      <c r="L17" s="16">
        <v>1</v>
      </c>
      <c r="M17" s="17">
        <f t="shared" si="1"/>
        <v>2970</v>
      </c>
      <c r="N17" s="86">
        <v>249</v>
      </c>
      <c r="O17" s="3"/>
      <c r="P17" s="3"/>
      <c r="Q17" s="3"/>
      <c r="R17" s="3"/>
    </row>
    <row r="18" spans="1:18" ht="17.399999999999999" x14ac:dyDescent="0.3">
      <c r="A18" s="1">
        <f t="shared" si="0"/>
        <v>43710</v>
      </c>
      <c r="B18" s="2" t="s">
        <v>25</v>
      </c>
      <c r="C18" s="15">
        <v>8</v>
      </c>
      <c r="D18" s="61" t="s">
        <v>26</v>
      </c>
      <c r="E18" s="16">
        <v>1</v>
      </c>
      <c r="F18" s="16">
        <v>0</v>
      </c>
      <c r="G18" s="16">
        <v>0</v>
      </c>
      <c r="H18" s="83">
        <f t="shared" si="2"/>
        <v>1</v>
      </c>
      <c r="I18" s="105">
        <f>H18+'01.09'!I18</f>
        <v>332</v>
      </c>
      <c r="J18" s="16"/>
      <c r="K18" s="16"/>
      <c r="L18" s="16">
        <v>0</v>
      </c>
      <c r="M18" s="17">
        <f t="shared" si="1"/>
        <v>324</v>
      </c>
      <c r="N18" s="86">
        <v>8</v>
      </c>
      <c r="O18" s="3"/>
      <c r="P18" s="3"/>
      <c r="Q18" s="3"/>
      <c r="R18" s="3"/>
    </row>
    <row r="19" spans="1:18" x14ac:dyDescent="0.3">
      <c r="A19" s="1">
        <f t="shared" si="0"/>
        <v>43710</v>
      </c>
      <c r="B19" s="2" t="s">
        <v>27</v>
      </c>
      <c r="C19" s="15">
        <v>9</v>
      </c>
      <c r="D19" s="61" t="s">
        <v>28</v>
      </c>
      <c r="E19" s="16">
        <v>6</v>
      </c>
      <c r="F19" s="16">
        <v>0</v>
      </c>
      <c r="G19" s="16">
        <v>0</v>
      </c>
      <c r="H19" s="83">
        <f t="shared" si="2"/>
        <v>6</v>
      </c>
      <c r="I19" s="105">
        <f>H19+'01.09'!I19</f>
        <v>1472</v>
      </c>
      <c r="J19" s="16"/>
      <c r="K19" s="16"/>
      <c r="L19" s="16">
        <v>0</v>
      </c>
      <c r="M19" s="17">
        <f t="shared" si="1"/>
        <v>1417</v>
      </c>
      <c r="N19" s="86">
        <v>55</v>
      </c>
      <c r="O19" s="3"/>
      <c r="P19" s="3"/>
      <c r="Q19" s="3"/>
      <c r="R19" s="3"/>
    </row>
    <row r="20" spans="1:18" x14ac:dyDescent="0.3">
      <c r="A20" s="1">
        <f t="shared" si="0"/>
        <v>43710</v>
      </c>
      <c r="B20" s="2" t="s">
        <v>29</v>
      </c>
      <c r="C20" s="15">
        <v>10</v>
      </c>
      <c r="D20" s="59" t="s">
        <v>30</v>
      </c>
      <c r="E20" s="16">
        <v>29</v>
      </c>
      <c r="F20" s="16">
        <v>0</v>
      </c>
      <c r="G20" s="16">
        <v>0</v>
      </c>
      <c r="H20" s="83">
        <f t="shared" si="2"/>
        <v>29</v>
      </c>
      <c r="I20" s="105">
        <f>H20+'01.09'!I20</f>
        <v>2435</v>
      </c>
      <c r="J20" s="16">
        <v>2</v>
      </c>
      <c r="K20" s="16">
        <v>2</v>
      </c>
      <c r="L20" s="16">
        <v>2</v>
      </c>
      <c r="M20" s="17">
        <f t="shared" si="1"/>
        <v>2273</v>
      </c>
      <c r="N20" s="86">
        <v>160</v>
      </c>
      <c r="O20" s="3"/>
      <c r="P20" s="3"/>
      <c r="Q20" s="3"/>
      <c r="R20" s="3"/>
    </row>
    <row r="21" spans="1:18" ht="22.2" customHeight="1" x14ac:dyDescent="0.3">
      <c r="A21" s="1">
        <f t="shared" si="0"/>
        <v>43710</v>
      </c>
      <c r="B21" s="2" t="s">
        <v>115</v>
      </c>
      <c r="C21" s="15">
        <v>11</v>
      </c>
      <c r="D21" s="50" t="s">
        <v>116</v>
      </c>
      <c r="E21" s="16">
        <v>1</v>
      </c>
      <c r="F21" s="16">
        <v>0</v>
      </c>
      <c r="G21" s="16">
        <v>0</v>
      </c>
      <c r="H21" s="88">
        <f t="shared" si="2"/>
        <v>1</v>
      </c>
      <c r="I21" s="105">
        <f>H21+'01.09'!I21</f>
        <v>218</v>
      </c>
      <c r="J21" s="16"/>
      <c r="K21" s="16"/>
      <c r="L21" s="16"/>
      <c r="M21" s="17">
        <f t="shared" si="1"/>
        <v>208</v>
      </c>
      <c r="N21" s="86">
        <v>10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6">
        <v>3</v>
      </c>
      <c r="F22" s="16">
        <v>0</v>
      </c>
      <c r="G22" s="16">
        <v>0</v>
      </c>
      <c r="H22" s="88">
        <f t="shared" si="2"/>
        <v>3</v>
      </c>
      <c r="I22" s="105">
        <f>H22+'01.09'!I22</f>
        <v>69</v>
      </c>
      <c r="J22" s="16"/>
      <c r="K22" s="16"/>
      <c r="L22" s="16"/>
      <c r="M22" s="17">
        <f t="shared" si="1"/>
        <v>56</v>
      </c>
      <c r="N22" s="86">
        <v>13</v>
      </c>
      <c r="O22" s="3"/>
      <c r="P22" s="3"/>
      <c r="Q22" s="3"/>
      <c r="R22" s="3"/>
    </row>
    <row r="23" spans="1:18" hidden="1" x14ac:dyDescent="0.3">
      <c r="A23" s="1">
        <f>$N$3</f>
        <v>43710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287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287</v>
      </c>
      <c r="I24" s="94">
        <f t="shared" si="3"/>
        <v>23996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22373</v>
      </c>
      <c r="N24" s="96">
        <f t="shared" si="3"/>
        <v>1561</v>
      </c>
      <c r="O24" s="3"/>
      <c r="P24" s="3"/>
      <c r="Q24" s="3"/>
      <c r="R24" s="3"/>
    </row>
    <row r="25" spans="1:18" x14ac:dyDescent="0.3">
      <c r="A25" s="1">
        <f t="shared" ref="A25:A88" si="4">$N$3</f>
        <v>43710</v>
      </c>
      <c r="B25" s="2">
        <v>1</v>
      </c>
      <c r="C25" s="78"/>
      <c r="D25" s="79" t="s">
        <v>119</v>
      </c>
      <c r="E25" s="97">
        <f>E75</f>
        <v>109</v>
      </c>
      <c r="F25" s="98">
        <f t="shared" ref="F25:N25" si="5">F75</f>
        <v>0</v>
      </c>
      <c r="G25" s="98">
        <f t="shared" si="5"/>
        <v>0</v>
      </c>
      <c r="H25" s="99">
        <f t="shared" si="5"/>
        <v>109</v>
      </c>
      <c r="I25" s="97">
        <f t="shared" si="5"/>
        <v>17498</v>
      </c>
      <c r="J25" s="98">
        <f t="shared" si="5"/>
        <v>92</v>
      </c>
      <c r="K25" s="98">
        <f t="shared" si="5"/>
        <v>66</v>
      </c>
      <c r="L25" s="100">
        <f t="shared" si="5"/>
        <v>44</v>
      </c>
      <c r="M25" s="101">
        <f t="shared" si="5"/>
        <v>16790</v>
      </c>
      <c r="N25" s="102">
        <f t="shared" si="5"/>
        <v>616</v>
      </c>
      <c r="O25" s="3"/>
      <c r="P25" s="3"/>
      <c r="Q25" s="3"/>
      <c r="R25" s="3"/>
    </row>
    <row r="26" spans="1:18" x14ac:dyDescent="0.3">
      <c r="A26" s="1">
        <f t="shared" si="4"/>
        <v>43710</v>
      </c>
      <c r="B26" s="2">
        <v>1</v>
      </c>
      <c r="C26" s="78"/>
      <c r="D26" s="79" t="s">
        <v>154</v>
      </c>
      <c r="E26" s="97">
        <f>E24+E25</f>
        <v>396</v>
      </c>
      <c r="F26" s="98">
        <f t="shared" ref="F26:N26" si="6">F24+F25</f>
        <v>0</v>
      </c>
      <c r="G26" s="98">
        <f t="shared" si="6"/>
        <v>0</v>
      </c>
      <c r="H26" s="99">
        <f t="shared" si="6"/>
        <v>396</v>
      </c>
      <c r="I26" s="97">
        <f t="shared" si="6"/>
        <v>41494</v>
      </c>
      <c r="J26" s="98">
        <f t="shared" si="6"/>
        <v>154</v>
      </c>
      <c r="K26" s="98">
        <f t="shared" si="6"/>
        <v>86</v>
      </c>
      <c r="L26" s="100">
        <f t="shared" si="6"/>
        <v>54</v>
      </c>
      <c r="M26" s="101">
        <f t="shared" si="6"/>
        <v>39163</v>
      </c>
      <c r="N26" s="102">
        <f t="shared" si="6"/>
        <v>2177</v>
      </c>
      <c r="O26" s="3"/>
      <c r="P26" s="67"/>
      <c r="Q26" s="3"/>
      <c r="R26" s="3"/>
    </row>
    <row r="27" spans="1:18" x14ac:dyDescent="0.3">
      <c r="A27" s="1">
        <f t="shared" si="4"/>
        <v>43710</v>
      </c>
      <c r="B27" s="2">
        <v>1</v>
      </c>
      <c r="C27" s="80"/>
      <c r="D27" s="81" t="s">
        <v>120</v>
      </c>
      <c r="E27" s="97">
        <f>SUM(E28:E35)</f>
        <v>469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469</v>
      </c>
      <c r="I27" s="97">
        <f t="shared" si="7"/>
        <v>30468</v>
      </c>
      <c r="J27" s="98">
        <f t="shared" si="7"/>
        <v>34</v>
      </c>
      <c r="K27" s="98">
        <f t="shared" si="7"/>
        <v>10</v>
      </c>
      <c r="L27" s="100">
        <f t="shared" si="7"/>
        <v>3</v>
      </c>
      <c r="M27" s="101">
        <f t="shared" si="7"/>
        <v>28680</v>
      </c>
      <c r="N27" s="102">
        <f t="shared" si="7"/>
        <v>1754</v>
      </c>
      <c r="O27" s="3"/>
      <c r="P27" s="3"/>
      <c r="Q27" s="3"/>
      <c r="R27" s="3"/>
    </row>
    <row r="28" spans="1:18" x14ac:dyDescent="0.3">
      <c r="A28" s="1">
        <f t="shared" si="4"/>
        <v>43710</v>
      </c>
      <c r="B28" s="2" t="s">
        <v>31</v>
      </c>
      <c r="C28" s="12">
        <v>1</v>
      </c>
      <c r="D28" s="48" t="s">
        <v>32</v>
      </c>
      <c r="E28" s="13">
        <v>109</v>
      </c>
      <c r="F28" s="13">
        <v>0</v>
      </c>
      <c r="G28" s="13">
        <v>0</v>
      </c>
      <c r="H28" s="82">
        <f t="shared" ref="H28:H35" si="8">SUM(E28:G28)</f>
        <v>109</v>
      </c>
      <c r="I28" s="104">
        <f>H28+'01.09'!I28</f>
        <v>7825</v>
      </c>
      <c r="J28" s="13">
        <v>8</v>
      </c>
      <c r="K28" s="13">
        <v>1</v>
      </c>
      <c r="L28" s="13">
        <v>1</v>
      </c>
      <c r="M28" s="14">
        <f t="shared" ref="M28:M35" si="9">I28-N28-J28</f>
        <v>7444</v>
      </c>
      <c r="N28" s="85">
        <v>373</v>
      </c>
      <c r="O28" s="3"/>
      <c r="P28" s="3"/>
      <c r="Q28" s="3"/>
      <c r="R28" s="3"/>
    </row>
    <row r="29" spans="1:18" x14ac:dyDescent="0.3">
      <c r="A29" s="1">
        <f t="shared" si="4"/>
        <v>43710</v>
      </c>
      <c r="B29" s="2" t="s">
        <v>33</v>
      </c>
      <c r="C29" s="15">
        <v>2</v>
      </c>
      <c r="D29" s="50" t="s">
        <v>156</v>
      </c>
      <c r="E29" s="16">
        <v>72</v>
      </c>
      <c r="F29" s="16">
        <v>0</v>
      </c>
      <c r="G29" s="16">
        <v>0</v>
      </c>
      <c r="H29" s="83">
        <f t="shared" si="8"/>
        <v>72</v>
      </c>
      <c r="I29" s="105">
        <f>H29+'01.09'!I29</f>
        <v>5468</v>
      </c>
      <c r="J29" s="16">
        <v>3</v>
      </c>
      <c r="K29" s="16">
        <v>1</v>
      </c>
      <c r="L29" s="16">
        <v>0</v>
      </c>
      <c r="M29" s="17">
        <f t="shared" si="9"/>
        <v>5180</v>
      </c>
      <c r="N29" s="86">
        <v>285</v>
      </c>
      <c r="O29" s="3"/>
      <c r="P29" s="3"/>
      <c r="Q29" s="3"/>
      <c r="R29" s="3"/>
    </row>
    <row r="30" spans="1:18" x14ac:dyDescent="0.3">
      <c r="A30" s="1">
        <f t="shared" si="4"/>
        <v>43710</v>
      </c>
      <c r="B30" s="2" t="s">
        <v>35</v>
      </c>
      <c r="C30" s="15">
        <v>3</v>
      </c>
      <c r="D30" s="50" t="s">
        <v>36</v>
      </c>
      <c r="E30" s="16">
        <v>143</v>
      </c>
      <c r="F30" s="16">
        <v>0</v>
      </c>
      <c r="G30" s="16">
        <v>0</v>
      </c>
      <c r="H30" s="83">
        <f t="shared" si="8"/>
        <v>143</v>
      </c>
      <c r="I30" s="105">
        <f>H30+'01.09'!I30</f>
        <v>5291</v>
      </c>
      <c r="J30" s="16">
        <v>8</v>
      </c>
      <c r="K30" s="16">
        <v>6</v>
      </c>
      <c r="L30" s="16">
        <v>2</v>
      </c>
      <c r="M30" s="17">
        <f t="shared" si="9"/>
        <v>4770</v>
      </c>
      <c r="N30" s="86">
        <v>513</v>
      </c>
      <c r="O30" s="3"/>
      <c r="P30" s="3"/>
      <c r="Q30" s="3"/>
      <c r="R30" s="3"/>
    </row>
    <row r="31" spans="1:18" x14ac:dyDescent="0.3">
      <c r="A31" s="1">
        <f t="shared" si="4"/>
        <v>43710</v>
      </c>
      <c r="B31" s="2" t="s">
        <v>37</v>
      </c>
      <c r="C31" s="15">
        <v>4</v>
      </c>
      <c r="D31" s="50" t="s">
        <v>38</v>
      </c>
      <c r="E31" s="16">
        <v>17</v>
      </c>
      <c r="F31" s="16">
        <v>0</v>
      </c>
      <c r="G31" s="16">
        <v>0</v>
      </c>
      <c r="H31" s="83">
        <f t="shared" si="8"/>
        <v>17</v>
      </c>
      <c r="I31" s="105">
        <f>H31+'01.09'!I31</f>
        <v>1707</v>
      </c>
      <c r="J31" s="16">
        <v>4</v>
      </c>
      <c r="K31" s="16">
        <v>0</v>
      </c>
      <c r="L31" s="16">
        <v>0</v>
      </c>
      <c r="M31" s="17">
        <f t="shared" si="9"/>
        <v>1653</v>
      </c>
      <c r="N31" s="86">
        <v>50</v>
      </c>
      <c r="O31" s="3"/>
      <c r="P31" s="3"/>
      <c r="Q31" s="3"/>
      <c r="R31" s="3"/>
    </row>
    <row r="32" spans="1:18" x14ac:dyDescent="0.3">
      <c r="A32" s="1">
        <f t="shared" si="4"/>
        <v>43710</v>
      </c>
      <c r="B32" s="2" t="s">
        <v>39</v>
      </c>
      <c r="C32" s="15">
        <v>5</v>
      </c>
      <c r="D32" s="50" t="s">
        <v>40</v>
      </c>
      <c r="E32" s="16">
        <v>42</v>
      </c>
      <c r="F32" s="16">
        <v>0</v>
      </c>
      <c r="G32" s="16">
        <v>0</v>
      </c>
      <c r="H32" s="83">
        <f t="shared" si="8"/>
        <v>42</v>
      </c>
      <c r="I32" s="105">
        <f>H32+'01.09'!I32</f>
        <v>3348</v>
      </c>
      <c r="J32" s="16">
        <v>3</v>
      </c>
      <c r="K32" s="16">
        <v>0</v>
      </c>
      <c r="L32" s="16">
        <v>0</v>
      </c>
      <c r="M32" s="17">
        <f t="shared" si="9"/>
        <v>3199</v>
      </c>
      <c r="N32" s="86">
        <v>146</v>
      </c>
      <c r="O32" s="3"/>
      <c r="P32" s="3"/>
      <c r="Q32" s="3"/>
      <c r="R32" s="3"/>
    </row>
    <row r="33" spans="1:18" x14ac:dyDescent="0.3">
      <c r="A33" s="1">
        <f t="shared" si="4"/>
        <v>43710</v>
      </c>
      <c r="B33" s="2" t="s">
        <v>41</v>
      </c>
      <c r="C33" s="15">
        <v>6</v>
      </c>
      <c r="D33" s="50" t="s">
        <v>42</v>
      </c>
      <c r="E33" s="16">
        <v>61</v>
      </c>
      <c r="F33" s="16">
        <v>0</v>
      </c>
      <c r="G33" s="16">
        <v>0</v>
      </c>
      <c r="H33" s="83">
        <f t="shared" si="8"/>
        <v>61</v>
      </c>
      <c r="I33" s="105">
        <f>H33+'01.09'!I33</f>
        <v>4203</v>
      </c>
      <c r="J33" s="16">
        <v>5</v>
      </c>
      <c r="K33" s="16">
        <v>2</v>
      </c>
      <c r="L33" s="16">
        <v>0</v>
      </c>
      <c r="M33" s="17">
        <f t="shared" si="9"/>
        <v>3939</v>
      </c>
      <c r="N33" s="86">
        <v>259</v>
      </c>
      <c r="O33" s="3"/>
      <c r="P33" s="3"/>
      <c r="Q33" s="3"/>
      <c r="R33" s="3"/>
    </row>
    <row r="34" spans="1:18" x14ac:dyDescent="0.3">
      <c r="A34" s="1">
        <f t="shared" si="4"/>
        <v>43710</v>
      </c>
      <c r="B34" s="2" t="s">
        <v>43</v>
      </c>
      <c r="C34" s="15">
        <v>7</v>
      </c>
      <c r="D34" s="50" t="s">
        <v>44</v>
      </c>
      <c r="E34" s="16">
        <v>9</v>
      </c>
      <c r="F34" s="16">
        <v>0</v>
      </c>
      <c r="G34" s="16">
        <v>0</v>
      </c>
      <c r="H34" s="83">
        <f t="shared" si="8"/>
        <v>9</v>
      </c>
      <c r="I34" s="105">
        <f>H34+'01.09'!I34</f>
        <v>780</v>
      </c>
      <c r="J34" s="16">
        <v>0</v>
      </c>
      <c r="K34" s="16">
        <v>0</v>
      </c>
      <c r="L34" s="16">
        <v>0</v>
      </c>
      <c r="M34" s="17">
        <f t="shared" si="9"/>
        <v>748</v>
      </c>
      <c r="N34" s="86">
        <v>32</v>
      </c>
      <c r="O34" s="3"/>
      <c r="P34" s="3"/>
      <c r="Q34" s="3"/>
      <c r="R34" s="3"/>
    </row>
    <row r="35" spans="1:18" x14ac:dyDescent="0.3">
      <c r="A35" s="1">
        <f t="shared" si="4"/>
        <v>43710</v>
      </c>
      <c r="B35" s="2" t="s">
        <v>45</v>
      </c>
      <c r="C35" s="20">
        <v>8</v>
      </c>
      <c r="D35" s="54" t="s">
        <v>46</v>
      </c>
      <c r="E35" s="18">
        <v>16</v>
      </c>
      <c r="F35" s="18">
        <v>0</v>
      </c>
      <c r="G35" s="18">
        <v>0</v>
      </c>
      <c r="H35" s="84">
        <f t="shared" si="8"/>
        <v>16</v>
      </c>
      <c r="I35" s="106">
        <f>H35+'01.09'!I35</f>
        <v>1846</v>
      </c>
      <c r="J35" s="18">
        <v>3</v>
      </c>
      <c r="K35" s="18">
        <v>0</v>
      </c>
      <c r="L35" s="18">
        <v>0</v>
      </c>
      <c r="M35" s="19">
        <f t="shared" si="9"/>
        <v>1747</v>
      </c>
      <c r="N35" s="87">
        <v>96</v>
      </c>
      <c r="O35" s="3"/>
      <c r="P35" s="3"/>
      <c r="Q35" s="3"/>
      <c r="R35" s="3"/>
    </row>
    <row r="36" spans="1:18" x14ac:dyDescent="0.3">
      <c r="A36" s="1">
        <f t="shared" si="4"/>
        <v>43710</v>
      </c>
      <c r="B36" s="2">
        <v>1</v>
      </c>
      <c r="C36" s="103"/>
      <c r="D36" s="22" t="s">
        <v>47</v>
      </c>
      <c r="E36" s="23">
        <f>SUM(E26:E27)</f>
        <v>865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865</v>
      </c>
      <c r="I36" s="23">
        <f t="shared" si="10"/>
        <v>71962</v>
      </c>
      <c r="J36" s="23">
        <f t="shared" si="10"/>
        <v>188</v>
      </c>
      <c r="K36" s="23">
        <f t="shared" si="10"/>
        <v>96</v>
      </c>
      <c r="L36" s="23">
        <f t="shared" si="10"/>
        <v>57</v>
      </c>
      <c r="M36" s="23">
        <f t="shared" si="10"/>
        <v>67843</v>
      </c>
      <c r="N36" s="23">
        <f t="shared" si="10"/>
        <v>3931</v>
      </c>
      <c r="O36" s="3"/>
      <c r="P36" s="3"/>
      <c r="Q36" s="3"/>
      <c r="R36" s="3"/>
    </row>
    <row r="37" spans="1:18" ht="21.6" customHeight="1" x14ac:dyDescent="0.3">
      <c r="A37" s="1">
        <f t="shared" si="4"/>
        <v>43710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43710</v>
      </c>
      <c r="B38" s="64">
        <v>1</v>
      </c>
      <c r="C38" s="69"/>
      <c r="D38" s="306" t="s">
        <v>165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43710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43710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43710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43710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43710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109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616</v>
      </c>
      <c r="O43" s="3"/>
      <c r="P43" s="3"/>
      <c r="Q43" s="3"/>
      <c r="R43" s="3"/>
    </row>
    <row r="44" spans="1:18" ht="58.2" customHeight="1" x14ac:dyDescent="0.3">
      <c r="A44" s="1">
        <f t="shared" si="4"/>
        <v>43710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74" t="s">
        <v>142</v>
      </c>
      <c r="I44" s="65" t="str">
        <f>"me©‡gvU fwZ© 
= "&amp;I75</f>
        <v>me©‡gvU fwZ© 
= 17498</v>
      </c>
      <c r="J44" s="65" t="str">
        <f>"ch©v‡jvPbvi Rb¨ †cÖwiZ g„„Zz¨ 
= "&amp;J75</f>
        <v>ch©v‡jvPbvi Rb¨ †cÖwiZ g„„Zz¨ 
= 92</v>
      </c>
      <c r="K44" s="65" t="str">
        <f>"ch©v‡jvPbv m¤úbœK…Z g„„Zz¨ 
= "&amp;K75</f>
        <v>ch©v‡jvPbv m¤úbœK…Z g„„Zz¨ 
= 66</v>
      </c>
      <c r="L44" s="65" t="str">
        <f>"wbwðZ g„„Zz¨ 
= "&amp;L75</f>
        <v>wbwðZ g„„Zz¨ 
= 44</v>
      </c>
      <c r="M44" s="65" t="str">
        <f>"QvocÎ cÖvß †ivMx
 = "&amp;M75</f>
        <v>QvocÎ cÖvß †ivMx
 = 16790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43710</v>
      </c>
      <c r="B45" s="2" t="s">
        <v>61</v>
      </c>
      <c r="C45" s="28">
        <v>1</v>
      </c>
      <c r="D45" s="48" t="s">
        <v>62</v>
      </c>
      <c r="E45" s="13">
        <v>6</v>
      </c>
      <c r="F45" s="13">
        <v>0</v>
      </c>
      <c r="G45" s="13">
        <v>0</v>
      </c>
      <c r="H45" s="82">
        <f t="shared" ref="H45:H74" si="11">SUM(E45:G45)</f>
        <v>6</v>
      </c>
      <c r="I45" s="104">
        <f>H45+'01.09'!I45</f>
        <v>1108</v>
      </c>
      <c r="J45" s="13">
        <v>3</v>
      </c>
      <c r="K45" s="13">
        <v>2</v>
      </c>
      <c r="L45" s="13">
        <v>1</v>
      </c>
      <c r="M45" s="14">
        <f t="shared" ref="M45:M74" si="12">I45-N45-J45</f>
        <v>1085</v>
      </c>
      <c r="N45" s="85">
        <v>20</v>
      </c>
      <c r="O45" s="3"/>
      <c r="P45" s="3"/>
      <c r="Q45" s="3"/>
      <c r="R45" s="3"/>
    </row>
    <row r="46" spans="1:18" ht="17.55" customHeight="1" x14ac:dyDescent="0.3">
      <c r="A46" s="1">
        <f t="shared" si="4"/>
        <v>43710</v>
      </c>
      <c r="B46" s="2" t="s">
        <v>15</v>
      </c>
      <c r="C46" s="33">
        <v>2</v>
      </c>
      <c r="D46" s="50" t="s">
        <v>16</v>
      </c>
      <c r="E46" s="16">
        <v>7</v>
      </c>
      <c r="F46" s="16">
        <v>0</v>
      </c>
      <c r="G46" s="16">
        <v>0</v>
      </c>
      <c r="H46" s="83">
        <f t="shared" si="11"/>
        <v>7</v>
      </c>
      <c r="I46" s="105">
        <f>H46+'01.09'!I46</f>
        <v>1650</v>
      </c>
      <c r="J46" s="16">
        <v>9</v>
      </c>
      <c r="K46" s="16">
        <v>5</v>
      </c>
      <c r="L46" s="16">
        <v>4</v>
      </c>
      <c r="M46" s="17">
        <f t="shared" si="12"/>
        <v>1573</v>
      </c>
      <c r="N46" s="86">
        <v>68</v>
      </c>
      <c r="O46" s="3"/>
      <c r="P46" s="3"/>
      <c r="Q46" s="3"/>
      <c r="R46" s="3"/>
    </row>
    <row r="47" spans="1:18" ht="17.55" customHeight="1" x14ac:dyDescent="0.3">
      <c r="A47" s="1">
        <f t="shared" si="4"/>
        <v>43710</v>
      </c>
      <c r="B47" s="2" t="s">
        <v>17</v>
      </c>
      <c r="C47" s="33">
        <v>3</v>
      </c>
      <c r="D47" s="50" t="s">
        <v>18</v>
      </c>
      <c r="E47" s="16">
        <v>7</v>
      </c>
      <c r="F47" s="16">
        <v>0</v>
      </c>
      <c r="G47" s="16">
        <v>0</v>
      </c>
      <c r="H47" s="83">
        <f t="shared" si="11"/>
        <v>7</v>
      </c>
      <c r="I47" s="105">
        <f>H47+'01.09'!I47</f>
        <v>592</v>
      </c>
      <c r="J47" s="16">
        <v>4</v>
      </c>
      <c r="K47" s="16">
        <v>2</v>
      </c>
      <c r="L47" s="16">
        <v>1</v>
      </c>
      <c r="M47" s="17">
        <f t="shared" si="12"/>
        <v>573</v>
      </c>
      <c r="N47" s="86">
        <v>15</v>
      </c>
      <c r="O47" s="3"/>
      <c r="P47" s="3"/>
      <c r="Q47" s="3"/>
      <c r="R47" s="3"/>
    </row>
    <row r="48" spans="1:18" ht="17.55" customHeight="1" x14ac:dyDescent="0.3">
      <c r="A48" s="1">
        <f t="shared" si="4"/>
        <v>43710</v>
      </c>
      <c r="B48" s="2" t="s">
        <v>63</v>
      </c>
      <c r="C48" s="33">
        <v>4</v>
      </c>
      <c r="D48" s="50" t="s">
        <v>64</v>
      </c>
      <c r="E48" s="16">
        <v>4</v>
      </c>
      <c r="F48" s="16">
        <v>0</v>
      </c>
      <c r="G48" s="16">
        <v>0</v>
      </c>
      <c r="H48" s="83">
        <f t="shared" si="11"/>
        <v>4</v>
      </c>
      <c r="I48" s="105">
        <f>H48+'01.09'!I48</f>
        <v>671</v>
      </c>
      <c r="J48" s="16">
        <v>7</v>
      </c>
      <c r="K48" s="16">
        <v>5</v>
      </c>
      <c r="L48" s="16">
        <v>3</v>
      </c>
      <c r="M48" s="17">
        <f t="shared" si="12"/>
        <v>648</v>
      </c>
      <c r="N48" s="86">
        <v>16</v>
      </c>
      <c r="O48" s="3"/>
      <c r="P48" s="3"/>
      <c r="Q48" s="3"/>
      <c r="R48" s="3"/>
    </row>
    <row r="49" spans="1:18" ht="17.55" customHeight="1" x14ac:dyDescent="0.3">
      <c r="A49" s="1">
        <f t="shared" si="4"/>
        <v>43710</v>
      </c>
      <c r="B49" s="2" t="s">
        <v>65</v>
      </c>
      <c r="C49" s="33">
        <v>5</v>
      </c>
      <c r="D49" s="50" t="s">
        <v>66</v>
      </c>
      <c r="E49" s="16">
        <v>9</v>
      </c>
      <c r="F49" s="16">
        <v>0</v>
      </c>
      <c r="G49" s="16">
        <v>0</v>
      </c>
      <c r="H49" s="83">
        <f t="shared" si="11"/>
        <v>9</v>
      </c>
      <c r="I49" s="105">
        <f>H49+'01.09'!I49</f>
        <v>826</v>
      </c>
      <c r="J49" s="16">
        <v>10</v>
      </c>
      <c r="K49" s="16">
        <v>10</v>
      </c>
      <c r="L49" s="16">
        <v>10</v>
      </c>
      <c r="M49" s="17">
        <f t="shared" si="12"/>
        <v>779</v>
      </c>
      <c r="N49" s="86">
        <v>37</v>
      </c>
      <c r="O49" s="3"/>
      <c r="P49" s="3"/>
      <c r="Q49" s="3"/>
      <c r="R49" s="3"/>
    </row>
    <row r="50" spans="1:18" ht="17.55" customHeight="1" x14ac:dyDescent="0.3">
      <c r="A50" s="1">
        <f t="shared" si="4"/>
        <v>43710</v>
      </c>
      <c r="B50" s="2" t="s">
        <v>67</v>
      </c>
      <c r="C50" s="33">
        <v>6</v>
      </c>
      <c r="D50" s="50" t="s">
        <v>68</v>
      </c>
      <c r="E50" s="16">
        <v>0</v>
      </c>
      <c r="F50" s="16">
        <v>0</v>
      </c>
      <c r="G50" s="16">
        <v>0</v>
      </c>
      <c r="H50" s="83">
        <f t="shared" si="11"/>
        <v>0</v>
      </c>
      <c r="I50" s="105">
        <f>H50+'01.09'!I50</f>
        <v>90</v>
      </c>
      <c r="J50" s="16"/>
      <c r="K50" s="16"/>
      <c r="L50" s="16">
        <v>0</v>
      </c>
      <c r="M50" s="17">
        <f t="shared" si="12"/>
        <v>84</v>
      </c>
      <c r="N50" s="86">
        <v>6</v>
      </c>
      <c r="O50" s="3"/>
      <c r="P50" s="3"/>
      <c r="Q50" s="3"/>
      <c r="R50" s="3"/>
    </row>
    <row r="51" spans="1:18" ht="17.55" customHeight="1" x14ac:dyDescent="0.3">
      <c r="A51" s="1">
        <f t="shared" si="4"/>
        <v>43710</v>
      </c>
      <c r="B51" s="2" t="s">
        <v>69</v>
      </c>
      <c r="C51" s="33">
        <v>7</v>
      </c>
      <c r="D51" s="50" t="s">
        <v>70</v>
      </c>
      <c r="E51" s="16">
        <v>0</v>
      </c>
      <c r="F51" s="16">
        <v>0</v>
      </c>
      <c r="G51" s="16">
        <v>0</v>
      </c>
      <c r="H51" s="83">
        <f t="shared" si="11"/>
        <v>0</v>
      </c>
      <c r="I51" s="105">
        <f>H51+'01.09'!I51</f>
        <v>263</v>
      </c>
      <c r="J51" s="16">
        <v>2</v>
      </c>
      <c r="K51" s="16">
        <v>2</v>
      </c>
      <c r="L51" s="16">
        <v>1</v>
      </c>
      <c r="M51" s="17">
        <f t="shared" si="12"/>
        <v>256</v>
      </c>
      <c r="N51" s="86">
        <v>5</v>
      </c>
      <c r="O51" s="3"/>
      <c r="P51" s="3"/>
      <c r="Q51" s="3"/>
      <c r="R51" s="3"/>
    </row>
    <row r="52" spans="1:18" ht="17.55" customHeight="1" x14ac:dyDescent="0.3">
      <c r="A52" s="1">
        <f t="shared" si="4"/>
        <v>43710</v>
      </c>
      <c r="B52" s="2" t="s">
        <v>71</v>
      </c>
      <c r="C52" s="33">
        <v>8</v>
      </c>
      <c r="D52" s="50" t="s">
        <v>72</v>
      </c>
      <c r="E52" s="16">
        <v>2</v>
      </c>
      <c r="F52" s="16">
        <v>0</v>
      </c>
      <c r="G52" s="16">
        <v>0</v>
      </c>
      <c r="H52" s="83">
        <f t="shared" si="11"/>
        <v>2</v>
      </c>
      <c r="I52" s="105">
        <f>H52+'01.09'!I52</f>
        <v>285</v>
      </c>
      <c r="J52" s="16">
        <v>1</v>
      </c>
      <c r="K52" s="16">
        <v>1</v>
      </c>
      <c r="L52" s="16">
        <v>1</v>
      </c>
      <c r="M52" s="17">
        <f t="shared" si="12"/>
        <v>256</v>
      </c>
      <c r="N52" s="86">
        <v>28</v>
      </c>
      <c r="O52" s="3"/>
      <c r="P52" s="3"/>
      <c r="Q52" s="3"/>
      <c r="R52" s="3"/>
    </row>
    <row r="53" spans="1:18" ht="17.55" customHeight="1" x14ac:dyDescent="0.3">
      <c r="A53" s="1">
        <f t="shared" si="4"/>
        <v>43710</v>
      </c>
      <c r="B53" s="2" t="s">
        <v>73</v>
      </c>
      <c r="C53" s="33">
        <v>9</v>
      </c>
      <c r="D53" s="50" t="s">
        <v>74</v>
      </c>
      <c r="E53" s="16">
        <v>0</v>
      </c>
      <c r="F53" s="16">
        <v>0</v>
      </c>
      <c r="G53" s="16">
        <v>0</v>
      </c>
      <c r="H53" s="83">
        <f t="shared" si="11"/>
        <v>0</v>
      </c>
      <c r="I53" s="105">
        <f>H53+'01.09'!I53</f>
        <v>201</v>
      </c>
      <c r="J53" s="16">
        <v>1</v>
      </c>
      <c r="K53" s="16">
        <v>1</v>
      </c>
      <c r="L53" s="16">
        <v>0</v>
      </c>
      <c r="M53" s="17">
        <f t="shared" si="12"/>
        <v>191</v>
      </c>
      <c r="N53" s="86">
        <v>9</v>
      </c>
      <c r="O53" s="3"/>
      <c r="P53" s="3"/>
      <c r="Q53" s="3"/>
      <c r="R53" s="3"/>
    </row>
    <row r="54" spans="1:18" ht="17.55" customHeight="1" x14ac:dyDescent="0.3">
      <c r="A54" s="1">
        <f t="shared" si="4"/>
        <v>43710</v>
      </c>
      <c r="B54" s="2" t="s">
        <v>75</v>
      </c>
      <c r="C54" s="33">
        <v>10</v>
      </c>
      <c r="D54" s="50" t="s">
        <v>76</v>
      </c>
      <c r="E54" s="16">
        <v>5</v>
      </c>
      <c r="F54" s="16">
        <v>0</v>
      </c>
      <c r="G54" s="16">
        <v>0</v>
      </c>
      <c r="H54" s="83">
        <f t="shared" si="11"/>
        <v>5</v>
      </c>
      <c r="I54" s="105">
        <f>H54+'01.09'!I54</f>
        <v>1498</v>
      </c>
      <c r="J54" s="16"/>
      <c r="K54" s="16"/>
      <c r="L54" s="16">
        <v>0</v>
      </c>
      <c r="M54" s="17">
        <f t="shared" si="12"/>
        <v>1463</v>
      </c>
      <c r="N54" s="86">
        <v>35</v>
      </c>
      <c r="O54" s="3"/>
      <c r="P54" s="3"/>
      <c r="Q54" s="3"/>
      <c r="R54" s="3"/>
    </row>
    <row r="55" spans="1:18" ht="17.55" customHeight="1" x14ac:dyDescent="0.3">
      <c r="A55" s="1">
        <f t="shared" si="4"/>
        <v>43710</v>
      </c>
      <c r="B55" s="2" t="s">
        <v>77</v>
      </c>
      <c r="C55" s="33">
        <v>11</v>
      </c>
      <c r="D55" s="52" t="s">
        <v>78</v>
      </c>
      <c r="E55" s="16">
        <v>1</v>
      </c>
      <c r="F55" s="16">
        <v>0</v>
      </c>
      <c r="G55" s="16">
        <v>0</v>
      </c>
      <c r="H55" s="83">
        <f t="shared" si="11"/>
        <v>1</v>
      </c>
      <c r="I55" s="105">
        <f>H55+'01.09'!I55</f>
        <v>198</v>
      </c>
      <c r="J55" s="16"/>
      <c r="K55" s="16"/>
      <c r="L55" s="16">
        <v>0</v>
      </c>
      <c r="M55" s="17">
        <f t="shared" si="12"/>
        <v>193</v>
      </c>
      <c r="N55" s="86">
        <v>5</v>
      </c>
      <c r="O55" s="3"/>
      <c r="P55" s="3"/>
      <c r="Q55" s="3"/>
      <c r="R55" s="3"/>
    </row>
    <row r="56" spans="1:18" ht="17.55" customHeight="1" x14ac:dyDescent="0.3">
      <c r="A56" s="1">
        <f t="shared" si="4"/>
        <v>43710</v>
      </c>
      <c r="B56" s="2" t="s">
        <v>79</v>
      </c>
      <c r="C56" s="33">
        <v>12</v>
      </c>
      <c r="D56" s="50" t="s">
        <v>80</v>
      </c>
      <c r="E56" s="16">
        <v>0</v>
      </c>
      <c r="F56" s="16">
        <v>0</v>
      </c>
      <c r="G56" s="16">
        <v>0</v>
      </c>
      <c r="H56" s="83">
        <f t="shared" si="11"/>
        <v>0</v>
      </c>
      <c r="I56" s="105">
        <f>H56+'01.09'!I56</f>
        <v>135</v>
      </c>
      <c r="J56" s="16"/>
      <c r="K56" s="16"/>
      <c r="L56" s="16">
        <v>0</v>
      </c>
      <c r="M56" s="17">
        <f t="shared" si="12"/>
        <v>130</v>
      </c>
      <c r="N56" s="86">
        <v>5</v>
      </c>
      <c r="O56" s="3"/>
      <c r="P56" s="3"/>
      <c r="Q56" s="3"/>
      <c r="R56" s="3"/>
    </row>
    <row r="57" spans="1:18" ht="17.55" customHeight="1" x14ac:dyDescent="0.3">
      <c r="A57" s="1">
        <f t="shared" si="4"/>
        <v>43710</v>
      </c>
      <c r="B57" s="2" t="s">
        <v>81</v>
      </c>
      <c r="C57" s="33">
        <v>13</v>
      </c>
      <c r="D57" s="50" t="s">
        <v>82</v>
      </c>
      <c r="E57" s="16">
        <v>7</v>
      </c>
      <c r="F57" s="16">
        <v>0</v>
      </c>
      <c r="G57" s="16">
        <v>0</v>
      </c>
      <c r="H57" s="83">
        <f t="shared" si="11"/>
        <v>7</v>
      </c>
      <c r="I57" s="105">
        <f>H57+'01.09'!I57</f>
        <v>593</v>
      </c>
      <c r="J57" s="16">
        <v>4</v>
      </c>
      <c r="K57" s="16">
        <v>3</v>
      </c>
      <c r="L57" s="16">
        <v>0</v>
      </c>
      <c r="M57" s="17">
        <f t="shared" si="12"/>
        <v>572</v>
      </c>
      <c r="N57" s="86">
        <v>17</v>
      </c>
      <c r="O57" s="3"/>
      <c r="P57" s="3"/>
      <c r="Q57" s="3"/>
      <c r="R57" s="3"/>
    </row>
    <row r="58" spans="1:18" ht="17.55" customHeight="1" x14ac:dyDescent="0.3">
      <c r="A58" s="1">
        <f t="shared" si="4"/>
        <v>43710</v>
      </c>
      <c r="B58" s="2" t="s">
        <v>83</v>
      </c>
      <c r="C58" s="33">
        <v>14</v>
      </c>
      <c r="D58" s="50" t="s">
        <v>84</v>
      </c>
      <c r="E58" s="16">
        <v>10</v>
      </c>
      <c r="F58" s="16">
        <v>0</v>
      </c>
      <c r="G58" s="16">
        <v>0</v>
      </c>
      <c r="H58" s="83">
        <f t="shared" si="11"/>
        <v>10</v>
      </c>
      <c r="I58" s="105">
        <f>H58+'01.09'!I58</f>
        <v>1213</v>
      </c>
      <c r="J58" s="16">
        <v>5</v>
      </c>
      <c r="K58" s="16">
        <v>3</v>
      </c>
      <c r="L58" s="16">
        <v>2</v>
      </c>
      <c r="M58" s="17">
        <f t="shared" si="12"/>
        <v>1166</v>
      </c>
      <c r="N58" s="86">
        <v>42</v>
      </c>
      <c r="O58" s="3"/>
      <c r="P58" s="3"/>
      <c r="Q58" s="3"/>
      <c r="R58" s="3"/>
    </row>
    <row r="59" spans="1:18" ht="17.55" customHeight="1" x14ac:dyDescent="0.3">
      <c r="A59" s="1">
        <f t="shared" si="4"/>
        <v>43710</v>
      </c>
      <c r="B59" s="2" t="s">
        <v>85</v>
      </c>
      <c r="C59" s="33">
        <v>15</v>
      </c>
      <c r="D59" s="50" t="s">
        <v>86</v>
      </c>
      <c r="E59" s="16">
        <v>3</v>
      </c>
      <c r="F59" s="16">
        <v>0</v>
      </c>
      <c r="G59" s="16">
        <v>0</v>
      </c>
      <c r="H59" s="83">
        <f t="shared" si="11"/>
        <v>3</v>
      </c>
      <c r="I59" s="105">
        <f>H59+'01.09'!I59</f>
        <v>687</v>
      </c>
      <c r="J59" s="16">
        <v>8</v>
      </c>
      <c r="K59" s="16">
        <v>6</v>
      </c>
      <c r="L59" s="16">
        <v>6</v>
      </c>
      <c r="M59" s="17">
        <f t="shared" si="12"/>
        <v>653</v>
      </c>
      <c r="N59" s="86">
        <v>26</v>
      </c>
      <c r="O59" s="3"/>
      <c r="P59" s="3"/>
      <c r="Q59" s="3"/>
      <c r="R59" s="3"/>
    </row>
    <row r="60" spans="1:18" ht="17.55" customHeight="1" x14ac:dyDescent="0.3">
      <c r="A60" s="1">
        <f t="shared" si="4"/>
        <v>43710</v>
      </c>
      <c r="B60" s="2" t="s">
        <v>87</v>
      </c>
      <c r="C60" s="33">
        <v>16</v>
      </c>
      <c r="D60" s="50" t="s">
        <v>88</v>
      </c>
      <c r="E60" s="16">
        <v>2</v>
      </c>
      <c r="F60" s="16">
        <v>0</v>
      </c>
      <c r="G60" s="16">
        <v>0</v>
      </c>
      <c r="H60" s="83">
        <f t="shared" si="11"/>
        <v>2</v>
      </c>
      <c r="I60" s="105">
        <f>H60+'01.09'!I60</f>
        <v>321</v>
      </c>
      <c r="J60" s="16"/>
      <c r="K60" s="16"/>
      <c r="L60" s="16">
        <v>0</v>
      </c>
      <c r="M60" s="17">
        <f t="shared" si="12"/>
        <v>309</v>
      </c>
      <c r="N60" s="86">
        <v>12</v>
      </c>
      <c r="O60" s="3"/>
      <c r="P60" s="3"/>
      <c r="Q60" s="3"/>
      <c r="R60" s="3"/>
    </row>
    <row r="61" spans="1:18" ht="17.55" customHeight="1" x14ac:dyDescent="0.3">
      <c r="A61" s="1">
        <f t="shared" si="4"/>
        <v>43710</v>
      </c>
      <c r="B61" s="2" t="s">
        <v>89</v>
      </c>
      <c r="C61" s="33">
        <v>17</v>
      </c>
      <c r="D61" s="52" t="s">
        <v>90</v>
      </c>
      <c r="E61" s="16">
        <v>8</v>
      </c>
      <c r="F61" s="16">
        <v>0</v>
      </c>
      <c r="G61" s="16">
        <v>0</v>
      </c>
      <c r="H61" s="83">
        <f t="shared" si="11"/>
        <v>8</v>
      </c>
      <c r="I61" s="105">
        <f>H61+'01.09'!I61</f>
        <v>404</v>
      </c>
      <c r="J61" s="16"/>
      <c r="K61" s="16"/>
      <c r="L61" s="16">
        <v>0</v>
      </c>
      <c r="M61" s="17">
        <f t="shared" si="12"/>
        <v>388</v>
      </c>
      <c r="N61" s="86">
        <v>16</v>
      </c>
      <c r="O61" s="3"/>
      <c r="P61" s="3"/>
      <c r="Q61" s="3"/>
      <c r="R61" s="3"/>
    </row>
    <row r="62" spans="1:18" ht="17.55" customHeight="1" x14ac:dyDescent="0.3">
      <c r="A62" s="1">
        <f t="shared" si="4"/>
        <v>43710</v>
      </c>
      <c r="B62" s="2" t="s">
        <v>91</v>
      </c>
      <c r="C62" s="33">
        <v>18</v>
      </c>
      <c r="D62" s="50" t="s">
        <v>92</v>
      </c>
      <c r="E62" s="16">
        <v>4</v>
      </c>
      <c r="F62" s="16">
        <v>0</v>
      </c>
      <c r="G62" s="16">
        <v>0</v>
      </c>
      <c r="H62" s="83">
        <f t="shared" si="11"/>
        <v>4</v>
      </c>
      <c r="I62" s="105">
        <f>H62+'01.09'!I62</f>
        <v>783</v>
      </c>
      <c r="J62" s="16"/>
      <c r="K62" s="16"/>
      <c r="L62" s="16">
        <v>0</v>
      </c>
      <c r="M62" s="17">
        <f t="shared" si="12"/>
        <v>760</v>
      </c>
      <c r="N62" s="86">
        <v>23</v>
      </c>
      <c r="O62" s="3"/>
      <c r="P62" s="3"/>
      <c r="Q62" s="3"/>
      <c r="R62" s="3"/>
    </row>
    <row r="63" spans="1:18" ht="17.55" customHeight="1" x14ac:dyDescent="0.3">
      <c r="A63" s="1">
        <f t="shared" si="4"/>
        <v>43710</v>
      </c>
      <c r="B63" s="2" t="s">
        <v>93</v>
      </c>
      <c r="C63" s="33">
        <v>19</v>
      </c>
      <c r="D63" s="50" t="s">
        <v>94</v>
      </c>
      <c r="E63" s="16">
        <v>3</v>
      </c>
      <c r="F63" s="16">
        <v>0</v>
      </c>
      <c r="G63" s="16">
        <v>0</v>
      </c>
      <c r="H63" s="83">
        <f t="shared" si="11"/>
        <v>3</v>
      </c>
      <c r="I63" s="105">
        <f>H63+'01.09'!I63</f>
        <v>718</v>
      </c>
      <c r="J63" s="16">
        <v>5</v>
      </c>
      <c r="K63" s="16">
        <v>3</v>
      </c>
      <c r="L63" s="16">
        <v>3</v>
      </c>
      <c r="M63" s="17">
        <f t="shared" si="12"/>
        <v>680</v>
      </c>
      <c r="N63" s="86">
        <v>33</v>
      </c>
      <c r="O63" s="3"/>
      <c r="P63" s="3"/>
      <c r="Q63" s="3"/>
      <c r="R63" s="3"/>
    </row>
    <row r="64" spans="1:18" ht="17.55" customHeight="1" x14ac:dyDescent="0.3">
      <c r="A64" s="1">
        <f t="shared" si="4"/>
        <v>43710</v>
      </c>
      <c r="B64" s="2" t="s">
        <v>95</v>
      </c>
      <c r="C64" s="33">
        <v>20</v>
      </c>
      <c r="D64" s="50" t="s">
        <v>96</v>
      </c>
      <c r="E64" s="16">
        <v>6</v>
      </c>
      <c r="F64" s="16">
        <v>0</v>
      </c>
      <c r="G64" s="16">
        <v>0</v>
      </c>
      <c r="H64" s="83">
        <f t="shared" si="11"/>
        <v>6</v>
      </c>
      <c r="I64" s="105">
        <f>H64+'01.09'!I64</f>
        <v>877</v>
      </c>
      <c r="J64" s="16"/>
      <c r="K64" s="16"/>
      <c r="L64" s="16">
        <v>0</v>
      </c>
      <c r="M64" s="17">
        <f t="shared" si="12"/>
        <v>826</v>
      </c>
      <c r="N64" s="86">
        <v>51</v>
      </c>
      <c r="O64" s="3"/>
      <c r="P64" s="3"/>
      <c r="Q64" s="3"/>
      <c r="R64" s="3"/>
    </row>
    <row r="65" spans="1:18" ht="17.55" customHeight="1" x14ac:dyDescent="0.3">
      <c r="A65" s="1">
        <f t="shared" si="4"/>
        <v>43710</v>
      </c>
      <c r="B65" s="2" t="s">
        <v>97</v>
      </c>
      <c r="C65" s="33">
        <v>21</v>
      </c>
      <c r="D65" s="50" t="s">
        <v>98</v>
      </c>
      <c r="E65" s="16">
        <v>2</v>
      </c>
      <c r="F65" s="16">
        <v>0</v>
      </c>
      <c r="G65" s="16">
        <v>0</v>
      </c>
      <c r="H65" s="83">
        <f t="shared" si="11"/>
        <v>2</v>
      </c>
      <c r="I65" s="105">
        <f>H65+'01.09'!I65</f>
        <v>449</v>
      </c>
      <c r="J65" s="16">
        <v>4</v>
      </c>
      <c r="K65" s="16">
        <v>3</v>
      </c>
      <c r="L65" s="16">
        <v>3</v>
      </c>
      <c r="M65" s="17">
        <f t="shared" si="12"/>
        <v>425</v>
      </c>
      <c r="N65" s="86">
        <v>20</v>
      </c>
      <c r="O65" s="3"/>
      <c r="P65" s="3"/>
      <c r="Q65" s="3"/>
      <c r="R65" s="3"/>
    </row>
    <row r="66" spans="1:18" ht="17.55" customHeight="1" x14ac:dyDescent="0.3">
      <c r="A66" s="1">
        <f t="shared" si="4"/>
        <v>43710</v>
      </c>
      <c r="B66" s="2" t="s">
        <v>99</v>
      </c>
      <c r="C66" s="33">
        <v>22</v>
      </c>
      <c r="D66" s="50" t="s">
        <v>100</v>
      </c>
      <c r="E66" s="16">
        <v>0</v>
      </c>
      <c r="F66" s="16">
        <v>0</v>
      </c>
      <c r="G66" s="16">
        <v>0</v>
      </c>
      <c r="H66" s="83">
        <f t="shared" si="11"/>
        <v>0</v>
      </c>
      <c r="I66" s="105">
        <f>H66+'01.09'!I66</f>
        <v>300</v>
      </c>
      <c r="J66" s="16">
        <v>7</v>
      </c>
      <c r="K66" s="16">
        <v>6</v>
      </c>
      <c r="L66" s="16">
        <v>3</v>
      </c>
      <c r="M66" s="17">
        <f t="shared" si="12"/>
        <v>291</v>
      </c>
      <c r="N66" s="86">
        <v>2</v>
      </c>
      <c r="O66" s="3"/>
      <c r="P66" s="3"/>
      <c r="Q66" s="3"/>
      <c r="R66" s="3"/>
    </row>
    <row r="67" spans="1:18" ht="17.55" customHeight="1" x14ac:dyDescent="0.3">
      <c r="A67" s="1">
        <f t="shared" si="4"/>
        <v>43710</v>
      </c>
      <c r="B67" s="2" t="s">
        <v>101</v>
      </c>
      <c r="C67" s="33">
        <v>23</v>
      </c>
      <c r="D67" s="50" t="s">
        <v>102</v>
      </c>
      <c r="E67" s="16">
        <v>1</v>
      </c>
      <c r="F67" s="16">
        <v>0</v>
      </c>
      <c r="G67" s="16">
        <v>0</v>
      </c>
      <c r="H67" s="83">
        <f t="shared" si="11"/>
        <v>1</v>
      </c>
      <c r="I67" s="105">
        <f>H67+'01.09'!I67</f>
        <v>619</v>
      </c>
      <c r="J67" s="16">
        <v>5</v>
      </c>
      <c r="K67" s="16">
        <v>4</v>
      </c>
      <c r="L67" s="16">
        <v>4</v>
      </c>
      <c r="M67" s="17">
        <f t="shared" si="12"/>
        <v>581</v>
      </c>
      <c r="N67" s="86">
        <v>33</v>
      </c>
      <c r="O67" s="3"/>
      <c r="P67" s="3"/>
      <c r="Q67" s="3"/>
      <c r="R67" s="3"/>
    </row>
    <row r="68" spans="1:18" ht="17.55" customHeight="1" x14ac:dyDescent="0.3">
      <c r="A68" s="1">
        <f t="shared" si="4"/>
        <v>43710</v>
      </c>
      <c r="B68" s="2" t="s">
        <v>103</v>
      </c>
      <c r="C68" s="33">
        <v>24</v>
      </c>
      <c r="D68" s="50" t="s">
        <v>104</v>
      </c>
      <c r="E68" s="16">
        <v>1</v>
      </c>
      <c r="F68" s="16">
        <v>0</v>
      </c>
      <c r="G68" s="16">
        <v>0</v>
      </c>
      <c r="H68" s="83">
        <f t="shared" si="11"/>
        <v>1</v>
      </c>
      <c r="I68" s="105">
        <f>H68+'01.09'!I68</f>
        <v>339</v>
      </c>
      <c r="J68" s="16">
        <v>2</v>
      </c>
      <c r="K68" s="16">
        <v>2</v>
      </c>
      <c r="L68" s="16">
        <v>0</v>
      </c>
      <c r="M68" s="17">
        <f t="shared" si="12"/>
        <v>331</v>
      </c>
      <c r="N68" s="86">
        <v>6</v>
      </c>
      <c r="O68" s="3"/>
      <c r="P68" s="3"/>
      <c r="Q68" s="3"/>
      <c r="R68" s="3"/>
    </row>
    <row r="69" spans="1:18" ht="17.55" customHeight="1" x14ac:dyDescent="0.3">
      <c r="A69" s="1">
        <f t="shared" si="4"/>
        <v>43710</v>
      </c>
      <c r="B69" s="2" t="s">
        <v>105</v>
      </c>
      <c r="C69" s="33">
        <v>25</v>
      </c>
      <c r="D69" s="50" t="s">
        <v>106</v>
      </c>
      <c r="E69" s="16">
        <v>9</v>
      </c>
      <c r="F69" s="16">
        <v>0</v>
      </c>
      <c r="G69" s="16">
        <v>0</v>
      </c>
      <c r="H69" s="83">
        <f t="shared" si="11"/>
        <v>9</v>
      </c>
      <c r="I69" s="105">
        <f>H69+'01.09'!I69</f>
        <v>671</v>
      </c>
      <c r="J69" s="16">
        <v>2</v>
      </c>
      <c r="K69" s="16">
        <v>1</v>
      </c>
      <c r="L69" s="16">
        <v>0</v>
      </c>
      <c r="M69" s="17">
        <f t="shared" si="12"/>
        <v>631</v>
      </c>
      <c r="N69" s="86">
        <v>38</v>
      </c>
      <c r="O69" s="3"/>
      <c r="P69" s="3"/>
      <c r="Q69" s="3"/>
      <c r="R69" s="3"/>
    </row>
    <row r="70" spans="1:18" ht="17.55" customHeight="1" x14ac:dyDescent="0.3">
      <c r="A70" s="1">
        <f t="shared" si="4"/>
        <v>43710</v>
      </c>
      <c r="B70" s="2" t="s">
        <v>107</v>
      </c>
      <c r="C70" s="33">
        <v>26</v>
      </c>
      <c r="D70" s="50" t="s">
        <v>108</v>
      </c>
      <c r="E70" s="16">
        <v>3</v>
      </c>
      <c r="F70" s="16">
        <v>0</v>
      </c>
      <c r="G70" s="16">
        <v>0</v>
      </c>
      <c r="H70" s="83">
        <f t="shared" si="11"/>
        <v>3</v>
      </c>
      <c r="I70" s="105">
        <f>H70+'01.09'!I70</f>
        <v>675</v>
      </c>
      <c r="J70" s="16">
        <v>2</v>
      </c>
      <c r="K70" s="16">
        <v>2</v>
      </c>
      <c r="L70" s="16">
        <v>0</v>
      </c>
      <c r="M70" s="17">
        <f t="shared" si="12"/>
        <v>656</v>
      </c>
      <c r="N70" s="86">
        <v>17</v>
      </c>
      <c r="O70" s="3"/>
      <c r="P70" s="3"/>
      <c r="Q70" s="3"/>
      <c r="R70" s="3"/>
    </row>
    <row r="71" spans="1:18" ht="17.55" customHeight="1" x14ac:dyDescent="0.3">
      <c r="A71" s="1">
        <f t="shared" si="4"/>
        <v>43710</v>
      </c>
      <c r="B71" s="2" t="s">
        <v>109</v>
      </c>
      <c r="C71" s="33">
        <v>27</v>
      </c>
      <c r="D71" s="50" t="s">
        <v>110</v>
      </c>
      <c r="E71" s="16">
        <v>3</v>
      </c>
      <c r="F71" s="16">
        <v>0</v>
      </c>
      <c r="G71" s="16">
        <v>0</v>
      </c>
      <c r="H71" s="83">
        <f t="shared" si="11"/>
        <v>3</v>
      </c>
      <c r="I71" s="105">
        <f>H71+'01.09'!I71</f>
        <v>722</v>
      </c>
      <c r="J71" s="16"/>
      <c r="K71" s="16"/>
      <c r="L71" s="16">
        <v>0</v>
      </c>
      <c r="M71" s="17">
        <f t="shared" si="12"/>
        <v>706</v>
      </c>
      <c r="N71" s="86">
        <v>16</v>
      </c>
      <c r="O71" s="3"/>
      <c r="P71" s="3"/>
      <c r="Q71" s="3"/>
      <c r="R71" s="3"/>
    </row>
    <row r="72" spans="1:18" ht="17.55" customHeight="1" x14ac:dyDescent="0.3">
      <c r="A72" s="1">
        <f t="shared" si="4"/>
        <v>43710</v>
      </c>
      <c r="B72" s="2" t="s">
        <v>111</v>
      </c>
      <c r="C72" s="33">
        <v>28</v>
      </c>
      <c r="D72" s="50" t="s">
        <v>112</v>
      </c>
      <c r="E72" s="16">
        <v>1</v>
      </c>
      <c r="F72" s="16">
        <v>0</v>
      </c>
      <c r="G72" s="16">
        <v>0</v>
      </c>
      <c r="H72" s="83">
        <f t="shared" si="11"/>
        <v>1</v>
      </c>
      <c r="I72" s="105">
        <f>H72+'01.09'!I72</f>
        <v>243</v>
      </c>
      <c r="J72" s="16"/>
      <c r="K72" s="16"/>
      <c r="L72" s="16">
        <v>0</v>
      </c>
      <c r="M72" s="17">
        <f t="shared" si="12"/>
        <v>237</v>
      </c>
      <c r="N72" s="86">
        <v>6</v>
      </c>
      <c r="O72" s="3"/>
      <c r="P72" s="3"/>
      <c r="Q72" s="3"/>
      <c r="R72" s="3"/>
    </row>
    <row r="73" spans="1:18" ht="17.55" customHeight="1" x14ac:dyDescent="0.3">
      <c r="A73" s="1">
        <f t="shared" si="4"/>
        <v>43710</v>
      </c>
      <c r="B73" s="2" t="s">
        <v>113</v>
      </c>
      <c r="C73" s="33">
        <v>29</v>
      </c>
      <c r="D73" s="50" t="s">
        <v>114</v>
      </c>
      <c r="E73" s="16">
        <v>4</v>
      </c>
      <c r="F73" s="16">
        <v>0</v>
      </c>
      <c r="G73" s="16">
        <v>0</v>
      </c>
      <c r="H73" s="83">
        <f t="shared" si="11"/>
        <v>4</v>
      </c>
      <c r="I73" s="105">
        <f>H73+'01.09'!I73</f>
        <v>359</v>
      </c>
      <c r="J73" s="16">
        <v>3</v>
      </c>
      <c r="K73" s="16">
        <v>1</v>
      </c>
      <c r="L73" s="16">
        <v>1</v>
      </c>
      <c r="M73" s="17">
        <f t="shared" si="12"/>
        <v>347</v>
      </c>
      <c r="N73" s="86">
        <v>9</v>
      </c>
      <c r="O73" s="3"/>
      <c r="P73" s="3"/>
      <c r="Q73" s="3"/>
      <c r="R73" s="3"/>
    </row>
    <row r="74" spans="1:18" ht="17.55" customHeight="1" x14ac:dyDescent="0.3">
      <c r="A74" s="1">
        <f t="shared" si="4"/>
        <v>43710</v>
      </c>
      <c r="B74" s="2" t="s">
        <v>123</v>
      </c>
      <c r="C74" s="53">
        <v>30</v>
      </c>
      <c r="D74" s="54" t="s">
        <v>124</v>
      </c>
      <c r="E74" s="18">
        <v>1</v>
      </c>
      <c r="F74" s="18">
        <v>0</v>
      </c>
      <c r="G74" s="18">
        <v>0</v>
      </c>
      <c r="H74" s="84">
        <f t="shared" si="11"/>
        <v>1</v>
      </c>
      <c r="I74" s="106">
        <f>H74+'01.09'!I74</f>
        <v>8</v>
      </c>
      <c r="J74" s="18">
        <v>8</v>
      </c>
      <c r="K74" s="18">
        <v>4</v>
      </c>
      <c r="L74" s="18">
        <v>1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43710</v>
      </c>
      <c r="B75" s="2">
        <v>1</v>
      </c>
      <c r="C75" s="29"/>
      <c r="D75" s="22" t="s">
        <v>117</v>
      </c>
      <c r="E75" s="23">
        <f>SUM(E45:E74)</f>
        <v>109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109</v>
      </c>
      <c r="I75" s="23">
        <f t="shared" si="13"/>
        <v>17498</v>
      </c>
      <c r="J75" s="23">
        <f t="shared" si="13"/>
        <v>92</v>
      </c>
      <c r="K75" s="23">
        <f t="shared" si="13"/>
        <v>66</v>
      </c>
      <c r="L75" s="23">
        <f t="shared" si="13"/>
        <v>44</v>
      </c>
      <c r="M75" s="23">
        <f t="shared" si="13"/>
        <v>16790</v>
      </c>
      <c r="N75" s="23">
        <f t="shared" si="13"/>
        <v>616</v>
      </c>
      <c r="O75" s="3"/>
      <c r="P75" s="3"/>
      <c r="Q75" s="3"/>
      <c r="R75" s="3"/>
    </row>
    <row r="76" spans="1:18" ht="17.55" customHeight="1" x14ac:dyDescent="0.3">
      <c r="A76" s="1">
        <f t="shared" si="4"/>
        <v>43710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43710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43710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43710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43710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43710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43710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43710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43710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43710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43710</v>
      </c>
      <c r="B86" s="2">
        <v>1</v>
      </c>
      <c r="E86" s="30"/>
    </row>
    <row r="87" spans="1:14" x14ac:dyDescent="0.3">
      <c r="A87" s="1">
        <f t="shared" si="4"/>
        <v>43710</v>
      </c>
      <c r="B87" s="2">
        <v>1</v>
      </c>
      <c r="E87" s="30"/>
    </row>
    <row r="88" spans="1:14" x14ac:dyDescent="0.3">
      <c r="A88" s="1">
        <f t="shared" si="4"/>
        <v>43710</v>
      </c>
      <c r="B88" s="2">
        <v>1</v>
      </c>
      <c r="E88" s="30"/>
    </row>
    <row r="89" spans="1:14" x14ac:dyDescent="0.3">
      <c r="A89" s="1">
        <f t="shared" ref="A89" si="14">$N$3</f>
        <v>43710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43709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43709</v>
      </c>
      <c r="B2" s="2">
        <v>1</v>
      </c>
      <c r="C2" s="73"/>
      <c r="D2" s="73"/>
      <c r="E2" s="73"/>
      <c r="F2" s="73"/>
      <c r="G2" s="73"/>
      <c r="H2" s="73"/>
      <c r="I2" s="73"/>
      <c r="J2" s="73"/>
      <c r="K2" s="73"/>
      <c r="L2" s="73"/>
      <c r="M2" s="41"/>
      <c r="N2" s="73"/>
    </row>
    <row r="3" spans="1:20" x14ac:dyDescent="0.3">
      <c r="A3" s="1">
        <f t="shared" si="0"/>
        <v>43709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43709</v>
      </c>
      <c r="O3" s="3"/>
      <c r="P3" s="3"/>
      <c r="Q3" s="3"/>
      <c r="R3" s="3"/>
    </row>
    <row r="4" spans="1:20" x14ac:dyDescent="0.3">
      <c r="A4" s="1">
        <f t="shared" si="0"/>
        <v>43709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43709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43709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43709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43709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43709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902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4254</v>
      </c>
      <c r="O9" s="3"/>
      <c r="P9" s="3"/>
      <c r="Q9" s="40" t="str">
        <f>"24 N›Uvq ?? msL¨v = "&amp;H36</f>
        <v>24 N›Uvq ?? msL¨v = 902</v>
      </c>
    </row>
    <row r="10" spans="1:20" ht="57.6" x14ac:dyDescent="0.3">
      <c r="A10" s="1">
        <f t="shared" si="0"/>
        <v>43709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74" t="s">
        <v>142</v>
      </c>
      <c r="I10" s="65" t="str">
        <f>"me©‡gvU fwZ©
= "&amp;I36</f>
        <v>me©‡gvU fwZ©
= 71097</v>
      </c>
      <c r="J10" s="65" t="str">
        <f>"ch©v‡jvPbvi Rb¨ †cÖwiZ g„„Zz¨ 
= "&amp;J36</f>
        <v>ch©v‡jvPbvi Rb¨ †cÖwiZ g„„Zz¨ 
= 185</v>
      </c>
      <c r="K10" s="65" t="str">
        <f>"ch©v‡jvPbv m¤úbœK…Z g„„Zz¨ 
= "&amp;K36</f>
        <v>ch©v‡jvPbv m¤úbœK…Z g„„Zz¨ 
= 96</v>
      </c>
      <c r="L10" s="65" t="str">
        <f>"wbwðZ g„„Zz¨ 
= "&amp;L36</f>
        <v>wbwðZ g„„Zz¨ 
= 57</v>
      </c>
      <c r="M10" s="65" t="str">
        <f>"QvocÎ cÖvß †ivMx
 = "&amp;M36</f>
        <v>QvocÎ cÖvß †ivMx
 = 66658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43709</v>
      </c>
      <c r="B11" s="2" t="s">
        <v>9</v>
      </c>
      <c r="C11" s="12">
        <v>1</v>
      </c>
      <c r="D11" s="57" t="s">
        <v>10</v>
      </c>
      <c r="E11" s="13">
        <v>92</v>
      </c>
      <c r="F11" s="13">
        <v>0</v>
      </c>
      <c r="G11" s="13">
        <v>0</v>
      </c>
      <c r="H11" s="82">
        <f>SUM(E11:G11)</f>
        <v>92</v>
      </c>
      <c r="I11" s="104">
        <f>H11+'31.08'!I11</f>
        <v>6379</v>
      </c>
      <c r="J11" s="13">
        <v>23</v>
      </c>
      <c r="K11" s="13">
        <v>8</v>
      </c>
      <c r="L11" s="13">
        <v>3</v>
      </c>
      <c r="M11" s="14">
        <f t="shared" ref="M11:M23" si="1">I11-N11-J11</f>
        <v>5915</v>
      </c>
      <c r="N11" s="85">
        <v>441</v>
      </c>
      <c r="O11" s="3"/>
      <c r="P11" s="3"/>
      <c r="Q11" s="3"/>
      <c r="R11" s="3"/>
    </row>
    <row r="12" spans="1:20" x14ac:dyDescent="0.3">
      <c r="A12" s="1">
        <f t="shared" si="0"/>
        <v>43709</v>
      </c>
      <c r="B12" s="2" t="s">
        <v>11</v>
      </c>
      <c r="C12" s="15">
        <v>2</v>
      </c>
      <c r="D12" s="59" t="s">
        <v>144</v>
      </c>
      <c r="E12" s="16">
        <v>56</v>
      </c>
      <c r="F12" s="16">
        <v>0</v>
      </c>
      <c r="G12" s="16">
        <v>0</v>
      </c>
      <c r="H12" s="83">
        <f t="shared" ref="H12:H23" si="2">SUM(E12:G12)</f>
        <v>56</v>
      </c>
      <c r="I12" s="105">
        <f>H12+'31.08'!I12</f>
        <v>3542</v>
      </c>
      <c r="J12" s="16">
        <v>2</v>
      </c>
      <c r="K12" s="16">
        <v>0</v>
      </c>
      <c r="L12" s="16">
        <v>0</v>
      </c>
      <c r="M12" s="17">
        <f t="shared" si="1"/>
        <v>3218</v>
      </c>
      <c r="N12" s="86">
        <v>322</v>
      </c>
      <c r="O12" s="3"/>
      <c r="P12" s="3"/>
      <c r="Q12" s="3"/>
      <c r="R12" s="3"/>
    </row>
    <row r="13" spans="1:20" x14ac:dyDescent="0.3">
      <c r="A13" s="1">
        <f t="shared" si="0"/>
        <v>43709</v>
      </c>
      <c r="B13" s="2" t="s">
        <v>12</v>
      </c>
      <c r="C13" s="15">
        <v>3</v>
      </c>
      <c r="D13" s="59" t="s">
        <v>13</v>
      </c>
      <c r="E13" s="16">
        <v>13</v>
      </c>
      <c r="F13" s="16">
        <v>0</v>
      </c>
      <c r="G13" s="16">
        <v>0</v>
      </c>
      <c r="H13" s="83">
        <f t="shared" si="2"/>
        <v>13</v>
      </c>
      <c r="I13" s="105">
        <f>H13+'31.08'!I13</f>
        <v>1195</v>
      </c>
      <c r="J13" s="16">
        <v>10</v>
      </c>
      <c r="K13" s="16">
        <v>4</v>
      </c>
      <c r="L13" s="16">
        <v>4</v>
      </c>
      <c r="M13" s="17">
        <f t="shared" si="1"/>
        <v>1122</v>
      </c>
      <c r="N13" s="86">
        <v>63</v>
      </c>
      <c r="O13" s="3"/>
      <c r="Q13" s="3"/>
      <c r="R13" s="3"/>
    </row>
    <row r="14" spans="1:20" x14ac:dyDescent="0.3">
      <c r="A14" s="1">
        <f t="shared" si="0"/>
        <v>43709</v>
      </c>
      <c r="B14" s="2" t="s">
        <v>14</v>
      </c>
      <c r="C14" s="15">
        <v>4</v>
      </c>
      <c r="D14" s="59" t="s">
        <v>145</v>
      </c>
      <c r="E14" s="16">
        <v>21</v>
      </c>
      <c r="F14" s="16">
        <v>0</v>
      </c>
      <c r="G14" s="16">
        <v>0</v>
      </c>
      <c r="H14" s="83">
        <f t="shared" si="2"/>
        <v>21</v>
      </c>
      <c r="I14" s="105">
        <f>H14+'31.08'!I14</f>
        <v>2824</v>
      </c>
      <c r="J14" s="16">
        <v>7</v>
      </c>
      <c r="K14" s="16">
        <v>3</v>
      </c>
      <c r="L14" s="16">
        <v>0</v>
      </c>
      <c r="M14" s="17">
        <f t="shared" si="1"/>
        <v>2626</v>
      </c>
      <c r="N14" s="86">
        <v>191</v>
      </c>
      <c r="O14" s="3"/>
      <c r="P14" s="3"/>
      <c r="Q14" s="3"/>
      <c r="R14" s="3"/>
    </row>
    <row r="15" spans="1:20" ht="17.399999999999999" x14ac:dyDescent="0.3">
      <c r="A15" s="1">
        <f t="shared" si="0"/>
        <v>43709</v>
      </c>
      <c r="B15" s="2" t="s">
        <v>19</v>
      </c>
      <c r="C15" s="15">
        <v>5</v>
      </c>
      <c r="D15" s="59" t="s">
        <v>20</v>
      </c>
      <c r="E15" s="16">
        <v>19</v>
      </c>
      <c r="F15" s="16">
        <v>0</v>
      </c>
      <c r="G15" s="16">
        <v>0</v>
      </c>
      <c r="H15" s="83">
        <f t="shared" si="2"/>
        <v>19</v>
      </c>
      <c r="I15" s="105">
        <f>H15+'31.08'!I15</f>
        <v>1179</v>
      </c>
      <c r="J15" s="16">
        <v>3</v>
      </c>
      <c r="K15" s="16">
        <v>0</v>
      </c>
      <c r="L15" s="16">
        <v>0</v>
      </c>
      <c r="M15" s="17">
        <f t="shared" si="1"/>
        <v>1088</v>
      </c>
      <c r="N15" s="86">
        <v>88</v>
      </c>
      <c r="O15" s="3"/>
      <c r="P15" s="3"/>
      <c r="Q15" s="3"/>
      <c r="R15" s="3"/>
    </row>
    <row r="16" spans="1:20" ht="17.399999999999999" x14ac:dyDescent="0.3">
      <c r="A16" s="1">
        <f t="shared" si="0"/>
        <v>43709</v>
      </c>
      <c r="B16" s="2" t="s">
        <v>21</v>
      </c>
      <c r="C16" s="15">
        <v>6</v>
      </c>
      <c r="D16" s="61" t="s">
        <v>22</v>
      </c>
      <c r="E16" s="16">
        <v>5</v>
      </c>
      <c r="F16" s="16">
        <v>0</v>
      </c>
      <c r="G16" s="16">
        <v>0</v>
      </c>
      <c r="H16" s="83">
        <f t="shared" si="2"/>
        <v>5</v>
      </c>
      <c r="I16" s="105">
        <f>H16+'31.08'!I16</f>
        <v>916</v>
      </c>
      <c r="J16" s="16"/>
      <c r="K16" s="16"/>
      <c r="L16" s="16">
        <v>0</v>
      </c>
      <c r="M16" s="17">
        <f t="shared" si="1"/>
        <v>881</v>
      </c>
      <c r="N16" s="86">
        <v>35</v>
      </c>
      <c r="O16" s="3"/>
      <c r="P16" s="3"/>
      <c r="Q16" s="3"/>
      <c r="R16" s="3"/>
    </row>
    <row r="17" spans="1:18" x14ac:dyDescent="0.3">
      <c r="A17" s="1">
        <f t="shared" si="0"/>
        <v>43709</v>
      </c>
      <c r="B17" s="2" t="s">
        <v>23</v>
      </c>
      <c r="C17" s="15">
        <v>7</v>
      </c>
      <c r="D17" s="61" t="s">
        <v>24</v>
      </c>
      <c r="E17" s="16">
        <v>55</v>
      </c>
      <c r="F17" s="16">
        <v>0</v>
      </c>
      <c r="G17" s="16">
        <v>0</v>
      </c>
      <c r="H17" s="83">
        <f t="shared" si="2"/>
        <v>55</v>
      </c>
      <c r="I17" s="105">
        <f>H17+'31.08'!I17</f>
        <v>3188</v>
      </c>
      <c r="J17" s="16">
        <v>15</v>
      </c>
      <c r="K17" s="16">
        <v>3</v>
      </c>
      <c r="L17" s="16">
        <v>1</v>
      </c>
      <c r="M17" s="17">
        <f t="shared" si="1"/>
        <v>2889</v>
      </c>
      <c r="N17" s="86">
        <v>284</v>
      </c>
      <c r="O17" s="3"/>
      <c r="P17" s="3"/>
      <c r="Q17" s="3"/>
      <c r="R17" s="3"/>
    </row>
    <row r="18" spans="1:18" ht="17.399999999999999" x14ac:dyDescent="0.3">
      <c r="A18" s="1">
        <f t="shared" si="0"/>
        <v>43709</v>
      </c>
      <c r="B18" s="2" t="s">
        <v>25</v>
      </c>
      <c r="C18" s="15">
        <v>8</v>
      </c>
      <c r="D18" s="61" t="s">
        <v>26</v>
      </c>
      <c r="E18" s="16">
        <v>0</v>
      </c>
      <c r="F18" s="16">
        <v>0</v>
      </c>
      <c r="G18" s="16">
        <v>0</v>
      </c>
      <c r="H18" s="83">
        <f t="shared" si="2"/>
        <v>0</v>
      </c>
      <c r="I18" s="105">
        <f>H18+'31.08'!I18</f>
        <v>331</v>
      </c>
      <c r="J18" s="16"/>
      <c r="K18" s="16"/>
      <c r="L18" s="16">
        <v>0</v>
      </c>
      <c r="M18" s="17">
        <f t="shared" si="1"/>
        <v>321</v>
      </c>
      <c r="N18" s="86">
        <v>10</v>
      </c>
      <c r="O18" s="3"/>
      <c r="P18" s="3"/>
      <c r="Q18" s="3"/>
      <c r="R18" s="3"/>
    </row>
    <row r="19" spans="1:18" x14ac:dyDescent="0.3">
      <c r="A19" s="1">
        <f t="shared" si="0"/>
        <v>43709</v>
      </c>
      <c r="B19" s="2" t="s">
        <v>27</v>
      </c>
      <c r="C19" s="15">
        <v>9</v>
      </c>
      <c r="D19" s="61" t="s">
        <v>28</v>
      </c>
      <c r="E19" s="16">
        <v>8</v>
      </c>
      <c r="F19" s="16">
        <v>0</v>
      </c>
      <c r="G19" s="16">
        <v>0</v>
      </c>
      <c r="H19" s="83">
        <f t="shared" si="2"/>
        <v>8</v>
      </c>
      <c r="I19" s="105">
        <f>H19+'31.08'!I19</f>
        <v>1466</v>
      </c>
      <c r="J19" s="16"/>
      <c r="K19" s="16"/>
      <c r="L19" s="16">
        <v>0</v>
      </c>
      <c r="M19" s="17">
        <f t="shared" si="1"/>
        <v>1411</v>
      </c>
      <c r="N19" s="86">
        <v>55</v>
      </c>
      <c r="O19" s="3"/>
      <c r="P19" s="3"/>
      <c r="Q19" s="3"/>
      <c r="R19" s="3"/>
    </row>
    <row r="20" spans="1:18" x14ac:dyDescent="0.3">
      <c r="A20" s="1">
        <f t="shared" si="0"/>
        <v>43709</v>
      </c>
      <c r="B20" s="2" t="s">
        <v>29</v>
      </c>
      <c r="C20" s="15">
        <v>10</v>
      </c>
      <c r="D20" s="59" t="s">
        <v>30</v>
      </c>
      <c r="E20" s="16">
        <v>28</v>
      </c>
      <c r="F20" s="16">
        <v>0</v>
      </c>
      <c r="G20" s="16">
        <v>0</v>
      </c>
      <c r="H20" s="83">
        <f t="shared" si="2"/>
        <v>28</v>
      </c>
      <c r="I20" s="105">
        <f>H20+'31.08'!I20</f>
        <v>2406</v>
      </c>
      <c r="J20" s="16">
        <v>2</v>
      </c>
      <c r="K20" s="16">
        <v>2</v>
      </c>
      <c r="L20" s="16">
        <v>2</v>
      </c>
      <c r="M20" s="17">
        <f t="shared" si="1"/>
        <v>2229</v>
      </c>
      <c r="N20" s="86">
        <v>175</v>
      </c>
      <c r="O20" s="3"/>
      <c r="P20" s="3"/>
      <c r="Q20" s="3"/>
      <c r="R20" s="3"/>
    </row>
    <row r="21" spans="1:18" ht="22.2" customHeight="1" x14ac:dyDescent="0.3">
      <c r="A21" s="1">
        <f t="shared" si="0"/>
        <v>43709</v>
      </c>
      <c r="B21" s="2" t="s">
        <v>115</v>
      </c>
      <c r="C21" s="15">
        <v>11</v>
      </c>
      <c r="D21" s="50" t="s">
        <v>116</v>
      </c>
      <c r="E21" s="16">
        <v>3</v>
      </c>
      <c r="F21" s="16">
        <v>0</v>
      </c>
      <c r="G21" s="16">
        <v>0</v>
      </c>
      <c r="H21" s="88">
        <f t="shared" si="2"/>
        <v>3</v>
      </c>
      <c r="I21" s="105">
        <f>H21+'31.08'!I21</f>
        <v>217</v>
      </c>
      <c r="J21" s="16"/>
      <c r="K21" s="16"/>
      <c r="L21" s="16"/>
      <c r="M21" s="17">
        <f t="shared" si="1"/>
        <v>204</v>
      </c>
      <c r="N21" s="86">
        <v>13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6">
        <v>3</v>
      </c>
      <c r="F22" s="16">
        <v>0</v>
      </c>
      <c r="G22" s="16">
        <v>0</v>
      </c>
      <c r="H22" s="88">
        <f t="shared" si="2"/>
        <v>3</v>
      </c>
      <c r="I22" s="105">
        <f>H22+'31.08'!I22</f>
        <v>66</v>
      </c>
      <c r="J22" s="16"/>
      <c r="K22" s="16"/>
      <c r="L22" s="16"/>
      <c r="M22" s="17">
        <f t="shared" si="1"/>
        <v>53</v>
      </c>
      <c r="N22" s="86">
        <v>13</v>
      </c>
      <c r="O22" s="3"/>
      <c r="P22" s="3"/>
      <c r="Q22" s="3"/>
      <c r="R22" s="3"/>
    </row>
    <row r="23" spans="1:18" hidden="1" x14ac:dyDescent="0.3">
      <c r="A23" s="1">
        <f>$N$3</f>
        <v>43709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303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303</v>
      </c>
      <c r="I24" s="94">
        <f t="shared" si="3"/>
        <v>23709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21957</v>
      </c>
      <c r="N24" s="96">
        <f t="shared" si="3"/>
        <v>1690</v>
      </c>
      <c r="O24" s="3"/>
      <c r="P24" s="3"/>
      <c r="Q24" s="3"/>
      <c r="R24" s="3"/>
    </row>
    <row r="25" spans="1:18" x14ac:dyDescent="0.3">
      <c r="A25" s="1">
        <f t="shared" ref="A25:A88" si="4">$N$3</f>
        <v>43709</v>
      </c>
      <c r="B25" s="2">
        <v>1</v>
      </c>
      <c r="C25" s="78"/>
      <c r="D25" s="79" t="s">
        <v>119</v>
      </c>
      <c r="E25" s="97">
        <f>E75</f>
        <v>101</v>
      </c>
      <c r="F25" s="98">
        <f t="shared" ref="F25:N25" si="5">F75</f>
        <v>1</v>
      </c>
      <c r="G25" s="98">
        <f t="shared" si="5"/>
        <v>0</v>
      </c>
      <c r="H25" s="99">
        <f t="shared" si="5"/>
        <v>102</v>
      </c>
      <c r="I25" s="97">
        <f t="shared" si="5"/>
        <v>17389</v>
      </c>
      <c r="J25" s="98">
        <f t="shared" si="5"/>
        <v>89</v>
      </c>
      <c r="K25" s="98">
        <f t="shared" si="5"/>
        <v>66</v>
      </c>
      <c r="L25" s="100">
        <f t="shared" si="5"/>
        <v>44</v>
      </c>
      <c r="M25" s="101">
        <f t="shared" si="5"/>
        <v>16650</v>
      </c>
      <c r="N25" s="102">
        <f t="shared" si="5"/>
        <v>650</v>
      </c>
      <c r="O25" s="3"/>
      <c r="P25" s="3"/>
      <c r="Q25" s="3"/>
      <c r="R25" s="3"/>
    </row>
    <row r="26" spans="1:18" x14ac:dyDescent="0.3">
      <c r="A26" s="1">
        <f t="shared" si="4"/>
        <v>43709</v>
      </c>
      <c r="B26" s="2">
        <v>1</v>
      </c>
      <c r="C26" s="78"/>
      <c r="D26" s="79" t="s">
        <v>154</v>
      </c>
      <c r="E26" s="97">
        <f>E24+E25</f>
        <v>404</v>
      </c>
      <c r="F26" s="98">
        <f t="shared" ref="F26:N26" si="6">F24+F25</f>
        <v>1</v>
      </c>
      <c r="G26" s="98">
        <f t="shared" si="6"/>
        <v>0</v>
      </c>
      <c r="H26" s="99">
        <f t="shared" si="6"/>
        <v>405</v>
      </c>
      <c r="I26" s="97">
        <f t="shared" si="6"/>
        <v>41098</v>
      </c>
      <c r="J26" s="98">
        <f t="shared" si="6"/>
        <v>151</v>
      </c>
      <c r="K26" s="98">
        <f t="shared" si="6"/>
        <v>86</v>
      </c>
      <c r="L26" s="100">
        <f t="shared" si="6"/>
        <v>54</v>
      </c>
      <c r="M26" s="101">
        <f t="shared" si="6"/>
        <v>38607</v>
      </c>
      <c r="N26" s="102">
        <f t="shared" si="6"/>
        <v>2340</v>
      </c>
      <c r="O26" s="3"/>
      <c r="P26" s="67"/>
      <c r="Q26" s="3"/>
      <c r="R26" s="3"/>
    </row>
    <row r="27" spans="1:18" x14ac:dyDescent="0.3">
      <c r="A27" s="1">
        <f t="shared" si="4"/>
        <v>43709</v>
      </c>
      <c r="B27" s="2">
        <v>1</v>
      </c>
      <c r="C27" s="80"/>
      <c r="D27" s="81" t="s">
        <v>120</v>
      </c>
      <c r="E27" s="97">
        <f>SUM(E28:E35)</f>
        <v>497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497</v>
      </c>
      <c r="I27" s="97">
        <f t="shared" si="7"/>
        <v>29999</v>
      </c>
      <c r="J27" s="98">
        <f t="shared" si="7"/>
        <v>34</v>
      </c>
      <c r="K27" s="98">
        <f t="shared" si="7"/>
        <v>10</v>
      </c>
      <c r="L27" s="100">
        <f t="shared" si="7"/>
        <v>3</v>
      </c>
      <c r="M27" s="101">
        <f t="shared" si="7"/>
        <v>28051</v>
      </c>
      <c r="N27" s="102">
        <f t="shared" si="7"/>
        <v>1914</v>
      </c>
      <c r="O27" s="3"/>
      <c r="P27" s="3"/>
      <c r="Q27" s="3"/>
      <c r="R27" s="3"/>
    </row>
    <row r="28" spans="1:18" x14ac:dyDescent="0.3">
      <c r="A28" s="1">
        <f t="shared" si="4"/>
        <v>43709</v>
      </c>
      <c r="B28" s="2" t="s">
        <v>31</v>
      </c>
      <c r="C28" s="12">
        <v>1</v>
      </c>
      <c r="D28" s="48" t="s">
        <v>32</v>
      </c>
      <c r="E28" s="13">
        <v>103</v>
      </c>
      <c r="F28" s="13">
        <v>0</v>
      </c>
      <c r="G28" s="13">
        <v>0</v>
      </c>
      <c r="H28" s="82">
        <f t="shared" ref="H28:H35" si="8">SUM(E28:G28)</f>
        <v>103</v>
      </c>
      <c r="I28" s="104">
        <f>H28+'31.08'!I28</f>
        <v>7716</v>
      </c>
      <c r="J28" s="13">
        <v>8</v>
      </c>
      <c r="K28" s="13">
        <v>1</v>
      </c>
      <c r="L28" s="13">
        <v>1</v>
      </c>
      <c r="M28" s="14">
        <f t="shared" ref="M28:M35" si="9">I28-N28-J28</f>
        <v>7321</v>
      </c>
      <c r="N28" s="85">
        <v>387</v>
      </c>
      <c r="O28" s="3"/>
      <c r="P28" s="3"/>
      <c r="Q28" s="3"/>
      <c r="R28" s="3"/>
    </row>
    <row r="29" spans="1:18" x14ac:dyDescent="0.3">
      <c r="A29" s="1">
        <f t="shared" si="4"/>
        <v>43709</v>
      </c>
      <c r="B29" s="2" t="s">
        <v>33</v>
      </c>
      <c r="C29" s="15">
        <v>2</v>
      </c>
      <c r="D29" s="50" t="s">
        <v>156</v>
      </c>
      <c r="E29" s="16">
        <v>68</v>
      </c>
      <c r="F29" s="16">
        <v>0</v>
      </c>
      <c r="G29" s="16">
        <v>0</v>
      </c>
      <c r="H29" s="83">
        <f t="shared" si="8"/>
        <v>68</v>
      </c>
      <c r="I29" s="105">
        <f>H29+'31.08'!I29</f>
        <v>5396</v>
      </c>
      <c r="J29" s="16">
        <v>3</v>
      </c>
      <c r="K29" s="16">
        <v>1</v>
      </c>
      <c r="L29" s="16">
        <v>0</v>
      </c>
      <c r="M29" s="17">
        <f t="shared" si="9"/>
        <v>5069</v>
      </c>
      <c r="N29" s="86">
        <v>324</v>
      </c>
      <c r="O29" s="3"/>
      <c r="P29" s="3"/>
      <c r="Q29" s="3"/>
      <c r="R29" s="3"/>
    </row>
    <row r="30" spans="1:18" x14ac:dyDescent="0.3">
      <c r="A30" s="1">
        <f t="shared" si="4"/>
        <v>43709</v>
      </c>
      <c r="B30" s="2" t="s">
        <v>35</v>
      </c>
      <c r="C30" s="15">
        <v>3</v>
      </c>
      <c r="D30" s="50" t="s">
        <v>36</v>
      </c>
      <c r="E30" s="16">
        <v>133</v>
      </c>
      <c r="F30" s="16">
        <v>0</v>
      </c>
      <c r="G30" s="16">
        <v>0</v>
      </c>
      <c r="H30" s="83">
        <f t="shared" si="8"/>
        <v>133</v>
      </c>
      <c r="I30" s="105">
        <f>H30+'31.08'!I30</f>
        <v>5148</v>
      </c>
      <c r="J30" s="16">
        <v>8</v>
      </c>
      <c r="K30" s="16">
        <v>6</v>
      </c>
      <c r="L30" s="16">
        <v>2</v>
      </c>
      <c r="M30" s="17">
        <f t="shared" si="9"/>
        <v>4607</v>
      </c>
      <c r="N30" s="86">
        <v>533</v>
      </c>
      <c r="O30" s="3"/>
      <c r="P30" s="3"/>
      <c r="Q30" s="3"/>
      <c r="R30" s="3"/>
    </row>
    <row r="31" spans="1:18" x14ac:dyDescent="0.3">
      <c r="A31" s="1">
        <f t="shared" si="4"/>
        <v>43709</v>
      </c>
      <c r="B31" s="2" t="s">
        <v>37</v>
      </c>
      <c r="C31" s="15">
        <v>4</v>
      </c>
      <c r="D31" s="50" t="s">
        <v>38</v>
      </c>
      <c r="E31" s="16">
        <v>17</v>
      </c>
      <c r="F31" s="16">
        <v>0</v>
      </c>
      <c r="G31" s="16">
        <v>0</v>
      </c>
      <c r="H31" s="83">
        <f t="shared" si="8"/>
        <v>17</v>
      </c>
      <c r="I31" s="105">
        <f>H31+'31.08'!I31</f>
        <v>1690</v>
      </c>
      <c r="J31" s="16">
        <v>4</v>
      </c>
      <c r="K31" s="16">
        <v>0</v>
      </c>
      <c r="L31" s="16">
        <v>0</v>
      </c>
      <c r="M31" s="17">
        <f t="shared" si="9"/>
        <v>1635</v>
      </c>
      <c r="N31" s="86">
        <v>51</v>
      </c>
      <c r="O31" s="3"/>
      <c r="P31" s="3"/>
      <c r="Q31" s="3"/>
      <c r="R31" s="3"/>
    </row>
    <row r="32" spans="1:18" x14ac:dyDescent="0.3">
      <c r="A32" s="1">
        <f t="shared" si="4"/>
        <v>43709</v>
      </c>
      <c r="B32" s="2" t="s">
        <v>39</v>
      </c>
      <c r="C32" s="15">
        <v>5</v>
      </c>
      <c r="D32" s="50" t="s">
        <v>40</v>
      </c>
      <c r="E32" s="16">
        <v>54</v>
      </c>
      <c r="F32" s="16">
        <v>0</v>
      </c>
      <c r="G32" s="16">
        <v>0</v>
      </c>
      <c r="H32" s="83">
        <f t="shared" si="8"/>
        <v>54</v>
      </c>
      <c r="I32" s="105">
        <f>H32+'31.08'!I32</f>
        <v>3306</v>
      </c>
      <c r="J32" s="16">
        <v>3</v>
      </c>
      <c r="K32" s="16">
        <v>0</v>
      </c>
      <c r="L32" s="16">
        <v>0</v>
      </c>
      <c r="M32" s="17">
        <f t="shared" si="9"/>
        <v>3122</v>
      </c>
      <c r="N32" s="86">
        <v>181</v>
      </c>
      <c r="O32" s="3"/>
      <c r="P32" s="3"/>
      <c r="Q32" s="3"/>
      <c r="R32" s="3"/>
    </row>
    <row r="33" spans="1:18" x14ac:dyDescent="0.3">
      <c r="A33" s="1">
        <f t="shared" si="4"/>
        <v>43709</v>
      </c>
      <c r="B33" s="2" t="s">
        <v>41</v>
      </c>
      <c r="C33" s="15">
        <v>6</v>
      </c>
      <c r="D33" s="50" t="s">
        <v>42</v>
      </c>
      <c r="E33" s="16">
        <v>93</v>
      </c>
      <c r="F33" s="16">
        <v>0</v>
      </c>
      <c r="G33" s="16">
        <v>0</v>
      </c>
      <c r="H33" s="83">
        <f t="shared" si="8"/>
        <v>93</v>
      </c>
      <c r="I33" s="105">
        <f>H33+'31.08'!I33</f>
        <v>4142</v>
      </c>
      <c r="J33" s="16">
        <v>5</v>
      </c>
      <c r="K33" s="16">
        <v>2</v>
      </c>
      <c r="L33" s="16">
        <v>0</v>
      </c>
      <c r="M33" s="17">
        <f t="shared" si="9"/>
        <v>3842</v>
      </c>
      <c r="N33" s="86">
        <v>295</v>
      </c>
      <c r="O33" s="3"/>
      <c r="P33" s="3"/>
      <c r="Q33" s="3"/>
      <c r="R33" s="3"/>
    </row>
    <row r="34" spans="1:18" x14ac:dyDescent="0.3">
      <c r="A34" s="1">
        <f t="shared" si="4"/>
        <v>43709</v>
      </c>
      <c r="B34" s="2" t="s">
        <v>43</v>
      </c>
      <c r="C34" s="15">
        <v>7</v>
      </c>
      <c r="D34" s="50" t="s">
        <v>44</v>
      </c>
      <c r="E34" s="16">
        <v>10</v>
      </c>
      <c r="F34" s="16">
        <v>0</v>
      </c>
      <c r="G34" s="16">
        <v>0</v>
      </c>
      <c r="H34" s="83">
        <f t="shared" si="8"/>
        <v>10</v>
      </c>
      <c r="I34" s="105">
        <f>H34+'31.08'!I34</f>
        <v>771</v>
      </c>
      <c r="J34" s="16">
        <v>0</v>
      </c>
      <c r="K34" s="16">
        <v>0</v>
      </c>
      <c r="L34" s="16">
        <v>0</v>
      </c>
      <c r="M34" s="17">
        <f t="shared" si="9"/>
        <v>734</v>
      </c>
      <c r="N34" s="86">
        <v>37</v>
      </c>
      <c r="O34" s="3"/>
      <c r="P34" s="3"/>
      <c r="Q34" s="3"/>
      <c r="R34" s="3"/>
    </row>
    <row r="35" spans="1:18" x14ac:dyDescent="0.3">
      <c r="A35" s="1">
        <f t="shared" si="4"/>
        <v>43709</v>
      </c>
      <c r="B35" s="2" t="s">
        <v>45</v>
      </c>
      <c r="C35" s="20">
        <v>8</v>
      </c>
      <c r="D35" s="54" t="s">
        <v>46</v>
      </c>
      <c r="E35" s="18">
        <v>19</v>
      </c>
      <c r="F35" s="18">
        <v>0</v>
      </c>
      <c r="G35" s="18">
        <v>0</v>
      </c>
      <c r="H35" s="84">
        <f t="shared" si="8"/>
        <v>19</v>
      </c>
      <c r="I35" s="106">
        <f>H35+'31.08'!I35</f>
        <v>1830</v>
      </c>
      <c r="J35" s="18">
        <v>3</v>
      </c>
      <c r="K35" s="18">
        <v>0</v>
      </c>
      <c r="L35" s="18">
        <v>0</v>
      </c>
      <c r="M35" s="19">
        <f t="shared" si="9"/>
        <v>1721</v>
      </c>
      <c r="N35" s="87">
        <v>106</v>
      </c>
      <c r="O35" s="3"/>
      <c r="P35" s="3"/>
      <c r="Q35" s="3"/>
      <c r="R35" s="3"/>
    </row>
    <row r="36" spans="1:18" x14ac:dyDescent="0.3">
      <c r="A36" s="1">
        <f t="shared" si="4"/>
        <v>43709</v>
      </c>
      <c r="B36" s="2">
        <v>1</v>
      </c>
      <c r="C36" s="103"/>
      <c r="D36" s="22" t="s">
        <v>47</v>
      </c>
      <c r="E36" s="23">
        <f>SUM(E26:E27)</f>
        <v>901</v>
      </c>
      <c r="F36" s="23">
        <f t="shared" ref="F36:N36" si="10">SUM(F26:F27)</f>
        <v>1</v>
      </c>
      <c r="G36" s="23">
        <f t="shared" si="10"/>
        <v>0</v>
      </c>
      <c r="H36" s="23">
        <f t="shared" si="10"/>
        <v>902</v>
      </c>
      <c r="I36" s="23">
        <f t="shared" si="10"/>
        <v>71097</v>
      </c>
      <c r="J36" s="23">
        <f t="shared" si="10"/>
        <v>185</v>
      </c>
      <c r="K36" s="23">
        <f t="shared" si="10"/>
        <v>96</v>
      </c>
      <c r="L36" s="23">
        <f t="shared" si="10"/>
        <v>57</v>
      </c>
      <c r="M36" s="23">
        <f t="shared" si="10"/>
        <v>66658</v>
      </c>
      <c r="N36" s="23">
        <f t="shared" si="10"/>
        <v>4254</v>
      </c>
      <c r="O36" s="3"/>
      <c r="P36" s="3"/>
      <c r="Q36" s="3"/>
      <c r="R36" s="3"/>
    </row>
    <row r="37" spans="1:18" ht="21.6" customHeight="1" x14ac:dyDescent="0.3">
      <c r="A37" s="1">
        <f t="shared" si="4"/>
        <v>43709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43709</v>
      </c>
      <c r="B38" s="64">
        <v>1</v>
      </c>
      <c r="C38" s="69"/>
      <c r="D38" s="306" t="s">
        <v>164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43709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43709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43709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43709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43709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102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650</v>
      </c>
      <c r="O43" s="3"/>
      <c r="P43" s="3"/>
      <c r="Q43" s="3"/>
      <c r="R43" s="3"/>
    </row>
    <row r="44" spans="1:18" ht="58.2" customHeight="1" x14ac:dyDescent="0.3">
      <c r="A44" s="1">
        <f t="shared" si="4"/>
        <v>43709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74" t="s">
        <v>142</v>
      </c>
      <c r="I44" s="65" t="str">
        <f>"me©‡gvU fwZ© 
= "&amp;I75</f>
        <v>me©‡gvU fwZ© 
= 17389</v>
      </c>
      <c r="J44" s="65" t="str">
        <f>"ch©v‡jvPbvi Rb¨ †cÖwiZ g„„Zz¨ 
= "&amp;J75</f>
        <v>ch©v‡jvPbvi Rb¨ †cÖwiZ g„„Zz¨ 
= 89</v>
      </c>
      <c r="K44" s="65" t="str">
        <f>"ch©v‡jvPbv m¤úbœK…Z g„„Zz¨ 
= "&amp;K75</f>
        <v>ch©v‡jvPbv m¤úbœK…Z g„„Zz¨ 
= 66</v>
      </c>
      <c r="L44" s="65" t="str">
        <f>"wbwðZ g„„Zz¨ 
= "&amp;L75</f>
        <v>wbwðZ g„„Zz¨ 
= 44</v>
      </c>
      <c r="M44" s="65" t="str">
        <f>"QvocÎ cÖvß †ivMx
 = "&amp;M75</f>
        <v>QvocÎ cÖvß †ivMx
 = 16650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43709</v>
      </c>
      <c r="B45" s="2" t="s">
        <v>61</v>
      </c>
      <c r="C45" s="28">
        <v>1</v>
      </c>
      <c r="D45" s="48" t="s">
        <v>62</v>
      </c>
      <c r="E45" s="13">
        <v>3</v>
      </c>
      <c r="F45" s="13">
        <v>0</v>
      </c>
      <c r="G45" s="13">
        <v>0</v>
      </c>
      <c r="H45" s="82">
        <f t="shared" ref="H45:H74" si="11">SUM(E45:G45)</f>
        <v>3</v>
      </c>
      <c r="I45" s="104">
        <f>H45+'31.08'!I45</f>
        <v>1102</v>
      </c>
      <c r="J45" s="13">
        <v>3</v>
      </c>
      <c r="K45" s="13">
        <v>2</v>
      </c>
      <c r="L45" s="13">
        <v>1</v>
      </c>
      <c r="M45" s="14">
        <f t="shared" ref="M45:M74" si="12">I45-N45-J45</f>
        <v>1080</v>
      </c>
      <c r="N45" s="85">
        <v>19</v>
      </c>
      <c r="O45" s="3"/>
      <c r="P45" s="3"/>
      <c r="Q45" s="3"/>
      <c r="R45" s="3"/>
    </row>
    <row r="46" spans="1:18" ht="17.55" customHeight="1" x14ac:dyDescent="0.3">
      <c r="A46" s="1">
        <f t="shared" si="4"/>
        <v>43709</v>
      </c>
      <c r="B46" s="2" t="s">
        <v>15</v>
      </c>
      <c r="C46" s="33">
        <v>2</v>
      </c>
      <c r="D46" s="50" t="s">
        <v>16</v>
      </c>
      <c r="E46" s="16">
        <v>8</v>
      </c>
      <c r="F46" s="16">
        <v>0</v>
      </c>
      <c r="G46" s="16">
        <v>0</v>
      </c>
      <c r="H46" s="83">
        <f t="shared" si="11"/>
        <v>8</v>
      </c>
      <c r="I46" s="105">
        <f>H46+'31.08'!I46</f>
        <v>1643</v>
      </c>
      <c r="J46" s="16">
        <v>9</v>
      </c>
      <c r="K46" s="16">
        <v>5</v>
      </c>
      <c r="L46" s="16">
        <v>4</v>
      </c>
      <c r="M46" s="17">
        <f t="shared" si="12"/>
        <v>1563</v>
      </c>
      <c r="N46" s="86">
        <v>71</v>
      </c>
      <c r="O46" s="3"/>
      <c r="P46" s="3"/>
      <c r="Q46" s="3"/>
      <c r="R46" s="3"/>
    </row>
    <row r="47" spans="1:18" ht="17.55" customHeight="1" x14ac:dyDescent="0.3">
      <c r="A47" s="1">
        <f t="shared" si="4"/>
        <v>43709</v>
      </c>
      <c r="B47" s="2" t="s">
        <v>17</v>
      </c>
      <c r="C47" s="33">
        <v>3</v>
      </c>
      <c r="D47" s="50" t="s">
        <v>18</v>
      </c>
      <c r="E47" s="16">
        <v>2</v>
      </c>
      <c r="F47" s="16">
        <v>0</v>
      </c>
      <c r="G47" s="16">
        <v>0</v>
      </c>
      <c r="H47" s="83">
        <f t="shared" si="11"/>
        <v>2</v>
      </c>
      <c r="I47" s="105">
        <f>H47+'31.08'!I47</f>
        <v>585</v>
      </c>
      <c r="J47" s="16">
        <v>4</v>
      </c>
      <c r="K47" s="16">
        <v>2</v>
      </c>
      <c r="L47" s="16">
        <v>1</v>
      </c>
      <c r="M47" s="17">
        <f t="shared" si="12"/>
        <v>572</v>
      </c>
      <c r="N47" s="86">
        <v>9</v>
      </c>
      <c r="O47" s="3"/>
      <c r="P47" s="3"/>
      <c r="Q47" s="3"/>
      <c r="R47" s="3"/>
    </row>
    <row r="48" spans="1:18" ht="17.55" customHeight="1" x14ac:dyDescent="0.3">
      <c r="A48" s="1">
        <f t="shared" si="4"/>
        <v>43709</v>
      </c>
      <c r="B48" s="2" t="s">
        <v>63</v>
      </c>
      <c r="C48" s="33">
        <v>4</v>
      </c>
      <c r="D48" s="50" t="s">
        <v>64</v>
      </c>
      <c r="E48" s="16">
        <v>6</v>
      </c>
      <c r="F48" s="16">
        <v>0</v>
      </c>
      <c r="G48" s="16">
        <v>0</v>
      </c>
      <c r="H48" s="83">
        <f t="shared" si="11"/>
        <v>6</v>
      </c>
      <c r="I48" s="105">
        <f>H48+'31.08'!I48</f>
        <v>667</v>
      </c>
      <c r="J48" s="16">
        <v>7</v>
      </c>
      <c r="K48" s="16">
        <v>5</v>
      </c>
      <c r="L48" s="16">
        <v>3</v>
      </c>
      <c r="M48" s="17">
        <f t="shared" si="12"/>
        <v>643</v>
      </c>
      <c r="N48" s="86">
        <v>17</v>
      </c>
      <c r="O48" s="3"/>
      <c r="P48" s="3"/>
      <c r="Q48" s="3"/>
      <c r="R48" s="3"/>
    </row>
    <row r="49" spans="1:18" ht="17.55" customHeight="1" x14ac:dyDescent="0.3">
      <c r="A49" s="1">
        <f t="shared" si="4"/>
        <v>43709</v>
      </c>
      <c r="B49" s="2" t="s">
        <v>65</v>
      </c>
      <c r="C49" s="33">
        <v>5</v>
      </c>
      <c r="D49" s="50" t="s">
        <v>66</v>
      </c>
      <c r="E49" s="16">
        <v>2</v>
      </c>
      <c r="F49" s="16">
        <v>0</v>
      </c>
      <c r="G49" s="16">
        <v>0</v>
      </c>
      <c r="H49" s="83">
        <f t="shared" si="11"/>
        <v>2</v>
      </c>
      <c r="I49" s="105">
        <f>H49+'31.08'!I49</f>
        <v>817</v>
      </c>
      <c r="J49" s="16">
        <v>10</v>
      </c>
      <c r="K49" s="16">
        <v>10</v>
      </c>
      <c r="L49" s="16">
        <v>10</v>
      </c>
      <c r="M49" s="17">
        <f t="shared" si="12"/>
        <v>779</v>
      </c>
      <c r="N49" s="86">
        <v>28</v>
      </c>
      <c r="O49" s="3"/>
      <c r="P49" s="3"/>
      <c r="Q49" s="3"/>
      <c r="R49" s="3"/>
    </row>
    <row r="50" spans="1:18" ht="17.55" customHeight="1" x14ac:dyDescent="0.3">
      <c r="A50" s="1">
        <f t="shared" si="4"/>
        <v>43709</v>
      </c>
      <c r="B50" s="2" t="s">
        <v>67</v>
      </c>
      <c r="C50" s="33">
        <v>6</v>
      </c>
      <c r="D50" s="50" t="s">
        <v>68</v>
      </c>
      <c r="E50" s="16">
        <v>1</v>
      </c>
      <c r="F50" s="16">
        <v>0</v>
      </c>
      <c r="G50" s="16">
        <v>0</v>
      </c>
      <c r="H50" s="83">
        <f t="shared" si="11"/>
        <v>1</v>
      </c>
      <c r="I50" s="105">
        <f>H50+'31.08'!I50</f>
        <v>90</v>
      </c>
      <c r="J50" s="16"/>
      <c r="K50" s="16"/>
      <c r="L50" s="16">
        <v>0</v>
      </c>
      <c r="M50" s="17">
        <f t="shared" si="12"/>
        <v>83</v>
      </c>
      <c r="N50" s="86">
        <v>7</v>
      </c>
      <c r="O50" s="3"/>
      <c r="P50" s="3"/>
      <c r="Q50" s="3"/>
      <c r="R50" s="3"/>
    </row>
    <row r="51" spans="1:18" ht="17.55" customHeight="1" x14ac:dyDescent="0.3">
      <c r="A51" s="1">
        <f t="shared" si="4"/>
        <v>43709</v>
      </c>
      <c r="B51" s="2" t="s">
        <v>69</v>
      </c>
      <c r="C51" s="33">
        <v>7</v>
      </c>
      <c r="D51" s="50" t="s">
        <v>70</v>
      </c>
      <c r="E51" s="16">
        <v>1</v>
      </c>
      <c r="F51" s="16">
        <v>0</v>
      </c>
      <c r="G51" s="16">
        <v>0</v>
      </c>
      <c r="H51" s="83">
        <f t="shared" si="11"/>
        <v>1</v>
      </c>
      <c r="I51" s="105">
        <f>H51+'31.08'!I51</f>
        <v>263</v>
      </c>
      <c r="J51" s="16">
        <v>2</v>
      </c>
      <c r="K51" s="16">
        <v>2</v>
      </c>
      <c r="L51" s="16">
        <v>1</v>
      </c>
      <c r="M51" s="17">
        <f t="shared" si="12"/>
        <v>259</v>
      </c>
      <c r="N51" s="86">
        <v>2</v>
      </c>
      <c r="O51" s="3"/>
      <c r="P51" s="3"/>
      <c r="Q51" s="3"/>
      <c r="R51" s="3"/>
    </row>
    <row r="52" spans="1:18" ht="17.55" customHeight="1" x14ac:dyDescent="0.3">
      <c r="A52" s="1">
        <f t="shared" si="4"/>
        <v>43709</v>
      </c>
      <c r="B52" s="2" t="s">
        <v>71</v>
      </c>
      <c r="C52" s="33">
        <v>8</v>
      </c>
      <c r="D52" s="50" t="s">
        <v>72</v>
      </c>
      <c r="E52" s="16">
        <v>9</v>
      </c>
      <c r="F52" s="16">
        <v>0</v>
      </c>
      <c r="G52" s="16">
        <v>0</v>
      </c>
      <c r="H52" s="83">
        <f t="shared" si="11"/>
        <v>9</v>
      </c>
      <c r="I52" s="105">
        <f>H52+'31.08'!I52</f>
        <v>283</v>
      </c>
      <c r="J52" s="16">
        <v>1</v>
      </c>
      <c r="K52" s="16">
        <v>1</v>
      </c>
      <c r="L52" s="16">
        <v>1</v>
      </c>
      <c r="M52" s="17">
        <f t="shared" si="12"/>
        <v>244</v>
      </c>
      <c r="N52" s="86">
        <v>38</v>
      </c>
      <c r="O52" s="3"/>
      <c r="P52" s="3"/>
      <c r="Q52" s="3"/>
      <c r="R52" s="3"/>
    </row>
    <row r="53" spans="1:18" ht="17.55" customHeight="1" x14ac:dyDescent="0.3">
      <c r="A53" s="1">
        <f t="shared" si="4"/>
        <v>43709</v>
      </c>
      <c r="B53" s="2" t="s">
        <v>73</v>
      </c>
      <c r="C53" s="33">
        <v>9</v>
      </c>
      <c r="D53" s="50" t="s">
        <v>74</v>
      </c>
      <c r="E53" s="16">
        <v>1</v>
      </c>
      <c r="F53" s="16">
        <v>0</v>
      </c>
      <c r="G53" s="16">
        <v>0</v>
      </c>
      <c r="H53" s="83">
        <f t="shared" si="11"/>
        <v>1</v>
      </c>
      <c r="I53" s="105">
        <f>H53+'31.08'!I53</f>
        <v>201</v>
      </c>
      <c r="J53" s="16">
        <v>1</v>
      </c>
      <c r="K53" s="16">
        <v>1</v>
      </c>
      <c r="L53" s="16">
        <v>0</v>
      </c>
      <c r="M53" s="17">
        <f t="shared" si="12"/>
        <v>189</v>
      </c>
      <c r="N53" s="86">
        <v>11</v>
      </c>
      <c r="O53" s="3"/>
      <c r="P53" s="3"/>
      <c r="Q53" s="3"/>
      <c r="R53" s="3"/>
    </row>
    <row r="54" spans="1:18" ht="17.55" customHeight="1" x14ac:dyDescent="0.3">
      <c r="A54" s="1">
        <f t="shared" si="4"/>
        <v>43709</v>
      </c>
      <c r="B54" s="2" t="s">
        <v>75</v>
      </c>
      <c r="C54" s="33">
        <v>10</v>
      </c>
      <c r="D54" s="50" t="s">
        <v>76</v>
      </c>
      <c r="E54" s="16">
        <v>4</v>
      </c>
      <c r="F54" s="16">
        <v>1</v>
      </c>
      <c r="G54" s="16">
        <v>0</v>
      </c>
      <c r="H54" s="83">
        <f t="shared" si="11"/>
        <v>5</v>
      </c>
      <c r="I54" s="105">
        <f>H54+'31.08'!I54</f>
        <v>1493</v>
      </c>
      <c r="J54" s="16"/>
      <c r="K54" s="16"/>
      <c r="L54" s="16">
        <v>0</v>
      </c>
      <c r="M54" s="17">
        <f t="shared" si="12"/>
        <v>1456</v>
      </c>
      <c r="N54" s="86">
        <v>37</v>
      </c>
      <c r="O54" s="3"/>
      <c r="P54" s="3"/>
      <c r="Q54" s="3"/>
      <c r="R54" s="3"/>
    </row>
    <row r="55" spans="1:18" ht="17.55" customHeight="1" x14ac:dyDescent="0.3">
      <c r="A55" s="1">
        <f t="shared" si="4"/>
        <v>43709</v>
      </c>
      <c r="B55" s="2" t="s">
        <v>77</v>
      </c>
      <c r="C55" s="33">
        <v>11</v>
      </c>
      <c r="D55" s="52" t="s">
        <v>78</v>
      </c>
      <c r="E55" s="16">
        <v>2</v>
      </c>
      <c r="F55" s="16">
        <v>0</v>
      </c>
      <c r="G55" s="16">
        <v>0</v>
      </c>
      <c r="H55" s="83">
        <f t="shared" si="11"/>
        <v>2</v>
      </c>
      <c r="I55" s="105">
        <f>H55+'31.08'!I55</f>
        <v>197</v>
      </c>
      <c r="J55" s="16"/>
      <c r="K55" s="16"/>
      <c r="L55" s="16">
        <v>0</v>
      </c>
      <c r="M55" s="17">
        <f t="shared" si="12"/>
        <v>193</v>
      </c>
      <c r="N55" s="86">
        <v>4</v>
      </c>
      <c r="O55" s="3"/>
      <c r="P55" s="3"/>
      <c r="Q55" s="3"/>
      <c r="R55" s="3"/>
    </row>
    <row r="56" spans="1:18" ht="17.55" customHeight="1" x14ac:dyDescent="0.3">
      <c r="A56" s="1">
        <f t="shared" si="4"/>
        <v>43709</v>
      </c>
      <c r="B56" s="2" t="s">
        <v>79</v>
      </c>
      <c r="C56" s="33">
        <v>12</v>
      </c>
      <c r="D56" s="50" t="s">
        <v>80</v>
      </c>
      <c r="E56" s="16">
        <v>2</v>
      </c>
      <c r="F56" s="16">
        <v>0</v>
      </c>
      <c r="G56" s="16">
        <v>0</v>
      </c>
      <c r="H56" s="83">
        <f t="shared" si="11"/>
        <v>2</v>
      </c>
      <c r="I56" s="105">
        <f>H56+'31.08'!I56</f>
        <v>135</v>
      </c>
      <c r="J56" s="16"/>
      <c r="K56" s="16"/>
      <c r="L56" s="16">
        <v>0</v>
      </c>
      <c r="M56" s="17">
        <f t="shared" si="12"/>
        <v>128</v>
      </c>
      <c r="N56" s="86">
        <v>7</v>
      </c>
      <c r="O56" s="3"/>
      <c r="P56" s="3"/>
      <c r="Q56" s="3"/>
      <c r="R56" s="3"/>
    </row>
    <row r="57" spans="1:18" ht="17.55" customHeight="1" x14ac:dyDescent="0.3">
      <c r="A57" s="1">
        <f t="shared" si="4"/>
        <v>43709</v>
      </c>
      <c r="B57" s="2" t="s">
        <v>81</v>
      </c>
      <c r="C57" s="33">
        <v>13</v>
      </c>
      <c r="D57" s="50" t="s">
        <v>82</v>
      </c>
      <c r="E57" s="16">
        <v>1</v>
      </c>
      <c r="F57" s="16">
        <v>0</v>
      </c>
      <c r="G57" s="16">
        <v>0</v>
      </c>
      <c r="H57" s="83">
        <f t="shared" si="11"/>
        <v>1</v>
      </c>
      <c r="I57" s="105">
        <f>H57+'31.08'!I57</f>
        <v>586</v>
      </c>
      <c r="J57" s="16">
        <v>4</v>
      </c>
      <c r="K57" s="16">
        <v>3</v>
      </c>
      <c r="L57" s="16">
        <v>0</v>
      </c>
      <c r="M57" s="17">
        <f t="shared" si="12"/>
        <v>569</v>
      </c>
      <c r="N57" s="86">
        <v>13</v>
      </c>
      <c r="O57" s="3"/>
      <c r="P57" s="3"/>
      <c r="Q57" s="3"/>
      <c r="R57" s="3"/>
    </row>
    <row r="58" spans="1:18" ht="17.55" customHeight="1" x14ac:dyDescent="0.3">
      <c r="A58" s="1">
        <f t="shared" si="4"/>
        <v>43709</v>
      </c>
      <c r="B58" s="2" t="s">
        <v>83</v>
      </c>
      <c r="C58" s="33">
        <v>14</v>
      </c>
      <c r="D58" s="50" t="s">
        <v>84</v>
      </c>
      <c r="E58" s="16">
        <v>11</v>
      </c>
      <c r="F58" s="16">
        <v>0</v>
      </c>
      <c r="G58" s="16">
        <v>0</v>
      </c>
      <c r="H58" s="83">
        <f t="shared" si="11"/>
        <v>11</v>
      </c>
      <c r="I58" s="105">
        <f>H58+'31.08'!I58</f>
        <v>1203</v>
      </c>
      <c r="J58" s="16">
        <v>5</v>
      </c>
      <c r="K58" s="16">
        <v>3</v>
      </c>
      <c r="L58" s="16">
        <v>2</v>
      </c>
      <c r="M58" s="17">
        <f t="shared" si="12"/>
        <v>1153</v>
      </c>
      <c r="N58" s="86">
        <v>45</v>
      </c>
      <c r="O58" s="3"/>
      <c r="P58" s="3"/>
      <c r="Q58" s="3"/>
      <c r="R58" s="3"/>
    </row>
    <row r="59" spans="1:18" ht="17.55" customHeight="1" x14ac:dyDescent="0.3">
      <c r="A59" s="1">
        <f t="shared" si="4"/>
        <v>43709</v>
      </c>
      <c r="B59" s="2" t="s">
        <v>85</v>
      </c>
      <c r="C59" s="33">
        <v>15</v>
      </c>
      <c r="D59" s="50" t="s">
        <v>86</v>
      </c>
      <c r="E59" s="16">
        <v>5</v>
      </c>
      <c r="F59" s="16">
        <v>0</v>
      </c>
      <c r="G59" s="16">
        <v>0</v>
      </c>
      <c r="H59" s="83">
        <f t="shared" si="11"/>
        <v>5</v>
      </c>
      <c r="I59" s="105">
        <f>H59+'31.08'!I59</f>
        <v>684</v>
      </c>
      <c r="J59" s="16">
        <v>7</v>
      </c>
      <c r="K59" s="16">
        <v>6</v>
      </c>
      <c r="L59" s="16">
        <v>6</v>
      </c>
      <c r="M59" s="17">
        <f t="shared" si="12"/>
        <v>644</v>
      </c>
      <c r="N59" s="86">
        <v>33</v>
      </c>
      <c r="O59" s="3"/>
      <c r="P59" s="3"/>
      <c r="Q59" s="3"/>
      <c r="R59" s="3"/>
    </row>
    <row r="60" spans="1:18" ht="17.55" customHeight="1" x14ac:dyDescent="0.3">
      <c r="A60" s="1">
        <f t="shared" si="4"/>
        <v>43709</v>
      </c>
      <c r="B60" s="2" t="s">
        <v>87</v>
      </c>
      <c r="C60" s="33">
        <v>16</v>
      </c>
      <c r="D60" s="50" t="s">
        <v>88</v>
      </c>
      <c r="E60" s="16">
        <v>3</v>
      </c>
      <c r="F60" s="16">
        <v>0</v>
      </c>
      <c r="G60" s="16">
        <v>0</v>
      </c>
      <c r="H60" s="83">
        <f t="shared" si="11"/>
        <v>3</v>
      </c>
      <c r="I60" s="105">
        <f>H60+'31.08'!I60</f>
        <v>319</v>
      </c>
      <c r="J60" s="16"/>
      <c r="K60" s="16"/>
      <c r="L60" s="16">
        <v>0</v>
      </c>
      <c r="M60" s="17">
        <f t="shared" si="12"/>
        <v>307</v>
      </c>
      <c r="N60" s="86">
        <v>12</v>
      </c>
      <c r="O60" s="3"/>
      <c r="P60" s="3"/>
      <c r="Q60" s="3"/>
      <c r="R60" s="3"/>
    </row>
    <row r="61" spans="1:18" ht="17.55" customHeight="1" x14ac:dyDescent="0.3">
      <c r="A61" s="1">
        <f t="shared" si="4"/>
        <v>43709</v>
      </c>
      <c r="B61" s="2" t="s">
        <v>89</v>
      </c>
      <c r="C61" s="33">
        <v>17</v>
      </c>
      <c r="D61" s="52" t="s">
        <v>90</v>
      </c>
      <c r="E61" s="16">
        <v>1</v>
      </c>
      <c r="F61" s="16">
        <v>0</v>
      </c>
      <c r="G61" s="16">
        <v>0</v>
      </c>
      <c r="H61" s="83">
        <f t="shared" si="11"/>
        <v>1</v>
      </c>
      <c r="I61" s="105">
        <f>H61+'31.08'!I61</f>
        <v>396</v>
      </c>
      <c r="J61" s="16"/>
      <c r="K61" s="16"/>
      <c r="L61" s="16">
        <v>0</v>
      </c>
      <c r="M61" s="17">
        <f t="shared" si="12"/>
        <v>385</v>
      </c>
      <c r="N61" s="86">
        <v>11</v>
      </c>
      <c r="O61" s="3"/>
      <c r="P61" s="3"/>
      <c r="Q61" s="3"/>
      <c r="R61" s="3"/>
    </row>
    <row r="62" spans="1:18" ht="17.55" customHeight="1" x14ac:dyDescent="0.3">
      <c r="A62" s="1">
        <f t="shared" si="4"/>
        <v>43709</v>
      </c>
      <c r="B62" s="2" t="s">
        <v>91</v>
      </c>
      <c r="C62" s="33">
        <v>18</v>
      </c>
      <c r="D62" s="50" t="s">
        <v>92</v>
      </c>
      <c r="E62" s="16">
        <v>1</v>
      </c>
      <c r="F62" s="16">
        <v>0</v>
      </c>
      <c r="G62" s="16">
        <v>0</v>
      </c>
      <c r="H62" s="83">
        <f t="shared" si="11"/>
        <v>1</v>
      </c>
      <c r="I62" s="105">
        <f>H62+'31.08'!I62</f>
        <v>779</v>
      </c>
      <c r="J62" s="16"/>
      <c r="K62" s="16"/>
      <c r="L62" s="16">
        <v>0</v>
      </c>
      <c r="M62" s="17">
        <f t="shared" si="12"/>
        <v>755</v>
      </c>
      <c r="N62" s="86">
        <v>24</v>
      </c>
      <c r="O62" s="3"/>
      <c r="P62" s="3"/>
      <c r="Q62" s="3"/>
      <c r="R62" s="3"/>
    </row>
    <row r="63" spans="1:18" ht="17.55" customHeight="1" x14ac:dyDescent="0.3">
      <c r="A63" s="1">
        <f t="shared" si="4"/>
        <v>43709</v>
      </c>
      <c r="B63" s="2" t="s">
        <v>93</v>
      </c>
      <c r="C63" s="33">
        <v>19</v>
      </c>
      <c r="D63" s="50" t="s">
        <v>94</v>
      </c>
      <c r="E63" s="16">
        <v>4</v>
      </c>
      <c r="F63" s="16">
        <v>0</v>
      </c>
      <c r="G63" s="16">
        <v>0</v>
      </c>
      <c r="H63" s="83">
        <f t="shared" si="11"/>
        <v>4</v>
      </c>
      <c r="I63" s="105">
        <f>H63+'31.08'!I63</f>
        <v>715</v>
      </c>
      <c r="J63" s="16">
        <v>5</v>
      </c>
      <c r="K63" s="16">
        <v>3</v>
      </c>
      <c r="L63" s="16">
        <v>3</v>
      </c>
      <c r="M63" s="17">
        <f t="shared" si="12"/>
        <v>669</v>
      </c>
      <c r="N63" s="86">
        <v>41</v>
      </c>
      <c r="O63" s="3"/>
      <c r="P63" s="3"/>
      <c r="Q63" s="3"/>
      <c r="R63" s="3"/>
    </row>
    <row r="64" spans="1:18" ht="17.55" customHeight="1" x14ac:dyDescent="0.3">
      <c r="A64" s="1">
        <f t="shared" si="4"/>
        <v>43709</v>
      </c>
      <c r="B64" s="2" t="s">
        <v>95</v>
      </c>
      <c r="C64" s="33">
        <v>20</v>
      </c>
      <c r="D64" s="50" t="s">
        <v>96</v>
      </c>
      <c r="E64" s="16">
        <v>8</v>
      </c>
      <c r="F64" s="16">
        <v>0</v>
      </c>
      <c r="G64" s="16">
        <v>0</v>
      </c>
      <c r="H64" s="83">
        <f t="shared" si="11"/>
        <v>8</v>
      </c>
      <c r="I64" s="105">
        <f>H64+'31.08'!I64</f>
        <v>871</v>
      </c>
      <c r="J64" s="16"/>
      <c r="K64" s="16"/>
      <c r="L64" s="16">
        <v>0</v>
      </c>
      <c r="M64" s="17">
        <f t="shared" si="12"/>
        <v>812</v>
      </c>
      <c r="N64" s="86">
        <v>59</v>
      </c>
      <c r="O64" s="3"/>
      <c r="P64" s="3"/>
      <c r="Q64" s="3"/>
      <c r="R64" s="3"/>
    </row>
    <row r="65" spans="1:18" ht="17.55" customHeight="1" x14ac:dyDescent="0.3">
      <c r="A65" s="1">
        <f t="shared" si="4"/>
        <v>43709</v>
      </c>
      <c r="B65" s="2" t="s">
        <v>97</v>
      </c>
      <c r="C65" s="33">
        <v>21</v>
      </c>
      <c r="D65" s="50" t="s">
        <v>98</v>
      </c>
      <c r="E65" s="16">
        <v>6</v>
      </c>
      <c r="F65" s="16">
        <v>0</v>
      </c>
      <c r="G65" s="16">
        <v>0</v>
      </c>
      <c r="H65" s="83">
        <f t="shared" si="11"/>
        <v>6</v>
      </c>
      <c r="I65" s="105">
        <f>H65+'31.08'!I65</f>
        <v>447</v>
      </c>
      <c r="J65" s="16">
        <v>3</v>
      </c>
      <c r="K65" s="16">
        <v>3</v>
      </c>
      <c r="L65" s="16">
        <v>3</v>
      </c>
      <c r="M65" s="17">
        <f t="shared" si="12"/>
        <v>418</v>
      </c>
      <c r="N65" s="86">
        <v>26</v>
      </c>
      <c r="O65" s="3"/>
      <c r="P65" s="3"/>
      <c r="Q65" s="3"/>
      <c r="R65" s="3"/>
    </row>
    <row r="66" spans="1:18" ht="17.55" customHeight="1" x14ac:dyDescent="0.3">
      <c r="A66" s="1">
        <f t="shared" si="4"/>
        <v>43709</v>
      </c>
      <c r="B66" s="2" t="s">
        <v>99</v>
      </c>
      <c r="C66" s="33">
        <v>22</v>
      </c>
      <c r="D66" s="50" t="s">
        <v>100</v>
      </c>
      <c r="E66" s="16">
        <v>1</v>
      </c>
      <c r="F66" s="16">
        <v>0</v>
      </c>
      <c r="G66" s="16">
        <v>0</v>
      </c>
      <c r="H66" s="83">
        <f t="shared" si="11"/>
        <v>1</v>
      </c>
      <c r="I66" s="105">
        <f>H66+'31.08'!I66</f>
        <v>300</v>
      </c>
      <c r="J66" s="16">
        <v>7</v>
      </c>
      <c r="K66" s="16">
        <v>6</v>
      </c>
      <c r="L66" s="16">
        <v>3</v>
      </c>
      <c r="M66" s="17">
        <f t="shared" si="12"/>
        <v>291</v>
      </c>
      <c r="N66" s="86">
        <v>2</v>
      </c>
      <c r="O66" s="3"/>
      <c r="P66" s="3"/>
      <c r="Q66" s="3"/>
      <c r="R66" s="3"/>
    </row>
    <row r="67" spans="1:18" ht="17.55" customHeight="1" x14ac:dyDescent="0.3">
      <c r="A67" s="1">
        <f t="shared" si="4"/>
        <v>43709</v>
      </c>
      <c r="B67" s="2" t="s">
        <v>101</v>
      </c>
      <c r="C67" s="33">
        <v>23</v>
      </c>
      <c r="D67" s="50" t="s">
        <v>102</v>
      </c>
      <c r="E67" s="16">
        <v>3</v>
      </c>
      <c r="F67" s="16">
        <v>0</v>
      </c>
      <c r="G67" s="16">
        <v>0</v>
      </c>
      <c r="H67" s="83">
        <f t="shared" si="11"/>
        <v>3</v>
      </c>
      <c r="I67" s="105">
        <f>H67+'31.08'!I67</f>
        <v>618</v>
      </c>
      <c r="J67" s="16">
        <v>5</v>
      </c>
      <c r="K67" s="16">
        <v>4</v>
      </c>
      <c r="L67" s="16">
        <v>4</v>
      </c>
      <c r="M67" s="17">
        <f t="shared" si="12"/>
        <v>576</v>
      </c>
      <c r="N67" s="86">
        <v>37</v>
      </c>
      <c r="O67" s="3"/>
      <c r="P67" s="3"/>
      <c r="Q67" s="3"/>
      <c r="R67" s="3"/>
    </row>
    <row r="68" spans="1:18" ht="17.55" customHeight="1" x14ac:dyDescent="0.3">
      <c r="A68" s="1">
        <f t="shared" si="4"/>
        <v>43709</v>
      </c>
      <c r="B68" s="2" t="s">
        <v>103</v>
      </c>
      <c r="C68" s="33">
        <v>24</v>
      </c>
      <c r="D68" s="50" t="s">
        <v>104</v>
      </c>
      <c r="E68" s="16">
        <v>0</v>
      </c>
      <c r="F68" s="16">
        <v>0</v>
      </c>
      <c r="G68" s="16">
        <v>0</v>
      </c>
      <c r="H68" s="83">
        <f t="shared" si="11"/>
        <v>0</v>
      </c>
      <c r="I68" s="105">
        <f>H68+'31.08'!I68</f>
        <v>338</v>
      </c>
      <c r="J68" s="16">
        <v>2</v>
      </c>
      <c r="K68" s="16">
        <v>2</v>
      </c>
      <c r="L68" s="16">
        <v>0</v>
      </c>
      <c r="M68" s="17">
        <f t="shared" si="12"/>
        <v>331</v>
      </c>
      <c r="N68" s="86">
        <v>5</v>
      </c>
      <c r="O68" s="3"/>
      <c r="P68" s="3"/>
      <c r="Q68" s="3"/>
      <c r="R68" s="3"/>
    </row>
    <row r="69" spans="1:18" ht="17.55" customHeight="1" x14ac:dyDescent="0.3">
      <c r="A69" s="1">
        <f t="shared" si="4"/>
        <v>43709</v>
      </c>
      <c r="B69" s="2" t="s">
        <v>105</v>
      </c>
      <c r="C69" s="33">
        <v>25</v>
      </c>
      <c r="D69" s="50" t="s">
        <v>106</v>
      </c>
      <c r="E69" s="16">
        <v>6</v>
      </c>
      <c r="F69" s="16">
        <v>0</v>
      </c>
      <c r="G69" s="16">
        <v>0</v>
      </c>
      <c r="H69" s="83">
        <f t="shared" si="11"/>
        <v>6</v>
      </c>
      <c r="I69" s="105">
        <f>H69+'31.08'!I69</f>
        <v>662</v>
      </c>
      <c r="J69" s="16">
        <v>2</v>
      </c>
      <c r="K69" s="16">
        <v>1</v>
      </c>
      <c r="L69" s="16">
        <v>0</v>
      </c>
      <c r="M69" s="17">
        <f t="shared" si="12"/>
        <v>626</v>
      </c>
      <c r="N69" s="86">
        <v>34</v>
      </c>
      <c r="O69" s="3"/>
      <c r="P69" s="3"/>
      <c r="Q69" s="3"/>
      <c r="R69" s="3"/>
    </row>
    <row r="70" spans="1:18" ht="17.55" customHeight="1" x14ac:dyDescent="0.3">
      <c r="A70" s="1">
        <f t="shared" si="4"/>
        <v>43709</v>
      </c>
      <c r="B70" s="2" t="s">
        <v>107</v>
      </c>
      <c r="C70" s="33">
        <v>26</v>
      </c>
      <c r="D70" s="50" t="s">
        <v>108</v>
      </c>
      <c r="E70" s="16">
        <v>3</v>
      </c>
      <c r="F70" s="16">
        <v>0</v>
      </c>
      <c r="G70" s="16">
        <v>0</v>
      </c>
      <c r="H70" s="83">
        <f t="shared" si="11"/>
        <v>3</v>
      </c>
      <c r="I70" s="105">
        <f>H70+'31.08'!I70</f>
        <v>672</v>
      </c>
      <c r="J70" s="16">
        <v>2</v>
      </c>
      <c r="K70" s="16">
        <v>2</v>
      </c>
      <c r="L70" s="16">
        <v>0</v>
      </c>
      <c r="M70" s="17">
        <f t="shared" si="12"/>
        <v>648</v>
      </c>
      <c r="N70" s="86">
        <v>22</v>
      </c>
      <c r="O70" s="3"/>
      <c r="P70" s="3"/>
      <c r="Q70" s="3"/>
      <c r="R70" s="3"/>
    </row>
    <row r="71" spans="1:18" ht="17.55" customHeight="1" x14ac:dyDescent="0.3">
      <c r="A71" s="1">
        <f t="shared" si="4"/>
        <v>43709</v>
      </c>
      <c r="B71" s="2" t="s">
        <v>109</v>
      </c>
      <c r="C71" s="33">
        <v>27</v>
      </c>
      <c r="D71" s="50" t="s">
        <v>110</v>
      </c>
      <c r="E71" s="16">
        <v>3</v>
      </c>
      <c r="F71" s="16">
        <v>0</v>
      </c>
      <c r="G71" s="16">
        <v>0</v>
      </c>
      <c r="H71" s="83">
        <f t="shared" si="11"/>
        <v>3</v>
      </c>
      <c r="I71" s="105">
        <f>H71+'31.08'!I71</f>
        <v>719</v>
      </c>
      <c r="J71" s="16"/>
      <c r="K71" s="16"/>
      <c r="L71" s="16">
        <v>0</v>
      </c>
      <c r="M71" s="17">
        <f t="shared" si="12"/>
        <v>701</v>
      </c>
      <c r="N71" s="86">
        <v>18</v>
      </c>
      <c r="O71" s="3"/>
      <c r="P71" s="3"/>
      <c r="Q71" s="3"/>
      <c r="R71" s="3"/>
    </row>
    <row r="72" spans="1:18" ht="17.55" customHeight="1" x14ac:dyDescent="0.3">
      <c r="A72" s="1">
        <f t="shared" si="4"/>
        <v>43709</v>
      </c>
      <c r="B72" s="2" t="s">
        <v>111</v>
      </c>
      <c r="C72" s="33">
        <v>28</v>
      </c>
      <c r="D72" s="50" t="s">
        <v>112</v>
      </c>
      <c r="E72" s="16">
        <v>2</v>
      </c>
      <c r="F72" s="16">
        <v>0</v>
      </c>
      <c r="G72" s="16">
        <v>0</v>
      </c>
      <c r="H72" s="83">
        <f t="shared" si="11"/>
        <v>2</v>
      </c>
      <c r="I72" s="105">
        <f>H72+'31.08'!I72</f>
        <v>242</v>
      </c>
      <c r="J72" s="16"/>
      <c r="K72" s="16"/>
      <c r="L72" s="16">
        <v>0</v>
      </c>
      <c r="M72" s="17">
        <f t="shared" si="12"/>
        <v>234</v>
      </c>
      <c r="N72" s="86">
        <v>8</v>
      </c>
      <c r="O72" s="3"/>
      <c r="P72" s="3"/>
      <c r="Q72" s="3"/>
      <c r="R72" s="3"/>
    </row>
    <row r="73" spans="1:18" ht="17.55" customHeight="1" x14ac:dyDescent="0.3">
      <c r="A73" s="1">
        <f t="shared" si="4"/>
        <v>43709</v>
      </c>
      <c r="B73" s="2" t="s">
        <v>113</v>
      </c>
      <c r="C73" s="33">
        <v>29</v>
      </c>
      <c r="D73" s="50" t="s">
        <v>114</v>
      </c>
      <c r="E73" s="16">
        <v>2</v>
      </c>
      <c r="F73" s="16">
        <v>0</v>
      </c>
      <c r="G73" s="16">
        <v>0</v>
      </c>
      <c r="H73" s="83">
        <f t="shared" si="11"/>
        <v>2</v>
      </c>
      <c r="I73" s="105">
        <f>H73+'31.08'!I73</f>
        <v>355</v>
      </c>
      <c r="J73" s="16">
        <v>3</v>
      </c>
      <c r="K73" s="16">
        <v>1</v>
      </c>
      <c r="L73" s="16">
        <v>1</v>
      </c>
      <c r="M73" s="17">
        <f t="shared" si="12"/>
        <v>342</v>
      </c>
      <c r="N73" s="86">
        <v>10</v>
      </c>
      <c r="O73" s="3"/>
      <c r="P73" s="3"/>
      <c r="Q73" s="3"/>
      <c r="R73" s="3"/>
    </row>
    <row r="74" spans="1:18" ht="17.55" customHeight="1" x14ac:dyDescent="0.3">
      <c r="A74" s="1">
        <f t="shared" si="4"/>
        <v>43709</v>
      </c>
      <c r="B74" s="2" t="s">
        <v>123</v>
      </c>
      <c r="C74" s="53">
        <v>30</v>
      </c>
      <c r="D74" s="54" t="s">
        <v>124</v>
      </c>
      <c r="E74" s="18">
        <v>0</v>
      </c>
      <c r="F74" s="18">
        <v>0</v>
      </c>
      <c r="G74" s="18">
        <v>0</v>
      </c>
      <c r="H74" s="84">
        <f t="shared" si="11"/>
        <v>0</v>
      </c>
      <c r="I74" s="106">
        <f>H74+'31.08'!I74</f>
        <v>7</v>
      </c>
      <c r="J74" s="18">
        <v>7</v>
      </c>
      <c r="K74" s="18">
        <v>4</v>
      </c>
      <c r="L74" s="18">
        <v>1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43709</v>
      </c>
      <c r="B75" s="2">
        <v>1</v>
      </c>
      <c r="C75" s="29"/>
      <c r="D75" s="22" t="s">
        <v>117</v>
      </c>
      <c r="E75" s="23">
        <f>SUM(E45:E74)</f>
        <v>101</v>
      </c>
      <c r="F75" s="23">
        <f t="shared" ref="F75:N75" si="13">SUM(F45:F74)</f>
        <v>1</v>
      </c>
      <c r="G75" s="23">
        <f t="shared" si="13"/>
        <v>0</v>
      </c>
      <c r="H75" s="23">
        <f t="shared" si="13"/>
        <v>102</v>
      </c>
      <c r="I75" s="23">
        <f t="shared" si="13"/>
        <v>17389</v>
      </c>
      <c r="J75" s="23">
        <f t="shared" si="13"/>
        <v>89</v>
      </c>
      <c r="K75" s="23">
        <f t="shared" si="13"/>
        <v>66</v>
      </c>
      <c r="L75" s="23">
        <f t="shared" si="13"/>
        <v>44</v>
      </c>
      <c r="M75" s="23">
        <f t="shared" si="13"/>
        <v>16650</v>
      </c>
      <c r="N75" s="23">
        <f t="shared" si="13"/>
        <v>650</v>
      </c>
      <c r="O75" s="3"/>
      <c r="P75" s="3"/>
      <c r="Q75" s="3"/>
      <c r="R75" s="3"/>
    </row>
    <row r="76" spans="1:18" ht="17.55" customHeight="1" x14ac:dyDescent="0.3">
      <c r="A76" s="1">
        <f t="shared" si="4"/>
        <v>43709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43709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43709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43709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43709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43709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43709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43709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43709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43709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43709</v>
      </c>
      <c r="B86" s="2">
        <v>1</v>
      </c>
      <c r="E86" s="30"/>
    </row>
    <row r="87" spans="1:14" x14ac:dyDescent="0.3">
      <c r="A87" s="1">
        <f t="shared" si="4"/>
        <v>43709</v>
      </c>
      <c r="B87" s="2">
        <v>1</v>
      </c>
      <c r="E87" s="30"/>
    </row>
    <row r="88" spans="1:14" x14ac:dyDescent="0.3">
      <c r="A88" s="1">
        <f t="shared" si="4"/>
        <v>43709</v>
      </c>
      <c r="B88" s="2">
        <v>1</v>
      </c>
      <c r="E88" s="30"/>
    </row>
    <row r="89" spans="1:14" x14ac:dyDescent="0.3">
      <c r="A89" s="1">
        <f t="shared" ref="A89" si="14">$N$3</f>
        <v>43709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43708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43708</v>
      </c>
      <c r="B2" s="2">
        <v>1</v>
      </c>
      <c r="C2" s="73"/>
      <c r="D2" s="73"/>
      <c r="E2" s="73"/>
      <c r="F2" s="73"/>
      <c r="G2" s="73"/>
      <c r="H2" s="73"/>
      <c r="I2" s="73"/>
      <c r="J2" s="73"/>
      <c r="K2" s="73"/>
      <c r="L2" s="73"/>
      <c r="M2" s="41"/>
      <c r="N2" s="73"/>
    </row>
    <row r="3" spans="1:20" x14ac:dyDescent="0.3">
      <c r="A3" s="1">
        <f t="shared" si="0"/>
        <v>43708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43708</v>
      </c>
      <c r="O3" s="3"/>
      <c r="P3" s="3"/>
      <c r="Q3" s="3"/>
      <c r="R3" s="3"/>
    </row>
    <row r="4" spans="1:20" x14ac:dyDescent="0.3">
      <c r="A4" s="1">
        <f t="shared" si="0"/>
        <v>43708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43708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43708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43708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43708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43708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760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4860</v>
      </c>
      <c r="O9" s="3"/>
      <c r="P9" s="3"/>
      <c r="Q9" s="40" t="str">
        <f>"24 N›Uvq ?? msL¨v = "&amp;H36</f>
        <v>24 N›Uvq ?? msL¨v = 760</v>
      </c>
    </row>
    <row r="10" spans="1:20" ht="57.6" x14ac:dyDescent="0.3">
      <c r="A10" s="1">
        <f t="shared" si="0"/>
        <v>43708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74" t="s">
        <v>142</v>
      </c>
      <c r="I10" s="65" t="str">
        <f>"me©‡gvU fwZ©
= "&amp;I36</f>
        <v>me©‡gvU fwZ©
= 70195</v>
      </c>
      <c r="J10" s="65" t="str">
        <f>"ch©v‡jvPbvi Rb¨ †cÖwiZ g„„Zz¨ 
= "&amp;J36</f>
        <v>ch©v‡jvPbvi Rb¨ †cÖwiZ g„„Zz¨ 
= 185</v>
      </c>
      <c r="K10" s="65" t="str">
        <f>"ch©v‡jvPbv m¤úbœK…Z g„„Zz¨ 
= "&amp;K36</f>
        <v>ch©v‡jvPbv m¤úbœK…Z g„„Zz¨ 
= 96</v>
      </c>
      <c r="L10" s="65" t="str">
        <f>"wbwðZ g„„Zz¨ 
= "&amp;L36</f>
        <v>wbwðZ g„„Zz¨ 
= 57</v>
      </c>
      <c r="M10" s="65" t="str">
        <f>"QvocÎ cÖvß †ivMx
 = "&amp;M36</f>
        <v>QvocÎ cÖvß †ivMx
 = 65150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43708</v>
      </c>
      <c r="B11" s="2" t="s">
        <v>9</v>
      </c>
      <c r="C11" s="12">
        <v>1</v>
      </c>
      <c r="D11" s="57" t="s">
        <v>10</v>
      </c>
      <c r="E11" s="13">
        <v>56</v>
      </c>
      <c r="F11" s="13">
        <v>0</v>
      </c>
      <c r="G11" s="13">
        <v>0</v>
      </c>
      <c r="H11" s="82">
        <f>SUM(E11:G11)</f>
        <v>56</v>
      </c>
      <c r="I11" s="104">
        <f>H11+'30.08'!I11</f>
        <v>6287</v>
      </c>
      <c r="J11" s="13">
        <v>23</v>
      </c>
      <c r="K11" s="13">
        <v>8</v>
      </c>
      <c r="L11" s="13">
        <v>3</v>
      </c>
      <c r="M11" s="14">
        <f t="shared" ref="M11:M23" si="1">I11-N11-J11</f>
        <v>5771</v>
      </c>
      <c r="N11" s="85">
        <v>493</v>
      </c>
      <c r="O11" s="3"/>
      <c r="P11" s="3"/>
      <c r="Q11" s="3"/>
      <c r="R11" s="3"/>
    </row>
    <row r="12" spans="1:20" x14ac:dyDescent="0.3">
      <c r="A12" s="1">
        <f t="shared" si="0"/>
        <v>43708</v>
      </c>
      <c r="B12" s="2" t="s">
        <v>11</v>
      </c>
      <c r="C12" s="15">
        <v>2</v>
      </c>
      <c r="D12" s="59" t="s">
        <v>144</v>
      </c>
      <c r="E12" s="16">
        <v>29</v>
      </c>
      <c r="F12" s="16">
        <v>0</v>
      </c>
      <c r="G12" s="16">
        <v>0</v>
      </c>
      <c r="H12" s="83">
        <f t="shared" ref="H12:H23" si="2">SUM(E12:G12)</f>
        <v>29</v>
      </c>
      <c r="I12" s="105">
        <f>H12+'30.08'!I12</f>
        <v>3486</v>
      </c>
      <c r="J12" s="16">
        <v>2</v>
      </c>
      <c r="K12" s="16">
        <v>0</v>
      </c>
      <c r="L12" s="16">
        <v>0</v>
      </c>
      <c r="M12" s="17">
        <f t="shared" si="1"/>
        <v>3127</v>
      </c>
      <c r="N12" s="86">
        <v>357</v>
      </c>
      <c r="O12" s="3"/>
      <c r="P12" s="3"/>
      <c r="Q12" s="3"/>
      <c r="R12" s="3"/>
    </row>
    <row r="13" spans="1:20" x14ac:dyDescent="0.3">
      <c r="A13" s="1">
        <f t="shared" si="0"/>
        <v>43708</v>
      </c>
      <c r="B13" s="2" t="s">
        <v>12</v>
      </c>
      <c r="C13" s="15">
        <v>3</v>
      </c>
      <c r="D13" s="59" t="s">
        <v>13</v>
      </c>
      <c r="E13" s="16">
        <v>8</v>
      </c>
      <c r="F13" s="16">
        <v>0</v>
      </c>
      <c r="G13" s="16">
        <v>0</v>
      </c>
      <c r="H13" s="83">
        <f t="shared" si="2"/>
        <v>8</v>
      </c>
      <c r="I13" s="105">
        <f>H13+'30.08'!I13</f>
        <v>1182</v>
      </c>
      <c r="J13" s="16">
        <v>10</v>
      </c>
      <c r="K13" s="16">
        <v>4</v>
      </c>
      <c r="L13" s="16">
        <v>4</v>
      </c>
      <c r="M13" s="17">
        <f t="shared" si="1"/>
        <v>1099</v>
      </c>
      <c r="N13" s="86">
        <v>73</v>
      </c>
      <c r="O13" s="3"/>
      <c r="Q13" s="3"/>
      <c r="R13" s="3"/>
    </row>
    <row r="14" spans="1:20" x14ac:dyDescent="0.3">
      <c r="A14" s="1">
        <f t="shared" si="0"/>
        <v>43708</v>
      </c>
      <c r="B14" s="2" t="s">
        <v>14</v>
      </c>
      <c r="C14" s="15">
        <v>4</v>
      </c>
      <c r="D14" s="59" t="s">
        <v>145</v>
      </c>
      <c r="E14" s="16">
        <v>19</v>
      </c>
      <c r="F14" s="16">
        <v>0</v>
      </c>
      <c r="G14" s="16">
        <v>0</v>
      </c>
      <c r="H14" s="83">
        <f t="shared" si="2"/>
        <v>19</v>
      </c>
      <c r="I14" s="105">
        <f>H14+'30.08'!I14</f>
        <v>2803</v>
      </c>
      <c r="J14" s="16">
        <v>7</v>
      </c>
      <c r="K14" s="16">
        <v>3</v>
      </c>
      <c r="L14" s="16">
        <v>0</v>
      </c>
      <c r="M14" s="17">
        <f t="shared" si="1"/>
        <v>2561</v>
      </c>
      <c r="N14" s="86">
        <v>235</v>
      </c>
      <c r="O14" s="3"/>
      <c r="P14" s="3"/>
      <c r="Q14" s="3"/>
      <c r="R14" s="3"/>
    </row>
    <row r="15" spans="1:20" ht="17.399999999999999" x14ac:dyDescent="0.3">
      <c r="A15" s="1">
        <f t="shared" si="0"/>
        <v>43708</v>
      </c>
      <c r="B15" s="2" t="s">
        <v>19</v>
      </c>
      <c r="C15" s="15">
        <v>5</v>
      </c>
      <c r="D15" s="59" t="s">
        <v>20</v>
      </c>
      <c r="E15" s="16">
        <v>20</v>
      </c>
      <c r="F15" s="16">
        <v>0</v>
      </c>
      <c r="G15" s="16">
        <v>0</v>
      </c>
      <c r="H15" s="83">
        <f t="shared" si="2"/>
        <v>20</v>
      </c>
      <c r="I15" s="105">
        <f>H15+'30.08'!I15</f>
        <v>1160</v>
      </c>
      <c r="J15" s="16">
        <v>3</v>
      </c>
      <c r="K15" s="16">
        <v>0</v>
      </c>
      <c r="L15" s="16">
        <v>0</v>
      </c>
      <c r="M15" s="17">
        <f t="shared" si="1"/>
        <v>1050</v>
      </c>
      <c r="N15" s="86">
        <v>107</v>
      </c>
      <c r="O15" s="3"/>
      <c r="P15" s="3"/>
      <c r="Q15" s="3"/>
      <c r="R15" s="3"/>
    </row>
    <row r="16" spans="1:20" ht="17.399999999999999" x14ac:dyDescent="0.3">
      <c r="A16" s="1">
        <f t="shared" si="0"/>
        <v>43708</v>
      </c>
      <c r="B16" s="2" t="s">
        <v>21</v>
      </c>
      <c r="C16" s="15">
        <v>6</v>
      </c>
      <c r="D16" s="61" t="s">
        <v>22</v>
      </c>
      <c r="E16" s="16">
        <v>4</v>
      </c>
      <c r="F16" s="16">
        <v>0</v>
      </c>
      <c r="G16" s="16">
        <v>0</v>
      </c>
      <c r="H16" s="83">
        <f t="shared" si="2"/>
        <v>4</v>
      </c>
      <c r="I16" s="105">
        <f>H16+'30.08'!I16</f>
        <v>911</v>
      </c>
      <c r="J16" s="16"/>
      <c r="K16" s="16"/>
      <c r="L16" s="16">
        <v>0</v>
      </c>
      <c r="M16" s="17">
        <f t="shared" si="1"/>
        <v>867</v>
      </c>
      <c r="N16" s="86">
        <v>44</v>
      </c>
      <c r="O16" s="3"/>
      <c r="P16" s="3"/>
      <c r="Q16" s="3"/>
      <c r="R16" s="3"/>
    </row>
    <row r="17" spans="1:18" x14ac:dyDescent="0.3">
      <c r="A17" s="1">
        <f t="shared" si="0"/>
        <v>43708</v>
      </c>
      <c r="B17" s="2" t="s">
        <v>23</v>
      </c>
      <c r="C17" s="15">
        <v>7</v>
      </c>
      <c r="D17" s="61" t="s">
        <v>24</v>
      </c>
      <c r="E17" s="16">
        <v>54</v>
      </c>
      <c r="F17" s="16">
        <v>0</v>
      </c>
      <c r="G17" s="16">
        <v>0</v>
      </c>
      <c r="H17" s="83">
        <f t="shared" si="2"/>
        <v>54</v>
      </c>
      <c r="I17" s="105">
        <f>H17+'30.08'!I17</f>
        <v>3133</v>
      </c>
      <c r="J17" s="16">
        <v>15</v>
      </c>
      <c r="K17" s="16">
        <v>3</v>
      </c>
      <c r="L17" s="16">
        <v>1</v>
      </c>
      <c r="M17" s="17">
        <f t="shared" si="1"/>
        <v>2811</v>
      </c>
      <c r="N17" s="86">
        <v>307</v>
      </c>
      <c r="O17" s="3"/>
      <c r="P17" s="3"/>
      <c r="Q17" s="3"/>
      <c r="R17" s="3"/>
    </row>
    <row r="18" spans="1:18" ht="17.399999999999999" x14ac:dyDescent="0.3">
      <c r="A18" s="1">
        <f t="shared" si="0"/>
        <v>43708</v>
      </c>
      <c r="B18" s="2" t="s">
        <v>25</v>
      </c>
      <c r="C18" s="15">
        <v>8</v>
      </c>
      <c r="D18" s="61" t="s">
        <v>26</v>
      </c>
      <c r="E18" s="16">
        <v>0</v>
      </c>
      <c r="F18" s="16">
        <v>0</v>
      </c>
      <c r="G18" s="16">
        <v>0</v>
      </c>
      <c r="H18" s="83">
        <f t="shared" si="2"/>
        <v>0</v>
      </c>
      <c r="I18" s="105">
        <f>H18+'30.08'!I18</f>
        <v>331</v>
      </c>
      <c r="J18" s="16"/>
      <c r="K18" s="16"/>
      <c r="L18" s="16">
        <v>0</v>
      </c>
      <c r="M18" s="17">
        <f t="shared" si="1"/>
        <v>320</v>
      </c>
      <c r="N18" s="86">
        <v>11</v>
      </c>
      <c r="O18" s="3"/>
      <c r="P18" s="3"/>
      <c r="Q18" s="3"/>
      <c r="R18" s="3"/>
    </row>
    <row r="19" spans="1:18" x14ac:dyDescent="0.3">
      <c r="A19" s="1">
        <f t="shared" si="0"/>
        <v>43708</v>
      </c>
      <c r="B19" s="2" t="s">
        <v>27</v>
      </c>
      <c r="C19" s="15">
        <v>9</v>
      </c>
      <c r="D19" s="61" t="s">
        <v>28</v>
      </c>
      <c r="E19" s="16">
        <v>7</v>
      </c>
      <c r="F19" s="16">
        <v>0</v>
      </c>
      <c r="G19" s="16">
        <v>0</v>
      </c>
      <c r="H19" s="83">
        <f t="shared" si="2"/>
        <v>7</v>
      </c>
      <c r="I19" s="105">
        <f>H19+'30.08'!I19</f>
        <v>1458</v>
      </c>
      <c r="J19" s="16"/>
      <c r="K19" s="16"/>
      <c r="L19" s="16">
        <v>0</v>
      </c>
      <c r="M19" s="17">
        <f t="shared" si="1"/>
        <v>1380</v>
      </c>
      <c r="N19" s="86">
        <v>78</v>
      </c>
      <c r="O19" s="3"/>
      <c r="P19" s="3"/>
      <c r="Q19" s="3"/>
      <c r="R19" s="3"/>
    </row>
    <row r="20" spans="1:18" x14ac:dyDescent="0.3">
      <c r="A20" s="1">
        <f t="shared" si="0"/>
        <v>43708</v>
      </c>
      <c r="B20" s="2" t="s">
        <v>29</v>
      </c>
      <c r="C20" s="15">
        <v>10</v>
      </c>
      <c r="D20" s="59" t="s">
        <v>30</v>
      </c>
      <c r="E20" s="16">
        <v>22</v>
      </c>
      <c r="F20" s="16">
        <v>0</v>
      </c>
      <c r="G20" s="16">
        <v>0</v>
      </c>
      <c r="H20" s="83">
        <f t="shared" si="2"/>
        <v>22</v>
      </c>
      <c r="I20" s="105">
        <f>H20+'30.08'!I20</f>
        <v>2378</v>
      </c>
      <c r="J20" s="16">
        <v>2</v>
      </c>
      <c r="K20" s="16">
        <v>2</v>
      </c>
      <c r="L20" s="16">
        <v>2</v>
      </c>
      <c r="M20" s="17">
        <f t="shared" si="1"/>
        <v>2163</v>
      </c>
      <c r="N20" s="86">
        <v>213</v>
      </c>
      <c r="O20" s="3"/>
      <c r="P20" s="3"/>
      <c r="Q20" s="3"/>
      <c r="R20" s="3"/>
    </row>
    <row r="21" spans="1:18" ht="22.2" customHeight="1" x14ac:dyDescent="0.3">
      <c r="A21" s="1">
        <f t="shared" si="0"/>
        <v>43708</v>
      </c>
      <c r="B21" s="2" t="s">
        <v>115</v>
      </c>
      <c r="C21" s="15">
        <v>11</v>
      </c>
      <c r="D21" s="50" t="s">
        <v>116</v>
      </c>
      <c r="E21" s="16">
        <v>0</v>
      </c>
      <c r="F21" s="16">
        <v>0</v>
      </c>
      <c r="G21" s="16">
        <v>0</v>
      </c>
      <c r="H21" s="88">
        <f t="shared" si="2"/>
        <v>0</v>
      </c>
      <c r="I21" s="105">
        <f>H21+'30.08'!I21</f>
        <v>214</v>
      </c>
      <c r="J21" s="16"/>
      <c r="K21" s="16"/>
      <c r="L21" s="16"/>
      <c r="M21" s="17">
        <f t="shared" si="1"/>
        <v>202</v>
      </c>
      <c r="N21" s="86">
        <v>12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6">
        <v>2</v>
      </c>
      <c r="F22" s="16">
        <v>0</v>
      </c>
      <c r="G22" s="16">
        <v>0</v>
      </c>
      <c r="H22" s="88">
        <f t="shared" si="2"/>
        <v>2</v>
      </c>
      <c r="I22" s="105">
        <f>H22+'30.08'!I22</f>
        <v>63</v>
      </c>
      <c r="J22" s="16"/>
      <c r="K22" s="16"/>
      <c r="L22" s="16"/>
      <c r="M22" s="17">
        <f t="shared" si="1"/>
        <v>53</v>
      </c>
      <c r="N22" s="86">
        <v>10</v>
      </c>
      <c r="O22" s="3"/>
      <c r="P22" s="3"/>
      <c r="Q22" s="3"/>
      <c r="R22" s="3"/>
    </row>
    <row r="23" spans="1:18" hidden="1" x14ac:dyDescent="0.3">
      <c r="A23" s="1">
        <f>$N$3</f>
        <v>43708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221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221</v>
      </c>
      <c r="I24" s="94">
        <f t="shared" si="3"/>
        <v>23406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21404</v>
      </c>
      <c r="N24" s="96">
        <f t="shared" si="3"/>
        <v>1940</v>
      </c>
      <c r="O24" s="3"/>
      <c r="P24" s="3"/>
      <c r="Q24" s="3"/>
      <c r="R24" s="3"/>
    </row>
    <row r="25" spans="1:18" x14ac:dyDescent="0.3">
      <c r="A25" s="1">
        <f t="shared" ref="A25:A88" si="4">$N$3</f>
        <v>43708</v>
      </c>
      <c r="B25" s="2">
        <v>1</v>
      </c>
      <c r="C25" s="78"/>
      <c r="D25" s="79" t="s">
        <v>119</v>
      </c>
      <c r="E25" s="97">
        <f>E75</f>
        <v>126</v>
      </c>
      <c r="F25" s="98">
        <f t="shared" ref="F25:N25" si="5">F75</f>
        <v>2</v>
      </c>
      <c r="G25" s="98">
        <f t="shared" si="5"/>
        <v>0</v>
      </c>
      <c r="H25" s="99">
        <f t="shared" si="5"/>
        <v>128</v>
      </c>
      <c r="I25" s="97">
        <f t="shared" si="5"/>
        <v>17287</v>
      </c>
      <c r="J25" s="98">
        <f t="shared" si="5"/>
        <v>89</v>
      </c>
      <c r="K25" s="98">
        <f t="shared" si="5"/>
        <v>66</v>
      </c>
      <c r="L25" s="100">
        <f t="shared" si="5"/>
        <v>44</v>
      </c>
      <c r="M25" s="101">
        <f t="shared" si="5"/>
        <v>16442</v>
      </c>
      <c r="N25" s="102">
        <f t="shared" si="5"/>
        <v>756</v>
      </c>
      <c r="O25" s="3"/>
      <c r="P25" s="3"/>
      <c r="Q25" s="3"/>
      <c r="R25" s="3"/>
    </row>
    <row r="26" spans="1:18" x14ac:dyDescent="0.3">
      <c r="A26" s="1">
        <f t="shared" si="4"/>
        <v>43708</v>
      </c>
      <c r="B26" s="2">
        <v>1</v>
      </c>
      <c r="C26" s="78"/>
      <c r="D26" s="79" t="s">
        <v>154</v>
      </c>
      <c r="E26" s="97">
        <f>E24+E25</f>
        <v>347</v>
      </c>
      <c r="F26" s="98">
        <f t="shared" ref="F26:N26" si="6">F24+F25</f>
        <v>2</v>
      </c>
      <c r="G26" s="98">
        <f t="shared" si="6"/>
        <v>0</v>
      </c>
      <c r="H26" s="99">
        <f t="shared" si="6"/>
        <v>349</v>
      </c>
      <c r="I26" s="97">
        <f t="shared" si="6"/>
        <v>40693</v>
      </c>
      <c r="J26" s="98">
        <f t="shared" si="6"/>
        <v>151</v>
      </c>
      <c r="K26" s="98">
        <f t="shared" si="6"/>
        <v>86</v>
      </c>
      <c r="L26" s="100">
        <f t="shared" si="6"/>
        <v>54</v>
      </c>
      <c r="M26" s="101">
        <f t="shared" si="6"/>
        <v>37846</v>
      </c>
      <c r="N26" s="102">
        <f t="shared" si="6"/>
        <v>2696</v>
      </c>
      <c r="O26" s="3"/>
      <c r="P26" s="67"/>
      <c r="Q26" s="3"/>
      <c r="R26" s="3"/>
    </row>
    <row r="27" spans="1:18" x14ac:dyDescent="0.3">
      <c r="A27" s="1">
        <f t="shared" si="4"/>
        <v>43708</v>
      </c>
      <c r="B27" s="2">
        <v>1</v>
      </c>
      <c r="C27" s="80"/>
      <c r="D27" s="81" t="s">
        <v>120</v>
      </c>
      <c r="E27" s="97">
        <f>SUM(E28:E35)</f>
        <v>411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411</v>
      </c>
      <c r="I27" s="97">
        <f t="shared" si="7"/>
        <v>29502</v>
      </c>
      <c r="J27" s="98">
        <f t="shared" si="7"/>
        <v>34</v>
      </c>
      <c r="K27" s="98">
        <f t="shared" si="7"/>
        <v>10</v>
      </c>
      <c r="L27" s="100">
        <f t="shared" si="7"/>
        <v>3</v>
      </c>
      <c r="M27" s="101">
        <f t="shared" si="7"/>
        <v>27304</v>
      </c>
      <c r="N27" s="102">
        <f t="shared" si="7"/>
        <v>2164</v>
      </c>
      <c r="O27" s="3"/>
      <c r="P27" s="3"/>
      <c r="Q27" s="3"/>
      <c r="R27" s="3"/>
    </row>
    <row r="28" spans="1:18" x14ac:dyDescent="0.3">
      <c r="A28" s="1">
        <f t="shared" si="4"/>
        <v>43708</v>
      </c>
      <c r="B28" s="2" t="s">
        <v>31</v>
      </c>
      <c r="C28" s="12">
        <v>1</v>
      </c>
      <c r="D28" s="48" t="s">
        <v>32</v>
      </c>
      <c r="E28" s="13">
        <v>102</v>
      </c>
      <c r="F28" s="13">
        <v>0</v>
      </c>
      <c r="G28" s="13">
        <v>0</v>
      </c>
      <c r="H28" s="82">
        <f t="shared" ref="H28:H35" si="8">SUM(E28:G28)</f>
        <v>102</v>
      </c>
      <c r="I28" s="104">
        <f>H28+'30.08'!I28</f>
        <v>7613</v>
      </c>
      <c r="J28" s="13">
        <v>8</v>
      </c>
      <c r="K28" s="13">
        <v>1</v>
      </c>
      <c r="L28" s="13">
        <v>1</v>
      </c>
      <c r="M28" s="14">
        <f t="shared" ref="M28:M35" si="9">I28-N28-J28</f>
        <v>7167</v>
      </c>
      <c r="N28" s="85">
        <v>438</v>
      </c>
      <c r="O28" s="3"/>
      <c r="P28" s="3"/>
      <c r="Q28" s="3"/>
      <c r="R28" s="3"/>
    </row>
    <row r="29" spans="1:18" x14ac:dyDescent="0.3">
      <c r="A29" s="1">
        <f t="shared" si="4"/>
        <v>43708</v>
      </c>
      <c r="B29" s="2" t="s">
        <v>33</v>
      </c>
      <c r="C29" s="15">
        <v>2</v>
      </c>
      <c r="D29" s="50" t="s">
        <v>156</v>
      </c>
      <c r="E29" s="16">
        <v>61</v>
      </c>
      <c r="F29" s="16">
        <v>0</v>
      </c>
      <c r="G29" s="16">
        <v>0</v>
      </c>
      <c r="H29" s="83">
        <f t="shared" si="8"/>
        <v>61</v>
      </c>
      <c r="I29" s="105">
        <f>H29+'30.08'!I29</f>
        <v>5328</v>
      </c>
      <c r="J29" s="16">
        <v>3</v>
      </c>
      <c r="K29" s="16">
        <v>1</v>
      </c>
      <c r="L29" s="16">
        <v>0</v>
      </c>
      <c r="M29" s="17">
        <f t="shared" si="9"/>
        <v>4966</v>
      </c>
      <c r="N29" s="86">
        <v>359</v>
      </c>
      <c r="O29" s="3"/>
      <c r="P29" s="3"/>
      <c r="Q29" s="3"/>
      <c r="R29" s="3"/>
    </row>
    <row r="30" spans="1:18" x14ac:dyDescent="0.3">
      <c r="A30" s="1">
        <f t="shared" si="4"/>
        <v>43708</v>
      </c>
      <c r="B30" s="2" t="s">
        <v>35</v>
      </c>
      <c r="C30" s="15">
        <v>3</v>
      </c>
      <c r="D30" s="50" t="s">
        <v>36</v>
      </c>
      <c r="E30" s="16">
        <v>121</v>
      </c>
      <c r="F30" s="16">
        <v>0</v>
      </c>
      <c r="G30" s="16">
        <v>0</v>
      </c>
      <c r="H30" s="83">
        <f t="shared" si="8"/>
        <v>121</v>
      </c>
      <c r="I30" s="105">
        <f>H30+'30.08'!I30</f>
        <v>5015</v>
      </c>
      <c r="J30" s="16">
        <v>8</v>
      </c>
      <c r="K30" s="16">
        <v>6</v>
      </c>
      <c r="L30" s="16">
        <v>2</v>
      </c>
      <c r="M30" s="17">
        <f t="shared" si="9"/>
        <v>4399</v>
      </c>
      <c r="N30" s="86">
        <v>608</v>
      </c>
      <c r="O30" s="3"/>
      <c r="P30" s="3"/>
      <c r="Q30" s="3"/>
      <c r="R30" s="3"/>
    </row>
    <row r="31" spans="1:18" x14ac:dyDescent="0.3">
      <c r="A31" s="1">
        <f t="shared" si="4"/>
        <v>43708</v>
      </c>
      <c r="B31" s="2" t="s">
        <v>37</v>
      </c>
      <c r="C31" s="15">
        <v>4</v>
      </c>
      <c r="D31" s="50" t="s">
        <v>38</v>
      </c>
      <c r="E31" s="16">
        <v>12</v>
      </c>
      <c r="F31" s="16">
        <v>0</v>
      </c>
      <c r="G31" s="16">
        <v>0</v>
      </c>
      <c r="H31" s="83">
        <f t="shared" si="8"/>
        <v>12</v>
      </c>
      <c r="I31" s="105">
        <f>H31+'30.08'!I31</f>
        <v>1673</v>
      </c>
      <c r="J31" s="16">
        <v>4</v>
      </c>
      <c r="K31" s="16">
        <v>0</v>
      </c>
      <c r="L31" s="16">
        <v>0</v>
      </c>
      <c r="M31" s="17">
        <f t="shared" si="9"/>
        <v>1605</v>
      </c>
      <c r="N31" s="86">
        <v>64</v>
      </c>
      <c r="O31" s="3"/>
      <c r="P31" s="3"/>
      <c r="Q31" s="3"/>
      <c r="R31" s="3"/>
    </row>
    <row r="32" spans="1:18" x14ac:dyDescent="0.3">
      <c r="A32" s="1">
        <f t="shared" si="4"/>
        <v>43708</v>
      </c>
      <c r="B32" s="2" t="s">
        <v>39</v>
      </c>
      <c r="C32" s="15">
        <v>5</v>
      </c>
      <c r="D32" s="50" t="s">
        <v>40</v>
      </c>
      <c r="E32" s="16">
        <v>32</v>
      </c>
      <c r="F32" s="16">
        <v>0</v>
      </c>
      <c r="G32" s="16">
        <v>0</v>
      </c>
      <c r="H32" s="83">
        <f t="shared" si="8"/>
        <v>32</v>
      </c>
      <c r="I32" s="105">
        <f>H32+'30.08'!I32</f>
        <v>3252</v>
      </c>
      <c r="J32" s="16">
        <v>3</v>
      </c>
      <c r="K32" s="16">
        <v>0</v>
      </c>
      <c r="L32" s="16">
        <v>0</v>
      </c>
      <c r="M32" s="17">
        <f t="shared" si="9"/>
        <v>3045</v>
      </c>
      <c r="N32" s="86">
        <v>204</v>
      </c>
      <c r="O32" s="3"/>
      <c r="P32" s="3"/>
      <c r="Q32" s="3"/>
      <c r="R32" s="3"/>
    </row>
    <row r="33" spans="1:18" x14ac:dyDescent="0.3">
      <c r="A33" s="1">
        <f t="shared" si="4"/>
        <v>43708</v>
      </c>
      <c r="B33" s="2" t="s">
        <v>41</v>
      </c>
      <c r="C33" s="15">
        <v>6</v>
      </c>
      <c r="D33" s="50" t="s">
        <v>42</v>
      </c>
      <c r="E33" s="16">
        <v>63</v>
      </c>
      <c r="F33" s="16">
        <v>0</v>
      </c>
      <c r="G33" s="16">
        <v>0</v>
      </c>
      <c r="H33" s="83">
        <f t="shared" si="8"/>
        <v>63</v>
      </c>
      <c r="I33" s="105">
        <f>H33+'30.08'!I33</f>
        <v>4049</v>
      </c>
      <c r="J33" s="16">
        <v>5</v>
      </c>
      <c r="K33" s="16">
        <v>2</v>
      </c>
      <c r="L33" s="16">
        <v>0</v>
      </c>
      <c r="M33" s="17">
        <f t="shared" si="9"/>
        <v>3714</v>
      </c>
      <c r="N33" s="86">
        <v>330</v>
      </c>
      <c r="O33" s="3"/>
      <c r="P33" s="3"/>
      <c r="Q33" s="3"/>
      <c r="R33" s="3"/>
    </row>
    <row r="34" spans="1:18" x14ac:dyDescent="0.3">
      <c r="A34" s="1">
        <f t="shared" si="4"/>
        <v>43708</v>
      </c>
      <c r="B34" s="2" t="s">
        <v>43</v>
      </c>
      <c r="C34" s="15">
        <v>7</v>
      </c>
      <c r="D34" s="50" t="s">
        <v>44</v>
      </c>
      <c r="E34" s="16">
        <v>6</v>
      </c>
      <c r="F34" s="16">
        <v>0</v>
      </c>
      <c r="G34" s="16">
        <v>0</v>
      </c>
      <c r="H34" s="83">
        <f t="shared" si="8"/>
        <v>6</v>
      </c>
      <c r="I34" s="105">
        <f>H34+'30.08'!I34</f>
        <v>761</v>
      </c>
      <c r="J34" s="16">
        <v>0</v>
      </c>
      <c r="K34" s="16">
        <v>0</v>
      </c>
      <c r="L34" s="16">
        <v>0</v>
      </c>
      <c r="M34" s="17">
        <f t="shared" si="9"/>
        <v>721</v>
      </c>
      <c r="N34" s="86">
        <v>40</v>
      </c>
      <c r="O34" s="3"/>
      <c r="P34" s="3"/>
      <c r="Q34" s="3"/>
      <c r="R34" s="3"/>
    </row>
    <row r="35" spans="1:18" x14ac:dyDescent="0.3">
      <c r="A35" s="1">
        <f t="shared" si="4"/>
        <v>43708</v>
      </c>
      <c r="B35" s="2" t="s">
        <v>45</v>
      </c>
      <c r="C35" s="20">
        <v>8</v>
      </c>
      <c r="D35" s="54" t="s">
        <v>46</v>
      </c>
      <c r="E35" s="18">
        <v>14</v>
      </c>
      <c r="F35" s="18">
        <v>0</v>
      </c>
      <c r="G35" s="18">
        <v>0</v>
      </c>
      <c r="H35" s="84">
        <f t="shared" si="8"/>
        <v>14</v>
      </c>
      <c r="I35" s="106">
        <f>H35+'30.08'!I35</f>
        <v>1811</v>
      </c>
      <c r="J35" s="18">
        <v>3</v>
      </c>
      <c r="K35" s="18">
        <v>0</v>
      </c>
      <c r="L35" s="18">
        <v>0</v>
      </c>
      <c r="M35" s="19">
        <f t="shared" si="9"/>
        <v>1687</v>
      </c>
      <c r="N35" s="87">
        <v>121</v>
      </c>
      <c r="O35" s="3"/>
      <c r="P35" s="3"/>
      <c r="Q35" s="3"/>
      <c r="R35" s="3"/>
    </row>
    <row r="36" spans="1:18" x14ac:dyDescent="0.3">
      <c r="A36" s="1">
        <f t="shared" si="4"/>
        <v>43708</v>
      </c>
      <c r="B36" s="2">
        <v>1</v>
      </c>
      <c r="C36" s="103"/>
      <c r="D36" s="22" t="s">
        <v>47</v>
      </c>
      <c r="E36" s="23">
        <f>SUM(E26:E27)</f>
        <v>758</v>
      </c>
      <c r="F36" s="23">
        <f t="shared" ref="F36:N36" si="10">SUM(F26:F27)</f>
        <v>2</v>
      </c>
      <c r="G36" s="23">
        <f t="shared" si="10"/>
        <v>0</v>
      </c>
      <c r="H36" s="23">
        <f t="shared" si="10"/>
        <v>760</v>
      </c>
      <c r="I36" s="23">
        <f t="shared" si="10"/>
        <v>70195</v>
      </c>
      <c r="J36" s="23">
        <f t="shared" si="10"/>
        <v>185</v>
      </c>
      <c r="K36" s="23">
        <f t="shared" si="10"/>
        <v>96</v>
      </c>
      <c r="L36" s="23">
        <f t="shared" si="10"/>
        <v>57</v>
      </c>
      <c r="M36" s="23">
        <f t="shared" si="10"/>
        <v>65150</v>
      </c>
      <c r="N36" s="23">
        <f t="shared" si="10"/>
        <v>4860</v>
      </c>
      <c r="O36" s="3"/>
      <c r="P36" s="3"/>
      <c r="Q36" s="3"/>
      <c r="R36" s="3"/>
    </row>
    <row r="37" spans="1:18" ht="21.6" customHeight="1" x14ac:dyDescent="0.3">
      <c r="A37" s="1">
        <f t="shared" si="4"/>
        <v>43708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43708</v>
      </c>
      <c r="B38" s="64">
        <v>1</v>
      </c>
      <c r="C38" s="69"/>
      <c r="D38" s="306" t="s">
        <v>163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43708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43708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43708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43708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43708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128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756</v>
      </c>
      <c r="O43" s="3"/>
      <c r="P43" s="3"/>
      <c r="Q43" s="3"/>
      <c r="R43" s="3"/>
    </row>
    <row r="44" spans="1:18" ht="58.2" customHeight="1" x14ac:dyDescent="0.3">
      <c r="A44" s="1">
        <f t="shared" si="4"/>
        <v>43708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74" t="s">
        <v>142</v>
      </c>
      <c r="I44" s="65" t="str">
        <f>"me©‡gvU fwZ© 
= "&amp;I75</f>
        <v>me©‡gvU fwZ© 
= 17287</v>
      </c>
      <c r="J44" s="65" t="str">
        <f>"ch©v‡jvPbvi Rb¨ †cÖwiZ g„„Zz¨ 
= "&amp;J75</f>
        <v>ch©v‡jvPbvi Rb¨ †cÖwiZ g„„Zz¨ 
= 89</v>
      </c>
      <c r="K44" s="65" t="str">
        <f>"ch©v‡jvPbv m¤úbœK…Z g„„Zz¨ 
= "&amp;K75</f>
        <v>ch©v‡jvPbv m¤úbœK…Z g„„Zz¨ 
= 66</v>
      </c>
      <c r="L44" s="65" t="str">
        <f>"wbwðZ g„„Zz¨ 
= "&amp;L75</f>
        <v>wbwðZ g„„Zz¨ 
= 44</v>
      </c>
      <c r="M44" s="65" t="str">
        <f>"QvocÎ cÖvß †ivMx
 = "&amp;M75</f>
        <v>QvocÎ cÖvß †ivMx
 = 16442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43708</v>
      </c>
      <c r="B45" s="2" t="s">
        <v>61</v>
      </c>
      <c r="C45" s="28">
        <v>1</v>
      </c>
      <c r="D45" s="48" t="s">
        <v>62</v>
      </c>
      <c r="E45" s="13">
        <v>6</v>
      </c>
      <c r="F45" s="13">
        <v>0</v>
      </c>
      <c r="G45" s="13">
        <v>0</v>
      </c>
      <c r="H45" s="82">
        <f t="shared" ref="H45:H74" si="11">SUM(E45:G45)</f>
        <v>6</v>
      </c>
      <c r="I45" s="104">
        <f>H45+'30.08'!I45</f>
        <v>1099</v>
      </c>
      <c r="J45" s="13">
        <v>3</v>
      </c>
      <c r="K45" s="13">
        <v>2</v>
      </c>
      <c r="L45" s="13">
        <v>1</v>
      </c>
      <c r="M45" s="14">
        <f t="shared" ref="M45:M74" si="12">I45-N45-J45</f>
        <v>1069</v>
      </c>
      <c r="N45" s="85">
        <v>27</v>
      </c>
      <c r="O45" s="3"/>
      <c r="P45" s="3"/>
      <c r="Q45" s="3"/>
      <c r="R45" s="3"/>
    </row>
    <row r="46" spans="1:18" ht="17.55" customHeight="1" x14ac:dyDescent="0.3">
      <c r="A46" s="1">
        <f t="shared" si="4"/>
        <v>43708</v>
      </c>
      <c r="B46" s="2" t="s">
        <v>15</v>
      </c>
      <c r="C46" s="33">
        <v>2</v>
      </c>
      <c r="D46" s="50" t="s">
        <v>16</v>
      </c>
      <c r="E46" s="16">
        <v>15</v>
      </c>
      <c r="F46" s="16">
        <v>0</v>
      </c>
      <c r="G46" s="16">
        <v>0</v>
      </c>
      <c r="H46" s="83">
        <f t="shared" si="11"/>
        <v>15</v>
      </c>
      <c r="I46" s="105">
        <f>H46+'30.08'!I46</f>
        <v>1635</v>
      </c>
      <c r="J46" s="16">
        <v>9</v>
      </c>
      <c r="K46" s="16">
        <v>5</v>
      </c>
      <c r="L46" s="16">
        <v>4</v>
      </c>
      <c r="M46" s="17">
        <f t="shared" si="12"/>
        <v>1533</v>
      </c>
      <c r="N46" s="86">
        <v>93</v>
      </c>
      <c r="O46" s="3"/>
      <c r="P46" s="3"/>
      <c r="Q46" s="3"/>
      <c r="R46" s="3"/>
    </row>
    <row r="47" spans="1:18" ht="17.55" customHeight="1" x14ac:dyDescent="0.3">
      <c r="A47" s="1">
        <f t="shared" si="4"/>
        <v>43708</v>
      </c>
      <c r="B47" s="2" t="s">
        <v>17</v>
      </c>
      <c r="C47" s="33">
        <v>3</v>
      </c>
      <c r="D47" s="50" t="s">
        <v>18</v>
      </c>
      <c r="E47" s="16">
        <v>10</v>
      </c>
      <c r="F47" s="16">
        <v>0</v>
      </c>
      <c r="G47" s="16">
        <v>0</v>
      </c>
      <c r="H47" s="83">
        <f t="shared" si="11"/>
        <v>10</v>
      </c>
      <c r="I47" s="105">
        <f>H47+'30.08'!I47</f>
        <v>583</v>
      </c>
      <c r="J47" s="16">
        <v>4</v>
      </c>
      <c r="K47" s="16">
        <v>2</v>
      </c>
      <c r="L47" s="16">
        <v>1</v>
      </c>
      <c r="M47" s="17">
        <f t="shared" si="12"/>
        <v>564</v>
      </c>
      <c r="N47" s="86">
        <v>15</v>
      </c>
      <c r="O47" s="3"/>
      <c r="P47" s="3"/>
      <c r="Q47" s="3"/>
      <c r="R47" s="3"/>
    </row>
    <row r="48" spans="1:18" ht="17.55" customHeight="1" x14ac:dyDescent="0.3">
      <c r="A48" s="1">
        <f t="shared" si="4"/>
        <v>43708</v>
      </c>
      <c r="B48" s="2" t="s">
        <v>63</v>
      </c>
      <c r="C48" s="33">
        <v>4</v>
      </c>
      <c r="D48" s="50" t="s">
        <v>64</v>
      </c>
      <c r="E48" s="16">
        <v>4</v>
      </c>
      <c r="F48" s="16">
        <v>0</v>
      </c>
      <c r="G48" s="16">
        <v>0</v>
      </c>
      <c r="H48" s="83">
        <f t="shared" si="11"/>
        <v>4</v>
      </c>
      <c r="I48" s="105">
        <f>H48+'30.08'!I48</f>
        <v>661</v>
      </c>
      <c r="J48" s="16">
        <v>7</v>
      </c>
      <c r="K48" s="16">
        <v>5</v>
      </c>
      <c r="L48" s="16">
        <v>3</v>
      </c>
      <c r="M48" s="17">
        <f t="shared" si="12"/>
        <v>632</v>
      </c>
      <c r="N48" s="86">
        <v>22</v>
      </c>
      <c r="O48" s="3"/>
      <c r="P48" s="3"/>
      <c r="Q48" s="3"/>
      <c r="R48" s="3"/>
    </row>
    <row r="49" spans="1:18" ht="17.55" customHeight="1" x14ac:dyDescent="0.3">
      <c r="A49" s="1">
        <f t="shared" si="4"/>
        <v>43708</v>
      </c>
      <c r="B49" s="2" t="s">
        <v>65</v>
      </c>
      <c r="C49" s="33">
        <v>5</v>
      </c>
      <c r="D49" s="50" t="s">
        <v>66</v>
      </c>
      <c r="E49" s="16">
        <v>3</v>
      </c>
      <c r="F49" s="16">
        <v>0</v>
      </c>
      <c r="G49" s="16">
        <v>0</v>
      </c>
      <c r="H49" s="83">
        <f t="shared" si="11"/>
        <v>3</v>
      </c>
      <c r="I49" s="105">
        <f>H49+'30.08'!I49</f>
        <v>815</v>
      </c>
      <c r="J49" s="16">
        <v>10</v>
      </c>
      <c r="K49" s="16">
        <v>10</v>
      </c>
      <c r="L49" s="16">
        <v>10</v>
      </c>
      <c r="M49" s="17">
        <f t="shared" si="12"/>
        <v>759</v>
      </c>
      <c r="N49" s="86">
        <v>46</v>
      </c>
      <c r="O49" s="3"/>
      <c r="P49" s="3"/>
      <c r="Q49" s="3"/>
      <c r="R49" s="3"/>
    </row>
    <row r="50" spans="1:18" ht="17.55" customHeight="1" x14ac:dyDescent="0.3">
      <c r="A50" s="1">
        <f t="shared" si="4"/>
        <v>43708</v>
      </c>
      <c r="B50" s="2" t="s">
        <v>67</v>
      </c>
      <c r="C50" s="33">
        <v>6</v>
      </c>
      <c r="D50" s="50" t="s">
        <v>68</v>
      </c>
      <c r="E50" s="16">
        <v>2</v>
      </c>
      <c r="F50" s="16">
        <v>0</v>
      </c>
      <c r="G50" s="16">
        <v>0</v>
      </c>
      <c r="H50" s="83">
        <f t="shared" si="11"/>
        <v>2</v>
      </c>
      <c r="I50" s="105">
        <f>H50+'30.08'!I50</f>
        <v>89</v>
      </c>
      <c r="J50" s="16"/>
      <c r="K50" s="16"/>
      <c r="L50" s="16">
        <v>0</v>
      </c>
      <c r="M50" s="17">
        <f t="shared" si="12"/>
        <v>82</v>
      </c>
      <c r="N50" s="86">
        <v>7</v>
      </c>
      <c r="O50" s="3"/>
      <c r="P50" s="3"/>
      <c r="Q50" s="3"/>
      <c r="R50" s="3"/>
    </row>
    <row r="51" spans="1:18" ht="17.55" customHeight="1" x14ac:dyDescent="0.3">
      <c r="A51" s="1">
        <f t="shared" si="4"/>
        <v>43708</v>
      </c>
      <c r="B51" s="2" t="s">
        <v>69</v>
      </c>
      <c r="C51" s="33">
        <v>7</v>
      </c>
      <c r="D51" s="50" t="s">
        <v>70</v>
      </c>
      <c r="E51" s="16">
        <v>1</v>
      </c>
      <c r="F51" s="16">
        <v>0</v>
      </c>
      <c r="G51" s="16">
        <v>0</v>
      </c>
      <c r="H51" s="83">
        <f t="shared" si="11"/>
        <v>1</v>
      </c>
      <c r="I51" s="105">
        <f>H51+'30.08'!I51</f>
        <v>262</v>
      </c>
      <c r="J51" s="16">
        <v>2</v>
      </c>
      <c r="K51" s="16">
        <v>2</v>
      </c>
      <c r="L51" s="16">
        <v>1</v>
      </c>
      <c r="M51" s="17">
        <f t="shared" si="12"/>
        <v>258</v>
      </c>
      <c r="N51" s="86">
        <v>2</v>
      </c>
      <c r="O51" s="3"/>
      <c r="P51" s="3"/>
      <c r="Q51" s="3"/>
      <c r="R51" s="3"/>
    </row>
    <row r="52" spans="1:18" ht="17.55" customHeight="1" x14ac:dyDescent="0.3">
      <c r="A52" s="1">
        <f t="shared" si="4"/>
        <v>43708</v>
      </c>
      <c r="B52" s="2" t="s">
        <v>71</v>
      </c>
      <c r="C52" s="33">
        <v>8</v>
      </c>
      <c r="D52" s="50" t="s">
        <v>72</v>
      </c>
      <c r="E52" s="16">
        <v>3</v>
      </c>
      <c r="F52" s="16">
        <v>0</v>
      </c>
      <c r="G52" s="16">
        <v>0</v>
      </c>
      <c r="H52" s="83">
        <f t="shared" si="11"/>
        <v>3</v>
      </c>
      <c r="I52" s="105">
        <f>H52+'30.08'!I52</f>
        <v>274</v>
      </c>
      <c r="J52" s="16">
        <v>1</v>
      </c>
      <c r="K52" s="16">
        <v>1</v>
      </c>
      <c r="L52" s="16">
        <v>1</v>
      </c>
      <c r="M52" s="17">
        <f t="shared" si="12"/>
        <v>231</v>
      </c>
      <c r="N52" s="86">
        <v>42</v>
      </c>
      <c r="O52" s="3"/>
      <c r="P52" s="3"/>
      <c r="Q52" s="3"/>
      <c r="R52" s="3"/>
    </row>
    <row r="53" spans="1:18" ht="17.55" customHeight="1" x14ac:dyDescent="0.3">
      <c r="A53" s="1">
        <f t="shared" si="4"/>
        <v>43708</v>
      </c>
      <c r="B53" s="2" t="s">
        <v>73</v>
      </c>
      <c r="C53" s="33">
        <v>9</v>
      </c>
      <c r="D53" s="50" t="s">
        <v>74</v>
      </c>
      <c r="E53" s="16">
        <v>0</v>
      </c>
      <c r="F53" s="16">
        <v>0</v>
      </c>
      <c r="G53" s="16">
        <v>0</v>
      </c>
      <c r="H53" s="83">
        <f t="shared" si="11"/>
        <v>0</v>
      </c>
      <c r="I53" s="105">
        <f>H53+'30.08'!I53</f>
        <v>200</v>
      </c>
      <c r="J53" s="16">
        <v>1</v>
      </c>
      <c r="K53" s="16">
        <v>1</v>
      </c>
      <c r="L53" s="16">
        <v>0</v>
      </c>
      <c r="M53" s="17">
        <f t="shared" si="12"/>
        <v>186</v>
      </c>
      <c r="N53" s="86">
        <v>13</v>
      </c>
      <c r="O53" s="3"/>
      <c r="P53" s="3"/>
      <c r="Q53" s="3"/>
      <c r="R53" s="3"/>
    </row>
    <row r="54" spans="1:18" ht="17.55" customHeight="1" x14ac:dyDescent="0.3">
      <c r="A54" s="1">
        <f t="shared" si="4"/>
        <v>43708</v>
      </c>
      <c r="B54" s="2" t="s">
        <v>75</v>
      </c>
      <c r="C54" s="33">
        <v>10</v>
      </c>
      <c r="D54" s="50" t="s">
        <v>76</v>
      </c>
      <c r="E54" s="16">
        <v>10</v>
      </c>
      <c r="F54" s="16">
        <v>0</v>
      </c>
      <c r="G54" s="16">
        <v>0</v>
      </c>
      <c r="H54" s="83">
        <f t="shared" si="11"/>
        <v>10</v>
      </c>
      <c r="I54" s="105">
        <f>H54+'30.08'!I54</f>
        <v>1488</v>
      </c>
      <c r="J54" s="16"/>
      <c r="K54" s="16"/>
      <c r="L54" s="16">
        <v>0</v>
      </c>
      <c r="M54" s="17">
        <f t="shared" si="12"/>
        <v>1441</v>
      </c>
      <c r="N54" s="86">
        <v>47</v>
      </c>
      <c r="O54" s="3"/>
      <c r="P54" s="3"/>
      <c r="Q54" s="3"/>
      <c r="R54" s="3"/>
    </row>
    <row r="55" spans="1:18" ht="17.55" customHeight="1" x14ac:dyDescent="0.3">
      <c r="A55" s="1">
        <f t="shared" si="4"/>
        <v>43708</v>
      </c>
      <c r="B55" s="2" t="s">
        <v>77</v>
      </c>
      <c r="C55" s="33">
        <v>11</v>
      </c>
      <c r="D55" s="52" t="s">
        <v>78</v>
      </c>
      <c r="E55" s="16">
        <v>0</v>
      </c>
      <c r="F55" s="16">
        <v>0</v>
      </c>
      <c r="G55" s="16">
        <v>0</v>
      </c>
      <c r="H55" s="83">
        <f t="shared" si="11"/>
        <v>0</v>
      </c>
      <c r="I55" s="105">
        <f>H55+'30.08'!I55</f>
        <v>195</v>
      </c>
      <c r="J55" s="16"/>
      <c r="K55" s="16"/>
      <c r="L55" s="16">
        <v>0</v>
      </c>
      <c r="M55" s="17">
        <f t="shared" si="12"/>
        <v>192</v>
      </c>
      <c r="N55" s="86">
        <v>3</v>
      </c>
      <c r="O55" s="3"/>
      <c r="P55" s="3"/>
      <c r="Q55" s="3"/>
      <c r="R55" s="3"/>
    </row>
    <row r="56" spans="1:18" ht="17.55" customHeight="1" x14ac:dyDescent="0.3">
      <c r="A56" s="1">
        <f t="shared" si="4"/>
        <v>43708</v>
      </c>
      <c r="B56" s="2" t="s">
        <v>79</v>
      </c>
      <c r="C56" s="33">
        <v>12</v>
      </c>
      <c r="D56" s="50" t="s">
        <v>80</v>
      </c>
      <c r="E56" s="16">
        <v>1</v>
      </c>
      <c r="F56" s="16">
        <v>2</v>
      </c>
      <c r="G56" s="16">
        <v>0</v>
      </c>
      <c r="H56" s="83">
        <f t="shared" si="11"/>
        <v>3</v>
      </c>
      <c r="I56" s="105">
        <f>H56+'30.08'!I56</f>
        <v>133</v>
      </c>
      <c r="J56" s="16"/>
      <c r="K56" s="16"/>
      <c r="L56" s="16">
        <v>0</v>
      </c>
      <c r="M56" s="17">
        <f t="shared" si="12"/>
        <v>125</v>
      </c>
      <c r="N56" s="86">
        <v>8</v>
      </c>
      <c r="O56" s="3"/>
      <c r="P56" s="3"/>
      <c r="Q56" s="3"/>
      <c r="R56" s="3"/>
    </row>
    <row r="57" spans="1:18" ht="17.55" customHeight="1" x14ac:dyDescent="0.3">
      <c r="A57" s="1">
        <f t="shared" si="4"/>
        <v>43708</v>
      </c>
      <c r="B57" s="2" t="s">
        <v>81</v>
      </c>
      <c r="C57" s="33">
        <v>13</v>
      </c>
      <c r="D57" s="50" t="s">
        <v>82</v>
      </c>
      <c r="E57" s="16">
        <v>1</v>
      </c>
      <c r="F57" s="16">
        <v>0</v>
      </c>
      <c r="G57" s="16">
        <v>0</v>
      </c>
      <c r="H57" s="83">
        <f t="shared" si="11"/>
        <v>1</v>
      </c>
      <c r="I57" s="105">
        <f>H57+'30.08'!I57</f>
        <v>585</v>
      </c>
      <c r="J57" s="16">
        <v>4</v>
      </c>
      <c r="K57" s="16">
        <v>3</v>
      </c>
      <c r="L57" s="16">
        <v>0</v>
      </c>
      <c r="M57" s="17">
        <f t="shared" si="12"/>
        <v>563</v>
      </c>
      <c r="N57" s="86">
        <v>18</v>
      </c>
      <c r="O57" s="3"/>
      <c r="P57" s="3"/>
      <c r="Q57" s="3"/>
      <c r="R57" s="3"/>
    </row>
    <row r="58" spans="1:18" ht="17.55" customHeight="1" x14ac:dyDescent="0.3">
      <c r="A58" s="1">
        <f t="shared" si="4"/>
        <v>43708</v>
      </c>
      <c r="B58" s="2" t="s">
        <v>83</v>
      </c>
      <c r="C58" s="33">
        <v>14</v>
      </c>
      <c r="D58" s="50" t="s">
        <v>84</v>
      </c>
      <c r="E58" s="16">
        <v>8</v>
      </c>
      <c r="F58" s="16">
        <v>0</v>
      </c>
      <c r="G58" s="16">
        <v>0</v>
      </c>
      <c r="H58" s="83">
        <f t="shared" si="11"/>
        <v>8</v>
      </c>
      <c r="I58" s="105">
        <f>H58+'30.08'!I58</f>
        <v>1192</v>
      </c>
      <c r="J58" s="16">
        <v>5</v>
      </c>
      <c r="K58" s="16">
        <v>3</v>
      </c>
      <c r="L58" s="16">
        <v>2</v>
      </c>
      <c r="M58" s="17">
        <f t="shared" si="12"/>
        <v>1142</v>
      </c>
      <c r="N58" s="86">
        <v>45</v>
      </c>
      <c r="O58" s="3"/>
      <c r="P58" s="3"/>
      <c r="Q58" s="3"/>
      <c r="R58" s="3"/>
    </row>
    <row r="59" spans="1:18" ht="17.55" customHeight="1" x14ac:dyDescent="0.3">
      <c r="A59" s="1">
        <f t="shared" si="4"/>
        <v>43708</v>
      </c>
      <c r="B59" s="2" t="s">
        <v>85</v>
      </c>
      <c r="C59" s="33">
        <v>15</v>
      </c>
      <c r="D59" s="50" t="s">
        <v>86</v>
      </c>
      <c r="E59" s="16">
        <v>5</v>
      </c>
      <c r="F59" s="16">
        <v>0</v>
      </c>
      <c r="G59" s="16">
        <v>0</v>
      </c>
      <c r="H59" s="83">
        <f t="shared" si="11"/>
        <v>5</v>
      </c>
      <c r="I59" s="105">
        <f>H59+'30.08'!I59</f>
        <v>679</v>
      </c>
      <c r="J59" s="16">
        <v>7</v>
      </c>
      <c r="K59" s="16">
        <v>6</v>
      </c>
      <c r="L59" s="16">
        <v>6</v>
      </c>
      <c r="M59" s="17">
        <f t="shared" si="12"/>
        <v>642</v>
      </c>
      <c r="N59" s="86">
        <v>30</v>
      </c>
      <c r="O59" s="3"/>
      <c r="P59" s="3"/>
      <c r="Q59" s="3"/>
      <c r="R59" s="3"/>
    </row>
    <row r="60" spans="1:18" ht="17.55" customHeight="1" x14ac:dyDescent="0.3">
      <c r="A60" s="1">
        <f t="shared" si="4"/>
        <v>43708</v>
      </c>
      <c r="B60" s="2" t="s">
        <v>87</v>
      </c>
      <c r="C60" s="33">
        <v>16</v>
      </c>
      <c r="D60" s="50" t="s">
        <v>88</v>
      </c>
      <c r="E60" s="16">
        <v>7</v>
      </c>
      <c r="F60" s="16">
        <v>0</v>
      </c>
      <c r="G60" s="16">
        <v>0</v>
      </c>
      <c r="H60" s="83">
        <f t="shared" si="11"/>
        <v>7</v>
      </c>
      <c r="I60" s="105">
        <f>H60+'30.08'!I60</f>
        <v>316</v>
      </c>
      <c r="J60" s="16"/>
      <c r="K60" s="16"/>
      <c r="L60" s="16">
        <v>0</v>
      </c>
      <c r="M60" s="17">
        <f t="shared" si="12"/>
        <v>303</v>
      </c>
      <c r="N60" s="86">
        <v>13</v>
      </c>
      <c r="O60" s="3"/>
      <c r="P60" s="3"/>
      <c r="Q60" s="3"/>
      <c r="R60" s="3"/>
    </row>
    <row r="61" spans="1:18" ht="17.55" customHeight="1" x14ac:dyDescent="0.3">
      <c r="A61" s="1">
        <f t="shared" si="4"/>
        <v>43708</v>
      </c>
      <c r="B61" s="2" t="s">
        <v>89</v>
      </c>
      <c r="C61" s="33">
        <v>17</v>
      </c>
      <c r="D61" s="52" t="s">
        <v>90</v>
      </c>
      <c r="E61" s="16">
        <v>4</v>
      </c>
      <c r="F61" s="16">
        <v>0</v>
      </c>
      <c r="G61" s="16">
        <v>0</v>
      </c>
      <c r="H61" s="83">
        <f t="shared" si="11"/>
        <v>4</v>
      </c>
      <c r="I61" s="105">
        <f>H61+'30.08'!I61</f>
        <v>395</v>
      </c>
      <c r="J61" s="16"/>
      <c r="K61" s="16"/>
      <c r="L61" s="16">
        <v>0</v>
      </c>
      <c r="M61" s="17">
        <f t="shared" si="12"/>
        <v>383</v>
      </c>
      <c r="N61" s="86">
        <v>12</v>
      </c>
      <c r="O61" s="3"/>
      <c r="P61" s="3"/>
      <c r="Q61" s="3"/>
      <c r="R61" s="3"/>
    </row>
    <row r="62" spans="1:18" ht="17.55" customHeight="1" x14ac:dyDescent="0.3">
      <c r="A62" s="1">
        <f t="shared" si="4"/>
        <v>43708</v>
      </c>
      <c r="B62" s="2" t="s">
        <v>91</v>
      </c>
      <c r="C62" s="33">
        <v>18</v>
      </c>
      <c r="D62" s="50" t="s">
        <v>92</v>
      </c>
      <c r="E62" s="16">
        <v>3</v>
      </c>
      <c r="F62" s="16">
        <v>0</v>
      </c>
      <c r="G62" s="16">
        <v>0</v>
      </c>
      <c r="H62" s="83">
        <f t="shared" si="11"/>
        <v>3</v>
      </c>
      <c r="I62" s="105">
        <f>H62+'30.08'!I62</f>
        <v>778</v>
      </c>
      <c r="J62" s="16"/>
      <c r="K62" s="16"/>
      <c r="L62" s="16">
        <v>0</v>
      </c>
      <c r="M62" s="17">
        <f t="shared" si="12"/>
        <v>746</v>
      </c>
      <c r="N62" s="86">
        <v>32</v>
      </c>
      <c r="O62" s="3"/>
      <c r="P62" s="3"/>
      <c r="Q62" s="3"/>
      <c r="R62" s="3"/>
    </row>
    <row r="63" spans="1:18" ht="17.55" customHeight="1" x14ac:dyDescent="0.3">
      <c r="A63" s="1">
        <f t="shared" si="4"/>
        <v>43708</v>
      </c>
      <c r="B63" s="2" t="s">
        <v>93</v>
      </c>
      <c r="C63" s="33">
        <v>19</v>
      </c>
      <c r="D63" s="50" t="s">
        <v>94</v>
      </c>
      <c r="E63" s="16">
        <v>9</v>
      </c>
      <c r="F63" s="16">
        <v>0</v>
      </c>
      <c r="G63" s="16">
        <v>0</v>
      </c>
      <c r="H63" s="83">
        <f t="shared" si="11"/>
        <v>9</v>
      </c>
      <c r="I63" s="105">
        <f>H63+'30.08'!I63</f>
        <v>711</v>
      </c>
      <c r="J63" s="16">
        <v>5</v>
      </c>
      <c r="K63" s="16">
        <v>3</v>
      </c>
      <c r="L63" s="16">
        <v>3</v>
      </c>
      <c r="M63" s="17">
        <f t="shared" si="12"/>
        <v>660</v>
      </c>
      <c r="N63" s="86">
        <v>46</v>
      </c>
      <c r="O63" s="3"/>
      <c r="P63" s="3"/>
      <c r="Q63" s="3"/>
      <c r="R63" s="3"/>
    </row>
    <row r="64" spans="1:18" ht="17.55" customHeight="1" x14ac:dyDescent="0.3">
      <c r="A64" s="1">
        <f t="shared" si="4"/>
        <v>43708</v>
      </c>
      <c r="B64" s="2" t="s">
        <v>95</v>
      </c>
      <c r="C64" s="33">
        <v>20</v>
      </c>
      <c r="D64" s="50" t="s">
        <v>96</v>
      </c>
      <c r="E64" s="16">
        <v>10</v>
      </c>
      <c r="F64" s="16">
        <v>0</v>
      </c>
      <c r="G64" s="16">
        <v>0</v>
      </c>
      <c r="H64" s="83">
        <f t="shared" si="11"/>
        <v>10</v>
      </c>
      <c r="I64" s="105">
        <f>H64+'30.08'!I64</f>
        <v>863</v>
      </c>
      <c r="J64" s="16"/>
      <c r="K64" s="16"/>
      <c r="L64" s="16">
        <v>0</v>
      </c>
      <c r="M64" s="17">
        <f t="shared" si="12"/>
        <v>806</v>
      </c>
      <c r="N64" s="86">
        <v>57</v>
      </c>
      <c r="O64" s="3"/>
      <c r="P64" s="3"/>
      <c r="Q64" s="3"/>
      <c r="R64" s="3"/>
    </row>
    <row r="65" spans="1:18" ht="17.55" customHeight="1" x14ac:dyDescent="0.3">
      <c r="A65" s="1">
        <f t="shared" si="4"/>
        <v>43708</v>
      </c>
      <c r="B65" s="2" t="s">
        <v>97</v>
      </c>
      <c r="C65" s="33">
        <v>21</v>
      </c>
      <c r="D65" s="50" t="s">
        <v>98</v>
      </c>
      <c r="E65" s="16">
        <v>0</v>
      </c>
      <c r="F65" s="16">
        <v>0</v>
      </c>
      <c r="G65" s="16">
        <v>0</v>
      </c>
      <c r="H65" s="83">
        <f t="shared" si="11"/>
        <v>0</v>
      </c>
      <c r="I65" s="105">
        <f>H65+'30.08'!I65</f>
        <v>441</v>
      </c>
      <c r="J65" s="16">
        <v>3</v>
      </c>
      <c r="K65" s="16">
        <v>3</v>
      </c>
      <c r="L65" s="16">
        <v>3</v>
      </c>
      <c r="M65" s="17">
        <f t="shared" si="12"/>
        <v>422</v>
      </c>
      <c r="N65" s="86">
        <v>16</v>
      </c>
      <c r="O65" s="3"/>
      <c r="P65" s="3"/>
      <c r="Q65" s="3"/>
      <c r="R65" s="3"/>
    </row>
    <row r="66" spans="1:18" ht="17.55" customHeight="1" x14ac:dyDescent="0.3">
      <c r="A66" s="1">
        <f t="shared" si="4"/>
        <v>43708</v>
      </c>
      <c r="B66" s="2" t="s">
        <v>99</v>
      </c>
      <c r="C66" s="33">
        <v>22</v>
      </c>
      <c r="D66" s="50" t="s">
        <v>100</v>
      </c>
      <c r="E66" s="16">
        <v>0</v>
      </c>
      <c r="F66" s="16">
        <v>0</v>
      </c>
      <c r="G66" s="16">
        <v>0</v>
      </c>
      <c r="H66" s="83">
        <f t="shared" si="11"/>
        <v>0</v>
      </c>
      <c r="I66" s="105">
        <f>H66+'30.08'!I66</f>
        <v>299</v>
      </c>
      <c r="J66" s="16">
        <v>7</v>
      </c>
      <c r="K66" s="16">
        <v>6</v>
      </c>
      <c r="L66" s="16">
        <v>3</v>
      </c>
      <c r="M66" s="17">
        <f t="shared" si="12"/>
        <v>291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43708</v>
      </c>
      <c r="B67" s="2" t="s">
        <v>101</v>
      </c>
      <c r="C67" s="33">
        <v>23</v>
      </c>
      <c r="D67" s="50" t="s">
        <v>102</v>
      </c>
      <c r="E67" s="16">
        <v>5</v>
      </c>
      <c r="F67" s="16">
        <v>0</v>
      </c>
      <c r="G67" s="16">
        <v>0</v>
      </c>
      <c r="H67" s="83">
        <f t="shared" si="11"/>
        <v>5</v>
      </c>
      <c r="I67" s="105">
        <f>H67+'30.08'!I67</f>
        <v>615</v>
      </c>
      <c r="J67" s="16">
        <v>5</v>
      </c>
      <c r="K67" s="16">
        <v>4</v>
      </c>
      <c r="L67" s="16">
        <v>4</v>
      </c>
      <c r="M67" s="17">
        <f t="shared" si="12"/>
        <v>569</v>
      </c>
      <c r="N67" s="86">
        <v>41</v>
      </c>
      <c r="O67" s="3"/>
      <c r="P67" s="3"/>
      <c r="Q67" s="3"/>
      <c r="R67" s="3"/>
    </row>
    <row r="68" spans="1:18" ht="17.55" customHeight="1" x14ac:dyDescent="0.3">
      <c r="A68" s="1">
        <f t="shared" si="4"/>
        <v>43708</v>
      </c>
      <c r="B68" s="2" t="s">
        <v>103</v>
      </c>
      <c r="C68" s="33">
        <v>24</v>
      </c>
      <c r="D68" s="50" t="s">
        <v>104</v>
      </c>
      <c r="E68" s="16">
        <v>2</v>
      </c>
      <c r="F68" s="16">
        <v>0</v>
      </c>
      <c r="G68" s="16">
        <v>0</v>
      </c>
      <c r="H68" s="83">
        <f t="shared" si="11"/>
        <v>2</v>
      </c>
      <c r="I68" s="105">
        <f>H68+'30.08'!I68</f>
        <v>338</v>
      </c>
      <c r="J68" s="16">
        <v>2</v>
      </c>
      <c r="K68" s="16">
        <v>2</v>
      </c>
      <c r="L68" s="16">
        <v>0</v>
      </c>
      <c r="M68" s="17">
        <f t="shared" si="12"/>
        <v>329</v>
      </c>
      <c r="N68" s="86">
        <v>7</v>
      </c>
      <c r="O68" s="3"/>
      <c r="P68" s="3"/>
      <c r="Q68" s="3"/>
      <c r="R68" s="3"/>
    </row>
    <row r="69" spans="1:18" ht="17.55" customHeight="1" x14ac:dyDescent="0.3">
      <c r="A69" s="1">
        <f t="shared" si="4"/>
        <v>43708</v>
      </c>
      <c r="B69" s="2" t="s">
        <v>105</v>
      </c>
      <c r="C69" s="33">
        <v>25</v>
      </c>
      <c r="D69" s="50" t="s">
        <v>106</v>
      </c>
      <c r="E69" s="16">
        <v>3</v>
      </c>
      <c r="F69" s="16">
        <v>0</v>
      </c>
      <c r="G69" s="16">
        <v>0</v>
      </c>
      <c r="H69" s="83">
        <f t="shared" si="11"/>
        <v>3</v>
      </c>
      <c r="I69" s="105">
        <f>H69+'30.08'!I69</f>
        <v>656</v>
      </c>
      <c r="J69" s="16">
        <v>2</v>
      </c>
      <c r="K69" s="16">
        <v>1</v>
      </c>
      <c r="L69" s="16">
        <v>0</v>
      </c>
      <c r="M69" s="17">
        <f t="shared" si="12"/>
        <v>616</v>
      </c>
      <c r="N69" s="86">
        <v>38</v>
      </c>
      <c r="O69" s="3"/>
      <c r="P69" s="3"/>
      <c r="Q69" s="3"/>
      <c r="R69" s="3"/>
    </row>
    <row r="70" spans="1:18" ht="17.55" customHeight="1" x14ac:dyDescent="0.3">
      <c r="A70" s="1">
        <f t="shared" si="4"/>
        <v>43708</v>
      </c>
      <c r="B70" s="2" t="s">
        <v>107</v>
      </c>
      <c r="C70" s="33">
        <v>26</v>
      </c>
      <c r="D70" s="50" t="s">
        <v>108</v>
      </c>
      <c r="E70" s="16">
        <v>5</v>
      </c>
      <c r="F70" s="16">
        <v>0</v>
      </c>
      <c r="G70" s="16">
        <v>0</v>
      </c>
      <c r="H70" s="83">
        <f t="shared" si="11"/>
        <v>5</v>
      </c>
      <c r="I70" s="105">
        <f>H70+'30.08'!I70</f>
        <v>669</v>
      </c>
      <c r="J70" s="16">
        <v>2</v>
      </c>
      <c r="K70" s="16">
        <v>2</v>
      </c>
      <c r="L70" s="16">
        <v>0</v>
      </c>
      <c r="M70" s="17">
        <f t="shared" si="12"/>
        <v>638</v>
      </c>
      <c r="N70" s="86">
        <v>29</v>
      </c>
      <c r="O70" s="3"/>
      <c r="P70" s="3"/>
      <c r="Q70" s="3"/>
      <c r="R70" s="3"/>
    </row>
    <row r="71" spans="1:18" ht="17.55" customHeight="1" x14ac:dyDescent="0.3">
      <c r="A71" s="1">
        <f t="shared" si="4"/>
        <v>43708</v>
      </c>
      <c r="B71" s="2" t="s">
        <v>109</v>
      </c>
      <c r="C71" s="33">
        <v>27</v>
      </c>
      <c r="D71" s="50" t="s">
        <v>110</v>
      </c>
      <c r="E71" s="16">
        <v>5</v>
      </c>
      <c r="F71" s="16">
        <v>0</v>
      </c>
      <c r="G71" s="16">
        <v>0</v>
      </c>
      <c r="H71" s="83">
        <f t="shared" si="11"/>
        <v>5</v>
      </c>
      <c r="I71" s="105">
        <f>H71+'30.08'!I71</f>
        <v>716</v>
      </c>
      <c r="J71" s="16"/>
      <c r="K71" s="16"/>
      <c r="L71" s="16">
        <v>0</v>
      </c>
      <c r="M71" s="17">
        <f t="shared" si="12"/>
        <v>698</v>
      </c>
      <c r="N71" s="86">
        <v>18</v>
      </c>
      <c r="O71" s="3"/>
      <c r="P71" s="3"/>
      <c r="Q71" s="3"/>
      <c r="R71" s="3"/>
    </row>
    <row r="72" spans="1:18" ht="17.55" customHeight="1" x14ac:dyDescent="0.3">
      <c r="A72" s="1">
        <f t="shared" si="4"/>
        <v>43708</v>
      </c>
      <c r="B72" s="2" t="s">
        <v>111</v>
      </c>
      <c r="C72" s="33">
        <v>28</v>
      </c>
      <c r="D72" s="50" t="s">
        <v>112</v>
      </c>
      <c r="E72" s="16">
        <v>1</v>
      </c>
      <c r="F72" s="16">
        <v>0</v>
      </c>
      <c r="G72" s="16">
        <v>0</v>
      </c>
      <c r="H72" s="83">
        <f t="shared" si="11"/>
        <v>1</v>
      </c>
      <c r="I72" s="105">
        <f>H72+'30.08'!I72</f>
        <v>240</v>
      </c>
      <c r="J72" s="16"/>
      <c r="K72" s="16"/>
      <c r="L72" s="16">
        <v>0</v>
      </c>
      <c r="M72" s="17">
        <f t="shared" si="12"/>
        <v>229</v>
      </c>
      <c r="N72" s="86">
        <v>11</v>
      </c>
      <c r="O72" s="3"/>
      <c r="P72" s="3"/>
      <c r="Q72" s="3"/>
      <c r="R72" s="3"/>
    </row>
    <row r="73" spans="1:18" ht="17.55" customHeight="1" x14ac:dyDescent="0.3">
      <c r="A73" s="1">
        <f t="shared" si="4"/>
        <v>43708</v>
      </c>
      <c r="B73" s="2" t="s">
        <v>113</v>
      </c>
      <c r="C73" s="33">
        <v>29</v>
      </c>
      <c r="D73" s="50" t="s">
        <v>114</v>
      </c>
      <c r="E73" s="16">
        <v>3</v>
      </c>
      <c r="F73" s="16">
        <v>0</v>
      </c>
      <c r="G73" s="16">
        <v>0</v>
      </c>
      <c r="H73" s="83">
        <f t="shared" si="11"/>
        <v>3</v>
      </c>
      <c r="I73" s="105">
        <f>H73+'30.08'!I73</f>
        <v>353</v>
      </c>
      <c r="J73" s="16">
        <v>3</v>
      </c>
      <c r="K73" s="16">
        <v>1</v>
      </c>
      <c r="L73" s="16">
        <v>1</v>
      </c>
      <c r="M73" s="17">
        <f t="shared" si="12"/>
        <v>333</v>
      </c>
      <c r="N73" s="86">
        <v>17</v>
      </c>
      <c r="O73" s="3"/>
      <c r="P73" s="3"/>
      <c r="Q73" s="3"/>
      <c r="R73" s="3"/>
    </row>
    <row r="74" spans="1:18" ht="17.55" customHeight="1" x14ac:dyDescent="0.3">
      <c r="A74" s="1">
        <f t="shared" si="4"/>
        <v>43708</v>
      </c>
      <c r="B74" s="2" t="s">
        <v>123</v>
      </c>
      <c r="C74" s="53">
        <v>30</v>
      </c>
      <c r="D74" s="54" t="s">
        <v>124</v>
      </c>
      <c r="E74" s="18">
        <v>0</v>
      </c>
      <c r="F74" s="18">
        <v>0</v>
      </c>
      <c r="G74" s="18">
        <v>0</v>
      </c>
      <c r="H74" s="84">
        <f t="shared" si="11"/>
        <v>0</v>
      </c>
      <c r="I74" s="106">
        <f>H74+'30.08'!I74</f>
        <v>7</v>
      </c>
      <c r="J74" s="18">
        <v>7</v>
      </c>
      <c r="K74" s="18">
        <v>4</v>
      </c>
      <c r="L74" s="18">
        <v>1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43708</v>
      </c>
      <c r="B75" s="2">
        <v>1</v>
      </c>
      <c r="C75" s="29"/>
      <c r="D75" s="22" t="s">
        <v>117</v>
      </c>
      <c r="E75" s="23">
        <f>SUM(E45:E74)</f>
        <v>126</v>
      </c>
      <c r="F75" s="23">
        <f t="shared" ref="F75:N75" si="13">SUM(F45:F74)</f>
        <v>2</v>
      </c>
      <c r="G75" s="23">
        <f t="shared" si="13"/>
        <v>0</v>
      </c>
      <c r="H75" s="23">
        <f t="shared" si="13"/>
        <v>128</v>
      </c>
      <c r="I75" s="23">
        <f t="shared" si="13"/>
        <v>17287</v>
      </c>
      <c r="J75" s="23">
        <f t="shared" si="13"/>
        <v>89</v>
      </c>
      <c r="K75" s="23">
        <f t="shared" si="13"/>
        <v>66</v>
      </c>
      <c r="L75" s="23">
        <f t="shared" si="13"/>
        <v>44</v>
      </c>
      <c r="M75" s="23">
        <f t="shared" si="13"/>
        <v>16442</v>
      </c>
      <c r="N75" s="23">
        <f t="shared" si="13"/>
        <v>756</v>
      </c>
      <c r="O75" s="3"/>
      <c r="P75" s="3"/>
      <c r="Q75" s="3"/>
      <c r="R75" s="3"/>
    </row>
    <row r="76" spans="1:18" ht="17.55" customHeight="1" x14ac:dyDescent="0.3">
      <c r="A76" s="1">
        <f t="shared" si="4"/>
        <v>43708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43708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43708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43708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43708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43708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43708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43708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43708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43708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43708</v>
      </c>
      <c r="B86" s="2">
        <v>1</v>
      </c>
      <c r="E86" s="30"/>
    </row>
    <row r="87" spans="1:14" x14ac:dyDescent="0.3">
      <c r="A87" s="1">
        <f t="shared" si="4"/>
        <v>43708</v>
      </c>
      <c r="B87" s="2">
        <v>1</v>
      </c>
      <c r="E87" s="30"/>
    </row>
    <row r="88" spans="1:14" x14ac:dyDescent="0.3">
      <c r="A88" s="1">
        <f t="shared" si="4"/>
        <v>43708</v>
      </c>
      <c r="B88" s="2">
        <v>1</v>
      </c>
      <c r="E88" s="30"/>
    </row>
    <row r="89" spans="1:14" x14ac:dyDescent="0.3">
      <c r="A89" s="1">
        <f t="shared" ref="A89" si="14">$N$3</f>
        <v>43708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T93"/>
  <sheetViews>
    <sheetView view="pageBreakPreview" topLeftCell="C1" zoomScale="80" zoomScaleNormal="80" zoomScaleSheetLayoutView="80" workbookViewId="0">
      <selection activeCell="C26" sqref="A26:XFD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43707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43707</v>
      </c>
      <c r="B2" s="2">
        <v>1</v>
      </c>
      <c r="C2" s="73"/>
      <c r="D2" s="73"/>
      <c r="E2" s="73"/>
      <c r="F2" s="73"/>
      <c r="G2" s="73"/>
      <c r="H2" s="73"/>
      <c r="I2" s="73"/>
      <c r="J2" s="73"/>
      <c r="K2" s="73"/>
      <c r="L2" s="73"/>
      <c r="M2" s="41"/>
      <c r="N2" s="73"/>
    </row>
    <row r="3" spans="1:20" x14ac:dyDescent="0.3">
      <c r="A3" s="1">
        <f t="shared" si="0"/>
        <v>43707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43707</v>
      </c>
      <c r="O3" s="3"/>
      <c r="P3" s="3"/>
      <c r="Q3" s="3"/>
      <c r="R3" s="3"/>
    </row>
    <row r="4" spans="1:20" x14ac:dyDescent="0.3">
      <c r="A4" s="1">
        <f t="shared" si="0"/>
        <v>43707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43707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43707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43707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43707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43707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1025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4697</v>
      </c>
      <c r="O9" s="3"/>
      <c r="P9" s="3"/>
      <c r="Q9" s="40" t="str">
        <f>"24 N›Uvq ?? msL¨v = "&amp;H36</f>
        <v>24 N›Uvq ?? msL¨v = 1025</v>
      </c>
    </row>
    <row r="10" spans="1:20" ht="57.6" x14ac:dyDescent="0.3">
      <c r="A10" s="1">
        <f t="shared" si="0"/>
        <v>43707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74" t="s">
        <v>142</v>
      </c>
      <c r="I10" s="65" t="str">
        <f>"me©‡gvU fwZ©
= "&amp;I36</f>
        <v>me©‡gvU fwZ©
= 69435</v>
      </c>
      <c r="J10" s="65" t="str">
        <f>"ch©v‡jvPbvi Rb¨ †cÖwiZ g„„Zz¨ 
= "&amp;J36</f>
        <v>ch©v‡jvPbvi Rb¨ †cÖwiZ g„„Zz¨ 
= 180</v>
      </c>
      <c r="K10" s="65" t="str">
        <f>"ch©v‡jvPbv m¤úbœK…Z g„„Zz¨ 
= "&amp;K36</f>
        <v>ch©v‡jvPbv m¤úbœK…Z g„„Zz¨ 
= 88</v>
      </c>
      <c r="L10" s="65" t="str">
        <f>"wbwðZ g„„Zz¨ 
= "&amp;L36</f>
        <v>wbwðZ g„„Zz¨ 
= 52</v>
      </c>
      <c r="M10" s="65" t="str">
        <f>"QvocÎ cÖvß †ivMx
 = "&amp;M36</f>
        <v>QvocÎ cÖvß †ivMx
 = 64558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43707</v>
      </c>
      <c r="B11" s="2" t="s">
        <v>9</v>
      </c>
      <c r="C11" s="12">
        <v>1</v>
      </c>
      <c r="D11" s="57" t="s">
        <v>10</v>
      </c>
      <c r="E11" s="13">
        <v>84</v>
      </c>
      <c r="F11" s="13">
        <v>0</v>
      </c>
      <c r="G11" s="13">
        <v>0</v>
      </c>
      <c r="H11" s="82">
        <f>SUM(E11:G11)</f>
        <v>84</v>
      </c>
      <c r="I11" s="104">
        <f>H11+'29.08'!I11</f>
        <v>6231</v>
      </c>
      <c r="J11" s="13">
        <v>23</v>
      </c>
      <c r="K11" s="13">
        <v>8</v>
      </c>
      <c r="L11" s="13">
        <v>3</v>
      </c>
      <c r="M11" s="14">
        <f t="shared" ref="M11:M23" si="1">I11-N11-J11</f>
        <v>5739</v>
      </c>
      <c r="N11" s="85">
        <v>469</v>
      </c>
      <c r="O11" s="3"/>
      <c r="P11" s="3"/>
      <c r="Q11" s="3"/>
      <c r="R11" s="3"/>
    </row>
    <row r="12" spans="1:20" x14ac:dyDescent="0.3">
      <c r="A12" s="1">
        <f t="shared" si="0"/>
        <v>43707</v>
      </c>
      <c r="B12" s="2" t="s">
        <v>11</v>
      </c>
      <c r="C12" s="15">
        <v>2</v>
      </c>
      <c r="D12" s="59" t="s">
        <v>144</v>
      </c>
      <c r="E12" s="16">
        <v>53</v>
      </c>
      <c r="F12" s="16">
        <v>0</v>
      </c>
      <c r="G12" s="16">
        <v>0</v>
      </c>
      <c r="H12" s="83">
        <f t="shared" ref="H12:H23" si="2">SUM(E12:G12)</f>
        <v>53</v>
      </c>
      <c r="I12" s="105">
        <f>H12+'29.08'!I12</f>
        <v>3457</v>
      </c>
      <c r="J12" s="16">
        <v>2</v>
      </c>
      <c r="K12" s="16">
        <v>0</v>
      </c>
      <c r="L12" s="16">
        <v>0</v>
      </c>
      <c r="M12" s="17">
        <f t="shared" si="1"/>
        <v>3118</v>
      </c>
      <c r="N12" s="86">
        <v>337</v>
      </c>
      <c r="O12" s="3"/>
      <c r="P12" s="3"/>
      <c r="Q12" s="3"/>
      <c r="R12" s="3"/>
    </row>
    <row r="13" spans="1:20" x14ac:dyDescent="0.3">
      <c r="A13" s="1">
        <f t="shared" si="0"/>
        <v>43707</v>
      </c>
      <c r="B13" s="2" t="s">
        <v>12</v>
      </c>
      <c r="C13" s="15">
        <v>3</v>
      </c>
      <c r="D13" s="59" t="s">
        <v>13</v>
      </c>
      <c r="E13" s="16">
        <v>24</v>
      </c>
      <c r="F13" s="16">
        <v>0</v>
      </c>
      <c r="G13" s="16">
        <v>0</v>
      </c>
      <c r="H13" s="83">
        <f t="shared" si="2"/>
        <v>24</v>
      </c>
      <c r="I13" s="105">
        <f>H13+'29.08'!I13</f>
        <v>1174</v>
      </c>
      <c r="J13" s="16">
        <v>10</v>
      </c>
      <c r="K13" s="16">
        <v>4</v>
      </c>
      <c r="L13" s="16">
        <v>4</v>
      </c>
      <c r="M13" s="17">
        <f t="shared" si="1"/>
        <v>1077</v>
      </c>
      <c r="N13" s="86">
        <v>87</v>
      </c>
      <c r="O13" s="3"/>
      <c r="Q13" s="3"/>
      <c r="R13" s="3"/>
    </row>
    <row r="14" spans="1:20" x14ac:dyDescent="0.3">
      <c r="A14" s="1">
        <f t="shared" si="0"/>
        <v>43707</v>
      </c>
      <c r="B14" s="2" t="s">
        <v>14</v>
      </c>
      <c r="C14" s="15">
        <v>4</v>
      </c>
      <c r="D14" s="59" t="s">
        <v>145</v>
      </c>
      <c r="E14" s="16">
        <v>27</v>
      </c>
      <c r="F14" s="16">
        <v>0</v>
      </c>
      <c r="G14" s="16">
        <v>0</v>
      </c>
      <c r="H14" s="83">
        <f t="shared" si="2"/>
        <v>27</v>
      </c>
      <c r="I14" s="105">
        <f>H14+'29.08'!I14</f>
        <v>2784</v>
      </c>
      <c r="J14" s="16">
        <v>7</v>
      </c>
      <c r="K14" s="16">
        <v>3</v>
      </c>
      <c r="L14" s="16">
        <v>0</v>
      </c>
      <c r="M14" s="17">
        <f t="shared" si="1"/>
        <v>2553</v>
      </c>
      <c r="N14" s="86">
        <v>224</v>
      </c>
      <c r="O14" s="3"/>
      <c r="P14" s="3"/>
      <c r="Q14" s="3"/>
      <c r="R14" s="3"/>
    </row>
    <row r="15" spans="1:20" ht="17.399999999999999" x14ac:dyDescent="0.3">
      <c r="A15" s="1">
        <f t="shared" si="0"/>
        <v>43707</v>
      </c>
      <c r="B15" s="2" t="s">
        <v>19</v>
      </c>
      <c r="C15" s="15">
        <v>5</v>
      </c>
      <c r="D15" s="59" t="s">
        <v>20</v>
      </c>
      <c r="E15" s="16">
        <v>24</v>
      </c>
      <c r="F15" s="16">
        <v>0</v>
      </c>
      <c r="G15" s="16">
        <v>0</v>
      </c>
      <c r="H15" s="83">
        <f t="shared" si="2"/>
        <v>24</v>
      </c>
      <c r="I15" s="105">
        <f>H15+'29.08'!I15</f>
        <v>1140</v>
      </c>
      <c r="J15" s="16">
        <v>3</v>
      </c>
      <c r="K15" s="16">
        <v>0</v>
      </c>
      <c r="L15" s="16">
        <v>0</v>
      </c>
      <c r="M15" s="17">
        <f t="shared" si="1"/>
        <v>1027</v>
      </c>
      <c r="N15" s="86">
        <v>110</v>
      </c>
      <c r="O15" s="3"/>
      <c r="P15" s="3"/>
      <c r="Q15" s="3"/>
      <c r="R15" s="3"/>
    </row>
    <row r="16" spans="1:20" ht="17.399999999999999" x14ac:dyDescent="0.3">
      <c r="A16" s="1">
        <f t="shared" si="0"/>
        <v>43707</v>
      </c>
      <c r="B16" s="2" t="s">
        <v>21</v>
      </c>
      <c r="C16" s="15">
        <v>6</v>
      </c>
      <c r="D16" s="61" t="s">
        <v>22</v>
      </c>
      <c r="E16" s="16">
        <v>10</v>
      </c>
      <c r="F16" s="16">
        <v>0</v>
      </c>
      <c r="G16" s="16">
        <v>0</v>
      </c>
      <c r="H16" s="83">
        <f t="shared" si="2"/>
        <v>10</v>
      </c>
      <c r="I16" s="105">
        <f>H16+'29.08'!I16</f>
        <v>907</v>
      </c>
      <c r="J16" s="16"/>
      <c r="K16" s="16"/>
      <c r="L16" s="16">
        <v>0</v>
      </c>
      <c r="M16" s="17">
        <f t="shared" si="1"/>
        <v>862</v>
      </c>
      <c r="N16" s="86">
        <v>45</v>
      </c>
      <c r="O16" s="3"/>
      <c r="P16" s="3"/>
      <c r="Q16" s="3"/>
      <c r="R16" s="3"/>
    </row>
    <row r="17" spans="1:18" x14ac:dyDescent="0.3">
      <c r="A17" s="1">
        <f t="shared" si="0"/>
        <v>43707</v>
      </c>
      <c r="B17" s="2" t="s">
        <v>23</v>
      </c>
      <c r="C17" s="15">
        <v>7</v>
      </c>
      <c r="D17" s="61" t="s">
        <v>24</v>
      </c>
      <c r="E17" s="16">
        <v>44</v>
      </c>
      <c r="F17" s="16">
        <v>0</v>
      </c>
      <c r="G17" s="16">
        <v>0</v>
      </c>
      <c r="H17" s="83">
        <f t="shared" si="2"/>
        <v>44</v>
      </c>
      <c r="I17" s="105">
        <f>H17+'29.08'!I17</f>
        <v>3079</v>
      </c>
      <c r="J17" s="16">
        <v>15</v>
      </c>
      <c r="K17" s="16">
        <v>3</v>
      </c>
      <c r="L17" s="16">
        <v>1</v>
      </c>
      <c r="M17" s="17">
        <f t="shared" si="1"/>
        <v>2796</v>
      </c>
      <c r="N17" s="86">
        <v>268</v>
      </c>
      <c r="O17" s="3"/>
      <c r="P17" s="3"/>
      <c r="Q17" s="3"/>
      <c r="R17" s="3"/>
    </row>
    <row r="18" spans="1:18" ht="17.399999999999999" x14ac:dyDescent="0.3">
      <c r="A18" s="1">
        <f t="shared" si="0"/>
        <v>43707</v>
      </c>
      <c r="B18" s="2" t="s">
        <v>25</v>
      </c>
      <c r="C18" s="15">
        <v>8</v>
      </c>
      <c r="D18" s="61" t="s">
        <v>26</v>
      </c>
      <c r="E18" s="16">
        <v>2</v>
      </c>
      <c r="F18" s="16">
        <v>0</v>
      </c>
      <c r="G18" s="16">
        <v>0</v>
      </c>
      <c r="H18" s="83">
        <f t="shared" si="2"/>
        <v>2</v>
      </c>
      <c r="I18" s="105">
        <f>H18+'29.08'!I18</f>
        <v>331</v>
      </c>
      <c r="J18" s="16"/>
      <c r="K18" s="16"/>
      <c r="L18" s="16">
        <v>0</v>
      </c>
      <c r="M18" s="17">
        <f t="shared" si="1"/>
        <v>314</v>
      </c>
      <c r="N18" s="86">
        <v>17</v>
      </c>
      <c r="O18" s="3"/>
      <c r="P18" s="3"/>
      <c r="Q18" s="3"/>
      <c r="R18" s="3"/>
    </row>
    <row r="19" spans="1:18" x14ac:dyDescent="0.3">
      <c r="A19" s="1">
        <f t="shared" si="0"/>
        <v>43707</v>
      </c>
      <c r="B19" s="2" t="s">
        <v>27</v>
      </c>
      <c r="C19" s="15">
        <v>9</v>
      </c>
      <c r="D19" s="61" t="s">
        <v>28</v>
      </c>
      <c r="E19" s="16">
        <v>11</v>
      </c>
      <c r="F19" s="16">
        <v>0</v>
      </c>
      <c r="G19" s="16">
        <v>0</v>
      </c>
      <c r="H19" s="83">
        <f t="shared" si="2"/>
        <v>11</v>
      </c>
      <c r="I19" s="105">
        <f>H19+'29.08'!I19</f>
        <v>1451</v>
      </c>
      <c r="J19" s="16"/>
      <c r="K19" s="16"/>
      <c r="L19" s="16">
        <v>0</v>
      </c>
      <c r="M19" s="17">
        <f t="shared" si="1"/>
        <v>1377</v>
      </c>
      <c r="N19" s="86">
        <v>74</v>
      </c>
      <c r="O19" s="3"/>
      <c r="P19" s="3"/>
      <c r="Q19" s="3"/>
      <c r="R19" s="3"/>
    </row>
    <row r="20" spans="1:18" x14ac:dyDescent="0.3">
      <c r="A20" s="1">
        <f t="shared" si="0"/>
        <v>43707</v>
      </c>
      <c r="B20" s="2" t="s">
        <v>29</v>
      </c>
      <c r="C20" s="15">
        <v>10</v>
      </c>
      <c r="D20" s="59" t="s">
        <v>30</v>
      </c>
      <c r="E20" s="16">
        <v>43</v>
      </c>
      <c r="F20" s="16">
        <v>0</v>
      </c>
      <c r="G20" s="16">
        <v>0</v>
      </c>
      <c r="H20" s="83">
        <f t="shared" si="2"/>
        <v>43</v>
      </c>
      <c r="I20" s="105">
        <f>H20+'29.08'!I20</f>
        <v>2356</v>
      </c>
      <c r="J20" s="16">
        <v>2</v>
      </c>
      <c r="K20" s="16">
        <v>2</v>
      </c>
      <c r="L20" s="16">
        <v>2</v>
      </c>
      <c r="M20" s="17">
        <f t="shared" si="1"/>
        <v>2164</v>
      </c>
      <c r="N20" s="86">
        <v>190</v>
      </c>
      <c r="O20" s="3"/>
      <c r="P20" s="3"/>
      <c r="Q20" s="3"/>
      <c r="R20" s="3"/>
    </row>
    <row r="21" spans="1:18" ht="22.2" customHeight="1" x14ac:dyDescent="0.3">
      <c r="A21" s="1">
        <f t="shared" si="0"/>
        <v>43707</v>
      </c>
      <c r="B21" s="2" t="s">
        <v>115</v>
      </c>
      <c r="C21" s="15">
        <v>11</v>
      </c>
      <c r="D21" s="50" t="s">
        <v>116</v>
      </c>
      <c r="E21" s="16">
        <v>5</v>
      </c>
      <c r="F21" s="16">
        <v>0</v>
      </c>
      <c r="G21" s="16">
        <v>0</v>
      </c>
      <c r="H21" s="88">
        <f t="shared" si="2"/>
        <v>5</v>
      </c>
      <c r="I21" s="105">
        <f>H21+'29.08'!I21</f>
        <v>214</v>
      </c>
      <c r="J21" s="16"/>
      <c r="K21" s="16"/>
      <c r="L21" s="16"/>
      <c r="M21" s="17">
        <f t="shared" si="1"/>
        <v>201</v>
      </c>
      <c r="N21" s="86">
        <v>13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6">
        <v>3</v>
      </c>
      <c r="F22" s="16">
        <v>0</v>
      </c>
      <c r="G22" s="16">
        <v>0</v>
      </c>
      <c r="H22" s="88">
        <f t="shared" si="2"/>
        <v>3</v>
      </c>
      <c r="I22" s="105">
        <f>H22+'29.08'!I22</f>
        <v>61</v>
      </c>
      <c r="J22" s="16"/>
      <c r="K22" s="16"/>
      <c r="L22" s="16"/>
      <c r="M22" s="17">
        <f t="shared" si="1"/>
        <v>52</v>
      </c>
      <c r="N22" s="86">
        <v>9</v>
      </c>
      <c r="O22" s="3"/>
      <c r="P22" s="3"/>
      <c r="Q22" s="3"/>
      <c r="R22" s="3"/>
    </row>
    <row r="23" spans="1:18" hidden="1" x14ac:dyDescent="0.3">
      <c r="A23" s="1">
        <f>$N$3</f>
        <v>43707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330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330</v>
      </c>
      <c r="I24" s="94">
        <f t="shared" si="3"/>
        <v>23185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21280</v>
      </c>
      <c r="N24" s="96">
        <f t="shared" si="3"/>
        <v>1843</v>
      </c>
      <c r="O24" s="3"/>
      <c r="P24" s="3"/>
      <c r="Q24" s="3"/>
      <c r="R24" s="3"/>
    </row>
    <row r="25" spans="1:18" x14ac:dyDescent="0.3">
      <c r="A25" s="1">
        <f t="shared" ref="A25:A88" si="4">$N$3</f>
        <v>43707</v>
      </c>
      <c r="B25" s="2">
        <v>1</v>
      </c>
      <c r="C25" s="78"/>
      <c r="D25" s="79" t="s">
        <v>119</v>
      </c>
      <c r="E25" s="97">
        <f>E75</f>
        <v>134</v>
      </c>
      <c r="F25" s="98">
        <f t="shared" ref="F25:N25" si="5">F75</f>
        <v>1</v>
      </c>
      <c r="G25" s="98">
        <f t="shared" si="5"/>
        <v>0</v>
      </c>
      <c r="H25" s="99">
        <f t="shared" si="5"/>
        <v>135</v>
      </c>
      <c r="I25" s="97">
        <f t="shared" si="5"/>
        <v>17159</v>
      </c>
      <c r="J25" s="98">
        <f t="shared" si="5"/>
        <v>84</v>
      </c>
      <c r="K25" s="98">
        <f t="shared" si="5"/>
        <v>58</v>
      </c>
      <c r="L25" s="100">
        <f t="shared" si="5"/>
        <v>39</v>
      </c>
      <c r="M25" s="101">
        <f t="shared" si="5"/>
        <v>16308</v>
      </c>
      <c r="N25" s="102">
        <f t="shared" si="5"/>
        <v>767</v>
      </c>
      <c r="O25" s="3"/>
      <c r="P25" s="3"/>
      <c r="Q25" s="3"/>
      <c r="R25" s="3"/>
    </row>
    <row r="26" spans="1:18" x14ac:dyDescent="0.3">
      <c r="A26" s="1">
        <f t="shared" si="4"/>
        <v>43707</v>
      </c>
      <c r="B26" s="2">
        <v>1</v>
      </c>
      <c r="C26" s="78"/>
      <c r="D26" s="79" t="s">
        <v>154</v>
      </c>
      <c r="E26" s="97">
        <f>E24+E25</f>
        <v>464</v>
      </c>
      <c r="F26" s="98">
        <f t="shared" ref="F26:N26" si="6">F24+F25</f>
        <v>1</v>
      </c>
      <c r="G26" s="98">
        <f t="shared" si="6"/>
        <v>0</v>
      </c>
      <c r="H26" s="99">
        <f t="shared" si="6"/>
        <v>465</v>
      </c>
      <c r="I26" s="97">
        <f t="shared" si="6"/>
        <v>40344</v>
      </c>
      <c r="J26" s="98">
        <f t="shared" si="6"/>
        <v>146</v>
      </c>
      <c r="K26" s="98">
        <f t="shared" si="6"/>
        <v>78</v>
      </c>
      <c r="L26" s="100">
        <f t="shared" si="6"/>
        <v>49</v>
      </c>
      <c r="M26" s="101">
        <f t="shared" si="6"/>
        <v>37588</v>
      </c>
      <c r="N26" s="102">
        <f t="shared" si="6"/>
        <v>2610</v>
      </c>
      <c r="O26" s="3"/>
      <c r="P26" s="67"/>
      <c r="Q26" s="3"/>
      <c r="R26" s="3"/>
    </row>
    <row r="27" spans="1:18" x14ac:dyDescent="0.3">
      <c r="A27" s="1">
        <f t="shared" si="4"/>
        <v>43707</v>
      </c>
      <c r="B27" s="2">
        <v>1</v>
      </c>
      <c r="C27" s="80"/>
      <c r="D27" s="81" t="s">
        <v>120</v>
      </c>
      <c r="E27" s="97">
        <f>SUM(E28:E35)</f>
        <v>560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560</v>
      </c>
      <c r="I27" s="97">
        <f t="shared" si="7"/>
        <v>29091</v>
      </c>
      <c r="J27" s="98">
        <f t="shared" si="7"/>
        <v>34</v>
      </c>
      <c r="K27" s="98">
        <f t="shared" si="7"/>
        <v>10</v>
      </c>
      <c r="L27" s="100">
        <f t="shared" si="7"/>
        <v>3</v>
      </c>
      <c r="M27" s="101">
        <f t="shared" si="7"/>
        <v>26970</v>
      </c>
      <c r="N27" s="102">
        <f t="shared" si="7"/>
        <v>2087</v>
      </c>
      <c r="O27" s="3"/>
      <c r="P27" s="3"/>
      <c r="Q27" s="3"/>
      <c r="R27" s="3"/>
    </row>
    <row r="28" spans="1:18" x14ac:dyDescent="0.3">
      <c r="A28" s="1">
        <f t="shared" si="4"/>
        <v>43707</v>
      </c>
      <c r="B28" s="2" t="s">
        <v>31</v>
      </c>
      <c r="C28" s="12">
        <v>1</v>
      </c>
      <c r="D28" s="48" t="s">
        <v>32</v>
      </c>
      <c r="E28" s="13">
        <v>131</v>
      </c>
      <c r="F28" s="13">
        <v>0</v>
      </c>
      <c r="G28" s="13">
        <v>0</v>
      </c>
      <c r="H28" s="82">
        <f t="shared" ref="H28:H35" si="8">SUM(E28:G28)</f>
        <v>131</v>
      </c>
      <c r="I28" s="104">
        <f>H28+'29.08'!I28</f>
        <v>7511</v>
      </c>
      <c r="J28" s="13">
        <v>8</v>
      </c>
      <c r="K28" s="13">
        <v>1</v>
      </c>
      <c r="L28" s="13">
        <v>1</v>
      </c>
      <c r="M28" s="14">
        <f t="shared" ref="M28:M35" si="9">I28-N28-J28</f>
        <v>7055</v>
      </c>
      <c r="N28" s="85">
        <v>448</v>
      </c>
      <c r="O28" s="3"/>
      <c r="P28" s="3"/>
      <c r="Q28" s="3"/>
      <c r="R28" s="3"/>
    </row>
    <row r="29" spans="1:18" x14ac:dyDescent="0.3">
      <c r="A29" s="1">
        <f t="shared" si="4"/>
        <v>43707</v>
      </c>
      <c r="B29" s="2" t="s">
        <v>33</v>
      </c>
      <c r="C29" s="15">
        <v>2</v>
      </c>
      <c r="D29" s="50" t="s">
        <v>156</v>
      </c>
      <c r="E29" s="16">
        <v>86</v>
      </c>
      <c r="F29" s="16">
        <v>0</v>
      </c>
      <c r="G29" s="16">
        <v>0</v>
      </c>
      <c r="H29" s="83">
        <f t="shared" si="8"/>
        <v>86</v>
      </c>
      <c r="I29" s="105">
        <f>H29+'29.08'!I29</f>
        <v>5267</v>
      </c>
      <c r="J29" s="16">
        <v>3</v>
      </c>
      <c r="K29" s="16">
        <v>1</v>
      </c>
      <c r="L29" s="16">
        <v>0</v>
      </c>
      <c r="M29" s="17">
        <f t="shared" si="9"/>
        <v>4908</v>
      </c>
      <c r="N29" s="86">
        <v>356</v>
      </c>
      <c r="O29" s="3"/>
      <c r="P29" s="3"/>
      <c r="Q29" s="3"/>
      <c r="R29" s="3"/>
    </row>
    <row r="30" spans="1:18" x14ac:dyDescent="0.3">
      <c r="A30" s="1">
        <f t="shared" si="4"/>
        <v>43707</v>
      </c>
      <c r="B30" s="2" t="s">
        <v>35</v>
      </c>
      <c r="C30" s="15">
        <v>3</v>
      </c>
      <c r="D30" s="50" t="s">
        <v>36</v>
      </c>
      <c r="E30" s="16">
        <v>160</v>
      </c>
      <c r="F30" s="16">
        <v>0</v>
      </c>
      <c r="G30" s="16">
        <v>0</v>
      </c>
      <c r="H30" s="83">
        <f t="shared" si="8"/>
        <v>160</v>
      </c>
      <c r="I30" s="105">
        <f>H30+'29.08'!I30</f>
        <v>4894</v>
      </c>
      <c r="J30" s="16">
        <v>8</v>
      </c>
      <c r="K30" s="16">
        <v>6</v>
      </c>
      <c r="L30" s="16">
        <v>2</v>
      </c>
      <c r="M30" s="17">
        <f t="shared" si="9"/>
        <v>4316</v>
      </c>
      <c r="N30" s="86">
        <v>570</v>
      </c>
      <c r="O30" s="3"/>
      <c r="P30" s="3"/>
      <c r="Q30" s="3"/>
      <c r="R30" s="3"/>
    </row>
    <row r="31" spans="1:18" x14ac:dyDescent="0.3">
      <c r="A31" s="1">
        <f t="shared" si="4"/>
        <v>43707</v>
      </c>
      <c r="B31" s="2" t="s">
        <v>37</v>
      </c>
      <c r="C31" s="15">
        <v>4</v>
      </c>
      <c r="D31" s="50" t="s">
        <v>38</v>
      </c>
      <c r="E31" s="16">
        <v>11</v>
      </c>
      <c r="F31" s="16">
        <v>0</v>
      </c>
      <c r="G31" s="16">
        <v>0</v>
      </c>
      <c r="H31" s="83">
        <f t="shared" si="8"/>
        <v>11</v>
      </c>
      <c r="I31" s="105">
        <f>H31+'29.08'!I31</f>
        <v>1661</v>
      </c>
      <c r="J31" s="16">
        <v>4</v>
      </c>
      <c r="K31" s="16">
        <v>0</v>
      </c>
      <c r="L31" s="16">
        <v>0</v>
      </c>
      <c r="M31" s="17">
        <f t="shared" si="9"/>
        <v>1604</v>
      </c>
      <c r="N31" s="86">
        <v>53</v>
      </c>
      <c r="O31" s="3"/>
      <c r="P31" s="3"/>
      <c r="Q31" s="3"/>
      <c r="R31" s="3"/>
    </row>
    <row r="32" spans="1:18" x14ac:dyDescent="0.3">
      <c r="A32" s="1">
        <f t="shared" si="4"/>
        <v>43707</v>
      </c>
      <c r="B32" s="2" t="s">
        <v>39</v>
      </c>
      <c r="C32" s="15">
        <v>5</v>
      </c>
      <c r="D32" s="50" t="s">
        <v>40</v>
      </c>
      <c r="E32" s="16">
        <v>60</v>
      </c>
      <c r="F32" s="16">
        <v>0</v>
      </c>
      <c r="G32" s="16">
        <v>0</v>
      </c>
      <c r="H32" s="83">
        <f t="shared" si="8"/>
        <v>60</v>
      </c>
      <c r="I32" s="105">
        <f>H32+'29.08'!I32</f>
        <v>3220</v>
      </c>
      <c r="J32" s="16">
        <v>3</v>
      </c>
      <c r="K32" s="16">
        <v>0</v>
      </c>
      <c r="L32" s="16">
        <v>0</v>
      </c>
      <c r="M32" s="17">
        <f t="shared" si="9"/>
        <v>3021</v>
      </c>
      <c r="N32" s="86">
        <v>196</v>
      </c>
      <c r="O32" s="3"/>
      <c r="P32" s="3"/>
      <c r="Q32" s="3"/>
      <c r="R32" s="3"/>
    </row>
    <row r="33" spans="1:18" x14ac:dyDescent="0.3">
      <c r="A33" s="1">
        <f t="shared" si="4"/>
        <v>43707</v>
      </c>
      <c r="B33" s="2" t="s">
        <v>41</v>
      </c>
      <c r="C33" s="15">
        <v>6</v>
      </c>
      <c r="D33" s="50" t="s">
        <v>42</v>
      </c>
      <c r="E33" s="16">
        <v>87</v>
      </c>
      <c r="F33" s="16">
        <v>0</v>
      </c>
      <c r="G33" s="16">
        <v>0</v>
      </c>
      <c r="H33" s="83">
        <f t="shared" si="8"/>
        <v>87</v>
      </c>
      <c r="I33" s="105">
        <f>H33+'29.08'!I33</f>
        <v>3986</v>
      </c>
      <c r="J33" s="16">
        <v>5</v>
      </c>
      <c r="K33" s="16">
        <v>2</v>
      </c>
      <c r="L33" s="16">
        <v>0</v>
      </c>
      <c r="M33" s="17">
        <f t="shared" si="9"/>
        <v>3662</v>
      </c>
      <c r="N33" s="86">
        <v>319</v>
      </c>
      <c r="O33" s="3"/>
      <c r="P33" s="3"/>
      <c r="Q33" s="3"/>
      <c r="R33" s="3"/>
    </row>
    <row r="34" spans="1:18" x14ac:dyDescent="0.3">
      <c r="A34" s="1">
        <f t="shared" si="4"/>
        <v>43707</v>
      </c>
      <c r="B34" s="2" t="s">
        <v>43</v>
      </c>
      <c r="C34" s="15">
        <v>7</v>
      </c>
      <c r="D34" s="50" t="s">
        <v>44</v>
      </c>
      <c r="E34" s="16">
        <v>5</v>
      </c>
      <c r="F34" s="16">
        <v>0</v>
      </c>
      <c r="G34" s="16">
        <v>0</v>
      </c>
      <c r="H34" s="83">
        <f t="shared" si="8"/>
        <v>5</v>
      </c>
      <c r="I34" s="105">
        <f>H34+'29.08'!I34</f>
        <v>755</v>
      </c>
      <c r="J34" s="16">
        <v>0</v>
      </c>
      <c r="K34" s="16">
        <v>0</v>
      </c>
      <c r="L34" s="16">
        <v>0</v>
      </c>
      <c r="M34" s="17">
        <f t="shared" si="9"/>
        <v>718</v>
      </c>
      <c r="N34" s="86">
        <v>37</v>
      </c>
      <c r="O34" s="3"/>
      <c r="P34" s="3"/>
      <c r="Q34" s="3"/>
      <c r="R34" s="3"/>
    </row>
    <row r="35" spans="1:18" x14ac:dyDescent="0.3">
      <c r="A35" s="1">
        <f t="shared" si="4"/>
        <v>43707</v>
      </c>
      <c r="B35" s="2" t="s">
        <v>45</v>
      </c>
      <c r="C35" s="20">
        <v>8</v>
      </c>
      <c r="D35" s="54" t="s">
        <v>46</v>
      </c>
      <c r="E35" s="18">
        <v>20</v>
      </c>
      <c r="F35" s="18">
        <v>0</v>
      </c>
      <c r="G35" s="18">
        <v>0</v>
      </c>
      <c r="H35" s="84">
        <f t="shared" si="8"/>
        <v>20</v>
      </c>
      <c r="I35" s="106">
        <f>H35+'29.08'!I35</f>
        <v>1797</v>
      </c>
      <c r="J35" s="18">
        <v>3</v>
      </c>
      <c r="K35" s="18">
        <v>0</v>
      </c>
      <c r="L35" s="18">
        <v>0</v>
      </c>
      <c r="M35" s="19">
        <f t="shared" si="9"/>
        <v>1686</v>
      </c>
      <c r="N35" s="87">
        <v>108</v>
      </c>
      <c r="O35" s="3"/>
      <c r="P35" s="3"/>
      <c r="Q35" s="3"/>
      <c r="R35" s="3"/>
    </row>
    <row r="36" spans="1:18" x14ac:dyDescent="0.3">
      <c r="A36" s="1">
        <f t="shared" si="4"/>
        <v>43707</v>
      </c>
      <c r="B36" s="2">
        <v>1</v>
      </c>
      <c r="C36" s="103"/>
      <c r="D36" s="22" t="s">
        <v>47</v>
      </c>
      <c r="E36" s="23">
        <f>SUM(E26:E27)</f>
        <v>1024</v>
      </c>
      <c r="F36" s="23">
        <f t="shared" ref="F36:N36" si="10">SUM(F26:F27)</f>
        <v>1</v>
      </c>
      <c r="G36" s="23">
        <f t="shared" si="10"/>
        <v>0</v>
      </c>
      <c r="H36" s="23">
        <f t="shared" si="10"/>
        <v>1025</v>
      </c>
      <c r="I36" s="23">
        <f t="shared" si="10"/>
        <v>69435</v>
      </c>
      <c r="J36" s="23">
        <f t="shared" si="10"/>
        <v>180</v>
      </c>
      <c r="K36" s="23">
        <f t="shared" si="10"/>
        <v>88</v>
      </c>
      <c r="L36" s="23">
        <f t="shared" si="10"/>
        <v>52</v>
      </c>
      <c r="M36" s="23">
        <f t="shared" si="10"/>
        <v>64558</v>
      </c>
      <c r="N36" s="23">
        <f t="shared" si="10"/>
        <v>4697</v>
      </c>
      <c r="O36" s="3"/>
      <c r="P36" s="3"/>
      <c r="Q36" s="3"/>
      <c r="R36" s="3"/>
    </row>
    <row r="37" spans="1:18" ht="21.6" customHeight="1" x14ac:dyDescent="0.3">
      <c r="A37" s="1">
        <f t="shared" si="4"/>
        <v>43707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43707</v>
      </c>
      <c r="B38" s="64">
        <v>1</v>
      </c>
      <c r="C38" s="69"/>
      <c r="D38" s="306" t="s">
        <v>162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43707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43707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43707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43707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43707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135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767</v>
      </c>
      <c r="O43" s="3"/>
      <c r="P43" s="3"/>
      <c r="Q43" s="3"/>
      <c r="R43" s="3"/>
    </row>
    <row r="44" spans="1:18" ht="58.2" customHeight="1" x14ac:dyDescent="0.3">
      <c r="A44" s="1">
        <f t="shared" si="4"/>
        <v>43707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74" t="s">
        <v>142</v>
      </c>
      <c r="I44" s="65" t="str">
        <f>"me©‡gvU fwZ© 
= "&amp;I75</f>
        <v>me©‡gvU fwZ© 
= 17159</v>
      </c>
      <c r="J44" s="65" t="str">
        <f>"ch©v‡jvPbvi Rb¨ †cÖwiZ g„„Zz¨ 
= "&amp;J75</f>
        <v>ch©v‡jvPbvi Rb¨ †cÖwiZ g„„Zz¨ 
= 84</v>
      </c>
      <c r="K44" s="65" t="str">
        <f>"ch©v‡jvPbv m¤úbœK…Z g„„Zz¨ 
= "&amp;K75</f>
        <v>ch©v‡jvPbv m¤úbœK…Z g„„Zz¨ 
= 58</v>
      </c>
      <c r="L44" s="65" t="str">
        <f>"wbwðZ g„„Zz¨ 
= "&amp;L75</f>
        <v>wbwðZ g„„Zz¨ 
= 39</v>
      </c>
      <c r="M44" s="65" t="str">
        <f>"QvocÎ cÖvß †ivMx
 = "&amp;M75</f>
        <v>QvocÎ cÖvß †ivMx
 = 16308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43707</v>
      </c>
      <c r="B45" s="2" t="s">
        <v>61</v>
      </c>
      <c r="C45" s="28">
        <v>1</v>
      </c>
      <c r="D45" s="48" t="s">
        <v>62</v>
      </c>
      <c r="E45" s="13">
        <v>11</v>
      </c>
      <c r="F45" s="13">
        <v>0</v>
      </c>
      <c r="G45" s="13">
        <v>0</v>
      </c>
      <c r="H45" s="82">
        <f t="shared" ref="H45:H74" si="11">SUM(E45:G45)</f>
        <v>11</v>
      </c>
      <c r="I45" s="104">
        <f>H45+'29.08'!I45</f>
        <v>1093</v>
      </c>
      <c r="J45" s="13">
        <v>3</v>
      </c>
      <c r="K45" s="13">
        <v>2</v>
      </c>
      <c r="L45" s="13">
        <v>1</v>
      </c>
      <c r="M45" s="14">
        <f t="shared" ref="M45:M74" si="12">I45-N45-J45</f>
        <v>1064</v>
      </c>
      <c r="N45" s="85">
        <v>26</v>
      </c>
      <c r="O45" s="3"/>
      <c r="P45" s="3"/>
      <c r="Q45" s="3"/>
      <c r="R45" s="3"/>
    </row>
    <row r="46" spans="1:18" ht="17.55" customHeight="1" x14ac:dyDescent="0.3">
      <c r="A46" s="1">
        <f t="shared" si="4"/>
        <v>43707</v>
      </c>
      <c r="B46" s="2" t="s">
        <v>15</v>
      </c>
      <c r="C46" s="33">
        <v>2</v>
      </c>
      <c r="D46" s="50" t="s">
        <v>16</v>
      </c>
      <c r="E46" s="16">
        <v>19</v>
      </c>
      <c r="F46" s="16">
        <v>0</v>
      </c>
      <c r="G46" s="16">
        <v>0</v>
      </c>
      <c r="H46" s="83">
        <f t="shared" si="11"/>
        <v>19</v>
      </c>
      <c r="I46" s="105">
        <f>H46+'29.08'!I46</f>
        <v>1620</v>
      </c>
      <c r="J46" s="16">
        <v>8</v>
      </c>
      <c r="K46" s="16">
        <v>2</v>
      </c>
      <c r="L46" s="16">
        <v>1</v>
      </c>
      <c r="M46" s="17">
        <f t="shared" si="12"/>
        <v>1530</v>
      </c>
      <c r="N46" s="86">
        <v>82</v>
      </c>
      <c r="O46" s="3"/>
      <c r="P46" s="3"/>
      <c r="Q46" s="3"/>
      <c r="R46" s="3"/>
    </row>
    <row r="47" spans="1:18" ht="17.55" customHeight="1" x14ac:dyDescent="0.3">
      <c r="A47" s="1">
        <f t="shared" si="4"/>
        <v>43707</v>
      </c>
      <c r="B47" s="2" t="s">
        <v>17</v>
      </c>
      <c r="C47" s="33">
        <v>3</v>
      </c>
      <c r="D47" s="50" t="s">
        <v>18</v>
      </c>
      <c r="E47" s="16">
        <v>1</v>
      </c>
      <c r="F47" s="16">
        <v>0</v>
      </c>
      <c r="G47" s="16">
        <v>0</v>
      </c>
      <c r="H47" s="83">
        <f t="shared" si="11"/>
        <v>1</v>
      </c>
      <c r="I47" s="105">
        <f>H47+'29.08'!I47</f>
        <v>573</v>
      </c>
      <c r="J47" s="16">
        <v>4</v>
      </c>
      <c r="K47" s="16">
        <v>2</v>
      </c>
      <c r="L47" s="16">
        <v>1</v>
      </c>
      <c r="M47" s="17">
        <f t="shared" si="12"/>
        <v>555</v>
      </c>
      <c r="N47" s="86">
        <v>14</v>
      </c>
      <c r="O47" s="3"/>
      <c r="P47" s="3"/>
      <c r="Q47" s="3"/>
      <c r="R47" s="3"/>
    </row>
    <row r="48" spans="1:18" ht="17.55" customHeight="1" x14ac:dyDescent="0.3">
      <c r="A48" s="1">
        <f t="shared" si="4"/>
        <v>43707</v>
      </c>
      <c r="B48" s="2" t="s">
        <v>63</v>
      </c>
      <c r="C48" s="33">
        <v>4</v>
      </c>
      <c r="D48" s="50" t="s">
        <v>64</v>
      </c>
      <c r="E48" s="16">
        <v>3</v>
      </c>
      <c r="F48" s="16">
        <v>0</v>
      </c>
      <c r="G48" s="16">
        <v>0</v>
      </c>
      <c r="H48" s="83">
        <f t="shared" si="11"/>
        <v>3</v>
      </c>
      <c r="I48" s="105">
        <f>H48+'29.08'!I48</f>
        <v>657</v>
      </c>
      <c r="J48" s="16">
        <v>7</v>
      </c>
      <c r="K48" s="16">
        <v>5</v>
      </c>
      <c r="L48" s="16">
        <v>3</v>
      </c>
      <c r="M48" s="17">
        <f t="shared" si="12"/>
        <v>627</v>
      </c>
      <c r="N48" s="86">
        <v>23</v>
      </c>
      <c r="O48" s="3"/>
      <c r="P48" s="3"/>
      <c r="Q48" s="3"/>
      <c r="R48" s="3"/>
    </row>
    <row r="49" spans="1:18" ht="17.55" customHeight="1" x14ac:dyDescent="0.3">
      <c r="A49" s="1">
        <f t="shared" si="4"/>
        <v>43707</v>
      </c>
      <c r="B49" s="2" t="s">
        <v>65</v>
      </c>
      <c r="C49" s="33">
        <v>5</v>
      </c>
      <c r="D49" s="50" t="s">
        <v>66</v>
      </c>
      <c r="E49" s="16">
        <v>6</v>
      </c>
      <c r="F49" s="16">
        <v>0</v>
      </c>
      <c r="G49" s="16">
        <v>0</v>
      </c>
      <c r="H49" s="83">
        <f t="shared" si="11"/>
        <v>6</v>
      </c>
      <c r="I49" s="105">
        <f>H49+'29.08'!I49</f>
        <v>812</v>
      </c>
      <c r="J49" s="16">
        <v>10</v>
      </c>
      <c r="K49" s="16">
        <v>10</v>
      </c>
      <c r="L49" s="16">
        <v>10</v>
      </c>
      <c r="M49" s="17">
        <f t="shared" si="12"/>
        <v>759</v>
      </c>
      <c r="N49" s="86">
        <v>43</v>
      </c>
      <c r="O49" s="3"/>
      <c r="P49" s="3"/>
      <c r="Q49" s="3"/>
      <c r="R49" s="3"/>
    </row>
    <row r="50" spans="1:18" ht="17.55" customHeight="1" x14ac:dyDescent="0.3">
      <c r="A50" s="1">
        <f t="shared" si="4"/>
        <v>43707</v>
      </c>
      <c r="B50" s="2" t="s">
        <v>67</v>
      </c>
      <c r="C50" s="33">
        <v>6</v>
      </c>
      <c r="D50" s="50" t="s">
        <v>68</v>
      </c>
      <c r="E50" s="16">
        <v>4</v>
      </c>
      <c r="F50" s="16">
        <v>0</v>
      </c>
      <c r="G50" s="16">
        <v>0</v>
      </c>
      <c r="H50" s="83">
        <f t="shared" si="11"/>
        <v>4</v>
      </c>
      <c r="I50" s="105">
        <f>H50+'29.08'!I50</f>
        <v>87</v>
      </c>
      <c r="J50" s="16"/>
      <c r="K50" s="16"/>
      <c r="L50" s="16">
        <v>0</v>
      </c>
      <c r="M50" s="17">
        <f t="shared" si="12"/>
        <v>80</v>
      </c>
      <c r="N50" s="86">
        <v>7</v>
      </c>
      <c r="O50" s="3"/>
      <c r="P50" s="3"/>
      <c r="Q50" s="3"/>
      <c r="R50" s="3"/>
    </row>
    <row r="51" spans="1:18" ht="17.55" customHeight="1" x14ac:dyDescent="0.3">
      <c r="A51" s="1">
        <f t="shared" si="4"/>
        <v>43707</v>
      </c>
      <c r="B51" s="2" t="s">
        <v>69</v>
      </c>
      <c r="C51" s="33">
        <v>7</v>
      </c>
      <c r="D51" s="50" t="s">
        <v>70</v>
      </c>
      <c r="E51" s="16">
        <v>1</v>
      </c>
      <c r="F51" s="16">
        <v>0</v>
      </c>
      <c r="G51" s="16">
        <v>0</v>
      </c>
      <c r="H51" s="83">
        <f t="shared" si="11"/>
        <v>1</v>
      </c>
      <c r="I51" s="105">
        <f>H51+'29.08'!I51</f>
        <v>261</v>
      </c>
      <c r="J51" s="16">
        <v>2</v>
      </c>
      <c r="K51" s="16">
        <v>2</v>
      </c>
      <c r="L51" s="16">
        <v>1</v>
      </c>
      <c r="M51" s="17">
        <f t="shared" si="12"/>
        <v>258</v>
      </c>
      <c r="N51" s="86">
        <v>1</v>
      </c>
      <c r="O51" s="3"/>
      <c r="P51" s="3"/>
      <c r="Q51" s="3"/>
      <c r="R51" s="3"/>
    </row>
    <row r="52" spans="1:18" ht="17.55" customHeight="1" x14ac:dyDescent="0.3">
      <c r="A52" s="1">
        <f t="shared" si="4"/>
        <v>43707</v>
      </c>
      <c r="B52" s="2" t="s">
        <v>71</v>
      </c>
      <c r="C52" s="33">
        <v>8</v>
      </c>
      <c r="D52" s="50" t="s">
        <v>72</v>
      </c>
      <c r="E52" s="16">
        <v>5</v>
      </c>
      <c r="F52" s="16">
        <v>0</v>
      </c>
      <c r="G52" s="16">
        <v>0</v>
      </c>
      <c r="H52" s="83">
        <f t="shared" si="11"/>
        <v>5</v>
      </c>
      <c r="I52" s="105">
        <f>H52+'29.08'!I52</f>
        <v>271</v>
      </c>
      <c r="J52" s="16">
        <v>1</v>
      </c>
      <c r="K52" s="16">
        <v>1</v>
      </c>
      <c r="L52" s="16">
        <v>1</v>
      </c>
      <c r="M52" s="17">
        <f t="shared" si="12"/>
        <v>234</v>
      </c>
      <c r="N52" s="86">
        <v>36</v>
      </c>
      <c r="O52" s="3"/>
      <c r="P52" s="3"/>
      <c r="Q52" s="3"/>
      <c r="R52" s="3"/>
    </row>
    <row r="53" spans="1:18" ht="17.55" customHeight="1" x14ac:dyDescent="0.3">
      <c r="A53" s="1">
        <f t="shared" si="4"/>
        <v>43707</v>
      </c>
      <c r="B53" s="2" t="s">
        <v>73</v>
      </c>
      <c r="C53" s="33">
        <v>9</v>
      </c>
      <c r="D53" s="50" t="s">
        <v>74</v>
      </c>
      <c r="E53" s="16">
        <v>2</v>
      </c>
      <c r="F53" s="16">
        <v>0</v>
      </c>
      <c r="G53" s="16">
        <v>0</v>
      </c>
      <c r="H53" s="83">
        <f t="shared" si="11"/>
        <v>2</v>
      </c>
      <c r="I53" s="105">
        <f>H53+'29.08'!I53</f>
        <v>200</v>
      </c>
      <c r="J53" s="16">
        <v>1</v>
      </c>
      <c r="K53" s="16">
        <v>1</v>
      </c>
      <c r="L53" s="16">
        <v>0</v>
      </c>
      <c r="M53" s="17">
        <f t="shared" si="12"/>
        <v>182</v>
      </c>
      <c r="N53" s="86">
        <v>17</v>
      </c>
      <c r="O53" s="3"/>
      <c r="P53" s="3"/>
      <c r="Q53" s="3"/>
      <c r="R53" s="3"/>
    </row>
    <row r="54" spans="1:18" ht="17.55" customHeight="1" x14ac:dyDescent="0.3">
      <c r="A54" s="1">
        <f t="shared" si="4"/>
        <v>43707</v>
      </c>
      <c r="B54" s="2" t="s">
        <v>75</v>
      </c>
      <c r="C54" s="33">
        <v>10</v>
      </c>
      <c r="D54" s="50" t="s">
        <v>76</v>
      </c>
      <c r="E54" s="16">
        <v>9</v>
      </c>
      <c r="F54" s="16">
        <v>1</v>
      </c>
      <c r="G54" s="16">
        <v>0</v>
      </c>
      <c r="H54" s="83">
        <f t="shared" si="11"/>
        <v>10</v>
      </c>
      <c r="I54" s="105">
        <f>H54+'29.08'!I54</f>
        <v>1478</v>
      </c>
      <c r="J54" s="16"/>
      <c r="K54" s="16"/>
      <c r="L54" s="16">
        <v>0</v>
      </c>
      <c r="M54" s="17">
        <f t="shared" si="12"/>
        <v>1435</v>
      </c>
      <c r="N54" s="86">
        <v>43</v>
      </c>
      <c r="O54" s="3"/>
      <c r="P54" s="3"/>
      <c r="Q54" s="3"/>
      <c r="R54" s="3"/>
    </row>
    <row r="55" spans="1:18" ht="17.55" customHeight="1" x14ac:dyDescent="0.3">
      <c r="A55" s="1">
        <f t="shared" si="4"/>
        <v>43707</v>
      </c>
      <c r="B55" s="2" t="s">
        <v>77</v>
      </c>
      <c r="C55" s="33">
        <v>11</v>
      </c>
      <c r="D55" s="52" t="s">
        <v>78</v>
      </c>
      <c r="E55" s="16">
        <v>2</v>
      </c>
      <c r="F55" s="16">
        <v>0</v>
      </c>
      <c r="G55" s="16">
        <v>0</v>
      </c>
      <c r="H55" s="83">
        <f t="shared" si="11"/>
        <v>2</v>
      </c>
      <c r="I55" s="105">
        <f>H55+'29.08'!I55</f>
        <v>195</v>
      </c>
      <c r="J55" s="16"/>
      <c r="K55" s="16"/>
      <c r="L55" s="16">
        <v>0</v>
      </c>
      <c r="M55" s="17">
        <f t="shared" si="12"/>
        <v>188</v>
      </c>
      <c r="N55" s="86">
        <v>7</v>
      </c>
      <c r="O55" s="3"/>
      <c r="P55" s="3"/>
      <c r="Q55" s="3"/>
      <c r="R55" s="3"/>
    </row>
    <row r="56" spans="1:18" ht="17.55" customHeight="1" x14ac:dyDescent="0.3">
      <c r="A56" s="1">
        <f t="shared" si="4"/>
        <v>43707</v>
      </c>
      <c r="B56" s="2" t="s">
        <v>79</v>
      </c>
      <c r="C56" s="33">
        <v>12</v>
      </c>
      <c r="D56" s="50" t="s">
        <v>80</v>
      </c>
      <c r="E56" s="16">
        <v>1</v>
      </c>
      <c r="F56" s="16">
        <v>0</v>
      </c>
      <c r="G56" s="16">
        <v>0</v>
      </c>
      <c r="H56" s="83">
        <f t="shared" si="11"/>
        <v>1</v>
      </c>
      <c r="I56" s="105">
        <f>H56+'29.08'!I56</f>
        <v>130</v>
      </c>
      <c r="J56" s="16"/>
      <c r="K56" s="16"/>
      <c r="L56" s="16">
        <v>0</v>
      </c>
      <c r="M56" s="17">
        <f t="shared" si="12"/>
        <v>124</v>
      </c>
      <c r="N56" s="86">
        <v>6</v>
      </c>
      <c r="O56" s="3"/>
      <c r="P56" s="3"/>
      <c r="Q56" s="3"/>
      <c r="R56" s="3"/>
    </row>
    <row r="57" spans="1:18" ht="17.55" customHeight="1" x14ac:dyDescent="0.3">
      <c r="A57" s="1">
        <f t="shared" si="4"/>
        <v>43707</v>
      </c>
      <c r="B57" s="2" t="s">
        <v>81</v>
      </c>
      <c r="C57" s="33">
        <v>13</v>
      </c>
      <c r="D57" s="50" t="s">
        <v>82</v>
      </c>
      <c r="E57" s="16">
        <v>3</v>
      </c>
      <c r="F57" s="16">
        <v>0</v>
      </c>
      <c r="G57" s="16">
        <v>0</v>
      </c>
      <c r="H57" s="83">
        <f t="shared" si="11"/>
        <v>3</v>
      </c>
      <c r="I57" s="105">
        <f>H57+'29.08'!I57</f>
        <v>584</v>
      </c>
      <c r="J57" s="16">
        <v>3</v>
      </c>
      <c r="K57" s="16">
        <v>2</v>
      </c>
      <c r="L57" s="16">
        <v>0</v>
      </c>
      <c r="M57" s="17">
        <f t="shared" si="12"/>
        <v>560</v>
      </c>
      <c r="N57" s="86">
        <v>21</v>
      </c>
      <c r="O57" s="3"/>
      <c r="P57" s="3"/>
      <c r="Q57" s="3"/>
      <c r="R57" s="3"/>
    </row>
    <row r="58" spans="1:18" ht="17.55" customHeight="1" x14ac:dyDescent="0.3">
      <c r="A58" s="1">
        <f t="shared" si="4"/>
        <v>43707</v>
      </c>
      <c r="B58" s="2" t="s">
        <v>83</v>
      </c>
      <c r="C58" s="33">
        <v>14</v>
      </c>
      <c r="D58" s="50" t="s">
        <v>84</v>
      </c>
      <c r="E58" s="16">
        <v>6</v>
      </c>
      <c r="F58" s="16">
        <v>0</v>
      </c>
      <c r="G58" s="16">
        <v>0</v>
      </c>
      <c r="H58" s="83">
        <f t="shared" si="11"/>
        <v>6</v>
      </c>
      <c r="I58" s="105">
        <f>H58+'29.08'!I58</f>
        <v>1184</v>
      </c>
      <c r="J58" s="16">
        <v>5</v>
      </c>
      <c r="K58" s="16">
        <v>3</v>
      </c>
      <c r="L58" s="16">
        <v>2</v>
      </c>
      <c r="M58" s="17">
        <f t="shared" si="12"/>
        <v>1127</v>
      </c>
      <c r="N58" s="86">
        <v>52</v>
      </c>
      <c r="O58" s="3"/>
      <c r="P58" s="3"/>
      <c r="Q58" s="3"/>
      <c r="R58" s="3"/>
    </row>
    <row r="59" spans="1:18" ht="17.55" customHeight="1" x14ac:dyDescent="0.3">
      <c r="A59" s="1">
        <f t="shared" si="4"/>
        <v>43707</v>
      </c>
      <c r="B59" s="2" t="s">
        <v>85</v>
      </c>
      <c r="C59" s="33">
        <v>15</v>
      </c>
      <c r="D59" s="50" t="s">
        <v>86</v>
      </c>
      <c r="E59" s="16">
        <v>0</v>
      </c>
      <c r="F59" s="16">
        <v>0</v>
      </c>
      <c r="G59" s="16">
        <v>0</v>
      </c>
      <c r="H59" s="83">
        <f t="shared" si="11"/>
        <v>0</v>
      </c>
      <c r="I59" s="105">
        <f>H59+'29.08'!I59</f>
        <v>674</v>
      </c>
      <c r="J59" s="16">
        <v>7</v>
      </c>
      <c r="K59" s="16">
        <v>5</v>
      </c>
      <c r="L59" s="16">
        <v>5</v>
      </c>
      <c r="M59" s="17">
        <f t="shared" si="12"/>
        <v>647</v>
      </c>
      <c r="N59" s="86">
        <v>20</v>
      </c>
      <c r="O59" s="3"/>
      <c r="P59" s="3"/>
      <c r="Q59" s="3"/>
      <c r="R59" s="3"/>
    </row>
    <row r="60" spans="1:18" ht="17.55" customHeight="1" x14ac:dyDescent="0.3">
      <c r="A60" s="1">
        <f t="shared" si="4"/>
        <v>43707</v>
      </c>
      <c r="B60" s="2" t="s">
        <v>87</v>
      </c>
      <c r="C60" s="33">
        <v>16</v>
      </c>
      <c r="D60" s="50" t="s">
        <v>88</v>
      </c>
      <c r="E60" s="16">
        <v>0</v>
      </c>
      <c r="F60" s="16">
        <v>0</v>
      </c>
      <c r="G60" s="16">
        <v>0</v>
      </c>
      <c r="H60" s="83">
        <f t="shared" si="11"/>
        <v>0</v>
      </c>
      <c r="I60" s="105">
        <f>H60+'29.08'!I60</f>
        <v>309</v>
      </c>
      <c r="J60" s="16"/>
      <c r="K60" s="16"/>
      <c r="L60" s="16">
        <v>0</v>
      </c>
      <c r="M60" s="17">
        <f t="shared" si="12"/>
        <v>300</v>
      </c>
      <c r="N60" s="86">
        <v>9</v>
      </c>
      <c r="O60" s="3"/>
      <c r="P60" s="3"/>
      <c r="Q60" s="3"/>
      <c r="R60" s="3"/>
    </row>
    <row r="61" spans="1:18" ht="17.55" customHeight="1" x14ac:dyDescent="0.3">
      <c r="A61" s="1">
        <f t="shared" si="4"/>
        <v>43707</v>
      </c>
      <c r="B61" s="2" t="s">
        <v>89</v>
      </c>
      <c r="C61" s="33">
        <v>17</v>
      </c>
      <c r="D61" s="52" t="s">
        <v>90</v>
      </c>
      <c r="E61" s="16">
        <v>3</v>
      </c>
      <c r="F61" s="16">
        <v>0</v>
      </c>
      <c r="G61" s="16">
        <v>0</v>
      </c>
      <c r="H61" s="83">
        <f t="shared" si="11"/>
        <v>3</v>
      </c>
      <c r="I61" s="105">
        <f>H61+'29.08'!I61</f>
        <v>391</v>
      </c>
      <c r="J61" s="16"/>
      <c r="K61" s="16"/>
      <c r="L61" s="16">
        <v>0</v>
      </c>
      <c r="M61" s="17">
        <f t="shared" si="12"/>
        <v>372</v>
      </c>
      <c r="N61" s="86">
        <v>19</v>
      </c>
      <c r="O61" s="3"/>
      <c r="P61" s="3"/>
      <c r="Q61" s="3"/>
      <c r="R61" s="3"/>
    </row>
    <row r="62" spans="1:18" ht="17.55" customHeight="1" x14ac:dyDescent="0.3">
      <c r="A62" s="1">
        <f t="shared" si="4"/>
        <v>43707</v>
      </c>
      <c r="B62" s="2" t="s">
        <v>91</v>
      </c>
      <c r="C62" s="33">
        <v>18</v>
      </c>
      <c r="D62" s="50" t="s">
        <v>92</v>
      </c>
      <c r="E62" s="16">
        <v>4</v>
      </c>
      <c r="F62" s="16">
        <v>0</v>
      </c>
      <c r="G62" s="16">
        <v>0</v>
      </c>
      <c r="H62" s="83">
        <f t="shared" si="11"/>
        <v>4</v>
      </c>
      <c r="I62" s="105">
        <f>H62+'29.08'!I62</f>
        <v>775</v>
      </c>
      <c r="J62" s="16"/>
      <c r="K62" s="16"/>
      <c r="L62" s="16">
        <v>0</v>
      </c>
      <c r="M62" s="17">
        <f t="shared" si="12"/>
        <v>742</v>
      </c>
      <c r="N62" s="86">
        <v>33</v>
      </c>
      <c r="O62" s="3"/>
      <c r="P62" s="3"/>
      <c r="Q62" s="3"/>
      <c r="R62" s="3"/>
    </row>
    <row r="63" spans="1:18" ht="17.55" customHeight="1" x14ac:dyDescent="0.3">
      <c r="A63" s="1">
        <f t="shared" si="4"/>
        <v>43707</v>
      </c>
      <c r="B63" s="2" t="s">
        <v>93</v>
      </c>
      <c r="C63" s="33">
        <v>19</v>
      </c>
      <c r="D63" s="50" t="s">
        <v>94</v>
      </c>
      <c r="E63" s="16">
        <v>6</v>
      </c>
      <c r="F63" s="16">
        <v>0</v>
      </c>
      <c r="G63" s="16">
        <v>0</v>
      </c>
      <c r="H63" s="83">
        <f t="shared" si="11"/>
        <v>6</v>
      </c>
      <c r="I63" s="105">
        <f>H63+'29.08'!I63</f>
        <v>702</v>
      </c>
      <c r="J63" s="16">
        <v>3</v>
      </c>
      <c r="K63" s="16">
        <v>2</v>
      </c>
      <c r="L63" s="16">
        <v>2</v>
      </c>
      <c r="M63" s="17">
        <f t="shared" si="12"/>
        <v>659</v>
      </c>
      <c r="N63" s="86">
        <v>40</v>
      </c>
      <c r="O63" s="3"/>
      <c r="P63" s="3"/>
      <c r="Q63" s="3"/>
      <c r="R63" s="3"/>
    </row>
    <row r="64" spans="1:18" ht="17.55" customHeight="1" x14ac:dyDescent="0.3">
      <c r="A64" s="1">
        <f t="shared" si="4"/>
        <v>43707</v>
      </c>
      <c r="B64" s="2" t="s">
        <v>95</v>
      </c>
      <c r="C64" s="33">
        <v>20</v>
      </c>
      <c r="D64" s="50" t="s">
        <v>96</v>
      </c>
      <c r="E64" s="16">
        <v>8</v>
      </c>
      <c r="F64" s="16">
        <v>0</v>
      </c>
      <c r="G64" s="16">
        <v>0</v>
      </c>
      <c r="H64" s="83">
        <f t="shared" si="11"/>
        <v>8</v>
      </c>
      <c r="I64" s="105">
        <f>H64+'29.08'!I64</f>
        <v>853</v>
      </c>
      <c r="J64" s="16"/>
      <c r="K64" s="16"/>
      <c r="L64" s="16">
        <v>0</v>
      </c>
      <c r="M64" s="17">
        <f t="shared" si="12"/>
        <v>800</v>
      </c>
      <c r="N64" s="86">
        <v>53</v>
      </c>
      <c r="O64" s="3"/>
      <c r="P64" s="3"/>
      <c r="Q64" s="3"/>
      <c r="R64" s="3"/>
    </row>
    <row r="65" spans="1:18" ht="17.55" customHeight="1" x14ac:dyDescent="0.3">
      <c r="A65" s="1">
        <f t="shared" si="4"/>
        <v>43707</v>
      </c>
      <c r="B65" s="2" t="s">
        <v>97</v>
      </c>
      <c r="C65" s="33">
        <v>21</v>
      </c>
      <c r="D65" s="50" t="s">
        <v>98</v>
      </c>
      <c r="E65" s="16">
        <v>3</v>
      </c>
      <c r="F65" s="16">
        <v>0</v>
      </c>
      <c r="G65" s="16">
        <v>0</v>
      </c>
      <c r="H65" s="83">
        <f t="shared" si="11"/>
        <v>3</v>
      </c>
      <c r="I65" s="105">
        <f>H65+'29.08'!I65</f>
        <v>441</v>
      </c>
      <c r="J65" s="16">
        <v>3</v>
      </c>
      <c r="K65" s="16">
        <v>3</v>
      </c>
      <c r="L65" s="16">
        <v>3</v>
      </c>
      <c r="M65" s="17">
        <f t="shared" si="12"/>
        <v>410</v>
      </c>
      <c r="N65" s="86">
        <v>28</v>
      </c>
      <c r="O65" s="3"/>
      <c r="P65" s="3"/>
      <c r="Q65" s="3"/>
      <c r="R65" s="3"/>
    </row>
    <row r="66" spans="1:18" ht="17.55" customHeight="1" x14ac:dyDescent="0.3">
      <c r="A66" s="1">
        <f t="shared" si="4"/>
        <v>43707</v>
      </c>
      <c r="B66" s="2" t="s">
        <v>99</v>
      </c>
      <c r="C66" s="33">
        <v>22</v>
      </c>
      <c r="D66" s="50" t="s">
        <v>100</v>
      </c>
      <c r="E66" s="16">
        <v>0</v>
      </c>
      <c r="F66" s="16">
        <v>0</v>
      </c>
      <c r="G66" s="16">
        <v>0</v>
      </c>
      <c r="H66" s="83">
        <f t="shared" si="11"/>
        <v>0</v>
      </c>
      <c r="I66" s="105">
        <f>H66+'29.08'!I66</f>
        <v>299</v>
      </c>
      <c r="J66" s="16">
        <v>6</v>
      </c>
      <c r="K66" s="16">
        <v>5</v>
      </c>
      <c r="L66" s="16">
        <v>3</v>
      </c>
      <c r="M66" s="17">
        <f t="shared" si="12"/>
        <v>292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43707</v>
      </c>
      <c r="B67" s="2" t="s">
        <v>101</v>
      </c>
      <c r="C67" s="33">
        <v>23</v>
      </c>
      <c r="D67" s="50" t="s">
        <v>102</v>
      </c>
      <c r="E67" s="16">
        <v>8</v>
      </c>
      <c r="F67" s="16">
        <v>0</v>
      </c>
      <c r="G67" s="16">
        <v>0</v>
      </c>
      <c r="H67" s="83">
        <f t="shared" si="11"/>
        <v>8</v>
      </c>
      <c r="I67" s="105">
        <f>H67+'29.08'!I67</f>
        <v>610</v>
      </c>
      <c r="J67" s="16">
        <v>5</v>
      </c>
      <c r="K67" s="16">
        <v>4</v>
      </c>
      <c r="L67" s="16">
        <v>4</v>
      </c>
      <c r="M67" s="17">
        <f t="shared" si="12"/>
        <v>562</v>
      </c>
      <c r="N67" s="86">
        <v>43</v>
      </c>
      <c r="O67" s="3"/>
      <c r="P67" s="3"/>
      <c r="Q67" s="3"/>
      <c r="R67" s="3"/>
    </row>
    <row r="68" spans="1:18" ht="17.55" customHeight="1" x14ac:dyDescent="0.3">
      <c r="A68" s="1">
        <f t="shared" si="4"/>
        <v>43707</v>
      </c>
      <c r="B68" s="2" t="s">
        <v>103</v>
      </c>
      <c r="C68" s="33">
        <v>24</v>
      </c>
      <c r="D68" s="50" t="s">
        <v>104</v>
      </c>
      <c r="E68" s="16">
        <v>1</v>
      </c>
      <c r="F68" s="16">
        <v>0</v>
      </c>
      <c r="G68" s="16">
        <v>0</v>
      </c>
      <c r="H68" s="83">
        <f t="shared" si="11"/>
        <v>1</v>
      </c>
      <c r="I68" s="105">
        <f>H68+'29.08'!I68</f>
        <v>336</v>
      </c>
      <c r="J68" s="16">
        <v>2</v>
      </c>
      <c r="K68" s="16">
        <v>2</v>
      </c>
      <c r="L68" s="16">
        <v>0</v>
      </c>
      <c r="M68" s="17">
        <f t="shared" si="12"/>
        <v>323</v>
      </c>
      <c r="N68" s="86">
        <v>11</v>
      </c>
      <c r="O68" s="3"/>
      <c r="P68" s="3"/>
      <c r="Q68" s="3"/>
      <c r="R68" s="3"/>
    </row>
    <row r="69" spans="1:18" ht="17.55" customHeight="1" x14ac:dyDescent="0.3">
      <c r="A69" s="1">
        <f t="shared" si="4"/>
        <v>43707</v>
      </c>
      <c r="B69" s="2" t="s">
        <v>105</v>
      </c>
      <c r="C69" s="33">
        <v>25</v>
      </c>
      <c r="D69" s="50" t="s">
        <v>106</v>
      </c>
      <c r="E69" s="16">
        <v>9</v>
      </c>
      <c r="F69" s="16">
        <v>0</v>
      </c>
      <c r="G69" s="16">
        <v>0</v>
      </c>
      <c r="H69" s="83">
        <f t="shared" si="11"/>
        <v>9</v>
      </c>
      <c r="I69" s="105">
        <f>H69+'29.08'!I69</f>
        <v>653</v>
      </c>
      <c r="J69" s="16">
        <v>2</v>
      </c>
      <c r="K69" s="16">
        <v>1</v>
      </c>
      <c r="L69" s="16">
        <v>0</v>
      </c>
      <c r="M69" s="17">
        <f t="shared" si="12"/>
        <v>601</v>
      </c>
      <c r="N69" s="86">
        <v>50</v>
      </c>
      <c r="O69" s="3"/>
      <c r="P69" s="3"/>
      <c r="Q69" s="3"/>
      <c r="R69" s="3"/>
    </row>
    <row r="70" spans="1:18" ht="17.55" customHeight="1" x14ac:dyDescent="0.3">
      <c r="A70" s="1">
        <f t="shared" si="4"/>
        <v>43707</v>
      </c>
      <c r="B70" s="2" t="s">
        <v>107</v>
      </c>
      <c r="C70" s="33">
        <v>26</v>
      </c>
      <c r="D70" s="50" t="s">
        <v>108</v>
      </c>
      <c r="E70" s="16">
        <v>8</v>
      </c>
      <c r="F70" s="16">
        <v>0</v>
      </c>
      <c r="G70" s="16">
        <v>0</v>
      </c>
      <c r="H70" s="83">
        <f t="shared" si="11"/>
        <v>8</v>
      </c>
      <c r="I70" s="105">
        <f>H70+'29.08'!I70</f>
        <v>664</v>
      </c>
      <c r="J70" s="16">
        <v>2</v>
      </c>
      <c r="K70" s="16">
        <v>2</v>
      </c>
      <c r="L70" s="16">
        <v>0</v>
      </c>
      <c r="M70" s="17">
        <f t="shared" si="12"/>
        <v>636</v>
      </c>
      <c r="N70" s="86">
        <v>26</v>
      </c>
      <c r="O70" s="3"/>
      <c r="P70" s="3"/>
      <c r="Q70" s="3"/>
      <c r="R70" s="3"/>
    </row>
    <row r="71" spans="1:18" ht="17.55" customHeight="1" x14ac:dyDescent="0.3">
      <c r="A71" s="1">
        <f t="shared" si="4"/>
        <v>43707</v>
      </c>
      <c r="B71" s="2" t="s">
        <v>109</v>
      </c>
      <c r="C71" s="33">
        <v>27</v>
      </c>
      <c r="D71" s="50" t="s">
        <v>110</v>
      </c>
      <c r="E71" s="16">
        <v>8</v>
      </c>
      <c r="F71" s="16">
        <v>0</v>
      </c>
      <c r="G71" s="16">
        <v>0</v>
      </c>
      <c r="H71" s="83">
        <f t="shared" si="11"/>
        <v>8</v>
      </c>
      <c r="I71" s="105">
        <f>H71+'29.08'!I71</f>
        <v>711</v>
      </c>
      <c r="J71" s="16"/>
      <c r="K71" s="16"/>
      <c r="L71" s="16">
        <v>0</v>
      </c>
      <c r="M71" s="17">
        <f t="shared" si="12"/>
        <v>688</v>
      </c>
      <c r="N71" s="86">
        <v>23</v>
      </c>
      <c r="O71" s="3"/>
      <c r="P71" s="3"/>
      <c r="Q71" s="3"/>
      <c r="R71" s="3"/>
    </row>
    <row r="72" spans="1:18" ht="17.55" customHeight="1" x14ac:dyDescent="0.3">
      <c r="A72" s="1">
        <f t="shared" si="4"/>
        <v>43707</v>
      </c>
      <c r="B72" s="2" t="s">
        <v>111</v>
      </c>
      <c r="C72" s="33">
        <v>28</v>
      </c>
      <c r="D72" s="50" t="s">
        <v>112</v>
      </c>
      <c r="E72" s="16">
        <v>2</v>
      </c>
      <c r="F72" s="16">
        <v>0</v>
      </c>
      <c r="G72" s="16">
        <v>0</v>
      </c>
      <c r="H72" s="83">
        <f t="shared" si="11"/>
        <v>2</v>
      </c>
      <c r="I72" s="105">
        <f>H72+'29.08'!I72</f>
        <v>239</v>
      </c>
      <c r="J72" s="16"/>
      <c r="K72" s="16"/>
      <c r="L72" s="16">
        <v>0</v>
      </c>
      <c r="M72" s="17">
        <f t="shared" si="12"/>
        <v>224</v>
      </c>
      <c r="N72" s="86">
        <v>15</v>
      </c>
      <c r="O72" s="3"/>
      <c r="P72" s="3"/>
      <c r="Q72" s="3"/>
      <c r="R72" s="3"/>
    </row>
    <row r="73" spans="1:18" ht="17.55" customHeight="1" x14ac:dyDescent="0.3">
      <c r="A73" s="1">
        <f t="shared" si="4"/>
        <v>43707</v>
      </c>
      <c r="B73" s="2" t="s">
        <v>113</v>
      </c>
      <c r="C73" s="33">
        <v>29</v>
      </c>
      <c r="D73" s="50" t="s">
        <v>114</v>
      </c>
      <c r="E73" s="16">
        <v>1</v>
      </c>
      <c r="F73" s="16">
        <v>0</v>
      </c>
      <c r="G73" s="16">
        <v>0</v>
      </c>
      <c r="H73" s="83">
        <f t="shared" si="11"/>
        <v>1</v>
      </c>
      <c r="I73" s="105">
        <f>H73+'29.08'!I73</f>
        <v>350</v>
      </c>
      <c r="J73" s="16">
        <v>3</v>
      </c>
      <c r="K73" s="16">
        <v>1</v>
      </c>
      <c r="L73" s="16">
        <v>1</v>
      </c>
      <c r="M73" s="17">
        <f t="shared" si="12"/>
        <v>329</v>
      </c>
      <c r="N73" s="86">
        <v>18</v>
      </c>
      <c r="O73" s="3"/>
      <c r="P73" s="3"/>
      <c r="Q73" s="3"/>
      <c r="R73" s="3"/>
    </row>
    <row r="74" spans="1:18" ht="17.55" customHeight="1" x14ac:dyDescent="0.3">
      <c r="A74" s="1">
        <f t="shared" si="4"/>
        <v>43707</v>
      </c>
      <c r="B74" s="2" t="s">
        <v>123</v>
      </c>
      <c r="C74" s="53">
        <v>30</v>
      </c>
      <c r="D74" s="54" t="s">
        <v>124</v>
      </c>
      <c r="E74" s="18">
        <v>0</v>
      </c>
      <c r="F74" s="18">
        <v>0</v>
      </c>
      <c r="G74" s="18">
        <v>0</v>
      </c>
      <c r="H74" s="84">
        <f t="shared" si="11"/>
        <v>0</v>
      </c>
      <c r="I74" s="106">
        <f>H74+'29.08'!I74</f>
        <v>7</v>
      </c>
      <c r="J74" s="18">
        <v>7</v>
      </c>
      <c r="K74" s="18">
        <v>3</v>
      </c>
      <c r="L74" s="18">
        <v>1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43707</v>
      </c>
      <c r="B75" s="2">
        <v>1</v>
      </c>
      <c r="C75" s="29"/>
      <c r="D75" s="22" t="s">
        <v>117</v>
      </c>
      <c r="E75" s="23">
        <f>SUM(E45:E74)</f>
        <v>134</v>
      </c>
      <c r="F75" s="23">
        <f t="shared" ref="F75:N75" si="13">SUM(F45:F74)</f>
        <v>1</v>
      </c>
      <c r="G75" s="23">
        <f t="shared" si="13"/>
        <v>0</v>
      </c>
      <c r="H75" s="23">
        <f t="shared" si="13"/>
        <v>135</v>
      </c>
      <c r="I75" s="23">
        <f t="shared" si="13"/>
        <v>17159</v>
      </c>
      <c r="J75" s="23">
        <f t="shared" si="13"/>
        <v>84</v>
      </c>
      <c r="K75" s="23">
        <f t="shared" si="13"/>
        <v>58</v>
      </c>
      <c r="L75" s="23">
        <f t="shared" si="13"/>
        <v>39</v>
      </c>
      <c r="M75" s="23">
        <f t="shared" si="13"/>
        <v>16308</v>
      </c>
      <c r="N75" s="23">
        <f t="shared" si="13"/>
        <v>767</v>
      </c>
      <c r="O75" s="3"/>
      <c r="P75" s="3"/>
      <c r="Q75" s="3"/>
      <c r="R75" s="3"/>
    </row>
    <row r="76" spans="1:18" ht="17.55" customHeight="1" x14ac:dyDescent="0.3">
      <c r="A76" s="1">
        <f t="shared" si="4"/>
        <v>43707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43707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43707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43707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43707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43707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43707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43707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43707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43707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43707</v>
      </c>
      <c r="B86" s="2">
        <v>1</v>
      </c>
      <c r="E86" s="30"/>
    </row>
    <row r="87" spans="1:14" x14ac:dyDescent="0.3">
      <c r="A87" s="1">
        <f t="shared" si="4"/>
        <v>43707</v>
      </c>
      <c r="B87" s="2">
        <v>1</v>
      </c>
      <c r="E87" s="30"/>
    </row>
    <row r="88" spans="1:14" x14ac:dyDescent="0.3">
      <c r="A88" s="1">
        <f t="shared" si="4"/>
        <v>43707</v>
      </c>
      <c r="B88" s="2">
        <v>1</v>
      </c>
      <c r="E88" s="30"/>
    </row>
    <row r="89" spans="1:14" x14ac:dyDescent="0.3">
      <c r="A89" s="1">
        <f t="shared" ref="A89" si="14">$N$3</f>
        <v>43707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T93"/>
  <sheetViews>
    <sheetView view="pageBreakPreview" topLeftCell="C1" zoomScale="85" zoomScaleNormal="80" zoomScaleSheetLayoutView="85" workbookViewId="0">
      <selection activeCell="M26" sqref="M2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43706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43706</v>
      </c>
      <c r="B2" s="2">
        <v>1</v>
      </c>
      <c r="C2" s="73"/>
      <c r="D2" s="73"/>
      <c r="E2" s="73"/>
      <c r="F2" s="73"/>
      <c r="G2" s="73"/>
      <c r="H2" s="73"/>
      <c r="I2" s="73"/>
      <c r="J2" s="73"/>
      <c r="K2" s="73"/>
      <c r="L2" s="73"/>
      <c r="M2" s="41"/>
      <c r="N2" s="73"/>
    </row>
    <row r="3" spans="1:20" x14ac:dyDescent="0.3">
      <c r="A3" s="1">
        <f t="shared" si="0"/>
        <v>43706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43706</v>
      </c>
      <c r="O3" s="3"/>
      <c r="P3" s="3"/>
      <c r="Q3" s="3"/>
      <c r="R3" s="3"/>
    </row>
    <row r="4" spans="1:20" x14ac:dyDescent="0.3">
      <c r="A4" s="1">
        <f t="shared" si="0"/>
        <v>43706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43706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43706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43706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43706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43706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1189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5030</v>
      </c>
      <c r="O9" s="3"/>
      <c r="P9" s="3"/>
      <c r="Q9" s="40" t="str">
        <f>"24 N›Uvq ?? msL¨v = "&amp;H36</f>
        <v>24 N›Uvq ?? msL¨v = 1189</v>
      </c>
    </row>
    <row r="10" spans="1:20" ht="57.6" x14ac:dyDescent="0.3">
      <c r="A10" s="1">
        <f t="shared" si="0"/>
        <v>43706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74" t="s">
        <v>142</v>
      </c>
      <c r="I10" s="65" t="str">
        <f>"me©‡gvU fwZ©
= "&amp;I36</f>
        <v>me©‡gvU fwZ©
= 68410</v>
      </c>
      <c r="J10" s="65" t="str">
        <f>"ch©v‡jvPbvi Rb¨ †cÖwiZ g„„Zz¨ 
= "&amp;J36</f>
        <v>ch©v‡jvPbvi Rb¨ †cÖwiZ g„„Zz¨ 
= 180</v>
      </c>
      <c r="K10" s="65" t="str">
        <f>"ch©v‡jvPbv m¤úbœK…Z g„„Zz¨ 
= "&amp;K36</f>
        <v>ch©v‡jvPbv m¤úbœK…Z g„„Zz¨ 
= 88</v>
      </c>
      <c r="L10" s="65" t="str">
        <f>"wbwðZ g„„Zz¨ 
= "&amp;L36</f>
        <v>wbwðZ g„„Zz¨ 
= 52</v>
      </c>
      <c r="M10" s="65" t="str">
        <f>"QvocÎ cÖvß †ivMx
 = "&amp;M36</f>
        <v>QvocÎ cÖvß †ivMx
 = 63200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43706</v>
      </c>
      <c r="B11" s="2" t="s">
        <v>9</v>
      </c>
      <c r="C11" s="12">
        <v>1</v>
      </c>
      <c r="D11" s="57" t="s">
        <v>10</v>
      </c>
      <c r="E11" s="13">
        <v>76</v>
      </c>
      <c r="F11" s="13">
        <v>0</v>
      </c>
      <c r="G11" s="13">
        <v>0</v>
      </c>
      <c r="H11" s="82">
        <f>SUM(E11:G11)</f>
        <v>76</v>
      </c>
      <c r="I11" s="104">
        <f>H11+'28.08'!I11</f>
        <v>6147</v>
      </c>
      <c r="J11" s="13">
        <v>23</v>
      </c>
      <c r="K11" s="13">
        <v>8</v>
      </c>
      <c r="L11" s="13">
        <v>3</v>
      </c>
      <c r="M11" s="14">
        <f t="shared" ref="M11:M23" si="1">I11-N11-J11</f>
        <v>5683</v>
      </c>
      <c r="N11" s="85">
        <v>441</v>
      </c>
      <c r="O11" s="3"/>
      <c r="P11" s="3"/>
      <c r="Q11" s="3"/>
      <c r="R11" s="3"/>
    </row>
    <row r="12" spans="1:20" x14ac:dyDescent="0.3">
      <c r="A12" s="1">
        <f t="shared" si="0"/>
        <v>43706</v>
      </c>
      <c r="B12" s="2" t="s">
        <v>11</v>
      </c>
      <c r="C12" s="15">
        <v>2</v>
      </c>
      <c r="D12" s="59" t="s">
        <v>144</v>
      </c>
      <c r="E12" s="16">
        <v>87</v>
      </c>
      <c r="F12" s="16">
        <v>0</v>
      </c>
      <c r="G12" s="16">
        <v>0</v>
      </c>
      <c r="H12" s="83">
        <f t="shared" ref="H12:H23" si="2">SUM(E12:G12)</f>
        <v>87</v>
      </c>
      <c r="I12" s="105">
        <f>H12+'28.08'!I12</f>
        <v>3404</v>
      </c>
      <c r="J12" s="16">
        <v>2</v>
      </c>
      <c r="K12" s="16">
        <v>0</v>
      </c>
      <c r="L12" s="16">
        <v>0</v>
      </c>
      <c r="M12" s="17">
        <f t="shared" si="1"/>
        <v>3001</v>
      </c>
      <c r="N12" s="86">
        <v>401</v>
      </c>
      <c r="O12" s="3"/>
      <c r="P12" s="3"/>
      <c r="Q12" s="3"/>
      <c r="R12" s="3"/>
    </row>
    <row r="13" spans="1:20" x14ac:dyDescent="0.3">
      <c r="A13" s="1">
        <f t="shared" si="0"/>
        <v>43706</v>
      </c>
      <c r="B13" s="2" t="s">
        <v>12</v>
      </c>
      <c r="C13" s="15">
        <v>3</v>
      </c>
      <c r="D13" s="59" t="s">
        <v>13</v>
      </c>
      <c r="E13" s="16">
        <v>13</v>
      </c>
      <c r="F13" s="16">
        <v>0</v>
      </c>
      <c r="G13" s="16">
        <v>0</v>
      </c>
      <c r="H13" s="83">
        <f t="shared" si="2"/>
        <v>13</v>
      </c>
      <c r="I13" s="105">
        <f>H13+'28.08'!I13</f>
        <v>1150</v>
      </c>
      <c r="J13" s="16">
        <v>10</v>
      </c>
      <c r="K13" s="16">
        <v>4</v>
      </c>
      <c r="L13" s="16">
        <v>4</v>
      </c>
      <c r="M13" s="17">
        <f t="shared" si="1"/>
        <v>1061</v>
      </c>
      <c r="N13" s="86">
        <v>79</v>
      </c>
      <c r="O13" s="3"/>
      <c r="Q13" s="3"/>
      <c r="R13" s="3"/>
    </row>
    <row r="14" spans="1:20" x14ac:dyDescent="0.3">
      <c r="A14" s="1">
        <f t="shared" si="0"/>
        <v>43706</v>
      </c>
      <c r="B14" s="2" t="s">
        <v>14</v>
      </c>
      <c r="C14" s="15">
        <v>4</v>
      </c>
      <c r="D14" s="59" t="s">
        <v>145</v>
      </c>
      <c r="E14" s="16">
        <v>34</v>
      </c>
      <c r="F14" s="16">
        <v>0</v>
      </c>
      <c r="G14" s="16">
        <v>0</v>
      </c>
      <c r="H14" s="83">
        <f t="shared" si="2"/>
        <v>34</v>
      </c>
      <c r="I14" s="105">
        <f>H14+'28.08'!I14</f>
        <v>2757</v>
      </c>
      <c r="J14" s="16">
        <v>7</v>
      </c>
      <c r="K14" s="16">
        <v>3</v>
      </c>
      <c r="L14" s="16">
        <v>0</v>
      </c>
      <c r="M14" s="17">
        <f t="shared" si="1"/>
        <v>2490</v>
      </c>
      <c r="N14" s="86">
        <v>260</v>
      </c>
      <c r="O14" s="3"/>
      <c r="P14" s="3"/>
      <c r="Q14" s="3"/>
      <c r="R14" s="3"/>
    </row>
    <row r="15" spans="1:20" ht="17.399999999999999" x14ac:dyDescent="0.3">
      <c r="A15" s="1">
        <f t="shared" si="0"/>
        <v>43706</v>
      </c>
      <c r="B15" s="2" t="s">
        <v>19</v>
      </c>
      <c r="C15" s="15">
        <v>5</v>
      </c>
      <c r="D15" s="59" t="s">
        <v>20</v>
      </c>
      <c r="E15" s="16">
        <v>25</v>
      </c>
      <c r="F15" s="16">
        <v>0</v>
      </c>
      <c r="G15" s="16">
        <v>0</v>
      </c>
      <c r="H15" s="83">
        <f t="shared" si="2"/>
        <v>25</v>
      </c>
      <c r="I15" s="105">
        <f>H15+'28.08'!I15</f>
        <v>1116</v>
      </c>
      <c r="J15" s="16">
        <v>3</v>
      </c>
      <c r="K15" s="16">
        <v>0</v>
      </c>
      <c r="L15" s="16">
        <v>0</v>
      </c>
      <c r="M15" s="17">
        <f t="shared" si="1"/>
        <v>998</v>
      </c>
      <c r="N15" s="86">
        <v>115</v>
      </c>
      <c r="O15" s="3"/>
      <c r="P15" s="3"/>
      <c r="Q15" s="3"/>
      <c r="R15" s="3"/>
    </row>
    <row r="16" spans="1:20" ht="17.399999999999999" x14ac:dyDescent="0.3">
      <c r="A16" s="1">
        <f t="shared" si="0"/>
        <v>43706</v>
      </c>
      <c r="B16" s="2" t="s">
        <v>21</v>
      </c>
      <c r="C16" s="15">
        <v>6</v>
      </c>
      <c r="D16" s="61" t="s">
        <v>22</v>
      </c>
      <c r="E16" s="16">
        <v>3</v>
      </c>
      <c r="F16" s="16">
        <v>0</v>
      </c>
      <c r="G16" s="16">
        <v>0</v>
      </c>
      <c r="H16" s="83">
        <f t="shared" si="2"/>
        <v>3</v>
      </c>
      <c r="I16" s="105">
        <f>H16+'28.08'!I16</f>
        <v>897</v>
      </c>
      <c r="J16" s="16"/>
      <c r="K16" s="16"/>
      <c r="L16" s="16">
        <v>0</v>
      </c>
      <c r="M16" s="17">
        <f t="shared" si="1"/>
        <v>851</v>
      </c>
      <c r="N16" s="86">
        <v>46</v>
      </c>
      <c r="O16" s="3"/>
      <c r="P16" s="3"/>
      <c r="Q16" s="3"/>
      <c r="R16" s="3"/>
    </row>
    <row r="17" spans="1:18" x14ac:dyDescent="0.3">
      <c r="A17" s="1">
        <f t="shared" si="0"/>
        <v>43706</v>
      </c>
      <c r="B17" s="2" t="s">
        <v>23</v>
      </c>
      <c r="C17" s="15">
        <v>7</v>
      </c>
      <c r="D17" s="61" t="s">
        <v>24</v>
      </c>
      <c r="E17" s="16">
        <v>56</v>
      </c>
      <c r="F17" s="16">
        <v>0</v>
      </c>
      <c r="G17" s="16">
        <v>0</v>
      </c>
      <c r="H17" s="83">
        <f t="shared" si="2"/>
        <v>56</v>
      </c>
      <c r="I17" s="105">
        <f>H17+'28.08'!I17</f>
        <v>3035</v>
      </c>
      <c r="J17" s="16">
        <v>15</v>
      </c>
      <c r="K17" s="16">
        <v>3</v>
      </c>
      <c r="L17" s="16">
        <v>1</v>
      </c>
      <c r="M17" s="17">
        <f t="shared" si="1"/>
        <v>2743</v>
      </c>
      <c r="N17" s="86">
        <v>277</v>
      </c>
      <c r="O17" s="3"/>
      <c r="P17" s="3"/>
      <c r="Q17" s="3"/>
      <c r="R17" s="3"/>
    </row>
    <row r="18" spans="1:18" ht="17.399999999999999" x14ac:dyDescent="0.3">
      <c r="A18" s="1">
        <f t="shared" si="0"/>
        <v>43706</v>
      </c>
      <c r="B18" s="2" t="s">
        <v>25</v>
      </c>
      <c r="C18" s="15">
        <v>8</v>
      </c>
      <c r="D18" s="61" t="s">
        <v>26</v>
      </c>
      <c r="E18" s="16">
        <v>0</v>
      </c>
      <c r="F18" s="16">
        <v>0</v>
      </c>
      <c r="G18" s="16">
        <v>0</v>
      </c>
      <c r="H18" s="83">
        <f t="shared" si="2"/>
        <v>0</v>
      </c>
      <c r="I18" s="105">
        <f>H18+'28.08'!I18</f>
        <v>329</v>
      </c>
      <c r="J18" s="16"/>
      <c r="K18" s="16"/>
      <c r="L18" s="16">
        <v>0</v>
      </c>
      <c r="M18" s="17">
        <f t="shared" si="1"/>
        <v>314</v>
      </c>
      <c r="N18" s="86">
        <v>15</v>
      </c>
      <c r="O18" s="3"/>
      <c r="P18" s="3"/>
      <c r="Q18" s="3"/>
      <c r="R18" s="3"/>
    </row>
    <row r="19" spans="1:18" x14ac:dyDescent="0.3">
      <c r="A19" s="1">
        <f t="shared" si="0"/>
        <v>43706</v>
      </c>
      <c r="B19" s="2" t="s">
        <v>27</v>
      </c>
      <c r="C19" s="15">
        <v>9</v>
      </c>
      <c r="D19" s="61" t="s">
        <v>28</v>
      </c>
      <c r="E19" s="16">
        <v>19</v>
      </c>
      <c r="F19" s="16">
        <v>0</v>
      </c>
      <c r="G19" s="16">
        <v>0</v>
      </c>
      <c r="H19" s="83">
        <f t="shared" si="2"/>
        <v>19</v>
      </c>
      <c r="I19" s="105">
        <f>H19+'28.08'!I19</f>
        <v>1440</v>
      </c>
      <c r="J19" s="16"/>
      <c r="K19" s="16"/>
      <c r="L19" s="16">
        <v>0</v>
      </c>
      <c r="M19" s="17">
        <f t="shared" si="1"/>
        <v>1348</v>
      </c>
      <c r="N19" s="86">
        <v>92</v>
      </c>
      <c r="O19" s="3"/>
      <c r="P19" s="3"/>
      <c r="Q19" s="3"/>
      <c r="R19" s="3"/>
    </row>
    <row r="20" spans="1:18" x14ac:dyDescent="0.3">
      <c r="A20" s="1">
        <f t="shared" si="0"/>
        <v>43706</v>
      </c>
      <c r="B20" s="2" t="s">
        <v>29</v>
      </c>
      <c r="C20" s="15">
        <v>10</v>
      </c>
      <c r="D20" s="59" t="s">
        <v>30</v>
      </c>
      <c r="E20" s="16">
        <v>44</v>
      </c>
      <c r="F20" s="16">
        <v>0</v>
      </c>
      <c r="G20" s="16">
        <v>0</v>
      </c>
      <c r="H20" s="83">
        <f t="shared" si="2"/>
        <v>44</v>
      </c>
      <c r="I20" s="105">
        <f>H20+'28.08'!I20</f>
        <v>2313</v>
      </c>
      <c r="J20" s="16">
        <v>2</v>
      </c>
      <c r="K20" s="16">
        <v>2</v>
      </c>
      <c r="L20" s="16">
        <v>2</v>
      </c>
      <c r="M20" s="17">
        <f t="shared" si="1"/>
        <v>2112</v>
      </c>
      <c r="N20" s="86">
        <v>199</v>
      </c>
      <c r="O20" s="3"/>
      <c r="P20" s="3"/>
      <c r="Q20" s="3"/>
      <c r="R20" s="3"/>
    </row>
    <row r="21" spans="1:18" ht="22.2" customHeight="1" x14ac:dyDescent="0.3">
      <c r="A21" s="1">
        <f t="shared" si="0"/>
        <v>43706</v>
      </c>
      <c r="B21" s="2" t="s">
        <v>115</v>
      </c>
      <c r="C21" s="15">
        <v>11</v>
      </c>
      <c r="D21" s="50" t="s">
        <v>116</v>
      </c>
      <c r="E21" s="16">
        <v>4</v>
      </c>
      <c r="F21" s="16">
        <v>0</v>
      </c>
      <c r="G21" s="16">
        <v>0</v>
      </c>
      <c r="H21" s="88">
        <f t="shared" si="2"/>
        <v>4</v>
      </c>
      <c r="I21" s="105">
        <f>H21+'28.08'!I21</f>
        <v>209</v>
      </c>
      <c r="J21" s="16"/>
      <c r="K21" s="16"/>
      <c r="L21" s="16"/>
      <c r="M21" s="17">
        <f t="shared" si="1"/>
        <v>195</v>
      </c>
      <c r="N21" s="86">
        <v>14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6">
        <v>2</v>
      </c>
      <c r="F22" s="16">
        <v>0</v>
      </c>
      <c r="G22" s="16">
        <v>0</v>
      </c>
      <c r="H22" s="88">
        <f t="shared" si="2"/>
        <v>2</v>
      </c>
      <c r="I22" s="105">
        <f>H22+'28.08'!I22</f>
        <v>58</v>
      </c>
      <c r="J22" s="16"/>
      <c r="K22" s="16"/>
      <c r="L22" s="16"/>
      <c r="M22" s="17">
        <f t="shared" si="1"/>
        <v>48</v>
      </c>
      <c r="N22" s="86">
        <v>10</v>
      </c>
      <c r="O22" s="3"/>
      <c r="P22" s="3"/>
      <c r="Q22" s="3"/>
      <c r="R22" s="3"/>
    </row>
    <row r="23" spans="1:18" hidden="1" x14ac:dyDescent="0.3">
      <c r="A23" s="1">
        <f>$N$3</f>
        <v>43706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363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363</v>
      </c>
      <c r="I24" s="94">
        <f t="shared" si="3"/>
        <v>22855</v>
      </c>
      <c r="J24" s="92">
        <f t="shared" si="3"/>
        <v>62</v>
      </c>
      <c r="K24" s="92">
        <f t="shared" si="3"/>
        <v>20</v>
      </c>
      <c r="L24" s="92">
        <f t="shared" si="3"/>
        <v>10</v>
      </c>
      <c r="M24" s="95">
        <f t="shared" si="3"/>
        <v>20844</v>
      </c>
      <c r="N24" s="96">
        <f t="shared" si="3"/>
        <v>1949</v>
      </c>
      <c r="O24" s="3"/>
      <c r="P24" s="3"/>
      <c r="Q24" s="3"/>
      <c r="R24" s="3"/>
    </row>
    <row r="25" spans="1:18" x14ac:dyDescent="0.3">
      <c r="A25" s="1">
        <f t="shared" ref="A25:A88" si="4">$N$3</f>
        <v>43706</v>
      </c>
      <c r="B25" s="2">
        <v>1</v>
      </c>
      <c r="C25" s="78"/>
      <c r="D25" s="79" t="s">
        <v>119</v>
      </c>
      <c r="E25" s="97">
        <f>E75</f>
        <v>160</v>
      </c>
      <c r="F25" s="98">
        <f t="shared" ref="F25:N25" si="5">F75</f>
        <v>1</v>
      </c>
      <c r="G25" s="98">
        <f t="shared" si="5"/>
        <v>0</v>
      </c>
      <c r="H25" s="99">
        <f t="shared" si="5"/>
        <v>161</v>
      </c>
      <c r="I25" s="97">
        <f t="shared" si="5"/>
        <v>17024</v>
      </c>
      <c r="J25" s="98">
        <f t="shared" si="5"/>
        <v>84</v>
      </c>
      <c r="K25" s="98">
        <f t="shared" si="5"/>
        <v>58</v>
      </c>
      <c r="L25" s="100">
        <f t="shared" si="5"/>
        <v>39</v>
      </c>
      <c r="M25" s="101">
        <f t="shared" si="5"/>
        <v>16104</v>
      </c>
      <c r="N25" s="102">
        <f t="shared" si="5"/>
        <v>836</v>
      </c>
      <c r="O25" s="3"/>
      <c r="P25" s="3"/>
      <c r="Q25" s="3"/>
      <c r="R25" s="3"/>
    </row>
    <row r="26" spans="1:18" x14ac:dyDescent="0.3">
      <c r="A26" s="1">
        <f t="shared" si="4"/>
        <v>43706</v>
      </c>
      <c r="B26" s="2">
        <v>1</v>
      </c>
      <c r="C26" s="78"/>
      <c r="D26" s="79" t="s">
        <v>154</v>
      </c>
      <c r="E26" s="97">
        <f>E24+E25</f>
        <v>523</v>
      </c>
      <c r="F26" s="98">
        <f t="shared" ref="F26:N26" si="6">F24+F25</f>
        <v>1</v>
      </c>
      <c r="G26" s="98">
        <f t="shared" si="6"/>
        <v>0</v>
      </c>
      <c r="H26" s="99">
        <f t="shared" si="6"/>
        <v>524</v>
      </c>
      <c r="I26" s="97">
        <f t="shared" si="6"/>
        <v>39879</v>
      </c>
      <c r="J26" s="98">
        <f t="shared" si="6"/>
        <v>146</v>
      </c>
      <c r="K26" s="98">
        <f t="shared" si="6"/>
        <v>78</v>
      </c>
      <c r="L26" s="100">
        <f t="shared" si="6"/>
        <v>49</v>
      </c>
      <c r="M26" s="101">
        <f t="shared" si="6"/>
        <v>36948</v>
      </c>
      <c r="N26" s="102">
        <f t="shared" si="6"/>
        <v>2785</v>
      </c>
      <c r="O26" s="3"/>
      <c r="P26" s="67"/>
      <c r="Q26" s="3"/>
      <c r="R26" s="3"/>
    </row>
    <row r="27" spans="1:18" x14ac:dyDescent="0.3">
      <c r="A27" s="1">
        <f t="shared" si="4"/>
        <v>43706</v>
      </c>
      <c r="B27" s="2">
        <v>1</v>
      </c>
      <c r="C27" s="80"/>
      <c r="D27" s="81" t="s">
        <v>120</v>
      </c>
      <c r="E27" s="97">
        <f>SUM(E28:E35)</f>
        <v>665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665</v>
      </c>
      <c r="I27" s="97">
        <f t="shared" si="7"/>
        <v>28531</v>
      </c>
      <c r="J27" s="98">
        <f t="shared" si="7"/>
        <v>34</v>
      </c>
      <c r="K27" s="98">
        <f t="shared" si="7"/>
        <v>10</v>
      </c>
      <c r="L27" s="100">
        <f t="shared" si="7"/>
        <v>3</v>
      </c>
      <c r="M27" s="101">
        <f t="shared" si="7"/>
        <v>26252</v>
      </c>
      <c r="N27" s="102">
        <f t="shared" si="7"/>
        <v>2245</v>
      </c>
      <c r="O27" s="3"/>
      <c r="P27" s="3"/>
      <c r="Q27" s="3"/>
      <c r="R27" s="3"/>
    </row>
    <row r="28" spans="1:18" x14ac:dyDescent="0.3">
      <c r="A28" s="1">
        <f t="shared" si="4"/>
        <v>43706</v>
      </c>
      <c r="B28" s="2" t="s">
        <v>31</v>
      </c>
      <c r="C28" s="12">
        <v>1</v>
      </c>
      <c r="D28" s="48" t="s">
        <v>32</v>
      </c>
      <c r="E28" s="13">
        <v>155</v>
      </c>
      <c r="F28" s="13">
        <v>0</v>
      </c>
      <c r="G28" s="13">
        <v>0</v>
      </c>
      <c r="H28" s="82">
        <f t="shared" ref="H28:H35" si="8">SUM(E28:G28)</f>
        <v>155</v>
      </c>
      <c r="I28" s="104">
        <f>H28+'28.08'!I28</f>
        <v>7380</v>
      </c>
      <c r="J28" s="13">
        <v>8</v>
      </c>
      <c r="K28" s="13">
        <v>1</v>
      </c>
      <c r="L28" s="13">
        <v>1</v>
      </c>
      <c r="M28" s="14">
        <f t="shared" ref="M28:M35" si="9">I28-N28-J28</f>
        <v>6863</v>
      </c>
      <c r="N28" s="85">
        <v>509</v>
      </c>
      <c r="O28" s="3"/>
      <c r="P28" s="3"/>
      <c r="Q28" s="3"/>
      <c r="R28" s="3"/>
    </row>
    <row r="29" spans="1:18" x14ac:dyDescent="0.3">
      <c r="A29" s="1">
        <f t="shared" si="4"/>
        <v>43706</v>
      </c>
      <c r="B29" s="2" t="s">
        <v>33</v>
      </c>
      <c r="C29" s="15">
        <v>2</v>
      </c>
      <c r="D29" s="50" t="s">
        <v>156</v>
      </c>
      <c r="E29" s="16">
        <v>94</v>
      </c>
      <c r="F29" s="16">
        <v>0</v>
      </c>
      <c r="G29" s="16">
        <v>0</v>
      </c>
      <c r="H29" s="83">
        <f t="shared" si="8"/>
        <v>94</v>
      </c>
      <c r="I29" s="105">
        <f>H29+'28.08'!I29</f>
        <v>5181</v>
      </c>
      <c r="J29" s="16">
        <v>3</v>
      </c>
      <c r="K29" s="16">
        <v>1</v>
      </c>
      <c r="L29" s="16">
        <v>0</v>
      </c>
      <c r="M29" s="17">
        <f t="shared" si="9"/>
        <v>4793</v>
      </c>
      <c r="N29" s="86">
        <v>385</v>
      </c>
      <c r="O29" s="3"/>
      <c r="P29" s="3"/>
      <c r="Q29" s="3"/>
      <c r="R29" s="3"/>
    </row>
    <row r="30" spans="1:18" x14ac:dyDescent="0.3">
      <c r="A30" s="1">
        <f t="shared" si="4"/>
        <v>43706</v>
      </c>
      <c r="B30" s="2" t="s">
        <v>35</v>
      </c>
      <c r="C30" s="15">
        <v>3</v>
      </c>
      <c r="D30" s="50" t="s">
        <v>36</v>
      </c>
      <c r="E30" s="16">
        <v>184</v>
      </c>
      <c r="F30" s="16">
        <v>0</v>
      </c>
      <c r="G30" s="16">
        <v>0</v>
      </c>
      <c r="H30" s="83">
        <f t="shared" si="8"/>
        <v>184</v>
      </c>
      <c r="I30" s="105">
        <f>H30+'28.08'!I30</f>
        <v>4734</v>
      </c>
      <c r="J30" s="16">
        <v>8</v>
      </c>
      <c r="K30" s="16">
        <v>6</v>
      </c>
      <c r="L30" s="16">
        <v>2</v>
      </c>
      <c r="M30" s="17">
        <f t="shared" si="9"/>
        <v>4133</v>
      </c>
      <c r="N30" s="86">
        <v>593</v>
      </c>
      <c r="O30" s="3"/>
      <c r="P30" s="3"/>
      <c r="Q30" s="3"/>
      <c r="R30" s="3"/>
    </row>
    <row r="31" spans="1:18" x14ac:dyDescent="0.3">
      <c r="A31" s="1">
        <f t="shared" si="4"/>
        <v>43706</v>
      </c>
      <c r="B31" s="2" t="s">
        <v>37</v>
      </c>
      <c r="C31" s="15">
        <v>4</v>
      </c>
      <c r="D31" s="50" t="s">
        <v>38</v>
      </c>
      <c r="E31" s="16">
        <v>15</v>
      </c>
      <c r="F31" s="16">
        <v>0</v>
      </c>
      <c r="G31" s="16">
        <v>0</v>
      </c>
      <c r="H31" s="83">
        <f t="shared" si="8"/>
        <v>15</v>
      </c>
      <c r="I31" s="105">
        <f>H31+'28.08'!I31</f>
        <v>1650</v>
      </c>
      <c r="J31" s="16">
        <v>4</v>
      </c>
      <c r="K31" s="16">
        <v>0</v>
      </c>
      <c r="L31" s="16">
        <v>0</v>
      </c>
      <c r="M31" s="17">
        <f t="shared" si="9"/>
        <v>1582</v>
      </c>
      <c r="N31" s="86">
        <v>64</v>
      </c>
      <c r="O31" s="3"/>
      <c r="P31" s="3"/>
      <c r="Q31" s="3"/>
      <c r="R31" s="3"/>
    </row>
    <row r="32" spans="1:18" x14ac:dyDescent="0.3">
      <c r="A32" s="1">
        <f t="shared" si="4"/>
        <v>43706</v>
      </c>
      <c r="B32" s="2" t="s">
        <v>39</v>
      </c>
      <c r="C32" s="15">
        <v>5</v>
      </c>
      <c r="D32" s="50" t="s">
        <v>40</v>
      </c>
      <c r="E32" s="16">
        <v>69</v>
      </c>
      <c r="F32" s="16">
        <v>0</v>
      </c>
      <c r="G32" s="16">
        <v>0</v>
      </c>
      <c r="H32" s="83">
        <f t="shared" si="8"/>
        <v>69</v>
      </c>
      <c r="I32" s="105">
        <f>H32+'28.08'!I32</f>
        <v>3160</v>
      </c>
      <c r="J32" s="16">
        <v>3</v>
      </c>
      <c r="K32" s="16">
        <v>0</v>
      </c>
      <c r="L32" s="16">
        <v>0</v>
      </c>
      <c r="M32" s="17">
        <f t="shared" si="9"/>
        <v>2957</v>
      </c>
      <c r="N32" s="86">
        <v>200</v>
      </c>
      <c r="O32" s="3"/>
      <c r="P32" s="3"/>
      <c r="Q32" s="3"/>
      <c r="R32" s="3"/>
    </row>
    <row r="33" spans="1:18" x14ac:dyDescent="0.3">
      <c r="A33" s="1">
        <f t="shared" si="4"/>
        <v>43706</v>
      </c>
      <c r="B33" s="2" t="s">
        <v>41</v>
      </c>
      <c r="C33" s="15">
        <v>6</v>
      </c>
      <c r="D33" s="50" t="s">
        <v>42</v>
      </c>
      <c r="E33" s="16">
        <v>106</v>
      </c>
      <c r="F33" s="16">
        <v>0</v>
      </c>
      <c r="G33" s="16">
        <v>0</v>
      </c>
      <c r="H33" s="83">
        <f t="shared" si="8"/>
        <v>106</v>
      </c>
      <c r="I33" s="105">
        <f>H33+'28.08'!I33</f>
        <v>3899</v>
      </c>
      <c r="J33" s="16">
        <v>5</v>
      </c>
      <c r="K33" s="16">
        <v>2</v>
      </c>
      <c r="L33" s="16">
        <v>0</v>
      </c>
      <c r="M33" s="17">
        <f t="shared" si="9"/>
        <v>3553</v>
      </c>
      <c r="N33" s="86">
        <v>341</v>
      </c>
      <c r="O33" s="3"/>
      <c r="P33" s="3"/>
      <c r="Q33" s="3"/>
      <c r="R33" s="3"/>
    </row>
    <row r="34" spans="1:18" x14ac:dyDescent="0.3">
      <c r="A34" s="1">
        <f t="shared" si="4"/>
        <v>43706</v>
      </c>
      <c r="B34" s="2" t="s">
        <v>43</v>
      </c>
      <c r="C34" s="15">
        <v>7</v>
      </c>
      <c r="D34" s="50" t="s">
        <v>44</v>
      </c>
      <c r="E34" s="16">
        <v>13</v>
      </c>
      <c r="F34" s="16">
        <v>0</v>
      </c>
      <c r="G34" s="16">
        <v>0</v>
      </c>
      <c r="H34" s="83">
        <f t="shared" si="8"/>
        <v>13</v>
      </c>
      <c r="I34" s="105">
        <f>H34+'28.08'!I34</f>
        <v>750</v>
      </c>
      <c r="J34" s="16">
        <v>0</v>
      </c>
      <c r="K34" s="16">
        <v>0</v>
      </c>
      <c r="L34" s="16">
        <v>0</v>
      </c>
      <c r="M34" s="17">
        <f t="shared" si="9"/>
        <v>707</v>
      </c>
      <c r="N34" s="86">
        <v>43</v>
      </c>
      <c r="O34" s="3"/>
      <c r="P34" s="3"/>
      <c r="Q34" s="3"/>
      <c r="R34" s="3"/>
    </row>
    <row r="35" spans="1:18" x14ac:dyDescent="0.3">
      <c r="A35" s="1">
        <f t="shared" si="4"/>
        <v>43706</v>
      </c>
      <c r="B35" s="2" t="s">
        <v>45</v>
      </c>
      <c r="C35" s="20">
        <v>8</v>
      </c>
      <c r="D35" s="54" t="s">
        <v>46</v>
      </c>
      <c r="E35" s="18">
        <v>29</v>
      </c>
      <c r="F35" s="18">
        <v>0</v>
      </c>
      <c r="G35" s="18">
        <v>0</v>
      </c>
      <c r="H35" s="84">
        <f t="shared" si="8"/>
        <v>29</v>
      </c>
      <c r="I35" s="106">
        <f>H35+'28.08'!I35</f>
        <v>1777</v>
      </c>
      <c r="J35" s="18">
        <v>3</v>
      </c>
      <c r="K35" s="18">
        <v>0</v>
      </c>
      <c r="L35" s="18">
        <v>0</v>
      </c>
      <c r="M35" s="19">
        <f t="shared" si="9"/>
        <v>1664</v>
      </c>
      <c r="N35" s="87">
        <v>110</v>
      </c>
      <c r="O35" s="3"/>
      <c r="P35" s="3"/>
      <c r="Q35" s="3"/>
      <c r="R35" s="3"/>
    </row>
    <row r="36" spans="1:18" x14ac:dyDescent="0.3">
      <c r="A36" s="1">
        <f t="shared" si="4"/>
        <v>43706</v>
      </c>
      <c r="B36" s="2">
        <v>1</v>
      </c>
      <c r="C36" s="103"/>
      <c r="D36" s="22" t="s">
        <v>47</v>
      </c>
      <c r="E36" s="23">
        <f>SUM(E26:E27)</f>
        <v>1188</v>
      </c>
      <c r="F36" s="23">
        <f t="shared" ref="F36:N36" si="10">SUM(F26:F27)</f>
        <v>1</v>
      </c>
      <c r="G36" s="23">
        <f t="shared" si="10"/>
        <v>0</v>
      </c>
      <c r="H36" s="23">
        <f t="shared" si="10"/>
        <v>1189</v>
      </c>
      <c r="I36" s="23">
        <f t="shared" si="10"/>
        <v>68410</v>
      </c>
      <c r="J36" s="23">
        <f t="shared" si="10"/>
        <v>180</v>
      </c>
      <c r="K36" s="23">
        <f t="shared" si="10"/>
        <v>88</v>
      </c>
      <c r="L36" s="23">
        <f t="shared" si="10"/>
        <v>52</v>
      </c>
      <c r="M36" s="23">
        <f t="shared" si="10"/>
        <v>63200</v>
      </c>
      <c r="N36" s="23">
        <f t="shared" si="10"/>
        <v>5030</v>
      </c>
      <c r="O36" s="3"/>
      <c r="P36" s="3"/>
      <c r="Q36" s="3"/>
      <c r="R36" s="3"/>
    </row>
    <row r="37" spans="1:18" ht="21.6" customHeight="1" x14ac:dyDescent="0.3">
      <c r="A37" s="1">
        <f t="shared" si="4"/>
        <v>43706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43706</v>
      </c>
      <c r="B38" s="64">
        <v>1</v>
      </c>
      <c r="C38" s="69"/>
      <c r="D38" s="306" t="s">
        <v>161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43706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43706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43706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43706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43706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161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836</v>
      </c>
      <c r="O43" s="3"/>
      <c r="P43" s="3"/>
      <c r="Q43" s="3"/>
      <c r="R43" s="3"/>
    </row>
    <row r="44" spans="1:18" ht="58.2" customHeight="1" x14ac:dyDescent="0.3">
      <c r="A44" s="1">
        <f t="shared" si="4"/>
        <v>43706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74" t="s">
        <v>142</v>
      </c>
      <c r="I44" s="65" t="str">
        <f>"me©‡gvU fwZ© 
= "&amp;I75</f>
        <v>me©‡gvU fwZ© 
= 17024</v>
      </c>
      <c r="J44" s="65" t="str">
        <f>"ch©v‡jvPbvi Rb¨ †cÖwiZ g„„Zz¨ 
= "&amp;J75</f>
        <v>ch©v‡jvPbvi Rb¨ †cÖwiZ g„„Zz¨ 
= 84</v>
      </c>
      <c r="K44" s="65" t="str">
        <f>"ch©v‡jvPbv m¤úbœK…Z g„„Zz¨ 
= "&amp;K75</f>
        <v>ch©v‡jvPbv m¤úbœK…Z g„„Zz¨ 
= 58</v>
      </c>
      <c r="L44" s="65" t="str">
        <f>"wbwðZ g„„Zz¨ 
= "&amp;L75</f>
        <v>wbwðZ g„„Zz¨ 
= 39</v>
      </c>
      <c r="M44" s="65" t="str">
        <f>"QvocÎ cÖvß †ivMx
 = "&amp;M75</f>
        <v>QvocÎ cÖvß †ivMx
 = 16104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43706</v>
      </c>
      <c r="B45" s="2" t="s">
        <v>61</v>
      </c>
      <c r="C45" s="28">
        <v>1</v>
      </c>
      <c r="D45" s="48" t="s">
        <v>62</v>
      </c>
      <c r="E45" s="13">
        <v>6</v>
      </c>
      <c r="F45" s="13">
        <v>0</v>
      </c>
      <c r="G45" s="13">
        <v>0</v>
      </c>
      <c r="H45" s="82">
        <f t="shared" ref="H45:H74" si="11">SUM(E45:G45)</f>
        <v>6</v>
      </c>
      <c r="I45" s="104">
        <f>H45+'28.08'!I45</f>
        <v>1082</v>
      </c>
      <c r="J45" s="13">
        <v>3</v>
      </c>
      <c r="K45" s="13">
        <v>2</v>
      </c>
      <c r="L45" s="13">
        <v>1</v>
      </c>
      <c r="M45" s="14">
        <f t="shared" ref="M45:M74" si="12">I45-N45-J45</f>
        <v>1050</v>
      </c>
      <c r="N45" s="85">
        <v>29</v>
      </c>
      <c r="O45" s="3"/>
      <c r="P45" s="3"/>
      <c r="Q45" s="3"/>
      <c r="R45" s="3"/>
    </row>
    <row r="46" spans="1:18" ht="17.55" customHeight="1" x14ac:dyDescent="0.3">
      <c r="A46" s="1">
        <f t="shared" si="4"/>
        <v>43706</v>
      </c>
      <c r="B46" s="2" t="s">
        <v>15</v>
      </c>
      <c r="C46" s="33">
        <v>2</v>
      </c>
      <c r="D46" s="50" t="s">
        <v>16</v>
      </c>
      <c r="E46" s="16">
        <v>14</v>
      </c>
      <c r="F46" s="16">
        <v>0</v>
      </c>
      <c r="G46" s="16">
        <v>0</v>
      </c>
      <c r="H46" s="83">
        <f t="shared" si="11"/>
        <v>14</v>
      </c>
      <c r="I46" s="105">
        <f>H46+'28.08'!I46</f>
        <v>1601</v>
      </c>
      <c r="J46" s="16">
        <v>8</v>
      </c>
      <c r="K46" s="16">
        <v>2</v>
      </c>
      <c r="L46" s="16">
        <v>1</v>
      </c>
      <c r="M46" s="17">
        <f t="shared" si="12"/>
        <v>1490</v>
      </c>
      <c r="N46" s="86">
        <v>103</v>
      </c>
      <c r="O46" s="3"/>
      <c r="P46" s="3"/>
      <c r="Q46" s="3"/>
      <c r="R46" s="3"/>
    </row>
    <row r="47" spans="1:18" ht="17.55" customHeight="1" x14ac:dyDescent="0.3">
      <c r="A47" s="1">
        <f t="shared" si="4"/>
        <v>43706</v>
      </c>
      <c r="B47" s="2" t="s">
        <v>17</v>
      </c>
      <c r="C47" s="33">
        <v>3</v>
      </c>
      <c r="D47" s="50" t="s">
        <v>18</v>
      </c>
      <c r="E47" s="16">
        <v>5</v>
      </c>
      <c r="F47" s="16">
        <v>0</v>
      </c>
      <c r="G47" s="16">
        <v>0</v>
      </c>
      <c r="H47" s="83">
        <f t="shared" si="11"/>
        <v>5</v>
      </c>
      <c r="I47" s="105">
        <f>H47+'28.08'!I47</f>
        <v>572</v>
      </c>
      <c r="J47" s="16">
        <v>4</v>
      </c>
      <c r="K47" s="16">
        <v>2</v>
      </c>
      <c r="L47" s="16">
        <v>1</v>
      </c>
      <c r="M47" s="17">
        <f t="shared" si="12"/>
        <v>552</v>
      </c>
      <c r="N47" s="86">
        <v>16</v>
      </c>
      <c r="O47" s="3"/>
      <c r="P47" s="3"/>
      <c r="Q47" s="3"/>
      <c r="R47" s="3"/>
    </row>
    <row r="48" spans="1:18" ht="17.55" customHeight="1" x14ac:dyDescent="0.3">
      <c r="A48" s="1">
        <f t="shared" si="4"/>
        <v>43706</v>
      </c>
      <c r="B48" s="2" t="s">
        <v>63</v>
      </c>
      <c r="C48" s="33">
        <v>4</v>
      </c>
      <c r="D48" s="50" t="s">
        <v>64</v>
      </c>
      <c r="E48" s="16">
        <v>4</v>
      </c>
      <c r="F48" s="16">
        <v>0</v>
      </c>
      <c r="G48" s="16">
        <v>0</v>
      </c>
      <c r="H48" s="83">
        <f t="shared" si="11"/>
        <v>4</v>
      </c>
      <c r="I48" s="105">
        <f>H48+'28.08'!I48</f>
        <v>654</v>
      </c>
      <c r="J48" s="16">
        <v>7</v>
      </c>
      <c r="K48" s="16">
        <v>5</v>
      </c>
      <c r="L48" s="16">
        <v>3</v>
      </c>
      <c r="M48" s="17">
        <f t="shared" si="12"/>
        <v>619</v>
      </c>
      <c r="N48" s="86">
        <v>28</v>
      </c>
      <c r="O48" s="3"/>
      <c r="P48" s="3"/>
      <c r="Q48" s="3"/>
      <c r="R48" s="3"/>
    </row>
    <row r="49" spans="1:18" ht="17.55" customHeight="1" x14ac:dyDescent="0.3">
      <c r="A49" s="1">
        <f t="shared" si="4"/>
        <v>43706</v>
      </c>
      <c r="B49" s="2" t="s">
        <v>65</v>
      </c>
      <c r="C49" s="33">
        <v>5</v>
      </c>
      <c r="D49" s="50" t="s">
        <v>66</v>
      </c>
      <c r="E49" s="16">
        <v>5</v>
      </c>
      <c r="F49" s="16">
        <v>0</v>
      </c>
      <c r="G49" s="16">
        <v>0</v>
      </c>
      <c r="H49" s="83">
        <f t="shared" si="11"/>
        <v>5</v>
      </c>
      <c r="I49" s="105">
        <f>H49+'28.08'!I49</f>
        <v>806</v>
      </c>
      <c r="J49" s="16">
        <v>10</v>
      </c>
      <c r="K49" s="16">
        <v>10</v>
      </c>
      <c r="L49" s="16">
        <v>10</v>
      </c>
      <c r="M49" s="17">
        <f t="shared" si="12"/>
        <v>759</v>
      </c>
      <c r="N49" s="86">
        <v>37</v>
      </c>
      <c r="O49" s="3"/>
      <c r="P49" s="3"/>
      <c r="Q49" s="3"/>
      <c r="R49" s="3"/>
    </row>
    <row r="50" spans="1:18" ht="17.55" customHeight="1" x14ac:dyDescent="0.3">
      <c r="A50" s="1">
        <f t="shared" si="4"/>
        <v>43706</v>
      </c>
      <c r="B50" s="2" t="s">
        <v>67</v>
      </c>
      <c r="C50" s="33">
        <v>6</v>
      </c>
      <c r="D50" s="50" t="s">
        <v>68</v>
      </c>
      <c r="E50" s="16">
        <v>0</v>
      </c>
      <c r="F50" s="16">
        <v>0</v>
      </c>
      <c r="G50" s="16">
        <v>0</v>
      </c>
      <c r="H50" s="83">
        <f t="shared" si="11"/>
        <v>0</v>
      </c>
      <c r="I50" s="105">
        <f>H50+'28.08'!I50</f>
        <v>83</v>
      </c>
      <c r="J50" s="16"/>
      <c r="K50" s="16"/>
      <c r="L50" s="16">
        <v>0</v>
      </c>
      <c r="M50" s="17">
        <f t="shared" si="12"/>
        <v>79</v>
      </c>
      <c r="N50" s="86">
        <v>4</v>
      </c>
      <c r="O50" s="3"/>
      <c r="P50" s="3"/>
      <c r="Q50" s="3"/>
      <c r="R50" s="3"/>
    </row>
    <row r="51" spans="1:18" ht="17.55" customHeight="1" x14ac:dyDescent="0.3">
      <c r="A51" s="1">
        <f t="shared" si="4"/>
        <v>43706</v>
      </c>
      <c r="B51" s="2" t="s">
        <v>69</v>
      </c>
      <c r="C51" s="33">
        <v>7</v>
      </c>
      <c r="D51" s="50" t="s">
        <v>70</v>
      </c>
      <c r="E51" s="16">
        <v>0</v>
      </c>
      <c r="F51" s="16">
        <v>0</v>
      </c>
      <c r="G51" s="16">
        <v>0</v>
      </c>
      <c r="H51" s="83">
        <f t="shared" si="11"/>
        <v>0</v>
      </c>
      <c r="I51" s="105">
        <f>H51+'28.08'!I51</f>
        <v>260</v>
      </c>
      <c r="J51" s="16">
        <v>2</v>
      </c>
      <c r="K51" s="16">
        <v>2</v>
      </c>
      <c r="L51" s="16">
        <v>1</v>
      </c>
      <c r="M51" s="17">
        <f t="shared" si="12"/>
        <v>258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43706</v>
      </c>
      <c r="B52" s="2" t="s">
        <v>71</v>
      </c>
      <c r="C52" s="33">
        <v>8</v>
      </c>
      <c r="D52" s="50" t="s">
        <v>72</v>
      </c>
      <c r="E52" s="16">
        <v>8</v>
      </c>
      <c r="F52" s="16">
        <v>0</v>
      </c>
      <c r="G52" s="16">
        <v>0</v>
      </c>
      <c r="H52" s="83">
        <f t="shared" si="11"/>
        <v>8</v>
      </c>
      <c r="I52" s="105">
        <f>H52+'28.08'!I52</f>
        <v>266</v>
      </c>
      <c r="J52" s="16">
        <v>1</v>
      </c>
      <c r="K52" s="16">
        <v>1</v>
      </c>
      <c r="L52" s="16">
        <v>1</v>
      </c>
      <c r="M52" s="17">
        <f t="shared" si="12"/>
        <v>227</v>
      </c>
      <c r="N52" s="86">
        <v>38</v>
      </c>
      <c r="O52" s="3"/>
      <c r="P52" s="3"/>
      <c r="Q52" s="3"/>
      <c r="R52" s="3"/>
    </row>
    <row r="53" spans="1:18" ht="17.55" customHeight="1" x14ac:dyDescent="0.3">
      <c r="A53" s="1">
        <f t="shared" si="4"/>
        <v>43706</v>
      </c>
      <c r="B53" s="2" t="s">
        <v>73</v>
      </c>
      <c r="C53" s="33">
        <v>9</v>
      </c>
      <c r="D53" s="50" t="s">
        <v>74</v>
      </c>
      <c r="E53" s="16">
        <v>1</v>
      </c>
      <c r="F53" s="16">
        <v>0</v>
      </c>
      <c r="G53" s="16">
        <v>0</v>
      </c>
      <c r="H53" s="83">
        <f t="shared" si="11"/>
        <v>1</v>
      </c>
      <c r="I53" s="105">
        <f>H53+'28.08'!I53</f>
        <v>198</v>
      </c>
      <c r="J53" s="16">
        <v>1</v>
      </c>
      <c r="K53" s="16">
        <v>1</v>
      </c>
      <c r="L53" s="16">
        <v>0</v>
      </c>
      <c r="M53" s="17">
        <f t="shared" si="12"/>
        <v>180</v>
      </c>
      <c r="N53" s="86">
        <v>17</v>
      </c>
      <c r="O53" s="3"/>
      <c r="P53" s="3"/>
      <c r="Q53" s="3"/>
      <c r="R53" s="3"/>
    </row>
    <row r="54" spans="1:18" ht="17.55" customHeight="1" x14ac:dyDescent="0.3">
      <c r="A54" s="1">
        <f t="shared" si="4"/>
        <v>43706</v>
      </c>
      <c r="B54" s="2" t="s">
        <v>75</v>
      </c>
      <c r="C54" s="33">
        <v>10</v>
      </c>
      <c r="D54" s="50" t="s">
        <v>76</v>
      </c>
      <c r="E54" s="16">
        <v>8</v>
      </c>
      <c r="F54" s="16">
        <v>0</v>
      </c>
      <c r="G54" s="16">
        <v>0</v>
      </c>
      <c r="H54" s="83">
        <f t="shared" si="11"/>
        <v>8</v>
      </c>
      <c r="I54" s="105">
        <f>H54+'28.08'!I54</f>
        <v>1468</v>
      </c>
      <c r="J54" s="16"/>
      <c r="K54" s="16"/>
      <c r="L54" s="16">
        <v>0</v>
      </c>
      <c r="M54" s="17">
        <f t="shared" si="12"/>
        <v>1419</v>
      </c>
      <c r="N54" s="86">
        <v>49</v>
      </c>
      <c r="O54" s="3"/>
      <c r="P54" s="3"/>
      <c r="Q54" s="3"/>
      <c r="R54" s="3"/>
    </row>
    <row r="55" spans="1:18" ht="17.55" customHeight="1" x14ac:dyDescent="0.3">
      <c r="A55" s="1">
        <f t="shared" si="4"/>
        <v>43706</v>
      </c>
      <c r="B55" s="2" t="s">
        <v>77</v>
      </c>
      <c r="C55" s="33">
        <v>11</v>
      </c>
      <c r="D55" s="52" t="s">
        <v>78</v>
      </c>
      <c r="E55" s="16">
        <v>0</v>
      </c>
      <c r="F55" s="16">
        <v>0</v>
      </c>
      <c r="G55" s="16">
        <v>0</v>
      </c>
      <c r="H55" s="83">
        <f t="shared" si="11"/>
        <v>0</v>
      </c>
      <c r="I55" s="105">
        <f>H55+'28.08'!I55</f>
        <v>193</v>
      </c>
      <c r="J55" s="16"/>
      <c r="K55" s="16"/>
      <c r="L55" s="16">
        <v>0</v>
      </c>
      <c r="M55" s="17">
        <f t="shared" si="12"/>
        <v>183</v>
      </c>
      <c r="N55" s="86">
        <v>10</v>
      </c>
      <c r="O55" s="3"/>
      <c r="P55" s="3"/>
      <c r="Q55" s="3"/>
      <c r="R55" s="3"/>
    </row>
    <row r="56" spans="1:18" ht="17.55" customHeight="1" x14ac:dyDescent="0.3">
      <c r="A56" s="1">
        <f t="shared" si="4"/>
        <v>43706</v>
      </c>
      <c r="B56" s="2" t="s">
        <v>79</v>
      </c>
      <c r="C56" s="33">
        <v>12</v>
      </c>
      <c r="D56" s="50" t="s">
        <v>80</v>
      </c>
      <c r="E56" s="16">
        <v>1</v>
      </c>
      <c r="F56" s="16">
        <v>1</v>
      </c>
      <c r="G56" s="16">
        <v>0</v>
      </c>
      <c r="H56" s="83">
        <f t="shared" si="11"/>
        <v>2</v>
      </c>
      <c r="I56" s="105">
        <f>H56+'28.08'!I56</f>
        <v>129</v>
      </c>
      <c r="J56" s="16"/>
      <c r="K56" s="16"/>
      <c r="L56" s="16">
        <v>0</v>
      </c>
      <c r="M56" s="17">
        <f t="shared" si="12"/>
        <v>122</v>
      </c>
      <c r="N56" s="86">
        <v>7</v>
      </c>
      <c r="O56" s="3"/>
      <c r="P56" s="3"/>
      <c r="Q56" s="3"/>
      <c r="R56" s="3"/>
    </row>
    <row r="57" spans="1:18" ht="17.55" customHeight="1" x14ac:dyDescent="0.3">
      <c r="A57" s="1">
        <f t="shared" si="4"/>
        <v>43706</v>
      </c>
      <c r="B57" s="2" t="s">
        <v>81</v>
      </c>
      <c r="C57" s="33">
        <v>13</v>
      </c>
      <c r="D57" s="50" t="s">
        <v>82</v>
      </c>
      <c r="E57" s="16">
        <v>4</v>
      </c>
      <c r="F57" s="16">
        <v>0</v>
      </c>
      <c r="G57" s="16">
        <v>0</v>
      </c>
      <c r="H57" s="83">
        <f t="shared" si="11"/>
        <v>4</v>
      </c>
      <c r="I57" s="105">
        <f>H57+'28.08'!I57</f>
        <v>581</v>
      </c>
      <c r="J57" s="16">
        <v>3</v>
      </c>
      <c r="K57" s="16">
        <v>2</v>
      </c>
      <c r="L57" s="16">
        <v>0</v>
      </c>
      <c r="M57" s="17">
        <f t="shared" si="12"/>
        <v>556</v>
      </c>
      <c r="N57" s="86">
        <v>22</v>
      </c>
      <c r="O57" s="3"/>
      <c r="P57" s="3"/>
      <c r="Q57" s="3"/>
      <c r="R57" s="3"/>
    </row>
    <row r="58" spans="1:18" ht="17.55" customHeight="1" x14ac:dyDescent="0.3">
      <c r="A58" s="1">
        <f t="shared" si="4"/>
        <v>43706</v>
      </c>
      <c r="B58" s="2" t="s">
        <v>83</v>
      </c>
      <c r="C58" s="33">
        <v>14</v>
      </c>
      <c r="D58" s="50" t="s">
        <v>84</v>
      </c>
      <c r="E58" s="16">
        <v>14</v>
      </c>
      <c r="F58" s="16">
        <v>0</v>
      </c>
      <c r="G58" s="16">
        <v>0</v>
      </c>
      <c r="H58" s="83">
        <f t="shared" si="11"/>
        <v>14</v>
      </c>
      <c r="I58" s="105">
        <f>H58+'28.08'!I58</f>
        <v>1178</v>
      </c>
      <c r="J58" s="16">
        <v>5</v>
      </c>
      <c r="K58" s="16">
        <v>3</v>
      </c>
      <c r="L58" s="16">
        <v>2</v>
      </c>
      <c r="M58" s="17">
        <f t="shared" si="12"/>
        <v>1117</v>
      </c>
      <c r="N58" s="86">
        <v>56</v>
      </c>
      <c r="O58" s="3"/>
      <c r="P58" s="3"/>
      <c r="Q58" s="3"/>
      <c r="R58" s="3"/>
    </row>
    <row r="59" spans="1:18" ht="17.55" customHeight="1" x14ac:dyDescent="0.3">
      <c r="A59" s="1">
        <f t="shared" si="4"/>
        <v>43706</v>
      </c>
      <c r="B59" s="2" t="s">
        <v>85</v>
      </c>
      <c r="C59" s="33">
        <v>15</v>
      </c>
      <c r="D59" s="50" t="s">
        <v>86</v>
      </c>
      <c r="E59" s="16">
        <v>7</v>
      </c>
      <c r="F59" s="16">
        <v>0</v>
      </c>
      <c r="G59" s="16">
        <v>0</v>
      </c>
      <c r="H59" s="83">
        <f t="shared" si="11"/>
        <v>7</v>
      </c>
      <c r="I59" s="105">
        <f>H59+'28.08'!I59</f>
        <v>674</v>
      </c>
      <c r="J59" s="16">
        <v>7</v>
      </c>
      <c r="K59" s="16">
        <v>5</v>
      </c>
      <c r="L59" s="16">
        <v>5</v>
      </c>
      <c r="M59" s="17">
        <f t="shared" si="12"/>
        <v>638</v>
      </c>
      <c r="N59" s="86">
        <v>29</v>
      </c>
      <c r="O59" s="3"/>
      <c r="P59" s="3"/>
      <c r="Q59" s="3"/>
      <c r="R59" s="3"/>
    </row>
    <row r="60" spans="1:18" ht="17.55" customHeight="1" x14ac:dyDescent="0.3">
      <c r="A60" s="1">
        <f t="shared" si="4"/>
        <v>43706</v>
      </c>
      <c r="B60" s="2" t="s">
        <v>87</v>
      </c>
      <c r="C60" s="33">
        <v>16</v>
      </c>
      <c r="D60" s="50" t="s">
        <v>88</v>
      </c>
      <c r="E60" s="16">
        <v>1</v>
      </c>
      <c r="F60" s="16">
        <v>0</v>
      </c>
      <c r="G60" s="16">
        <v>0</v>
      </c>
      <c r="H60" s="83">
        <f t="shared" si="11"/>
        <v>1</v>
      </c>
      <c r="I60" s="105">
        <f>H60+'28.08'!I60</f>
        <v>309</v>
      </c>
      <c r="J60" s="16"/>
      <c r="K60" s="16"/>
      <c r="L60" s="16">
        <v>0</v>
      </c>
      <c r="M60" s="17">
        <f t="shared" si="12"/>
        <v>301</v>
      </c>
      <c r="N60" s="86">
        <v>8</v>
      </c>
      <c r="O60" s="3"/>
      <c r="P60" s="3"/>
      <c r="Q60" s="3"/>
      <c r="R60" s="3"/>
    </row>
    <row r="61" spans="1:18" ht="17.55" customHeight="1" x14ac:dyDescent="0.3">
      <c r="A61" s="1">
        <f t="shared" si="4"/>
        <v>43706</v>
      </c>
      <c r="B61" s="2" t="s">
        <v>89</v>
      </c>
      <c r="C61" s="33">
        <v>17</v>
      </c>
      <c r="D61" s="52" t="s">
        <v>90</v>
      </c>
      <c r="E61" s="16">
        <v>2</v>
      </c>
      <c r="F61" s="16">
        <v>0</v>
      </c>
      <c r="G61" s="16">
        <v>0</v>
      </c>
      <c r="H61" s="83">
        <f t="shared" si="11"/>
        <v>2</v>
      </c>
      <c r="I61" s="105">
        <f>H61+'28.08'!I61</f>
        <v>388</v>
      </c>
      <c r="J61" s="16"/>
      <c r="K61" s="16"/>
      <c r="L61" s="16">
        <v>0</v>
      </c>
      <c r="M61" s="17">
        <f t="shared" si="12"/>
        <v>369</v>
      </c>
      <c r="N61" s="86">
        <v>19</v>
      </c>
      <c r="O61" s="3"/>
      <c r="P61" s="3"/>
      <c r="Q61" s="3"/>
      <c r="R61" s="3"/>
    </row>
    <row r="62" spans="1:18" ht="17.55" customHeight="1" x14ac:dyDescent="0.3">
      <c r="A62" s="1">
        <f t="shared" si="4"/>
        <v>43706</v>
      </c>
      <c r="B62" s="2" t="s">
        <v>91</v>
      </c>
      <c r="C62" s="33">
        <v>18</v>
      </c>
      <c r="D62" s="50" t="s">
        <v>92</v>
      </c>
      <c r="E62" s="16">
        <v>5</v>
      </c>
      <c r="F62" s="16">
        <v>0</v>
      </c>
      <c r="G62" s="16">
        <v>0</v>
      </c>
      <c r="H62" s="83">
        <f t="shared" si="11"/>
        <v>5</v>
      </c>
      <c r="I62" s="105">
        <f>H62+'28.08'!I62</f>
        <v>771</v>
      </c>
      <c r="J62" s="16"/>
      <c r="K62" s="16"/>
      <c r="L62" s="16">
        <v>0</v>
      </c>
      <c r="M62" s="17">
        <f t="shared" si="12"/>
        <v>736</v>
      </c>
      <c r="N62" s="86">
        <v>35</v>
      </c>
      <c r="O62" s="3"/>
      <c r="P62" s="3"/>
      <c r="Q62" s="3"/>
      <c r="R62" s="3"/>
    </row>
    <row r="63" spans="1:18" ht="17.55" customHeight="1" x14ac:dyDescent="0.3">
      <c r="A63" s="1">
        <f t="shared" si="4"/>
        <v>43706</v>
      </c>
      <c r="B63" s="2" t="s">
        <v>93</v>
      </c>
      <c r="C63" s="33">
        <v>19</v>
      </c>
      <c r="D63" s="50" t="s">
        <v>94</v>
      </c>
      <c r="E63" s="16">
        <v>9</v>
      </c>
      <c r="F63" s="16">
        <v>0</v>
      </c>
      <c r="G63" s="16">
        <v>0</v>
      </c>
      <c r="H63" s="83">
        <f t="shared" si="11"/>
        <v>9</v>
      </c>
      <c r="I63" s="105">
        <f>H63+'28.08'!I63</f>
        <v>696</v>
      </c>
      <c r="J63" s="16">
        <v>3</v>
      </c>
      <c r="K63" s="16">
        <v>2</v>
      </c>
      <c r="L63" s="16">
        <v>2</v>
      </c>
      <c r="M63" s="17">
        <f t="shared" si="12"/>
        <v>645</v>
      </c>
      <c r="N63" s="86">
        <v>48</v>
      </c>
      <c r="O63" s="3"/>
      <c r="P63" s="3"/>
      <c r="Q63" s="3"/>
      <c r="R63" s="3"/>
    </row>
    <row r="64" spans="1:18" ht="17.55" customHeight="1" x14ac:dyDescent="0.3">
      <c r="A64" s="1">
        <f t="shared" si="4"/>
        <v>43706</v>
      </c>
      <c r="B64" s="2" t="s">
        <v>95</v>
      </c>
      <c r="C64" s="33">
        <v>20</v>
      </c>
      <c r="D64" s="50" t="s">
        <v>96</v>
      </c>
      <c r="E64" s="16">
        <v>16</v>
      </c>
      <c r="F64" s="16">
        <v>0</v>
      </c>
      <c r="G64" s="16">
        <v>0</v>
      </c>
      <c r="H64" s="83">
        <f t="shared" si="11"/>
        <v>16</v>
      </c>
      <c r="I64" s="105">
        <f>H64+'28.08'!I64</f>
        <v>845</v>
      </c>
      <c r="J64" s="16"/>
      <c r="K64" s="16"/>
      <c r="L64" s="16">
        <v>0</v>
      </c>
      <c r="M64" s="17">
        <f t="shared" si="12"/>
        <v>791</v>
      </c>
      <c r="N64" s="86">
        <v>54</v>
      </c>
      <c r="O64" s="3"/>
      <c r="P64" s="3"/>
      <c r="Q64" s="3"/>
      <c r="R64" s="3"/>
    </row>
    <row r="65" spans="1:18" ht="17.55" customHeight="1" x14ac:dyDescent="0.3">
      <c r="A65" s="1">
        <f t="shared" si="4"/>
        <v>43706</v>
      </c>
      <c r="B65" s="2" t="s">
        <v>97</v>
      </c>
      <c r="C65" s="33">
        <v>21</v>
      </c>
      <c r="D65" s="50" t="s">
        <v>98</v>
      </c>
      <c r="E65" s="16">
        <v>6</v>
      </c>
      <c r="F65" s="16">
        <v>0</v>
      </c>
      <c r="G65" s="16">
        <v>0</v>
      </c>
      <c r="H65" s="83">
        <f t="shared" si="11"/>
        <v>6</v>
      </c>
      <c r="I65" s="105">
        <f>H65+'28.08'!I65</f>
        <v>438</v>
      </c>
      <c r="J65" s="16">
        <v>3</v>
      </c>
      <c r="K65" s="16">
        <v>3</v>
      </c>
      <c r="L65" s="16">
        <v>3</v>
      </c>
      <c r="M65" s="17">
        <f t="shared" si="12"/>
        <v>407</v>
      </c>
      <c r="N65" s="86">
        <v>28</v>
      </c>
      <c r="O65" s="3"/>
      <c r="P65" s="3"/>
      <c r="Q65" s="3"/>
      <c r="R65" s="3"/>
    </row>
    <row r="66" spans="1:18" ht="17.55" customHeight="1" x14ac:dyDescent="0.3">
      <c r="A66" s="1">
        <f t="shared" si="4"/>
        <v>43706</v>
      </c>
      <c r="B66" s="2" t="s">
        <v>99</v>
      </c>
      <c r="C66" s="33">
        <v>22</v>
      </c>
      <c r="D66" s="50" t="s">
        <v>100</v>
      </c>
      <c r="E66" s="16">
        <v>0</v>
      </c>
      <c r="F66" s="16">
        <v>0</v>
      </c>
      <c r="G66" s="16">
        <v>0</v>
      </c>
      <c r="H66" s="83">
        <f t="shared" si="11"/>
        <v>0</v>
      </c>
      <c r="I66" s="105">
        <f>H66+'28.08'!I66</f>
        <v>299</v>
      </c>
      <c r="J66" s="16">
        <v>6</v>
      </c>
      <c r="K66" s="16">
        <v>5</v>
      </c>
      <c r="L66" s="16">
        <v>3</v>
      </c>
      <c r="M66" s="17">
        <f t="shared" si="12"/>
        <v>292</v>
      </c>
      <c r="N66" s="86">
        <v>1</v>
      </c>
      <c r="O66" s="3"/>
      <c r="P66" s="3"/>
      <c r="Q66" s="3"/>
      <c r="R66" s="3"/>
    </row>
    <row r="67" spans="1:18" ht="17.55" customHeight="1" x14ac:dyDescent="0.3">
      <c r="A67" s="1">
        <f t="shared" si="4"/>
        <v>43706</v>
      </c>
      <c r="B67" s="2" t="s">
        <v>101</v>
      </c>
      <c r="C67" s="33">
        <v>23</v>
      </c>
      <c r="D67" s="50" t="s">
        <v>102</v>
      </c>
      <c r="E67" s="16">
        <v>9</v>
      </c>
      <c r="F67" s="16">
        <v>0</v>
      </c>
      <c r="G67" s="16">
        <v>0</v>
      </c>
      <c r="H67" s="83">
        <f t="shared" si="11"/>
        <v>9</v>
      </c>
      <c r="I67" s="105">
        <f>H67+'28.08'!I67</f>
        <v>602</v>
      </c>
      <c r="J67" s="16">
        <v>5</v>
      </c>
      <c r="K67" s="16">
        <v>4</v>
      </c>
      <c r="L67" s="16">
        <v>4</v>
      </c>
      <c r="M67" s="17">
        <f t="shared" si="12"/>
        <v>550</v>
      </c>
      <c r="N67" s="86">
        <v>47</v>
      </c>
      <c r="O67" s="3"/>
      <c r="P67" s="3"/>
      <c r="Q67" s="3"/>
      <c r="R67" s="3"/>
    </row>
    <row r="68" spans="1:18" ht="17.55" customHeight="1" x14ac:dyDescent="0.3">
      <c r="A68" s="1">
        <f t="shared" si="4"/>
        <v>43706</v>
      </c>
      <c r="B68" s="2" t="s">
        <v>103</v>
      </c>
      <c r="C68" s="33">
        <v>24</v>
      </c>
      <c r="D68" s="50" t="s">
        <v>104</v>
      </c>
      <c r="E68" s="16">
        <v>1</v>
      </c>
      <c r="F68" s="16">
        <v>0</v>
      </c>
      <c r="G68" s="16">
        <v>0</v>
      </c>
      <c r="H68" s="83">
        <f t="shared" si="11"/>
        <v>1</v>
      </c>
      <c r="I68" s="105">
        <f>H68+'28.08'!I68</f>
        <v>335</v>
      </c>
      <c r="J68" s="16">
        <v>2</v>
      </c>
      <c r="K68" s="16">
        <v>2</v>
      </c>
      <c r="L68" s="16">
        <v>0</v>
      </c>
      <c r="M68" s="17">
        <f t="shared" si="12"/>
        <v>322</v>
      </c>
      <c r="N68" s="86">
        <v>11</v>
      </c>
      <c r="O68" s="3"/>
      <c r="P68" s="3"/>
      <c r="Q68" s="3"/>
      <c r="R68" s="3"/>
    </row>
    <row r="69" spans="1:18" ht="17.55" customHeight="1" x14ac:dyDescent="0.3">
      <c r="A69" s="1">
        <f t="shared" si="4"/>
        <v>43706</v>
      </c>
      <c r="B69" s="2" t="s">
        <v>105</v>
      </c>
      <c r="C69" s="33">
        <v>25</v>
      </c>
      <c r="D69" s="50" t="s">
        <v>106</v>
      </c>
      <c r="E69" s="16">
        <v>11</v>
      </c>
      <c r="F69" s="16">
        <v>0</v>
      </c>
      <c r="G69" s="16">
        <v>0</v>
      </c>
      <c r="H69" s="83">
        <f t="shared" si="11"/>
        <v>11</v>
      </c>
      <c r="I69" s="105">
        <f>H69+'28.08'!I69</f>
        <v>644</v>
      </c>
      <c r="J69" s="16">
        <v>2</v>
      </c>
      <c r="K69" s="16">
        <v>1</v>
      </c>
      <c r="L69" s="16">
        <v>0</v>
      </c>
      <c r="M69" s="17">
        <f t="shared" si="12"/>
        <v>586</v>
      </c>
      <c r="N69" s="86">
        <v>56</v>
      </c>
      <c r="O69" s="3"/>
      <c r="P69" s="3"/>
      <c r="Q69" s="3"/>
      <c r="R69" s="3"/>
    </row>
    <row r="70" spans="1:18" ht="17.55" customHeight="1" x14ac:dyDescent="0.3">
      <c r="A70" s="1">
        <f t="shared" si="4"/>
        <v>43706</v>
      </c>
      <c r="B70" s="2" t="s">
        <v>107</v>
      </c>
      <c r="C70" s="33">
        <v>26</v>
      </c>
      <c r="D70" s="50" t="s">
        <v>108</v>
      </c>
      <c r="E70" s="16">
        <v>5</v>
      </c>
      <c r="F70" s="16">
        <v>0</v>
      </c>
      <c r="G70" s="16">
        <v>0</v>
      </c>
      <c r="H70" s="83">
        <f t="shared" si="11"/>
        <v>5</v>
      </c>
      <c r="I70" s="105">
        <f>H70+'28.08'!I70</f>
        <v>656</v>
      </c>
      <c r="J70" s="16">
        <v>2</v>
      </c>
      <c r="K70" s="16">
        <v>2</v>
      </c>
      <c r="L70" s="16">
        <v>0</v>
      </c>
      <c r="M70" s="17">
        <f t="shared" si="12"/>
        <v>625</v>
      </c>
      <c r="N70" s="86">
        <v>29</v>
      </c>
      <c r="O70" s="3"/>
      <c r="P70" s="3"/>
      <c r="Q70" s="3"/>
      <c r="R70" s="3"/>
    </row>
    <row r="71" spans="1:18" ht="17.55" customHeight="1" x14ac:dyDescent="0.3">
      <c r="A71" s="1">
        <f t="shared" si="4"/>
        <v>43706</v>
      </c>
      <c r="B71" s="2" t="s">
        <v>109</v>
      </c>
      <c r="C71" s="33">
        <v>27</v>
      </c>
      <c r="D71" s="50" t="s">
        <v>110</v>
      </c>
      <c r="E71" s="16">
        <v>11</v>
      </c>
      <c r="F71" s="16">
        <v>0</v>
      </c>
      <c r="G71" s="16">
        <v>0</v>
      </c>
      <c r="H71" s="83">
        <f t="shared" si="11"/>
        <v>11</v>
      </c>
      <c r="I71" s="105">
        <f>H71+'28.08'!I71</f>
        <v>703</v>
      </c>
      <c r="J71" s="16"/>
      <c r="K71" s="16"/>
      <c r="L71" s="16">
        <v>0</v>
      </c>
      <c r="M71" s="17">
        <f t="shared" si="12"/>
        <v>681</v>
      </c>
      <c r="N71" s="86">
        <v>22</v>
      </c>
      <c r="O71" s="3"/>
      <c r="P71" s="3"/>
      <c r="Q71" s="3"/>
      <c r="R71" s="3"/>
    </row>
    <row r="72" spans="1:18" ht="17.55" customHeight="1" x14ac:dyDescent="0.3">
      <c r="A72" s="1">
        <f t="shared" si="4"/>
        <v>43706</v>
      </c>
      <c r="B72" s="2" t="s">
        <v>111</v>
      </c>
      <c r="C72" s="33">
        <v>28</v>
      </c>
      <c r="D72" s="50" t="s">
        <v>112</v>
      </c>
      <c r="E72" s="16">
        <v>5</v>
      </c>
      <c r="F72" s="16">
        <v>0</v>
      </c>
      <c r="G72" s="16">
        <v>0</v>
      </c>
      <c r="H72" s="83">
        <f t="shared" si="11"/>
        <v>5</v>
      </c>
      <c r="I72" s="105">
        <f>H72+'28.08'!I72</f>
        <v>237</v>
      </c>
      <c r="J72" s="16"/>
      <c r="K72" s="16"/>
      <c r="L72" s="16">
        <v>0</v>
      </c>
      <c r="M72" s="17">
        <f t="shared" si="12"/>
        <v>224</v>
      </c>
      <c r="N72" s="86">
        <v>13</v>
      </c>
      <c r="O72" s="3"/>
      <c r="P72" s="3"/>
      <c r="Q72" s="3"/>
      <c r="R72" s="3"/>
    </row>
    <row r="73" spans="1:18" ht="17.55" customHeight="1" x14ac:dyDescent="0.3">
      <c r="A73" s="1">
        <f t="shared" si="4"/>
        <v>43706</v>
      </c>
      <c r="B73" s="2" t="s">
        <v>113</v>
      </c>
      <c r="C73" s="33">
        <v>29</v>
      </c>
      <c r="D73" s="50" t="s">
        <v>114</v>
      </c>
      <c r="E73" s="16">
        <v>2</v>
      </c>
      <c r="F73" s="16">
        <v>0</v>
      </c>
      <c r="G73" s="16">
        <v>0</v>
      </c>
      <c r="H73" s="83">
        <f t="shared" si="11"/>
        <v>2</v>
      </c>
      <c r="I73" s="105">
        <f>H73+'28.08'!I73</f>
        <v>349</v>
      </c>
      <c r="J73" s="16">
        <v>3</v>
      </c>
      <c r="K73" s="16">
        <v>1</v>
      </c>
      <c r="L73" s="16">
        <v>1</v>
      </c>
      <c r="M73" s="17">
        <f t="shared" si="12"/>
        <v>326</v>
      </c>
      <c r="N73" s="86">
        <v>20</v>
      </c>
      <c r="O73" s="3"/>
      <c r="P73" s="3"/>
      <c r="Q73" s="3"/>
      <c r="R73" s="3"/>
    </row>
    <row r="74" spans="1:18" ht="17.55" customHeight="1" x14ac:dyDescent="0.3">
      <c r="A74" s="1">
        <f t="shared" si="4"/>
        <v>43706</v>
      </c>
      <c r="B74" s="2" t="s">
        <v>123</v>
      </c>
      <c r="C74" s="53">
        <v>30</v>
      </c>
      <c r="D74" s="54" t="s">
        <v>124</v>
      </c>
      <c r="E74" s="18">
        <v>0</v>
      </c>
      <c r="F74" s="18">
        <v>0</v>
      </c>
      <c r="G74" s="18">
        <v>0</v>
      </c>
      <c r="H74" s="84">
        <f t="shared" si="11"/>
        <v>0</v>
      </c>
      <c r="I74" s="106">
        <f>H74+'28.08'!I74</f>
        <v>7</v>
      </c>
      <c r="J74" s="18">
        <v>7</v>
      </c>
      <c r="K74" s="18">
        <v>3</v>
      </c>
      <c r="L74" s="18">
        <v>1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43706</v>
      </c>
      <c r="B75" s="2">
        <v>1</v>
      </c>
      <c r="C75" s="29"/>
      <c r="D75" s="22" t="s">
        <v>117</v>
      </c>
      <c r="E75" s="23">
        <f>SUM(E45:E74)</f>
        <v>160</v>
      </c>
      <c r="F75" s="23">
        <f t="shared" ref="F75:N75" si="13">SUM(F45:F74)</f>
        <v>1</v>
      </c>
      <c r="G75" s="23">
        <f t="shared" si="13"/>
        <v>0</v>
      </c>
      <c r="H75" s="23">
        <f t="shared" si="13"/>
        <v>161</v>
      </c>
      <c r="I75" s="23">
        <f t="shared" si="13"/>
        <v>17024</v>
      </c>
      <c r="J75" s="23">
        <f t="shared" si="13"/>
        <v>84</v>
      </c>
      <c r="K75" s="23">
        <f t="shared" si="13"/>
        <v>58</v>
      </c>
      <c r="L75" s="23">
        <f t="shared" si="13"/>
        <v>39</v>
      </c>
      <c r="M75" s="23">
        <f t="shared" si="13"/>
        <v>16104</v>
      </c>
      <c r="N75" s="23">
        <f t="shared" si="13"/>
        <v>836</v>
      </c>
      <c r="O75" s="3"/>
      <c r="P75" s="3"/>
      <c r="Q75" s="3"/>
      <c r="R75" s="3"/>
    </row>
    <row r="76" spans="1:18" ht="17.55" customHeight="1" x14ac:dyDescent="0.3">
      <c r="A76" s="1">
        <f t="shared" si="4"/>
        <v>43706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43706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43706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43706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43706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43706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43706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43706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43706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43706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43706</v>
      </c>
      <c r="B86" s="2">
        <v>1</v>
      </c>
      <c r="E86" s="30"/>
    </row>
    <row r="87" spans="1:14" x14ac:dyDescent="0.3">
      <c r="A87" s="1">
        <f t="shared" si="4"/>
        <v>43706</v>
      </c>
      <c r="B87" s="2">
        <v>1</v>
      </c>
      <c r="E87" s="30"/>
    </row>
    <row r="88" spans="1:14" x14ac:dyDescent="0.3">
      <c r="A88" s="1">
        <f t="shared" si="4"/>
        <v>43706</v>
      </c>
      <c r="B88" s="2">
        <v>1</v>
      </c>
      <c r="E88" s="30"/>
    </row>
    <row r="89" spans="1:14" x14ac:dyDescent="0.3">
      <c r="A89" s="1">
        <f t="shared" ref="A89" si="14">$N$3</f>
        <v>43706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T93"/>
  <sheetViews>
    <sheetView view="pageBreakPreview" topLeftCell="C1" zoomScale="80" zoomScaleNormal="80" zoomScaleSheetLayoutView="80" workbookViewId="0">
      <selection activeCell="D28" sqref="D28:D29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43705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43705</v>
      </c>
      <c r="B2" s="2">
        <v>1</v>
      </c>
      <c r="C2" s="73"/>
      <c r="D2" s="73"/>
      <c r="E2" s="73"/>
      <c r="F2" s="73"/>
      <c r="G2" s="73"/>
      <c r="H2" s="73"/>
      <c r="I2" s="73"/>
      <c r="J2" s="73"/>
      <c r="K2" s="73"/>
      <c r="L2" s="73"/>
      <c r="M2" s="41"/>
      <c r="N2" s="73"/>
    </row>
    <row r="3" spans="1:20" x14ac:dyDescent="0.3">
      <c r="A3" s="1">
        <f t="shared" si="0"/>
        <v>43705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43705</v>
      </c>
      <c r="O3" s="3"/>
      <c r="P3" s="3"/>
      <c r="Q3" s="3"/>
      <c r="R3" s="3"/>
    </row>
    <row r="4" spans="1:20" x14ac:dyDescent="0.3">
      <c r="A4" s="1">
        <f t="shared" si="0"/>
        <v>43705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43705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43705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43705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43705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43705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1157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5222</v>
      </c>
      <c r="O9" s="3"/>
      <c r="P9" s="3"/>
      <c r="Q9" s="40" t="str">
        <f>"24 N›Uvq ?? msL¨v = "&amp;H36</f>
        <v>24 N›Uvq ?? msL¨v = 1157</v>
      </c>
    </row>
    <row r="10" spans="1:20" ht="57.6" x14ac:dyDescent="0.3">
      <c r="A10" s="1">
        <f t="shared" si="0"/>
        <v>43705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74" t="s">
        <v>142</v>
      </c>
      <c r="I10" s="65" t="str">
        <f>"me©‡gvU fwZ©
= "&amp;I36</f>
        <v>me©‡gvU fwZ©
= 67221</v>
      </c>
      <c r="J10" s="65" t="str">
        <f>"ch©v‡jvPbvi Rb¨ †cÖwiZ g„„Zz¨ 
= "&amp;J36</f>
        <v>ch©v‡jvPbvi Rb¨ †cÖwiZ g„„Zz¨ 
= 177</v>
      </c>
      <c r="K10" s="65" t="str">
        <f>"ch©v‡jvPbv m¤úbœK…Z g„„Zz¨ 
= "&amp;K36</f>
        <v>ch©v‡jvPbv m¤úbœK…Z g„„Zz¨ 
= 88</v>
      </c>
      <c r="L10" s="65" t="str">
        <f>"wbwðZ g„„Zz¨ 
= "&amp;L36</f>
        <v>wbwðZ g„„Zz¨ 
= 52</v>
      </c>
      <c r="M10" s="65" t="str">
        <f>"QvocÎ cÖvß †ivMx
 = "&amp;M36</f>
        <v>QvocÎ cÖvß †ivMx
 = 61822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43705</v>
      </c>
      <c r="B11" s="2" t="s">
        <v>9</v>
      </c>
      <c r="C11" s="12">
        <v>1</v>
      </c>
      <c r="D11" s="57" t="s">
        <v>10</v>
      </c>
      <c r="E11" s="13">
        <v>90</v>
      </c>
      <c r="F11" s="13">
        <v>0</v>
      </c>
      <c r="G11" s="13">
        <v>0</v>
      </c>
      <c r="H11" s="82">
        <f>SUM(E11:G11)</f>
        <v>90</v>
      </c>
      <c r="I11" s="104">
        <f>H11+'27.08'!I11</f>
        <v>6071</v>
      </c>
      <c r="J11" s="13">
        <v>23</v>
      </c>
      <c r="K11" s="13">
        <v>8</v>
      </c>
      <c r="L11" s="13">
        <v>3</v>
      </c>
      <c r="M11" s="14">
        <f t="shared" ref="M11:M23" si="1">I11-N11-J11</f>
        <v>5576</v>
      </c>
      <c r="N11" s="85">
        <v>472</v>
      </c>
      <c r="O11" s="3"/>
      <c r="P11" s="3"/>
      <c r="Q11" s="3"/>
      <c r="R11" s="3"/>
    </row>
    <row r="12" spans="1:20" x14ac:dyDescent="0.3">
      <c r="A12" s="1">
        <f t="shared" si="0"/>
        <v>43705</v>
      </c>
      <c r="B12" s="2" t="s">
        <v>11</v>
      </c>
      <c r="C12" s="15">
        <v>2</v>
      </c>
      <c r="D12" s="59" t="s">
        <v>144</v>
      </c>
      <c r="E12" s="16">
        <v>73</v>
      </c>
      <c r="F12" s="16">
        <v>0</v>
      </c>
      <c r="G12" s="16">
        <v>0</v>
      </c>
      <c r="H12" s="83">
        <f t="shared" ref="H12:H23" si="2">SUM(E12:G12)</f>
        <v>73</v>
      </c>
      <c r="I12" s="105">
        <f>H12+'27.08'!I12</f>
        <v>3317</v>
      </c>
      <c r="J12" s="16">
        <v>1</v>
      </c>
      <c r="K12" s="16">
        <v>0</v>
      </c>
      <c r="L12" s="16">
        <v>0</v>
      </c>
      <c r="M12" s="17">
        <f t="shared" si="1"/>
        <v>2935</v>
      </c>
      <c r="N12" s="86">
        <v>381</v>
      </c>
      <c r="O12" s="3"/>
      <c r="P12" s="3"/>
      <c r="Q12" s="3"/>
      <c r="R12" s="3"/>
    </row>
    <row r="13" spans="1:20" x14ac:dyDescent="0.3">
      <c r="A13" s="1">
        <f t="shared" si="0"/>
        <v>43705</v>
      </c>
      <c r="B13" s="2" t="s">
        <v>12</v>
      </c>
      <c r="C13" s="15">
        <v>3</v>
      </c>
      <c r="D13" s="59" t="s">
        <v>13</v>
      </c>
      <c r="E13" s="16">
        <v>22</v>
      </c>
      <c r="F13" s="16">
        <v>0</v>
      </c>
      <c r="G13" s="16">
        <v>0</v>
      </c>
      <c r="H13" s="83">
        <f t="shared" si="2"/>
        <v>22</v>
      </c>
      <c r="I13" s="105">
        <f>H13+'27.08'!I13</f>
        <v>1137</v>
      </c>
      <c r="J13" s="16">
        <v>10</v>
      </c>
      <c r="K13" s="16">
        <v>4</v>
      </c>
      <c r="L13" s="16">
        <v>4</v>
      </c>
      <c r="M13" s="17">
        <f t="shared" si="1"/>
        <v>1039</v>
      </c>
      <c r="N13" s="86">
        <v>88</v>
      </c>
      <c r="O13" s="3"/>
      <c r="Q13" s="3"/>
      <c r="R13" s="3"/>
    </row>
    <row r="14" spans="1:20" x14ac:dyDescent="0.3">
      <c r="A14" s="1">
        <f t="shared" si="0"/>
        <v>43705</v>
      </c>
      <c r="B14" s="2" t="s">
        <v>14</v>
      </c>
      <c r="C14" s="15">
        <v>4</v>
      </c>
      <c r="D14" s="59" t="s">
        <v>145</v>
      </c>
      <c r="E14" s="16">
        <v>38</v>
      </c>
      <c r="F14" s="16">
        <v>0</v>
      </c>
      <c r="G14" s="16">
        <v>0</v>
      </c>
      <c r="H14" s="83">
        <f t="shared" si="2"/>
        <v>38</v>
      </c>
      <c r="I14" s="105">
        <f>H14+'27.08'!I14</f>
        <v>2723</v>
      </c>
      <c r="J14" s="16">
        <v>7</v>
      </c>
      <c r="K14" s="16">
        <v>3</v>
      </c>
      <c r="L14" s="16">
        <v>0</v>
      </c>
      <c r="M14" s="17">
        <f t="shared" si="1"/>
        <v>2445</v>
      </c>
      <c r="N14" s="86">
        <v>271</v>
      </c>
      <c r="O14" s="3"/>
      <c r="P14" s="3"/>
      <c r="Q14" s="3"/>
      <c r="R14" s="3"/>
    </row>
    <row r="15" spans="1:20" ht="17.399999999999999" x14ac:dyDescent="0.3">
      <c r="A15" s="1">
        <f t="shared" si="0"/>
        <v>43705</v>
      </c>
      <c r="B15" s="2" t="s">
        <v>19</v>
      </c>
      <c r="C15" s="15">
        <v>5</v>
      </c>
      <c r="D15" s="59" t="s">
        <v>20</v>
      </c>
      <c r="E15" s="16">
        <v>14</v>
      </c>
      <c r="F15" s="16">
        <v>0</v>
      </c>
      <c r="G15" s="16">
        <v>0</v>
      </c>
      <c r="H15" s="83">
        <f t="shared" si="2"/>
        <v>14</v>
      </c>
      <c r="I15" s="105">
        <f>H15+'27.08'!I15</f>
        <v>1091</v>
      </c>
      <c r="J15" s="16">
        <v>3</v>
      </c>
      <c r="K15" s="16">
        <v>0</v>
      </c>
      <c r="L15" s="16">
        <v>0</v>
      </c>
      <c r="M15" s="17">
        <f t="shared" si="1"/>
        <v>961</v>
      </c>
      <c r="N15" s="86">
        <v>127</v>
      </c>
      <c r="O15" s="3"/>
      <c r="P15" s="3"/>
      <c r="Q15" s="3"/>
      <c r="R15" s="3"/>
    </row>
    <row r="16" spans="1:20" ht="17.399999999999999" x14ac:dyDescent="0.3">
      <c r="A16" s="1">
        <f t="shared" si="0"/>
        <v>43705</v>
      </c>
      <c r="B16" s="2" t="s">
        <v>21</v>
      </c>
      <c r="C16" s="15">
        <v>6</v>
      </c>
      <c r="D16" s="61" t="s">
        <v>22</v>
      </c>
      <c r="E16" s="16">
        <v>10</v>
      </c>
      <c r="F16" s="16">
        <v>0</v>
      </c>
      <c r="G16" s="16">
        <v>0</v>
      </c>
      <c r="H16" s="83">
        <f t="shared" si="2"/>
        <v>10</v>
      </c>
      <c r="I16" s="105">
        <f>H16+'27.08'!I16</f>
        <v>894</v>
      </c>
      <c r="J16" s="16"/>
      <c r="K16" s="16"/>
      <c r="L16" s="16">
        <v>0</v>
      </c>
      <c r="M16" s="17">
        <f t="shared" si="1"/>
        <v>835</v>
      </c>
      <c r="N16" s="86">
        <v>59</v>
      </c>
      <c r="O16" s="3"/>
      <c r="P16" s="3"/>
      <c r="Q16" s="3"/>
      <c r="R16" s="3"/>
    </row>
    <row r="17" spans="1:18" x14ac:dyDescent="0.3">
      <c r="A17" s="1">
        <f t="shared" si="0"/>
        <v>43705</v>
      </c>
      <c r="B17" s="2" t="s">
        <v>23</v>
      </c>
      <c r="C17" s="15">
        <v>7</v>
      </c>
      <c r="D17" s="61" t="s">
        <v>24</v>
      </c>
      <c r="E17" s="16">
        <v>57</v>
      </c>
      <c r="F17" s="16">
        <v>0</v>
      </c>
      <c r="G17" s="16">
        <v>0</v>
      </c>
      <c r="H17" s="83">
        <f t="shared" si="2"/>
        <v>57</v>
      </c>
      <c r="I17" s="105">
        <f>H17+'27.08'!I17</f>
        <v>2979</v>
      </c>
      <c r="J17" s="16">
        <v>15</v>
      </c>
      <c r="K17" s="16">
        <v>3</v>
      </c>
      <c r="L17" s="16">
        <v>1</v>
      </c>
      <c r="M17" s="17">
        <f t="shared" si="1"/>
        <v>2678</v>
      </c>
      <c r="N17" s="86">
        <v>286</v>
      </c>
      <c r="O17" s="3"/>
      <c r="P17" s="3"/>
      <c r="Q17" s="3"/>
      <c r="R17" s="3"/>
    </row>
    <row r="18" spans="1:18" ht="17.399999999999999" x14ac:dyDescent="0.3">
      <c r="A18" s="1">
        <f t="shared" si="0"/>
        <v>43705</v>
      </c>
      <c r="B18" s="2" t="s">
        <v>25</v>
      </c>
      <c r="C18" s="15">
        <v>8</v>
      </c>
      <c r="D18" s="61" t="s">
        <v>26</v>
      </c>
      <c r="E18" s="16">
        <v>1</v>
      </c>
      <c r="F18" s="16">
        <v>0</v>
      </c>
      <c r="G18" s="16">
        <v>0</v>
      </c>
      <c r="H18" s="83">
        <f t="shared" si="2"/>
        <v>1</v>
      </c>
      <c r="I18" s="105">
        <f>H18+'27.08'!I18</f>
        <v>329</v>
      </c>
      <c r="J18" s="16"/>
      <c r="K18" s="16"/>
      <c r="L18" s="16">
        <v>0</v>
      </c>
      <c r="M18" s="17">
        <f t="shared" si="1"/>
        <v>313</v>
      </c>
      <c r="N18" s="86">
        <v>16</v>
      </c>
      <c r="O18" s="3"/>
      <c r="P18" s="3"/>
      <c r="Q18" s="3"/>
      <c r="R18" s="3"/>
    </row>
    <row r="19" spans="1:18" x14ac:dyDescent="0.3">
      <c r="A19" s="1">
        <f t="shared" si="0"/>
        <v>43705</v>
      </c>
      <c r="B19" s="2" t="s">
        <v>27</v>
      </c>
      <c r="C19" s="15">
        <v>9</v>
      </c>
      <c r="D19" s="61" t="s">
        <v>28</v>
      </c>
      <c r="E19" s="16">
        <v>14</v>
      </c>
      <c r="F19" s="16">
        <v>0</v>
      </c>
      <c r="G19" s="16">
        <v>0</v>
      </c>
      <c r="H19" s="83">
        <f t="shared" si="2"/>
        <v>14</v>
      </c>
      <c r="I19" s="105">
        <f>H19+'27.08'!I19</f>
        <v>1421</v>
      </c>
      <c r="J19" s="16"/>
      <c r="K19" s="16"/>
      <c r="L19" s="16">
        <v>0</v>
      </c>
      <c r="M19" s="17">
        <f t="shared" si="1"/>
        <v>1331</v>
      </c>
      <c r="N19" s="86">
        <v>90</v>
      </c>
      <c r="O19" s="3"/>
      <c r="P19" s="3"/>
      <c r="Q19" s="3"/>
      <c r="R19" s="3"/>
    </row>
    <row r="20" spans="1:18" x14ac:dyDescent="0.3">
      <c r="A20" s="1">
        <f t="shared" si="0"/>
        <v>43705</v>
      </c>
      <c r="B20" s="2" t="s">
        <v>29</v>
      </c>
      <c r="C20" s="15">
        <v>10</v>
      </c>
      <c r="D20" s="59" t="s">
        <v>30</v>
      </c>
      <c r="E20" s="16">
        <v>48</v>
      </c>
      <c r="F20" s="16">
        <v>0</v>
      </c>
      <c r="G20" s="16">
        <v>0</v>
      </c>
      <c r="H20" s="83">
        <f t="shared" si="2"/>
        <v>48</v>
      </c>
      <c r="I20" s="105">
        <f>H20+'27.08'!I20</f>
        <v>2269</v>
      </c>
      <c r="J20" s="16">
        <v>2</v>
      </c>
      <c r="K20" s="16">
        <v>2</v>
      </c>
      <c r="L20" s="16">
        <v>2</v>
      </c>
      <c r="M20" s="17">
        <f t="shared" si="1"/>
        <v>2065</v>
      </c>
      <c r="N20" s="86">
        <v>202</v>
      </c>
      <c r="O20" s="3"/>
      <c r="P20" s="3"/>
      <c r="Q20" s="3"/>
      <c r="R20" s="3"/>
    </row>
    <row r="21" spans="1:18" ht="22.2" customHeight="1" x14ac:dyDescent="0.3">
      <c r="A21" s="1">
        <f t="shared" si="0"/>
        <v>43705</v>
      </c>
      <c r="B21" s="2" t="s">
        <v>115</v>
      </c>
      <c r="C21" s="15">
        <v>11</v>
      </c>
      <c r="D21" s="50" t="s">
        <v>116</v>
      </c>
      <c r="E21" s="16">
        <v>3</v>
      </c>
      <c r="F21" s="16">
        <v>0</v>
      </c>
      <c r="G21" s="16">
        <v>0</v>
      </c>
      <c r="H21" s="88">
        <f t="shared" si="2"/>
        <v>3</v>
      </c>
      <c r="I21" s="105">
        <f>H21+'27.08'!I21</f>
        <v>205</v>
      </c>
      <c r="J21" s="16"/>
      <c r="K21" s="16"/>
      <c r="L21" s="16"/>
      <c r="M21" s="17">
        <f t="shared" si="1"/>
        <v>190</v>
      </c>
      <c r="N21" s="86">
        <v>15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6">
        <v>2</v>
      </c>
      <c r="F22" s="16">
        <v>0</v>
      </c>
      <c r="G22" s="16">
        <v>0</v>
      </c>
      <c r="H22" s="88">
        <f t="shared" si="2"/>
        <v>2</v>
      </c>
      <c r="I22" s="105">
        <f>H22+'27.08'!I22</f>
        <v>56</v>
      </c>
      <c r="J22" s="16"/>
      <c r="K22" s="16"/>
      <c r="L22" s="16"/>
      <c r="M22" s="17">
        <f t="shared" si="1"/>
        <v>44</v>
      </c>
      <c r="N22" s="86">
        <v>12</v>
      </c>
      <c r="O22" s="3"/>
      <c r="P22" s="3"/>
      <c r="Q22" s="3"/>
      <c r="R22" s="3"/>
    </row>
    <row r="23" spans="1:18" hidden="1" x14ac:dyDescent="0.3">
      <c r="A23" s="1">
        <f>$N$3</f>
        <v>43705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372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372</v>
      </c>
      <c r="I24" s="94">
        <f t="shared" si="3"/>
        <v>22492</v>
      </c>
      <c r="J24" s="92">
        <f t="shared" si="3"/>
        <v>61</v>
      </c>
      <c r="K24" s="92">
        <f t="shared" si="3"/>
        <v>20</v>
      </c>
      <c r="L24" s="92">
        <f t="shared" si="3"/>
        <v>10</v>
      </c>
      <c r="M24" s="95">
        <f t="shared" si="3"/>
        <v>20412</v>
      </c>
      <c r="N24" s="96">
        <f t="shared" si="3"/>
        <v>2019</v>
      </c>
      <c r="O24" s="3"/>
      <c r="P24" s="3"/>
      <c r="Q24" s="3"/>
      <c r="R24" s="3"/>
    </row>
    <row r="25" spans="1:18" x14ac:dyDescent="0.3">
      <c r="A25" s="1">
        <f t="shared" ref="A25:A88" si="4">$N$3</f>
        <v>43705</v>
      </c>
      <c r="B25" s="2">
        <v>1</v>
      </c>
      <c r="C25" s="78"/>
      <c r="D25" s="79" t="s">
        <v>119</v>
      </c>
      <c r="E25" s="97">
        <f>E75</f>
        <v>178</v>
      </c>
      <c r="F25" s="98">
        <f t="shared" ref="F25:N25" si="5">F75</f>
        <v>1</v>
      </c>
      <c r="G25" s="98">
        <f t="shared" si="5"/>
        <v>0</v>
      </c>
      <c r="H25" s="99">
        <f t="shared" si="5"/>
        <v>179</v>
      </c>
      <c r="I25" s="97">
        <f t="shared" si="5"/>
        <v>16863</v>
      </c>
      <c r="J25" s="98">
        <f t="shared" si="5"/>
        <v>83</v>
      </c>
      <c r="K25" s="98">
        <f t="shared" si="5"/>
        <v>58</v>
      </c>
      <c r="L25" s="100">
        <f t="shared" si="5"/>
        <v>39</v>
      </c>
      <c r="M25" s="101">
        <f t="shared" si="5"/>
        <v>15917</v>
      </c>
      <c r="N25" s="102">
        <f t="shared" si="5"/>
        <v>863</v>
      </c>
      <c r="O25" s="3"/>
      <c r="P25" s="3"/>
      <c r="Q25" s="3"/>
      <c r="R25" s="3"/>
    </row>
    <row r="26" spans="1:18" x14ac:dyDescent="0.3">
      <c r="A26" s="1">
        <f t="shared" si="4"/>
        <v>43705</v>
      </c>
      <c r="B26" s="2">
        <v>1</v>
      </c>
      <c r="C26" s="78"/>
      <c r="D26" s="79" t="s">
        <v>154</v>
      </c>
      <c r="E26" s="97">
        <f>E24+E25</f>
        <v>550</v>
      </c>
      <c r="F26" s="98">
        <f t="shared" ref="F26:N26" si="6">F24+F25</f>
        <v>1</v>
      </c>
      <c r="G26" s="98">
        <f t="shared" si="6"/>
        <v>0</v>
      </c>
      <c r="H26" s="99">
        <f t="shared" si="6"/>
        <v>551</v>
      </c>
      <c r="I26" s="97">
        <f t="shared" si="6"/>
        <v>39355</v>
      </c>
      <c r="J26" s="98">
        <f t="shared" si="6"/>
        <v>144</v>
      </c>
      <c r="K26" s="98">
        <f t="shared" si="6"/>
        <v>78</v>
      </c>
      <c r="L26" s="100">
        <f t="shared" si="6"/>
        <v>49</v>
      </c>
      <c r="M26" s="101">
        <f t="shared" si="6"/>
        <v>36329</v>
      </c>
      <c r="N26" s="102">
        <f t="shared" si="6"/>
        <v>2882</v>
      </c>
      <c r="O26" s="3"/>
      <c r="P26" s="67"/>
      <c r="Q26" s="3"/>
      <c r="R26" s="3"/>
    </row>
    <row r="27" spans="1:18" x14ac:dyDescent="0.3">
      <c r="A27" s="1">
        <f t="shared" si="4"/>
        <v>43705</v>
      </c>
      <c r="B27" s="2">
        <v>1</v>
      </c>
      <c r="C27" s="80"/>
      <c r="D27" s="81" t="s">
        <v>120</v>
      </c>
      <c r="E27" s="97">
        <f>SUM(E28:E35)</f>
        <v>606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606</v>
      </c>
      <c r="I27" s="97">
        <f t="shared" si="7"/>
        <v>27866</v>
      </c>
      <c r="J27" s="98">
        <f t="shared" si="7"/>
        <v>33</v>
      </c>
      <c r="K27" s="98">
        <f t="shared" si="7"/>
        <v>10</v>
      </c>
      <c r="L27" s="100">
        <f t="shared" si="7"/>
        <v>3</v>
      </c>
      <c r="M27" s="101">
        <f t="shared" si="7"/>
        <v>25493</v>
      </c>
      <c r="N27" s="102">
        <f t="shared" si="7"/>
        <v>2340</v>
      </c>
      <c r="O27" s="3"/>
      <c r="P27" s="3"/>
      <c r="Q27" s="3"/>
      <c r="R27" s="3"/>
    </row>
    <row r="28" spans="1:18" x14ac:dyDescent="0.3">
      <c r="A28" s="1">
        <f t="shared" si="4"/>
        <v>43705</v>
      </c>
      <c r="B28" s="2" t="s">
        <v>31</v>
      </c>
      <c r="C28" s="12">
        <v>1</v>
      </c>
      <c r="D28" s="48" t="s">
        <v>32</v>
      </c>
      <c r="E28" s="13">
        <v>159</v>
      </c>
      <c r="F28" s="13">
        <v>0</v>
      </c>
      <c r="G28" s="13">
        <v>0</v>
      </c>
      <c r="H28" s="82">
        <f t="shared" ref="H28:H35" si="8">SUM(E28:G28)</f>
        <v>159</v>
      </c>
      <c r="I28" s="104">
        <f>H28+'27.08'!I28</f>
        <v>7225</v>
      </c>
      <c r="J28" s="13">
        <v>8</v>
      </c>
      <c r="K28" s="13">
        <v>1</v>
      </c>
      <c r="L28" s="13">
        <v>1</v>
      </c>
      <c r="M28" s="14">
        <f t="shared" ref="M28:M35" si="9">I28-N28-J28</f>
        <v>6701</v>
      </c>
      <c r="N28" s="85">
        <v>516</v>
      </c>
      <c r="O28" s="3"/>
      <c r="P28" s="3"/>
      <c r="Q28" s="3"/>
      <c r="R28" s="3"/>
    </row>
    <row r="29" spans="1:18" x14ac:dyDescent="0.3">
      <c r="A29" s="1">
        <f t="shared" si="4"/>
        <v>43705</v>
      </c>
      <c r="B29" s="2" t="s">
        <v>33</v>
      </c>
      <c r="C29" s="15">
        <v>2</v>
      </c>
      <c r="D29" s="50" t="s">
        <v>156</v>
      </c>
      <c r="E29" s="16">
        <v>97</v>
      </c>
      <c r="F29" s="16">
        <v>0</v>
      </c>
      <c r="G29" s="16">
        <v>0</v>
      </c>
      <c r="H29" s="83">
        <f t="shared" si="8"/>
        <v>97</v>
      </c>
      <c r="I29" s="105">
        <f>H29+'27.08'!I29</f>
        <v>5087</v>
      </c>
      <c r="J29" s="16">
        <v>3</v>
      </c>
      <c r="K29" s="16">
        <v>1</v>
      </c>
      <c r="L29" s="16">
        <v>0</v>
      </c>
      <c r="M29" s="17">
        <f t="shared" si="9"/>
        <v>4690</v>
      </c>
      <c r="N29" s="86">
        <v>394</v>
      </c>
      <c r="O29" s="3"/>
      <c r="P29" s="3"/>
      <c r="Q29" s="3"/>
      <c r="R29" s="3"/>
    </row>
    <row r="30" spans="1:18" x14ac:dyDescent="0.3">
      <c r="A30" s="1">
        <f t="shared" si="4"/>
        <v>43705</v>
      </c>
      <c r="B30" s="2" t="s">
        <v>35</v>
      </c>
      <c r="C30" s="15">
        <v>3</v>
      </c>
      <c r="D30" s="50" t="s">
        <v>36</v>
      </c>
      <c r="E30" s="16">
        <v>138</v>
      </c>
      <c r="F30" s="16">
        <v>0</v>
      </c>
      <c r="G30" s="16">
        <v>0</v>
      </c>
      <c r="H30" s="83">
        <f t="shared" si="8"/>
        <v>138</v>
      </c>
      <c r="I30" s="105">
        <f>H30+'27.08'!I30</f>
        <v>4550</v>
      </c>
      <c r="J30" s="16">
        <v>8</v>
      </c>
      <c r="K30" s="16">
        <v>6</v>
      </c>
      <c r="L30" s="16">
        <v>2</v>
      </c>
      <c r="M30" s="17">
        <f t="shared" si="9"/>
        <v>3888</v>
      </c>
      <c r="N30" s="86">
        <v>654</v>
      </c>
      <c r="O30" s="3"/>
      <c r="P30" s="3"/>
      <c r="Q30" s="3"/>
      <c r="R30" s="3"/>
    </row>
    <row r="31" spans="1:18" x14ac:dyDescent="0.3">
      <c r="A31" s="1">
        <f t="shared" si="4"/>
        <v>43705</v>
      </c>
      <c r="B31" s="2" t="s">
        <v>37</v>
      </c>
      <c r="C31" s="15">
        <v>4</v>
      </c>
      <c r="D31" s="50" t="s">
        <v>38</v>
      </c>
      <c r="E31" s="16">
        <v>13</v>
      </c>
      <c r="F31" s="16">
        <v>0</v>
      </c>
      <c r="G31" s="16">
        <v>0</v>
      </c>
      <c r="H31" s="83">
        <f t="shared" si="8"/>
        <v>13</v>
      </c>
      <c r="I31" s="105">
        <f>H31+'27.08'!I31</f>
        <v>1635</v>
      </c>
      <c r="J31" s="16">
        <v>3</v>
      </c>
      <c r="K31" s="16">
        <v>0</v>
      </c>
      <c r="L31" s="16">
        <v>0</v>
      </c>
      <c r="M31" s="17">
        <f t="shared" si="9"/>
        <v>1564</v>
      </c>
      <c r="N31" s="86">
        <v>68</v>
      </c>
      <c r="O31" s="3"/>
      <c r="P31" s="3"/>
      <c r="Q31" s="3"/>
      <c r="R31" s="3"/>
    </row>
    <row r="32" spans="1:18" x14ac:dyDescent="0.3">
      <c r="A32" s="1">
        <f t="shared" si="4"/>
        <v>43705</v>
      </c>
      <c r="B32" s="2" t="s">
        <v>39</v>
      </c>
      <c r="C32" s="15">
        <v>5</v>
      </c>
      <c r="D32" s="50" t="s">
        <v>40</v>
      </c>
      <c r="E32" s="16">
        <v>67</v>
      </c>
      <c r="F32" s="16">
        <v>0</v>
      </c>
      <c r="G32" s="16">
        <v>0</v>
      </c>
      <c r="H32" s="83">
        <f t="shared" si="8"/>
        <v>67</v>
      </c>
      <c r="I32" s="105">
        <f>H32+'27.08'!I32</f>
        <v>3091</v>
      </c>
      <c r="J32" s="16">
        <v>3</v>
      </c>
      <c r="K32" s="16">
        <v>0</v>
      </c>
      <c r="L32" s="16">
        <v>0</v>
      </c>
      <c r="M32" s="17">
        <f t="shared" si="9"/>
        <v>2879</v>
      </c>
      <c r="N32" s="86">
        <v>209</v>
      </c>
      <c r="O32" s="3"/>
      <c r="P32" s="3"/>
      <c r="Q32" s="3"/>
      <c r="R32" s="3"/>
    </row>
    <row r="33" spans="1:18" x14ac:dyDescent="0.3">
      <c r="A33" s="1">
        <f t="shared" si="4"/>
        <v>43705</v>
      </c>
      <c r="B33" s="2" t="s">
        <v>41</v>
      </c>
      <c r="C33" s="15">
        <v>6</v>
      </c>
      <c r="D33" s="50" t="s">
        <v>42</v>
      </c>
      <c r="E33" s="16">
        <v>105</v>
      </c>
      <c r="F33" s="16">
        <v>0</v>
      </c>
      <c r="G33" s="16">
        <v>0</v>
      </c>
      <c r="H33" s="83">
        <f t="shared" si="8"/>
        <v>105</v>
      </c>
      <c r="I33" s="105">
        <f>H33+'27.08'!I33</f>
        <v>3793</v>
      </c>
      <c r="J33" s="16">
        <v>5</v>
      </c>
      <c r="K33" s="16">
        <v>2</v>
      </c>
      <c r="L33" s="16">
        <v>0</v>
      </c>
      <c r="M33" s="17">
        <f t="shared" si="9"/>
        <v>3448</v>
      </c>
      <c r="N33" s="86">
        <v>340</v>
      </c>
      <c r="O33" s="3"/>
      <c r="P33" s="3"/>
      <c r="Q33" s="3"/>
      <c r="R33" s="3"/>
    </row>
    <row r="34" spans="1:18" x14ac:dyDescent="0.3">
      <c r="A34" s="1">
        <f t="shared" si="4"/>
        <v>43705</v>
      </c>
      <c r="B34" s="2" t="s">
        <v>43</v>
      </c>
      <c r="C34" s="15">
        <v>7</v>
      </c>
      <c r="D34" s="50" t="s">
        <v>44</v>
      </c>
      <c r="E34" s="16">
        <v>9</v>
      </c>
      <c r="F34" s="16">
        <v>0</v>
      </c>
      <c r="G34" s="16">
        <v>0</v>
      </c>
      <c r="H34" s="83">
        <f t="shared" si="8"/>
        <v>9</v>
      </c>
      <c r="I34" s="105">
        <f>H34+'27.08'!I34</f>
        <v>737</v>
      </c>
      <c r="J34" s="16">
        <v>0</v>
      </c>
      <c r="K34" s="16">
        <v>0</v>
      </c>
      <c r="L34" s="16">
        <v>0</v>
      </c>
      <c r="M34" s="17">
        <f t="shared" si="9"/>
        <v>700</v>
      </c>
      <c r="N34" s="86">
        <v>37</v>
      </c>
      <c r="O34" s="3"/>
      <c r="P34" s="3"/>
      <c r="Q34" s="3"/>
      <c r="R34" s="3"/>
    </row>
    <row r="35" spans="1:18" x14ac:dyDescent="0.3">
      <c r="A35" s="1">
        <f t="shared" si="4"/>
        <v>43705</v>
      </c>
      <c r="B35" s="2" t="s">
        <v>45</v>
      </c>
      <c r="C35" s="20">
        <v>8</v>
      </c>
      <c r="D35" s="54" t="s">
        <v>46</v>
      </c>
      <c r="E35" s="18">
        <v>18</v>
      </c>
      <c r="F35" s="18">
        <v>0</v>
      </c>
      <c r="G35" s="18">
        <v>0</v>
      </c>
      <c r="H35" s="84">
        <f t="shared" si="8"/>
        <v>18</v>
      </c>
      <c r="I35" s="106">
        <f>H35+'27.08'!I35</f>
        <v>1748</v>
      </c>
      <c r="J35" s="18">
        <v>3</v>
      </c>
      <c r="K35" s="18">
        <v>0</v>
      </c>
      <c r="L35" s="18">
        <v>0</v>
      </c>
      <c r="M35" s="19">
        <f t="shared" si="9"/>
        <v>1623</v>
      </c>
      <c r="N35" s="87">
        <v>122</v>
      </c>
      <c r="O35" s="3"/>
      <c r="P35" s="3"/>
      <c r="Q35" s="3"/>
      <c r="R35" s="3"/>
    </row>
    <row r="36" spans="1:18" x14ac:dyDescent="0.3">
      <c r="A36" s="1">
        <f t="shared" si="4"/>
        <v>43705</v>
      </c>
      <c r="B36" s="2">
        <v>1</v>
      </c>
      <c r="C36" s="103"/>
      <c r="D36" s="22" t="s">
        <v>47</v>
      </c>
      <c r="E36" s="23">
        <f>SUM(E26:E27)</f>
        <v>1156</v>
      </c>
      <c r="F36" s="23">
        <f t="shared" ref="F36:N36" si="10">SUM(F26:F27)</f>
        <v>1</v>
      </c>
      <c r="G36" s="23">
        <f t="shared" si="10"/>
        <v>0</v>
      </c>
      <c r="H36" s="23">
        <f t="shared" si="10"/>
        <v>1157</v>
      </c>
      <c r="I36" s="23">
        <f t="shared" si="10"/>
        <v>67221</v>
      </c>
      <c r="J36" s="23">
        <f t="shared" si="10"/>
        <v>177</v>
      </c>
      <c r="K36" s="23">
        <f t="shared" si="10"/>
        <v>88</v>
      </c>
      <c r="L36" s="23">
        <f t="shared" si="10"/>
        <v>52</v>
      </c>
      <c r="M36" s="23">
        <f t="shared" si="10"/>
        <v>61822</v>
      </c>
      <c r="N36" s="23">
        <f t="shared" si="10"/>
        <v>5222</v>
      </c>
      <c r="O36" s="3"/>
      <c r="P36" s="3"/>
      <c r="Q36" s="3"/>
      <c r="R36" s="3"/>
    </row>
    <row r="37" spans="1:18" ht="21.6" customHeight="1" x14ac:dyDescent="0.3">
      <c r="A37" s="1">
        <f t="shared" si="4"/>
        <v>43705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43705</v>
      </c>
      <c r="B38" s="64">
        <v>1</v>
      </c>
      <c r="C38" s="69"/>
      <c r="D38" s="306" t="s">
        <v>160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43705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43705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43705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43705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43705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179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863</v>
      </c>
      <c r="O43" s="3"/>
      <c r="P43" s="3"/>
      <c r="Q43" s="3"/>
      <c r="R43" s="3"/>
    </row>
    <row r="44" spans="1:18" ht="58.2" customHeight="1" x14ac:dyDescent="0.3">
      <c r="A44" s="1">
        <f t="shared" si="4"/>
        <v>43705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74" t="s">
        <v>142</v>
      </c>
      <c r="I44" s="65" t="str">
        <f>"me©‡gvU fwZ© 
= "&amp;I75</f>
        <v>me©‡gvU fwZ© 
= 16863</v>
      </c>
      <c r="J44" s="65" t="str">
        <f>"ch©v‡jvPbvi Rb¨ †cÖwiZ g„„Zz¨ 
= "&amp;J75</f>
        <v>ch©v‡jvPbvi Rb¨ †cÖwiZ g„„Zz¨ 
= 83</v>
      </c>
      <c r="K44" s="65" t="str">
        <f>"ch©v‡jvPbv m¤úbœK…Z g„„Zz¨ 
= "&amp;K75</f>
        <v>ch©v‡jvPbv m¤úbœK…Z g„„Zz¨ 
= 58</v>
      </c>
      <c r="L44" s="65" t="str">
        <f>"wbwðZ g„„Zz¨ 
= "&amp;L75</f>
        <v>wbwðZ g„„Zz¨ 
= 39</v>
      </c>
      <c r="M44" s="65" t="str">
        <f>"QvocÎ cÖvß †ivMx
 = "&amp;M75</f>
        <v>QvocÎ cÖvß †ivMx
 = 15917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43705</v>
      </c>
      <c r="B45" s="2" t="s">
        <v>61</v>
      </c>
      <c r="C45" s="28">
        <v>1</v>
      </c>
      <c r="D45" s="48" t="s">
        <v>62</v>
      </c>
      <c r="E45" s="13">
        <v>8</v>
      </c>
      <c r="F45" s="13">
        <v>0</v>
      </c>
      <c r="G45" s="13">
        <v>0</v>
      </c>
      <c r="H45" s="82">
        <f t="shared" ref="H45:H74" si="11">SUM(E45:G45)</f>
        <v>8</v>
      </c>
      <c r="I45" s="104">
        <f>H45+'27.08'!I45</f>
        <v>1076</v>
      </c>
      <c r="J45" s="13">
        <v>3</v>
      </c>
      <c r="K45" s="13">
        <v>2</v>
      </c>
      <c r="L45" s="13">
        <v>1</v>
      </c>
      <c r="M45" s="14">
        <f t="shared" ref="M45:M74" si="12">I45-N45-J45</f>
        <v>1035</v>
      </c>
      <c r="N45" s="85">
        <v>38</v>
      </c>
      <c r="O45" s="3"/>
      <c r="P45" s="3"/>
      <c r="Q45" s="3"/>
      <c r="R45" s="3"/>
    </row>
    <row r="46" spans="1:18" ht="17.55" customHeight="1" x14ac:dyDescent="0.3">
      <c r="A46" s="1">
        <f t="shared" si="4"/>
        <v>43705</v>
      </c>
      <c r="B46" s="2" t="s">
        <v>15</v>
      </c>
      <c r="C46" s="33">
        <v>2</v>
      </c>
      <c r="D46" s="50" t="s">
        <v>16</v>
      </c>
      <c r="E46" s="16">
        <v>16</v>
      </c>
      <c r="F46" s="16">
        <v>0</v>
      </c>
      <c r="G46" s="16">
        <v>0</v>
      </c>
      <c r="H46" s="83">
        <f t="shared" si="11"/>
        <v>16</v>
      </c>
      <c r="I46" s="105">
        <f>H46+'27.08'!I46</f>
        <v>1587</v>
      </c>
      <c r="J46" s="16">
        <v>8</v>
      </c>
      <c r="K46" s="16">
        <v>2</v>
      </c>
      <c r="L46" s="16">
        <v>1</v>
      </c>
      <c r="M46" s="17">
        <f t="shared" si="12"/>
        <v>1488</v>
      </c>
      <c r="N46" s="86">
        <v>91</v>
      </c>
      <c r="O46" s="3"/>
      <c r="P46" s="3"/>
      <c r="Q46" s="3"/>
      <c r="R46" s="3"/>
    </row>
    <row r="47" spans="1:18" ht="17.55" customHeight="1" x14ac:dyDescent="0.3">
      <c r="A47" s="1">
        <f t="shared" si="4"/>
        <v>43705</v>
      </c>
      <c r="B47" s="2" t="s">
        <v>17</v>
      </c>
      <c r="C47" s="33">
        <v>3</v>
      </c>
      <c r="D47" s="50" t="s">
        <v>18</v>
      </c>
      <c r="E47" s="16">
        <v>3</v>
      </c>
      <c r="F47" s="16">
        <v>0</v>
      </c>
      <c r="G47" s="16">
        <v>0</v>
      </c>
      <c r="H47" s="83">
        <f t="shared" si="11"/>
        <v>3</v>
      </c>
      <c r="I47" s="105">
        <f>H47+'27.08'!I47</f>
        <v>567</v>
      </c>
      <c r="J47" s="16">
        <v>4</v>
      </c>
      <c r="K47" s="16">
        <v>2</v>
      </c>
      <c r="L47" s="16">
        <v>1</v>
      </c>
      <c r="M47" s="17">
        <f t="shared" si="12"/>
        <v>540</v>
      </c>
      <c r="N47" s="86">
        <v>23</v>
      </c>
      <c r="O47" s="3"/>
      <c r="P47" s="3"/>
      <c r="Q47" s="3"/>
      <c r="R47" s="3"/>
    </row>
    <row r="48" spans="1:18" ht="17.55" customHeight="1" x14ac:dyDescent="0.3">
      <c r="A48" s="1">
        <f t="shared" si="4"/>
        <v>43705</v>
      </c>
      <c r="B48" s="2" t="s">
        <v>63</v>
      </c>
      <c r="C48" s="33">
        <v>4</v>
      </c>
      <c r="D48" s="50" t="s">
        <v>64</v>
      </c>
      <c r="E48" s="16">
        <v>4</v>
      </c>
      <c r="F48" s="16">
        <v>0</v>
      </c>
      <c r="G48" s="16">
        <v>0</v>
      </c>
      <c r="H48" s="83">
        <f t="shared" si="11"/>
        <v>4</v>
      </c>
      <c r="I48" s="105">
        <f>H48+'27.08'!I48</f>
        <v>650</v>
      </c>
      <c r="J48" s="16">
        <v>7</v>
      </c>
      <c r="K48" s="16">
        <v>5</v>
      </c>
      <c r="L48" s="16">
        <v>3</v>
      </c>
      <c r="M48" s="17">
        <f t="shared" si="12"/>
        <v>610</v>
      </c>
      <c r="N48" s="86">
        <v>33</v>
      </c>
      <c r="O48" s="3"/>
      <c r="P48" s="3"/>
      <c r="Q48" s="3"/>
      <c r="R48" s="3"/>
    </row>
    <row r="49" spans="1:18" ht="17.55" customHeight="1" x14ac:dyDescent="0.3">
      <c r="A49" s="1">
        <f t="shared" si="4"/>
        <v>43705</v>
      </c>
      <c r="B49" s="2" t="s">
        <v>65</v>
      </c>
      <c r="C49" s="33">
        <v>5</v>
      </c>
      <c r="D49" s="50" t="s">
        <v>66</v>
      </c>
      <c r="E49" s="16">
        <v>9</v>
      </c>
      <c r="F49" s="16">
        <v>0</v>
      </c>
      <c r="G49" s="16">
        <v>0</v>
      </c>
      <c r="H49" s="83">
        <f t="shared" si="11"/>
        <v>9</v>
      </c>
      <c r="I49" s="105">
        <f>H49+'27.08'!I49</f>
        <v>801</v>
      </c>
      <c r="J49" s="16">
        <v>10</v>
      </c>
      <c r="K49" s="16">
        <v>10</v>
      </c>
      <c r="L49" s="16">
        <v>10</v>
      </c>
      <c r="M49" s="17">
        <f t="shared" si="12"/>
        <v>759</v>
      </c>
      <c r="N49" s="86">
        <v>32</v>
      </c>
      <c r="O49" s="3"/>
      <c r="P49" s="3"/>
      <c r="Q49" s="3"/>
      <c r="R49" s="3"/>
    </row>
    <row r="50" spans="1:18" ht="17.55" customHeight="1" x14ac:dyDescent="0.3">
      <c r="A50" s="1">
        <f t="shared" si="4"/>
        <v>43705</v>
      </c>
      <c r="B50" s="2" t="s">
        <v>67</v>
      </c>
      <c r="C50" s="33">
        <v>6</v>
      </c>
      <c r="D50" s="50" t="s">
        <v>68</v>
      </c>
      <c r="E50" s="16">
        <v>0</v>
      </c>
      <c r="F50" s="16">
        <v>0</v>
      </c>
      <c r="G50" s="16">
        <v>0</v>
      </c>
      <c r="H50" s="83">
        <f t="shared" si="11"/>
        <v>0</v>
      </c>
      <c r="I50" s="105">
        <f>H50+'27.08'!I50</f>
        <v>83</v>
      </c>
      <c r="J50" s="16"/>
      <c r="K50" s="16"/>
      <c r="L50" s="16">
        <v>0</v>
      </c>
      <c r="M50" s="17">
        <f t="shared" si="12"/>
        <v>79</v>
      </c>
      <c r="N50" s="86">
        <v>4</v>
      </c>
      <c r="O50" s="3"/>
      <c r="P50" s="3"/>
      <c r="Q50" s="3"/>
      <c r="R50" s="3"/>
    </row>
    <row r="51" spans="1:18" ht="17.55" customHeight="1" x14ac:dyDescent="0.3">
      <c r="A51" s="1">
        <f t="shared" si="4"/>
        <v>43705</v>
      </c>
      <c r="B51" s="2" t="s">
        <v>69</v>
      </c>
      <c r="C51" s="33">
        <v>7</v>
      </c>
      <c r="D51" s="50" t="s">
        <v>70</v>
      </c>
      <c r="E51" s="16">
        <v>0</v>
      </c>
      <c r="F51" s="16">
        <v>0</v>
      </c>
      <c r="G51" s="16">
        <v>0</v>
      </c>
      <c r="H51" s="83">
        <f t="shared" si="11"/>
        <v>0</v>
      </c>
      <c r="I51" s="105">
        <f>H51+'27.08'!I51</f>
        <v>260</v>
      </c>
      <c r="J51" s="16">
        <v>2</v>
      </c>
      <c r="K51" s="16">
        <v>2</v>
      </c>
      <c r="L51" s="16">
        <v>1</v>
      </c>
      <c r="M51" s="17">
        <f t="shared" si="12"/>
        <v>258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43705</v>
      </c>
      <c r="B52" s="2" t="s">
        <v>71</v>
      </c>
      <c r="C52" s="33">
        <v>8</v>
      </c>
      <c r="D52" s="50" t="s">
        <v>72</v>
      </c>
      <c r="E52" s="16">
        <v>8</v>
      </c>
      <c r="F52" s="16">
        <v>0</v>
      </c>
      <c r="G52" s="16">
        <v>0</v>
      </c>
      <c r="H52" s="83">
        <f t="shared" si="11"/>
        <v>8</v>
      </c>
      <c r="I52" s="105">
        <f>H52+'27.08'!I52</f>
        <v>258</v>
      </c>
      <c r="J52" s="16">
        <v>1</v>
      </c>
      <c r="K52" s="16">
        <v>1</v>
      </c>
      <c r="L52" s="16">
        <v>1</v>
      </c>
      <c r="M52" s="17">
        <f t="shared" si="12"/>
        <v>213</v>
      </c>
      <c r="N52" s="86">
        <v>44</v>
      </c>
      <c r="O52" s="3"/>
      <c r="P52" s="3"/>
      <c r="Q52" s="3"/>
      <c r="R52" s="3"/>
    </row>
    <row r="53" spans="1:18" ht="17.55" customHeight="1" x14ac:dyDescent="0.3">
      <c r="A53" s="1">
        <f t="shared" si="4"/>
        <v>43705</v>
      </c>
      <c r="B53" s="2" t="s">
        <v>73</v>
      </c>
      <c r="C53" s="33">
        <v>9</v>
      </c>
      <c r="D53" s="50" t="s">
        <v>74</v>
      </c>
      <c r="E53" s="16">
        <v>2</v>
      </c>
      <c r="F53" s="16">
        <v>0</v>
      </c>
      <c r="G53" s="16">
        <v>0</v>
      </c>
      <c r="H53" s="83">
        <f t="shared" si="11"/>
        <v>2</v>
      </c>
      <c r="I53" s="105">
        <f>H53+'27.08'!I53</f>
        <v>197</v>
      </c>
      <c r="J53" s="16">
        <v>1</v>
      </c>
      <c r="K53" s="16">
        <v>1</v>
      </c>
      <c r="L53" s="16">
        <v>0</v>
      </c>
      <c r="M53" s="17">
        <f t="shared" si="12"/>
        <v>178</v>
      </c>
      <c r="N53" s="86">
        <v>18</v>
      </c>
      <c r="O53" s="3"/>
      <c r="P53" s="3"/>
      <c r="Q53" s="3"/>
      <c r="R53" s="3"/>
    </row>
    <row r="54" spans="1:18" ht="17.55" customHeight="1" x14ac:dyDescent="0.3">
      <c r="A54" s="1">
        <f t="shared" si="4"/>
        <v>43705</v>
      </c>
      <c r="B54" s="2" t="s">
        <v>75</v>
      </c>
      <c r="C54" s="33">
        <v>10</v>
      </c>
      <c r="D54" s="50" t="s">
        <v>76</v>
      </c>
      <c r="E54" s="16">
        <v>12</v>
      </c>
      <c r="F54" s="16">
        <v>0</v>
      </c>
      <c r="G54" s="16">
        <v>0</v>
      </c>
      <c r="H54" s="83">
        <f t="shared" si="11"/>
        <v>12</v>
      </c>
      <c r="I54" s="105">
        <f>H54+'27.08'!I54</f>
        <v>1460</v>
      </c>
      <c r="J54" s="16"/>
      <c r="K54" s="16"/>
      <c r="L54" s="16">
        <v>0</v>
      </c>
      <c r="M54" s="17">
        <f t="shared" si="12"/>
        <v>1399</v>
      </c>
      <c r="N54" s="86">
        <v>61</v>
      </c>
      <c r="O54" s="3"/>
      <c r="P54" s="3"/>
      <c r="Q54" s="3"/>
      <c r="R54" s="3"/>
    </row>
    <row r="55" spans="1:18" ht="17.55" customHeight="1" x14ac:dyDescent="0.3">
      <c r="A55" s="1">
        <f t="shared" si="4"/>
        <v>43705</v>
      </c>
      <c r="B55" s="2" t="s">
        <v>77</v>
      </c>
      <c r="C55" s="33">
        <v>11</v>
      </c>
      <c r="D55" s="52" t="s">
        <v>78</v>
      </c>
      <c r="E55" s="16">
        <v>2</v>
      </c>
      <c r="F55" s="16">
        <v>0</v>
      </c>
      <c r="G55" s="16">
        <v>0</v>
      </c>
      <c r="H55" s="83">
        <f t="shared" si="11"/>
        <v>2</v>
      </c>
      <c r="I55" s="105">
        <f>H55+'27.08'!I55</f>
        <v>193</v>
      </c>
      <c r="J55" s="16"/>
      <c r="K55" s="16"/>
      <c r="L55" s="16">
        <v>0</v>
      </c>
      <c r="M55" s="17">
        <f t="shared" si="12"/>
        <v>180</v>
      </c>
      <c r="N55" s="86">
        <v>13</v>
      </c>
      <c r="O55" s="3"/>
      <c r="P55" s="3"/>
      <c r="Q55" s="3"/>
      <c r="R55" s="3"/>
    </row>
    <row r="56" spans="1:18" ht="17.55" customHeight="1" x14ac:dyDescent="0.3">
      <c r="A56" s="1">
        <f t="shared" si="4"/>
        <v>43705</v>
      </c>
      <c r="B56" s="2" t="s">
        <v>79</v>
      </c>
      <c r="C56" s="33">
        <v>12</v>
      </c>
      <c r="D56" s="50" t="s">
        <v>80</v>
      </c>
      <c r="E56" s="16">
        <v>1</v>
      </c>
      <c r="F56" s="16">
        <v>0</v>
      </c>
      <c r="G56" s="16">
        <v>0</v>
      </c>
      <c r="H56" s="83">
        <f t="shared" si="11"/>
        <v>1</v>
      </c>
      <c r="I56" s="105">
        <f>H56+'27.08'!I56</f>
        <v>127</v>
      </c>
      <c r="J56" s="16"/>
      <c r="K56" s="16"/>
      <c r="L56" s="16">
        <v>0</v>
      </c>
      <c r="M56" s="17">
        <f t="shared" si="12"/>
        <v>122</v>
      </c>
      <c r="N56" s="86">
        <v>5</v>
      </c>
      <c r="O56" s="3"/>
      <c r="P56" s="3"/>
      <c r="Q56" s="3"/>
      <c r="R56" s="3"/>
    </row>
    <row r="57" spans="1:18" ht="17.55" customHeight="1" x14ac:dyDescent="0.3">
      <c r="A57" s="1">
        <f t="shared" si="4"/>
        <v>43705</v>
      </c>
      <c r="B57" s="2" t="s">
        <v>81</v>
      </c>
      <c r="C57" s="33">
        <v>13</v>
      </c>
      <c r="D57" s="50" t="s">
        <v>82</v>
      </c>
      <c r="E57" s="16">
        <v>10</v>
      </c>
      <c r="F57" s="16">
        <v>0</v>
      </c>
      <c r="G57" s="16">
        <v>0</v>
      </c>
      <c r="H57" s="83">
        <f t="shared" si="11"/>
        <v>10</v>
      </c>
      <c r="I57" s="105">
        <f>H57+'27.08'!I57</f>
        <v>577</v>
      </c>
      <c r="J57" s="16">
        <v>3</v>
      </c>
      <c r="K57" s="16">
        <v>2</v>
      </c>
      <c r="L57" s="16">
        <v>0</v>
      </c>
      <c r="M57" s="17">
        <f t="shared" si="12"/>
        <v>551</v>
      </c>
      <c r="N57" s="86">
        <v>23</v>
      </c>
      <c r="O57" s="3"/>
      <c r="P57" s="3"/>
      <c r="Q57" s="3"/>
      <c r="R57" s="3"/>
    </row>
    <row r="58" spans="1:18" ht="17.55" customHeight="1" x14ac:dyDescent="0.3">
      <c r="A58" s="1">
        <f t="shared" si="4"/>
        <v>43705</v>
      </c>
      <c r="B58" s="2" t="s">
        <v>83</v>
      </c>
      <c r="C58" s="33">
        <v>14</v>
      </c>
      <c r="D58" s="50" t="s">
        <v>84</v>
      </c>
      <c r="E58" s="16">
        <v>7</v>
      </c>
      <c r="F58" s="16">
        <v>0</v>
      </c>
      <c r="G58" s="16">
        <v>0</v>
      </c>
      <c r="H58" s="83">
        <f t="shared" si="11"/>
        <v>7</v>
      </c>
      <c r="I58" s="105">
        <f>H58+'27.08'!I58</f>
        <v>1164</v>
      </c>
      <c r="J58" s="16">
        <v>5</v>
      </c>
      <c r="K58" s="16">
        <v>3</v>
      </c>
      <c r="L58" s="16">
        <v>2</v>
      </c>
      <c r="M58" s="17">
        <f t="shared" si="12"/>
        <v>1110</v>
      </c>
      <c r="N58" s="86">
        <v>49</v>
      </c>
      <c r="O58" s="3"/>
      <c r="P58" s="3"/>
      <c r="Q58" s="3"/>
      <c r="R58" s="3"/>
    </row>
    <row r="59" spans="1:18" ht="17.55" customHeight="1" x14ac:dyDescent="0.3">
      <c r="A59" s="1">
        <f t="shared" si="4"/>
        <v>43705</v>
      </c>
      <c r="B59" s="2" t="s">
        <v>85</v>
      </c>
      <c r="C59" s="33">
        <v>15</v>
      </c>
      <c r="D59" s="50" t="s">
        <v>86</v>
      </c>
      <c r="E59" s="16">
        <v>5</v>
      </c>
      <c r="F59" s="16">
        <v>0</v>
      </c>
      <c r="G59" s="16">
        <v>0</v>
      </c>
      <c r="H59" s="83">
        <f t="shared" si="11"/>
        <v>5</v>
      </c>
      <c r="I59" s="105">
        <f>H59+'27.08'!I59</f>
        <v>667</v>
      </c>
      <c r="J59" s="16">
        <v>7</v>
      </c>
      <c r="K59" s="16">
        <v>5</v>
      </c>
      <c r="L59" s="16">
        <v>5</v>
      </c>
      <c r="M59" s="17">
        <f t="shared" si="12"/>
        <v>626</v>
      </c>
      <c r="N59" s="86">
        <v>34</v>
      </c>
      <c r="O59" s="3"/>
      <c r="P59" s="3"/>
      <c r="Q59" s="3"/>
      <c r="R59" s="3"/>
    </row>
    <row r="60" spans="1:18" ht="17.55" customHeight="1" x14ac:dyDescent="0.3">
      <c r="A60" s="1">
        <f t="shared" si="4"/>
        <v>43705</v>
      </c>
      <c r="B60" s="2" t="s">
        <v>87</v>
      </c>
      <c r="C60" s="33">
        <v>16</v>
      </c>
      <c r="D60" s="50" t="s">
        <v>88</v>
      </c>
      <c r="E60" s="16">
        <v>2</v>
      </c>
      <c r="F60" s="16">
        <v>0</v>
      </c>
      <c r="G60" s="16">
        <v>0</v>
      </c>
      <c r="H60" s="83">
        <f t="shared" si="11"/>
        <v>2</v>
      </c>
      <c r="I60" s="105">
        <f>H60+'27.08'!I60</f>
        <v>308</v>
      </c>
      <c r="J60" s="16"/>
      <c r="K60" s="16"/>
      <c r="L60" s="16">
        <v>0</v>
      </c>
      <c r="M60" s="17">
        <f t="shared" si="12"/>
        <v>297</v>
      </c>
      <c r="N60" s="86">
        <v>11</v>
      </c>
      <c r="O60" s="3"/>
      <c r="P60" s="3"/>
      <c r="Q60" s="3"/>
      <c r="R60" s="3"/>
    </row>
    <row r="61" spans="1:18" ht="17.55" customHeight="1" x14ac:dyDescent="0.3">
      <c r="A61" s="1">
        <f t="shared" si="4"/>
        <v>43705</v>
      </c>
      <c r="B61" s="2" t="s">
        <v>89</v>
      </c>
      <c r="C61" s="33">
        <v>17</v>
      </c>
      <c r="D61" s="52" t="s">
        <v>90</v>
      </c>
      <c r="E61" s="16">
        <v>7</v>
      </c>
      <c r="F61" s="16">
        <v>0</v>
      </c>
      <c r="G61" s="16">
        <v>0</v>
      </c>
      <c r="H61" s="83">
        <f t="shared" si="11"/>
        <v>7</v>
      </c>
      <c r="I61" s="105">
        <f>H61+'27.08'!I61</f>
        <v>386</v>
      </c>
      <c r="J61" s="16"/>
      <c r="K61" s="16"/>
      <c r="L61" s="16">
        <v>0</v>
      </c>
      <c r="M61" s="17">
        <f t="shared" si="12"/>
        <v>366</v>
      </c>
      <c r="N61" s="86">
        <v>20</v>
      </c>
      <c r="O61" s="3"/>
      <c r="P61" s="3"/>
      <c r="Q61" s="3"/>
      <c r="R61" s="3"/>
    </row>
    <row r="62" spans="1:18" ht="17.55" customHeight="1" x14ac:dyDescent="0.3">
      <c r="A62" s="1">
        <f t="shared" si="4"/>
        <v>43705</v>
      </c>
      <c r="B62" s="2" t="s">
        <v>91</v>
      </c>
      <c r="C62" s="33">
        <v>18</v>
      </c>
      <c r="D62" s="50" t="s">
        <v>92</v>
      </c>
      <c r="E62" s="16">
        <v>8</v>
      </c>
      <c r="F62" s="16">
        <v>0</v>
      </c>
      <c r="G62" s="16">
        <v>0</v>
      </c>
      <c r="H62" s="83">
        <f t="shared" si="11"/>
        <v>8</v>
      </c>
      <c r="I62" s="105">
        <f>H62+'27.08'!I62</f>
        <v>766</v>
      </c>
      <c r="J62" s="16"/>
      <c r="K62" s="16"/>
      <c r="L62" s="16">
        <v>0</v>
      </c>
      <c r="M62" s="17">
        <f t="shared" si="12"/>
        <v>728</v>
      </c>
      <c r="N62" s="86">
        <v>38</v>
      </c>
      <c r="O62" s="3"/>
      <c r="P62" s="3"/>
      <c r="Q62" s="3"/>
      <c r="R62" s="3"/>
    </row>
    <row r="63" spans="1:18" ht="17.55" customHeight="1" x14ac:dyDescent="0.3">
      <c r="A63" s="1">
        <f t="shared" si="4"/>
        <v>43705</v>
      </c>
      <c r="B63" s="2" t="s">
        <v>93</v>
      </c>
      <c r="C63" s="33">
        <v>19</v>
      </c>
      <c r="D63" s="50" t="s">
        <v>94</v>
      </c>
      <c r="E63" s="16">
        <v>10</v>
      </c>
      <c r="F63" s="16">
        <v>0</v>
      </c>
      <c r="G63" s="16">
        <v>0</v>
      </c>
      <c r="H63" s="83">
        <f t="shared" si="11"/>
        <v>10</v>
      </c>
      <c r="I63" s="105">
        <f>H63+'27.08'!I63</f>
        <v>687</v>
      </c>
      <c r="J63" s="16">
        <v>3</v>
      </c>
      <c r="K63" s="16">
        <v>2</v>
      </c>
      <c r="L63" s="16">
        <v>2</v>
      </c>
      <c r="M63" s="17">
        <f t="shared" si="12"/>
        <v>637</v>
      </c>
      <c r="N63" s="86">
        <v>47</v>
      </c>
      <c r="O63" s="3"/>
      <c r="P63" s="3"/>
      <c r="Q63" s="3"/>
      <c r="R63" s="3"/>
    </row>
    <row r="64" spans="1:18" ht="17.55" customHeight="1" x14ac:dyDescent="0.3">
      <c r="A64" s="1">
        <f t="shared" si="4"/>
        <v>43705</v>
      </c>
      <c r="B64" s="2" t="s">
        <v>95</v>
      </c>
      <c r="C64" s="33">
        <v>20</v>
      </c>
      <c r="D64" s="50" t="s">
        <v>96</v>
      </c>
      <c r="E64" s="16">
        <v>9</v>
      </c>
      <c r="F64" s="16">
        <v>0</v>
      </c>
      <c r="G64" s="16">
        <v>0</v>
      </c>
      <c r="H64" s="83">
        <f t="shared" si="11"/>
        <v>9</v>
      </c>
      <c r="I64" s="105">
        <f>H64+'27.08'!I64</f>
        <v>829</v>
      </c>
      <c r="J64" s="16"/>
      <c r="K64" s="16"/>
      <c r="L64" s="16">
        <v>0</v>
      </c>
      <c r="M64" s="17">
        <f t="shared" si="12"/>
        <v>777</v>
      </c>
      <c r="N64" s="86">
        <v>52</v>
      </c>
      <c r="O64" s="3"/>
      <c r="P64" s="3"/>
      <c r="Q64" s="3"/>
      <c r="R64" s="3"/>
    </row>
    <row r="65" spans="1:18" ht="17.55" customHeight="1" x14ac:dyDescent="0.3">
      <c r="A65" s="1">
        <f t="shared" si="4"/>
        <v>43705</v>
      </c>
      <c r="B65" s="2" t="s">
        <v>97</v>
      </c>
      <c r="C65" s="33">
        <v>21</v>
      </c>
      <c r="D65" s="50" t="s">
        <v>98</v>
      </c>
      <c r="E65" s="16">
        <v>12</v>
      </c>
      <c r="F65" s="16">
        <v>0</v>
      </c>
      <c r="G65" s="16">
        <v>0</v>
      </c>
      <c r="H65" s="83">
        <f t="shared" si="11"/>
        <v>12</v>
      </c>
      <c r="I65" s="105">
        <f>H65+'27.08'!I65</f>
        <v>432</v>
      </c>
      <c r="J65" s="16">
        <v>3</v>
      </c>
      <c r="K65" s="16">
        <v>3</v>
      </c>
      <c r="L65" s="16">
        <v>3</v>
      </c>
      <c r="M65" s="17">
        <f t="shared" si="12"/>
        <v>396</v>
      </c>
      <c r="N65" s="86">
        <v>33</v>
      </c>
      <c r="O65" s="3"/>
      <c r="P65" s="3"/>
      <c r="Q65" s="3"/>
      <c r="R65" s="3"/>
    </row>
    <row r="66" spans="1:18" ht="17.55" customHeight="1" x14ac:dyDescent="0.3">
      <c r="A66" s="1">
        <f t="shared" si="4"/>
        <v>43705</v>
      </c>
      <c r="B66" s="2" t="s">
        <v>99</v>
      </c>
      <c r="C66" s="33">
        <v>22</v>
      </c>
      <c r="D66" s="50" t="s">
        <v>100</v>
      </c>
      <c r="E66" s="16">
        <v>1</v>
      </c>
      <c r="F66" s="16">
        <v>1</v>
      </c>
      <c r="G66" s="16">
        <v>0</v>
      </c>
      <c r="H66" s="83">
        <f t="shared" si="11"/>
        <v>2</v>
      </c>
      <c r="I66" s="105">
        <f>H66+'27.08'!I66</f>
        <v>299</v>
      </c>
      <c r="J66" s="16">
        <v>6</v>
      </c>
      <c r="K66" s="16">
        <v>5</v>
      </c>
      <c r="L66" s="16">
        <v>3</v>
      </c>
      <c r="M66" s="17">
        <f t="shared" si="12"/>
        <v>291</v>
      </c>
      <c r="N66" s="86">
        <v>2</v>
      </c>
      <c r="O66" s="3"/>
      <c r="P66" s="3"/>
      <c r="Q66" s="3"/>
      <c r="R66" s="3"/>
    </row>
    <row r="67" spans="1:18" ht="17.55" customHeight="1" x14ac:dyDescent="0.3">
      <c r="A67" s="1">
        <f t="shared" si="4"/>
        <v>43705</v>
      </c>
      <c r="B67" s="2" t="s">
        <v>101</v>
      </c>
      <c r="C67" s="33">
        <v>23</v>
      </c>
      <c r="D67" s="50" t="s">
        <v>102</v>
      </c>
      <c r="E67" s="16">
        <v>12</v>
      </c>
      <c r="F67" s="16">
        <v>0</v>
      </c>
      <c r="G67" s="16">
        <v>0</v>
      </c>
      <c r="H67" s="83">
        <f t="shared" si="11"/>
        <v>12</v>
      </c>
      <c r="I67" s="105">
        <f>H67+'27.08'!I67</f>
        <v>593</v>
      </c>
      <c r="J67" s="16">
        <v>4</v>
      </c>
      <c r="K67" s="16">
        <v>4</v>
      </c>
      <c r="L67" s="16">
        <v>4</v>
      </c>
      <c r="M67" s="17">
        <f t="shared" si="12"/>
        <v>541</v>
      </c>
      <c r="N67" s="86">
        <v>48</v>
      </c>
      <c r="O67" s="3"/>
      <c r="P67" s="3"/>
      <c r="Q67" s="3"/>
      <c r="R67" s="3"/>
    </row>
    <row r="68" spans="1:18" ht="17.55" customHeight="1" x14ac:dyDescent="0.3">
      <c r="A68" s="1">
        <f t="shared" si="4"/>
        <v>43705</v>
      </c>
      <c r="B68" s="2" t="s">
        <v>103</v>
      </c>
      <c r="C68" s="33">
        <v>24</v>
      </c>
      <c r="D68" s="50" t="s">
        <v>104</v>
      </c>
      <c r="E68" s="16">
        <v>2</v>
      </c>
      <c r="F68" s="16">
        <v>0</v>
      </c>
      <c r="G68" s="16">
        <v>0</v>
      </c>
      <c r="H68" s="83">
        <f t="shared" si="11"/>
        <v>2</v>
      </c>
      <c r="I68" s="105">
        <f>H68+'27.08'!I68</f>
        <v>334</v>
      </c>
      <c r="J68" s="16">
        <v>2</v>
      </c>
      <c r="K68" s="16">
        <v>2</v>
      </c>
      <c r="L68" s="16">
        <v>0</v>
      </c>
      <c r="M68" s="17">
        <f t="shared" si="12"/>
        <v>317</v>
      </c>
      <c r="N68" s="86">
        <v>15</v>
      </c>
      <c r="O68" s="3"/>
      <c r="P68" s="3"/>
      <c r="Q68" s="3"/>
      <c r="R68" s="3"/>
    </row>
    <row r="69" spans="1:18" ht="17.55" customHeight="1" x14ac:dyDescent="0.3">
      <c r="A69" s="1">
        <f t="shared" si="4"/>
        <v>43705</v>
      </c>
      <c r="B69" s="2" t="s">
        <v>105</v>
      </c>
      <c r="C69" s="33">
        <v>25</v>
      </c>
      <c r="D69" s="50" t="s">
        <v>106</v>
      </c>
      <c r="E69" s="16">
        <v>7</v>
      </c>
      <c r="F69" s="16">
        <v>0</v>
      </c>
      <c r="G69" s="16">
        <v>0</v>
      </c>
      <c r="H69" s="83">
        <f t="shared" si="11"/>
        <v>7</v>
      </c>
      <c r="I69" s="105">
        <f>H69+'27.08'!I69</f>
        <v>633</v>
      </c>
      <c r="J69" s="16">
        <v>2</v>
      </c>
      <c r="K69" s="16">
        <v>1</v>
      </c>
      <c r="L69" s="16">
        <v>0</v>
      </c>
      <c r="M69" s="17">
        <f t="shared" si="12"/>
        <v>590</v>
      </c>
      <c r="N69" s="86">
        <v>41</v>
      </c>
      <c r="O69" s="3"/>
      <c r="P69" s="3"/>
      <c r="Q69" s="3"/>
      <c r="R69" s="3"/>
    </row>
    <row r="70" spans="1:18" ht="17.55" customHeight="1" x14ac:dyDescent="0.3">
      <c r="A70" s="1">
        <f t="shared" si="4"/>
        <v>43705</v>
      </c>
      <c r="B70" s="2" t="s">
        <v>107</v>
      </c>
      <c r="C70" s="33">
        <v>26</v>
      </c>
      <c r="D70" s="50" t="s">
        <v>108</v>
      </c>
      <c r="E70" s="16">
        <v>11</v>
      </c>
      <c r="F70" s="16">
        <v>0</v>
      </c>
      <c r="G70" s="16">
        <v>0</v>
      </c>
      <c r="H70" s="83">
        <f t="shared" si="11"/>
        <v>11</v>
      </c>
      <c r="I70" s="105">
        <f>H70+'27.08'!I70</f>
        <v>651</v>
      </c>
      <c r="J70" s="16">
        <v>2</v>
      </c>
      <c r="K70" s="16">
        <v>2</v>
      </c>
      <c r="L70" s="16">
        <v>0</v>
      </c>
      <c r="M70" s="17">
        <f t="shared" si="12"/>
        <v>616</v>
      </c>
      <c r="N70" s="86">
        <v>33</v>
      </c>
      <c r="O70" s="3"/>
      <c r="P70" s="3"/>
      <c r="Q70" s="3"/>
      <c r="R70" s="3"/>
    </row>
    <row r="71" spans="1:18" ht="17.55" customHeight="1" x14ac:dyDescent="0.3">
      <c r="A71" s="1">
        <f t="shared" si="4"/>
        <v>43705</v>
      </c>
      <c r="B71" s="2" t="s">
        <v>109</v>
      </c>
      <c r="C71" s="33">
        <v>27</v>
      </c>
      <c r="D71" s="50" t="s">
        <v>110</v>
      </c>
      <c r="E71" s="16">
        <v>6</v>
      </c>
      <c r="F71" s="16">
        <v>0</v>
      </c>
      <c r="G71" s="16">
        <v>0</v>
      </c>
      <c r="H71" s="83">
        <f t="shared" si="11"/>
        <v>6</v>
      </c>
      <c r="I71" s="105">
        <f>H71+'27.08'!I71</f>
        <v>692</v>
      </c>
      <c r="J71" s="16"/>
      <c r="K71" s="16"/>
      <c r="L71" s="16">
        <v>0</v>
      </c>
      <c r="M71" s="17">
        <f t="shared" si="12"/>
        <v>672</v>
      </c>
      <c r="N71" s="86">
        <v>20</v>
      </c>
      <c r="O71" s="3"/>
      <c r="P71" s="3"/>
      <c r="Q71" s="3"/>
      <c r="R71" s="3"/>
    </row>
    <row r="72" spans="1:18" ht="17.55" customHeight="1" x14ac:dyDescent="0.3">
      <c r="A72" s="1">
        <f t="shared" si="4"/>
        <v>43705</v>
      </c>
      <c r="B72" s="2" t="s">
        <v>111</v>
      </c>
      <c r="C72" s="33">
        <v>28</v>
      </c>
      <c r="D72" s="50" t="s">
        <v>112</v>
      </c>
      <c r="E72" s="16">
        <v>2</v>
      </c>
      <c r="F72" s="16">
        <v>0</v>
      </c>
      <c r="G72" s="16">
        <v>0</v>
      </c>
      <c r="H72" s="83">
        <f t="shared" si="11"/>
        <v>2</v>
      </c>
      <c r="I72" s="105">
        <f>H72+'27.08'!I72</f>
        <v>232</v>
      </c>
      <c r="J72" s="16"/>
      <c r="K72" s="16"/>
      <c r="L72" s="16">
        <v>0</v>
      </c>
      <c r="M72" s="17">
        <f t="shared" si="12"/>
        <v>220</v>
      </c>
      <c r="N72" s="86">
        <v>12</v>
      </c>
      <c r="O72" s="3"/>
      <c r="P72" s="3"/>
      <c r="Q72" s="3"/>
      <c r="R72" s="3"/>
    </row>
    <row r="73" spans="1:18" ht="17.55" customHeight="1" x14ac:dyDescent="0.3">
      <c r="A73" s="1">
        <f t="shared" si="4"/>
        <v>43705</v>
      </c>
      <c r="B73" s="2" t="s">
        <v>113</v>
      </c>
      <c r="C73" s="33">
        <v>29</v>
      </c>
      <c r="D73" s="50" t="s">
        <v>114</v>
      </c>
      <c r="E73" s="16">
        <v>2</v>
      </c>
      <c r="F73" s="16">
        <v>0</v>
      </c>
      <c r="G73" s="16">
        <v>0</v>
      </c>
      <c r="H73" s="83">
        <f t="shared" si="11"/>
        <v>2</v>
      </c>
      <c r="I73" s="105">
        <f>H73+'27.08'!I73</f>
        <v>347</v>
      </c>
      <c r="J73" s="16">
        <v>3</v>
      </c>
      <c r="K73" s="16">
        <v>1</v>
      </c>
      <c r="L73" s="16">
        <v>1</v>
      </c>
      <c r="M73" s="17">
        <f t="shared" si="12"/>
        <v>321</v>
      </c>
      <c r="N73" s="86">
        <v>23</v>
      </c>
      <c r="O73" s="3"/>
      <c r="P73" s="3"/>
      <c r="Q73" s="3"/>
      <c r="R73" s="3"/>
    </row>
    <row r="74" spans="1:18" ht="17.55" customHeight="1" x14ac:dyDescent="0.3">
      <c r="A74" s="1">
        <f t="shared" si="4"/>
        <v>43705</v>
      </c>
      <c r="B74" s="2" t="s">
        <v>123</v>
      </c>
      <c r="C74" s="53">
        <v>30</v>
      </c>
      <c r="D74" s="54" t="s">
        <v>124</v>
      </c>
      <c r="E74" s="18">
        <v>0</v>
      </c>
      <c r="F74" s="18">
        <v>0</v>
      </c>
      <c r="G74" s="18">
        <v>0</v>
      </c>
      <c r="H74" s="84">
        <f t="shared" si="11"/>
        <v>0</v>
      </c>
      <c r="I74" s="106">
        <f>H74+'27.08'!I74</f>
        <v>7</v>
      </c>
      <c r="J74" s="18">
        <v>7</v>
      </c>
      <c r="K74" s="18">
        <v>3</v>
      </c>
      <c r="L74" s="18">
        <v>1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43705</v>
      </c>
      <c r="B75" s="2">
        <v>1</v>
      </c>
      <c r="C75" s="29"/>
      <c r="D75" s="22" t="s">
        <v>117</v>
      </c>
      <c r="E75" s="23">
        <f>SUM(E45:E74)</f>
        <v>178</v>
      </c>
      <c r="F75" s="23">
        <f t="shared" ref="F75:N75" si="13">SUM(F45:F74)</f>
        <v>1</v>
      </c>
      <c r="G75" s="23">
        <f t="shared" si="13"/>
        <v>0</v>
      </c>
      <c r="H75" s="23">
        <f t="shared" si="13"/>
        <v>179</v>
      </c>
      <c r="I75" s="23">
        <f t="shared" si="13"/>
        <v>16863</v>
      </c>
      <c r="J75" s="23">
        <f t="shared" si="13"/>
        <v>83</v>
      </c>
      <c r="K75" s="23">
        <f t="shared" si="13"/>
        <v>58</v>
      </c>
      <c r="L75" s="23">
        <f t="shared" si="13"/>
        <v>39</v>
      </c>
      <c r="M75" s="23">
        <f t="shared" si="13"/>
        <v>15917</v>
      </c>
      <c r="N75" s="23">
        <f t="shared" si="13"/>
        <v>863</v>
      </c>
      <c r="O75" s="3"/>
      <c r="P75" s="3"/>
      <c r="Q75" s="3"/>
      <c r="R75" s="3"/>
    </row>
    <row r="76" spans="1:18" ht="17.55" customHeight="1" x14ac:dyDescent="0.3">
      <c r="A76" s="1">
        <f t="shared" si="4"/>
        <v>43705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43705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43705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43705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43705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43705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43705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43705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43705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43705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43705</v>
      </c>
      <c r="B86" s="2">
        <v>1</v>
      </c>
      <c r="E86" s="30"/>
    </row>
    <row r="87" spans="1:14" x14ac:dyDescent="0.3">
      <c r="A87" s="1">
        <f t="shared" si="4"/>
        <v>43705</v>
      </c>
      <c r="B87" s="2">
        <v>1</v>
      </c>
      <c r="E87" s="30"/>
    </row>
    <row r="88" spans="1:14" x14ac:dyDescent="0.3">
      <c r="A88" s="1">
        <f t="shared" si="4"/>
        <v>43705</v>
      </c>
      <c r="B88" s="2">
        <v>1</v>
      </c>
      <c r="E88" s="30"/>
    </row>
    <row r="89" spans="1:14" x14ac:dyDescent="0.3">
      <c r="A89" s="1">
        <f t="shared" ref="A89" si="14">$N$3</f>
        <v>43705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T93"/>
  <sheetViews>
    <sheetView tabSelected="1" view="pageBreakPreview" topLeftCell="C1" zoomScale="80" zoomScaleNormal="80" zoomScaleSheetLayoutView="80" workbookViewId="0">
      <selection activeCell="L10" sqref="L10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43704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43704</v>
      </c>
      <c r="B2" s="2">
        <v>1</v>
      </c>
      <c r="C2" s="73"/>
      <c r="D2" s="73"/>
      <c r="E2" s="73"/>
      <c r="F2" s="73"/>
      <c r="G2" s="73"/>
      <c r="H2" s="73"/>
      <c r="I2" s="73"/>
      <c r="J2" s="73"/>
      <c r="K2" s="73"/>
      <c r="L2" s="73"/>
      <c r="M2" s="41"/>
      <c r="N2" s="73"/>
    </row>
    <row r="3" spans="1:20" x14ac:dyDescent="0.3">
      <c r="A3" s="1">
        <f t="shared" si="0"/>
        <v>43704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43704</v>
      </c>
      <c r="O3" s="3"/>
      <c r="P3" s="3"/>
      <c r="Q3" s="3"/>
      <c r="R3" s="3"/>
    </row>
    <row r="4" spans="1:20" x14ac:dyDescent="0.3">
      <c r="A4" s="1">
        <f t="shared" si="0"/>
        <v>43704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43704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43704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43704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43704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43704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1299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5322</v>
      </c>
      <c r="O9" s="3"/>
      <c r="P9" s="3"/>
      <c r="Q9" s="40" t="str">
        <f>"24 N›Uvq ?? msL¨v = "&amp;H36</f>
        <v>24 N›Uvq ?? msL¨v = 1299</v>
      </c>
    </row>
    <row r="10" spans="1:20" ht="57.6" x14ac:dyDescent="0.3">
      <c r="A10" s="1">
        <f t="shared" si="0"/>
        <v>43704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74" t="s">
        <v>142</v>
      </c>
      <c r="I10" s="65" t="str">
        <f>"me©‡gvU fwZ©
= "&amp;I36</f>
        <v>me©‡gvU fwZ©
= 66064</v>
      </c>
      <c r="J10" s="65" t="str">
        <f>"ch©v‡jvPbvi Rb¨ †cÖwiZ g„„Zz¨ 
= "&amp;J36</f>
        <v>ch©v‡jvPbvi Rb¨ †cÖwiZ g„„Zz¨ 
= 173</v>
      </c>
      <c r="K10" s="65" t="str">
        <f>"ch©v‡jvPbv m¤úbœK…Z g„„Zz¨ 
= "&amp;K36</f>
        <v>ch©v‡jvPbv m¤úbœK…Z g„„Zz¨ 
= 88</v>
      </c>
      <c r="L10" s="65" t="str">
        <f>"wbwðZ g„„Zz¨ 
= "&amp;L36</f>
        <v>wbwðZ g„„Zz¨ 
= 52</v>
      </c>
      <c r="M10" s="65" t="str">
        <f>"QvocÎ cÖvß †ivMx
 = "&amp;M36</f>
        <v>QvocÎ cÖvß †ivMx
 = 60569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43704</v>
      </c>
      <c r="B11" s="2" t="s">
        <v>9</v>
      </c>
      <c r="C11" s="12">
        <v>1</v>
      </c>
      <c r="D11" s="57" t="s">
        <v>10</v>
      </c>
      <c r="E11" s="13">
        <v>108</v>
      </c>
      <c r="F11" s="13">
        <v>0</v>
      </c>
      <c r="G11" s="13">
        <v>0</v>
      </c>
      <c r="H11" s="82">
        <f>SUM(E11:G11)</f>
        <v>108</v>
      </c>
      <c r="I11" s="104">
        <f>H11+'26.08'!I11</f>
        <v>5981</v>
      </c>
      <c r="J11" s="13">
        <v>23</v>
      </c>
      <c r="K11" s="13">
        <v>8</v>
      </c>
      <c r="L11" s="13">
        <v>3</v>
      </c>
      <c r="M11" s="14">
        <f t="shared" ref="M11:M23" si="1">I11-N11-J11</f>
        <v>5496</v>
      </c>
      <c r="N11" s="85">
        <v>462</v>
      </c>
      <c r="O11" s="3"/>
      <c r="P11" s="3"/>
      <c r="Q11" s="3"/>
      <c r="R11" s="3"/>
    </row>
    <row r="12" spans="1:20" x14ac:dyDescent="0.3">
      <c r="A12" s="1">
        <f t="shared" si="0"/>
        <v>43704</v>
      </c>
      <c r="B12" s="2" t="s">
        <v>11</v>
      </c>
      <c r="C12" s="15">
        <v>2</v>
      </c>
      <c r="D12" s="59" t="s">
        <v>144</v>
      </c>
      <c r="E12" s="16">
        <v>88</v>
      </c>
      <c r="F12" s="16">
        <v>0</v>
      </c>
      <c r="G12" s="16">
        <v>0</v>
      </c>
      <c r="H12" s="83">
        <f t="shared" ref="H12:H23" si="2">SUM(E12:G12)</f>
        <v>88</v>
      </c>
      <c r="I12" s="105">
        <f>H12+'26.08'!I12</f>
        <v>3244</v>
      </c>
      <c r="J12" s="16">
        <v>1</v>
      </c>
      <c r="K12" s="16">
        <v>0</v>
      </c>
      <c r="L12" s="16">
        <v>0</v>
      </c>
      <c r="M12" s="17">
        <f t="shared" si="1"/>
        <v>2857</v>
      </c>
      <c r="N12" s="86">
        <v>386</v>
      </c>
      <c r="O12" s="3"/>
      <c r="P12" s="3"/>
      <c r="Q12" s="3"/>
      <c r="R12" s="3"/>
    </row>
    <row r="13" spans="1:20" x14ac:dyDescent="0.3">
      <c r="A13" s="1">
        <f t="shared" si="0"/>
        <v>43704</v>
      </c>
      <c r="B13" s="2" t="s">
        <v>12</v>
      </c>
      <c r="C13" s="15">
        <v>3</v>
      </c>
      <c r="D13" s="59" t="s">
        <v>13</v>
      </c>
      <c r="E13" s="16">
        <v>12</v>
      </c>
      <c r="F13" s="16">
        <v>0</v>
      </c>
      <c r="G13" s="16">
        <v>0</v>
      </c>
      <c r="H13" s="83">
        <f t="shared" si="2"/>
        <v>12</v>
      </c>
      <c r="I13" s="105">
        <f>H13+'26.08'!I13</f>
        <v>1115</v>
      </c>
      <c r="J13" s="16">
        <v>10</v>
      </c>
      <c r="K13" s="16">
        <v>4</v>
      </c>
      <c r="L13" s="16">
        <v>4</v>
      </c>
      <c r="M13" s="17">
        <f t="shared" si="1"/>
        <v>1023</v>
      </c>
      <c r="N13" s="86">
        <v>82</v>
      </c>
      <c r="O13" s="3"/>
      <c r="Q13" s="3"/>
      <c r="R13" s="3"/>
    </row>
    <row r="14" spans="1:20" x14ac:dyDescent="0.3">
      <c r="A14" s="1">
        <f t="shared" si="0"/>
        <v>43704</v>
      </c>
      <c r="B14" s="2" t="s">
        <v>14</v>
      </c>
      <c r="C14" s="15">
        <v>4</v>
      </c>
      <c r="D14" s="59" t="s">
        <v>145</v>
      </c>
      <c r="E14" s="16">
        <v>47</v>
      </c>
      <c r="F14" s="16">
        <v>0</v>
      </c>
      <c r="G14" s="16">
        <v>0</v>
      </c>
      <c r="H14" s="83">
        <f t="shared" si="2"/>
        <v>47</v>
      </c>
      <c r="I14" s="105">
        <f>H14+'26.08'!I14</f>
        <v>2685</v>
      </c>
      <c r="J14" s="16">
        <v>6</v>
      </c>
      <c r="K14" s="16">
        <v>3</v>
      </c>
      <c r="L14" s="16">
        <v>0</v>
      </c>
      <c r="M14" s="17">
        <f t="shared" si="1"/>
        <v>2400</v>
      </c>
      <c r="N14" s="86">
        <v>279</v>
      </c>
      <c r="O14" s="3"/>
      <c r="P14" s="3"/>
      <c r="Q14" s="3"/>
      <c r="R14" s="3"/>
    </row>
    <row r="15" spans="1:20" ht="17.399999999999999" x14ac:dyDescent="0.3">
      <c r="A15" s="1">
        <f t="shared" si="0"/>
        <v>43704</v>
      </c>
      <c r="B15" s="2" t="s">
        <v>19</v>
      </c>
      <c r="C15" s="15">
        <v>5</v>
      </c>
      <c r="D15" s="59" t="s">
        <v>20</v>
      </c>
      <c r="E15" s="16">
        <v>38</v>
      </c>
      <c r="F15" s="16">
        <v>0</v>
      </c>
      <c r="G15" s="16">
        <v>0</v>
      </c>
      <c r="H15" s="83">
        <f t="shared" si="2"/>
        <v>38</v>
      </c>
      <c r="I15" s="105">
        <f>H15+'26.08'!I15</f>
        <v>1077</v>
      </c>
      <c r="J15" s="16">
        <v>3</v>
      </c>
      <c r="K15" s="16">
        <v>0</v>
      </c>
      <c r="L15" s="16">
        <v>0</v>
      </c>
      <c r="M15" s="17">
        <f t="shared" si="1"/>
        <v>934</v>
      </c>
      <c r="N15" s="86">
        <v>140</v>
      </c>
      <c r="O15" s="3"/>
      <c r="P15" s="3"/>
      <c r="Q15" s="3"/>
      <c r="R15" s="3"/>
    </row>
    <row r="16" spans="1:20" ht="17.399999999999999" x14ac:dyDescent="0.3">
      <c r="A16" s="1">
        <f t="shared" si="0"/>
        <v>43704</v>
      </c>
      <c r="B16" s="2" t="s">
        <v>21</v>
      </c>
      <c r="C16" s="15">
        <v>6</v>
      </c>
      <c r="D16" s="61" t="s">
        <v>22</v>
      </c>
      <c r="E16" s="16">
        <v>13</v>
      </c>
      <c r="F16" s="16">
        <v>0</v>
      </c>
      <c r="G16" s="16">
        <v>0</v>
      </c>
      <c r="H16" s="83">
        <f t="shared" si="2"/>
        <v>13</v>
      </c>
      <c r="I16" s="105">
        <f>H16+'26.08'!I16</f>
        <v>884</v>
      </c>
      <c r="J16" s="16"/>
      <c r="K16" s="16"/>
      <c r="L16" s="16">
        <v>0</v>
      </c>
      <c r="M16" s="17">
        <f t="shared" si="1"/>
        <v>831</v>
      </c>
      <c r="N16" s="86">
        <v>53</v>
      </c>
      <c r="O16" s="3"/>
      <c r="P16" s="3"/>
      <c r="Q16" s="3"/>
      <c r="R16" s="3"/>
    </row>
    <row r="17" spans="1:18" x14ac:dyDescent="0.3">
      <c r="A17" s="1">
        <f t="shared" si="0"/>
        <v>43704</v>
      </c>
      <c r="B17" s="2" t="s">
        <v>23</v>
      </c>
      <c r="C17" s="15">
        <v>7</v>
      </c>
      <c r="D17" s="61" t="s">
        <v>24</v>
      </c>
      <c r="E17" s="16">
        <v>74</v>
      </c>
      <c r="F17" s="16">
        <v>0</v>
      </c>
      <c r="G17" s="16">
        <v>0</v>
      </c>
      <c r="H17" s="83">
        <f t="shared" si="2"/>
        <v>74</v>
      </c>
      <c r="I17" s="105">
        <f>H17+'26.08'!I17</f>
        <v>2922</v>
      </c>
      <c r="J17" s="16">
        <v>15</v>
      </c>
      <c r="K17" s="16">
        <v>3</v>
      </c>
      <c r="L17" s="16">
        <v>1</v>
      </c>
      <c r="M17" s="17">
        <f t="shared" si="1"/>
        <v>2621</v>
      </c>
      <c r="N17" s="86">
        <v>286</v>
      </c>
      <c r="O17" s="3"/>
      <c r="P17" s="3"/>
      <c r="Q17" s="3"/>
      <c r="R17" s="3"/>
    </row>
    <row r="18" spans="1:18" ht="17.399999999999999" x14ac:dyDescent="0.3">
      <c r="A18" s="1">
        <f t="shared" si="0"/>
        <v>43704</v>
      </c>
      <c r="B18" s="2" t="s">
        <v>25</v>
      </c>
      <c r="C18" s="15">
        <v>8</v>
      </c>
      <c r="D18" s="61" t="s">
        <v>26</v>
      </c>
      <c r="E18" s="16">
        <v>4</v>
      </c>
      <c r="F18" s="16">
        <v>0</v>
      </c>
      <c r="G18" s="16">
        <v>0</v>
      </c>
      <c r="H18" s="83">
        <f t="shared" si="2"/>
        <v>4</v>
      </c>
      <c r="I18" s="105">
        <f>H18+'26.08'!I18</f>
        <v>328</v>
      </c>
      <c r="J18" s="16"/>
      <c r="K18" s="16"/>
      <c r="L18" s="16">
        <v>0</v>
      </c>
      <c r="M18" s="17">
        <f t="shared" si="1"/>
        <v>312</v>
      </c>
      <c r="N18" s="86">
        <v>16</v>
      </c>
      <c r="O18" s="3"/>
      <c r="P18" s="3"/>
      <c r="Q18" s="3"/>
      <c r="R18" s="3"/>
    </row>
    <row r="19" spans="1:18" x14ac:dyDescent="0.3">
      <c r="A19" s="1">
        <f t="shared" si="0"/>
        <v>43704</v>
      </c>
      <c r="B19" s="2" t="s">
        <v>27</v>
      </c>
      <c r="C19" s="15">
        <v>9</v>
      </c>
      <c r="D19" s="61" t="s">
        <v>28</v>
      </c>
      <c r="E19" s="16">
        <v>15</v>
      </c>
      <c r="F19" s="16">
        <v>0</v>
      </c>
      <c r="G19" s="16">
        <v>0</v>
      </c>
      <c r="H19" s="83">
        <f t="shared" si="2"/>
        <v>15</v>
      </c>
      <c r="I19" s="105">
        <f>H19+'26.08'!I19</f>
        <v>1407</v>
      </c>
      <c r="J19" s="16"/>
      <c r="K19" s="16"/>
      <c r="L19" s="16">
        <v>0</v>
      </c>
      <c r="M19" s="17">
        <f t="shared" si="1"/>
        <v>1305</v>
      </c>
      <c r="N19" s="86">
        <v>102</v>
      </c>
      <c r="O19" s="3"/>
      <c r="P19" s="3"/>
      <c r="Q19" s="3"/>
      <c r="R19" s="3"/>
    </row>
    <row r="20" spans="1:18" x14ac:dyDescent="0.3">
      <c r="A20" s="1">
        <f t="shared" si="0"/>
        <v>43704</v>
      </c>
      <c r="B20" s="2" t="s">
        <v>29</v>
      </c>
      <c r="C20" s="15">
        <v>10</v>
      </c>
      <c r="D20" s="59" t="s">
        <v>30</v>
      </c>
      <c r="E20" s="16">
        <v>54</v>
      </c>
      <c r="F20" s="16">
        <v>0</v>
      </c>
      <c r="G20" s="16">
        <v>0</v>
      </c>
      <c r="H20" s="83">
        <f t="shared" si="2"/>
        <v>54</v>
      </c>
      <c r="I20" s="105">
        <f>H20+'26.08'!I20</f>
        <v>2221</v>
      </c>
      <c r="J20" s="16">
        <v>2</v>
      </c>
      <c r="K20" s="16">
        <v>2</v>
      </c>
      <c r="L20" s="16">
        <v>2</v>
      </c>
      <c r="M20" s="17">
        <f t="shared" si="1"/>
        <v>1982</v>
      </c>
      <c r="N20" s="86">
        <v>237</v>
      </c>
      <c r="O20" s="3"/>
      <c r="P20" s="3"/>
      <c r="Q20" s="3"/>
      <c r="R20" s="3"/>
    </row>
    <row r="21" spans="1:18" ht="22.2" customHeight="1" x14ac:dyDescent="0.3">
      <c r="A21" s="1">
        <f t="shared" si="0"/>
        <v>43704</v>
      </c>
      <c r="B21" s="2" t="s">
        <v>115</v>
      </c>
      <c r="C21" s="15">
        <v>11</v>
      </c>
      <c r="D21" s="50" t="s">
        <v>116</v>
      </c>
      <c r="E21" s="16">
        <v>4</v>
      </c>
      <c r="F21" s="16">
        <v>0</v>
      </c>
      <c r="G21" s="16">
        <v>0</v>
      </c>
      <c r="H21" s="88">
        <f t="shared" si="2"/>
        <v>4</v>
      </c>
      <c r="I21" s="105">
        <f>H21+'26.08'!I21</f>
        <v>202</v>
      </c>
      <c r="J21" s="16"/>
      <c r="K21" s="16"/>
      <c r="L21" s="16"/>
      <c r="M21" s="17">
        <f t="shared" si="1"/>
        <v>189</v>
      </c>
      <c r="N21" s="86">
        <v>13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6">
        <v>5</v>
      </c>
      <c r="F22" s="16">
        <v>0</v>
      </c>
      <c r="G22" s="16">
        <v>0</v>
      </c>
      <c r="H22" s="88">
        <f t="shared" si="2"/>
        <v>5</v>
      </c>
      <c r="I22" s="105">
        <f>H22+'26.08'!I22</f>
        <v>54</v>
      </c>
      <c r="J22" s="16"/>
      <c r="K22" s="16"/>
      <c r="L22" s="16"/>
      <c r="M22" s="17">
        <f t="shared" si="1"/>
        <v>41</v>
      </c>
      <c r="N22" s="86">
        <v>13</v>
      </c>
      <c r="O22" s="3"/>
      <c r="P22" s="3"/>
      <c r="Q22" s="3"/>
      <c r="R22" s="3"/>
    </row>
    <row r="23" spans="1:18" hidden="1" x14ac:dyDescent="0.3">
      <c r="A23" s="1">
        <f>$N$3</f>
        <v>43704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462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462</v>
      </c>
      <c r="I24" s="94">
        <f t="shared" si="3"/>
        <v>22120</v>
      </c>
      <c r="J24" s="92">
        <f t="shared" si="3"/>
        <v>60</v>
      </c>
      <c r="K24" s="92">
        <f t="shared" si="3"/>
        <v>20</v>
      </c>
      <c r="L24" s="92">
        <f t="shared" si="3"/>
        <v>10</v>
      </c>
      <c r="M24" s="95">
        <f t="shared" si="3"/>
        <v>19991</v>
      </c>
      <c r="N24" s="96">
        <f t="shared" si="3"/>
        <v>2069</v>
      </c>
      <c r="O24" s="3"/>
      <c r="P24" s="3"/>
      <c r="Q24" s="3"/>
      <c r="R24" s="3"/>
    </row>
    <row r="25" spans="1:18" x14ac:dyDescent="0.3">
      <c r="A25" s="1">
        <f t="shared" ref="A25:A88" si="4">$N$3</f>
        <v>43704</v>
      </c>
      <c r="B25" s="2">
        <v>1</v>
      </c>
      <c r="C25" s="78"/>
      <c r="D25" s="79" t="s">
        <v>119</v>
      </c>
      <c r="E25" s="97">
        <f>E75</f>
        <v>145</v>
      </c>
      <c r="F25" s="98">
        <f t="shared" ref="F25:N25" si="5">F75</f>
        <v>1</v>
      </c>
      <c r="G25" s="98">
        <f t="shared" si="5"/>
        <v>0</v>
      </c>
      <c r="H25" s="99">
        <f t="shared" si="5"/>
        <v>146</v>
      </c>
      <c r="I25" s="97">
        <f t="shared" si="5"/>
        <v>16684</v>
      </c>
      <c r="J25" s="98">
        <f t="shared" si="5"/>
        <v>81</v>
      </c>
      <c r="K25" s="98">
        <f t="shared" si="5"/>
        <v>58</v>
      </c>
      <c r="L25" s="100">
        <f t="shared" si="5"/>
        <v>39</v>
      </c>
      <c r="M25" s="101">
        <f t="shared" si="5"/>
        <v>15673</v>
      </c>
      <c r="N25" s="102">
        <f t="shared" si="5"/>
        <v>930</v>
      </c>
      <c r="O25" s="3"/>
      <c r="P25" s="3"/>
      <c r="Q25" s="3"/>
      <c r="R25" s="3"/>
    </row>
    <row r="26" spans="1:18" x14ac:dyDescent="0.3">
      <c r="A26" s="1">
        <f t="shared" si="4"/>
        <v>43704</v>
      </c>
      <c r="B26" s="2">
        <v>1</v>
      </c>
      <c r="C26" s="78"/>
      <c r="D26" s="79" t="s">
        <v>154</v>
      </c>
      <c r="E26" s="97">
        <f>E24+E25</f>
        <v>607</v>
      </c>
      <c r="F26" s="98">
        <f t="shared" ref="F26:N26" si="6">F24+F25</f>
        <v>1</v>
      </c>
      <c r="G26" s="98">
        <f t="shared" si="6"/>
        <v>0</v>
      </c>
      <c r="H26" s="99">
        <f t="shared" si="6"/>
        <v>608</v>
      </c>
      <c r="I26" s="97">
        <f t="shared" si="6"/>
        <v>38804</v>
      </c>
      <c r="J26" s="98">
        <f t="shared" si="6"/>
        <v>141</v>
      </c>
      <c r="K26" s="98">
        <f t="shared" si="6"/>
        <v>78</v>
      </c>
      <c r="L26" s="100">
        <f t="shared" si="6"/>
        <v>49</v>
      </c>
      <c r="M26" s="101">
        <f t="shared" si="6"/>
        <v>35664</v>
      </c>
      <c r="N26" s="102">
        <f t="shared" si="6"/>
        <v>2999</v>
      </c>
      <c r="O26" s="3"/>
      <c r="P26" s="67"/>
      <c r="Q26" s="3"/>
      <c r="R26" s="3"/>
    </row>
    <row r="27" spans="1:18" x14ac:dyDescent="0.3">
      <c r="A27" s="1">
        <f t="shared" si="4"/>
        <v>43704</v>
      </c>
      <c r="B27" s="2">
        <v>1</v>
      </c>
      <c r="C27" s="80"/>
      <c r="D27" s="81" t="s">
        <v>120</v>
      </c>
      <c r="E27" s="97">
        <f>SUM(E28:E35)</f>
        <v>691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691</v>
      </c>
      <c r="I27" s="97">
        <f t="shared" si="7"/>
        <v>27260</v>
      </c>
      <c r="J27" s="98">
        <f t="shared" si="7"/>
        <v>32</v>
      </c>
      <c r="K27" s="98">
        <f t="shared" si="7"/>
        <v>10</v>
      </c>
      <c r="L27" s="100">
        <f t="shared" si="7"/>
        <v>3</v>
      </c>
      <c r="M27" s="101">
        <f t="shared" si="7"/>
        <v>24905</v>
      </c>
      <c r="N27" s="102">
        <f t="shared" si="7"/>
        <v>2323</v>
      </c>
      <c r="O27" s="3"/>
      <c r="P27" s="3"/>
      <c r="Q27" s="3"/>
      <c r="R27" s="3"/>
    </row>
    <row r="28" spans="1:18" x14ac:dyDescent="0.3">
      <c r="A28" s="1">
        <f t="shared" si="4"/>
        <v>43704</v>
      </c>
      <c r="B28" s="2" t="s">
        <v>31</v>
      </c>
      <c r="C28" s="12">
        <v>1</v>
      </c>
      <c r="D28" s="48" t="s">
        <v>32</v>
      </c>
      <c r="E28" s="13">
        <v>169</v>
      </c>
      <c r="F28" s="13">
        <v>0</v>
      </c>
      <c r="G28" s="13">
        <v>0</v>
      </c>
      <c r="H28" s="82">
        <f t="shared" ref="H28:H35" si="8">SUM(E28:G28)</f>
        <v>169</v>
      </c>
      <c r="I28" s="104">
        <f>H28+'26.08'!I28</f>
        <v>7066</v>
      </c>
      <c r="J28" s="13">
        <v>8</v>
      </c>
      <c r="K28" s="13">
        <v>1</v>
      </c>
      <c r="L28" s="13">
        <v>1</v>
      </c>
      <c r="M28" s="14">
        <f t="shared" ref="M28:M35" si="9">I28-N28-J28</f>
        <v>6484</v>
      </c>
      <c r="N28" s="85">
        <v>574</v>
      </c>
      <c r="O28" s="3"/>
      <c r="P28" s="3"/>
      <c r="Q28" s="3"/>
      <c r="R28" s="3"/>
    </row>
    <row r="29" spans="1:18" x14ac:dyDescent="0.3">
      <c r="A29" s="1">
        <f t="shared" si="4"/>
        <v>43704</v>
      </c>
      <c r="B29" s="2" t="s">
        <v>33</v>
      </c>
      <c r="C29" s="15">
        <v>2</v>
      </c>
      <c r="D29" s="50" t="s">
        <v>156</v>
      </c>
      <c r="E29" s="16">
        <v>108</v>
      </c>
      <c r="F29" s="16">
        <v>0</v>
      </c>
      <c r="G29" s="16">
        <v>0</v>
      </c>
      <c r="H29" s="83">
        <f t="shared" si="8"/>
        <v>108</v>
      </c>
      <c r="I29" s="105">
        <f>H29+'26.08'!I29</f>
        <v>4990</v>
      </c>
      <c r="J29" s="16">
        <v>3</v>
      </c>
      <c r="K29" s="16">
        <v>1</v>
      </c>
      <c r="L29" s="16">
        <v>0</v>
      </c>
      <c r="M29" s="17">
        <f t="shared" si="9"/>
        <v>4599</v>
      </c>
      <c r="N29" s="86">
        <v>388</v>
      </c>
      <c r="O29" s="3"/>
      <c r="P29" s="3"/>
      <c r="Q29" s="3"/>
      <c r="R29" s="3"/>
    </row>
    <row r="30" spans="1:18" x14ac:dyDescent="0.3">
      <c r="A30" s="1">
        <f t="shared" si="4"/>
        <v>43704</v>
      </c>
      <c r="B30" s="2" t="s">
        <v>35</v>
      </c>
      <c r="C30" s="15">
        <v>3</v>
      </c>
      <c r="D30" s="50" t="s">
        <v>36</v>
      </c>
      <c r="E30" s="16">
        <v>182</v>
      </c>
      <c r="F30" s="16">
        <v>0</v>
      </c>
      <c r="G30" s="16">
        <v>0</v>
      </c>
      <c r="H30" s="83">
        <f t="shared" si="8"/>
        <v>182</v>
      </c>
      <c r="I30" s="105">
        <f>H30+'26.08'!I30</f>
        <v>4412</v>
      </c>
      <c r="J30" s="16">
        <v>7</v>
      </c>
      <c r="K30" s="16">
        <v>6</v>
      </c>
      <c r="L30" s="16">
        <v>2</v>
      </c>
      <c r="M30" s="17">
        <f t="shared" si="9"/>
        <v>3868</v>
      </c>
      <c r="N30" s="86">
        <v>537</v>
      </c>
      <c r="O30" s="3"/>
      <c r="P30" s="3"/>
      <c r="Q30" s="3"/>
      <c r="R30" s="3"/>
    </row>
    <row r="31" spans="1:18" x14ac:dyDescent="0.3">
      <c r="A31" s="1">
        <f t="shared" si="4"/>
        <v>43704</v>
      </c>
      <c r="B31" s="2" t="s">
        <v>37</v>
      </c>
      <c r="C31" s="15">
        <v>4</v>
      </c>
      <c r="D31" s="50" t="s">
        <v>38</v>
      </c>
      <c r="E31" s="16">
        <v>21</v>
      </c>
      <c r="F31" s="16">
        <v>0</v>
      </c>
      <c r="G31" s="16">
        <v>0</v>
      </c>
      <c r="H31" s="83">
        <f t="shared" si="8"/>
        <v>21</v>
      </c>
      <c r="I31" s="105">
        <f>H31+'26.08'!I31</f>
        <v>1622</v>
      </c>
      <c r="J31" s="16">
        <v>3</v>
      </c>
      <c r="K31" s="16">
        <v>0</v>
      </c>
      <c r="L31" s="16">
        <v>0</v>
      </c>
      <c r="M31" s="17">
        <f t="shared" si="9"/>
        <v>1532</v>
      </c>
      <c r="N31" s="86">
        <v>87</v>
      </c>
      <c r="O31" s="3"/>
      <c r="P31" s="3"/>
      <c r="Q31" s="3"/>
      <c r="R31" s="3"/>
    </row>
    <row r="32" spans="1:18" x14ac:dyDescent="0.3">
      <c r="A32" s="1">
        <f t="shared" si="4"/>
        <v>43704</v>
      </c>
      <c r="B32" s="2" t="s">
        <v>39</v>
      </c>
      <c r="C32" s="15">
        <v>5</v>
      </c>
      <c r="D32" s="50" t="s">
        <v>40</v>
      </c>
      <c r="E32" s="16">
        <v>76</v>
      </c>
      <c r="F32" s="16">
        <v>0</v>
      </c>
      <c r="G32" s="16">
        <v>0</v>
      </c>
      <c r="H32" s="83">
        <f t="shared" si="8"/>
        <v>76</v>
      </c>
      <c r="I32" s="105">
        <f>H32+'26.08'!I32</f>
        <v>3024</v>
      </c>
      <c r="J32" s="16">
        <v>3</v>
      </c>
      <c r="K32" s="16">
        <v>0</v>
      </c>
      <c r="L32" s="16">
        <v>0</v>
      </c>
      <c r="M32" s="17">
        <f t="shared" si="9"/>
        <v>2816</v>
      </c>
      <c r="N32" s="86">
        <v>205</v>
      </c>
      <c r="O32" s="3"/>
      <c r="P32" s="3"/>
      <c r="Q32" s="3"/>
      <c r="R32" s="3"/>
    </row>
    <row r="33" spans="1:18" x14ac:dyDescent="0.3">
      <c r="A33" s="1">
        <f t="shared" si="4"/>
        <v>43704</v>
      </c>
      <c r="B33" s="2" t="s">
        <v>41</v>
      </c>
      <c r="C33" s="15">
        <v>6</v>
      </c>
      <c r="D33" s="50" t="s">
        <v>42</v>
      </c>
      <c r="E33" s="16">
        <v>102</v>
      </c>
      <c r="F33" s="16">
        <v>0</v>
      </c>
      <c r="G33" s="16">
        <v>0</v>
      </c>
      <c r="H33" s="83">
        <f t="shared" si="8"/>
        <v>102</v>
      </c>
      <c r="I33" s="105">
        <f>H33+'26.08'!I33</f>
        <v>3688</v>
      </c>
      <c r="J33" s="16">
        <v>5</v>
      </c>
      <c r="K33" s="16">
        <v>2</v>
      </c>
      <c r="L33" s="16">
        <v>0</v>
      </c>
      <c r="M33" s="17">
        <f t="shared" si="9"/>
        <v>3317</v>
      </c>
      <c r="N33" s="86">
        <v>366</v>
      </c>
      <c r="O33" s="3"/>
      <c r="P33" s="3"/>
      <c r="Q33" s="3"/>
      <c r="R33" s="3"/>
    </row>
    <row r="34" spans="1:18" x14ac:dyDescent="0.3">
      <c r="A34" s="1">
        <f t="shared" si="4"/>
        <v>43704</v>
      </c>
      <c r="B34" s="2" t="s">
        <v>43</v>
      </c>
      <c r="C34" s="15">
        <v>7</v>
      </c>
      <c r="D34" s="50" t="s">
        <v>44</v>
      </c>
      <c r="E34" s="16">
        <v>14</v>
      </c>
      <c r="F34" s="16">
        <v>0</v>
      </c>
      <c r="G34" s="16">
        <v>0</v>
      </c>
      <c r="H34" s="83">
        <f t="shared" si="8"/>
        <v>14</v>
      </c>
      <c r="I34" s="105">
        <f>H34+'26.08'!I34</f>
        <v>728</v>
      </c>
      <c r="J34" s="16">
        <v>0</v>
      </c>
      <c r="K34" s="16">
        <v>0</v>
      </c>
      <c r="L34" s="16">
        <v>0</v>
      </c>
      <c r="M34" s="17">
        <f t="shared" si="9"/>
        <v>688</v>
      </c>
      <c r="N34" s="86">
        <v>40</v>
      </c>
      <c r="O34" s="3"/>
      <c r="P34" s="3"/>
      <c r="Q34" s="3"/>
      <c r="R34" s="3"/>
    </row>
    <row r="35" spans="1:18" x14ac:dyDescent="0.3">
      <c r="A35" s="1">
        <f t="shared" si="4"/>
        <v>43704</v>
      </c>
      <c r="B35" s="2" t="s">
        <v>45</v>
      </c>
      <c r="C35" s="20">
        <v>8</v>
      </c>
      <c r="D35" s="54" t="s">
        <v>46</v>
      </c>
      <c r="E35" s="18">
        <v>19</v>
      </c>
      <c r="F35" s="18">
        <v>0</v>
      </c>
      <c r="G35" s="18">
        <v>0</v>
      </c>
      <c r="H35" s="84">
        <f t="shared" si="8"/>
        <v>19</v>
      </c>
      <c r="I35" s="106">
        <f>H35+'26.08'!I35</f>
        <v>1730</v>
      </c>
      <c r="J35" s="18">
        <v>3</v>
      </c>
      <c r="K35" s="18">
        <v>0</v>
      </c>
      <c r="L35" s="18">
        <v>0</v>
      </c>
      <c r="M35" s="19">
        <f t="shared" si="9"/>
        <v>1601</v>
      </c>
      <c r="N35" s="87">
        <v>126</v>
      </c>
      <c r="O35" s="3"/>
      <c r="P35" s="3"/>
      <c r="Q35" s="3"/>
      <c r="R35" s="3"/>
    </row>
    <row r="36" spans="1:18" x14ac:dyDescent="0.3">
      <c r="A36" s="1">
        <f t="shared" si="4"/>
        <v>43704</v>
      </c>
      <c r="B36" s="2">
        <v>1</v>
      </c>
      <c r="C36" s="103"/>
      <c r="D36" s="22" t="s">
        <v>47</v>
      </c>
      <c r="E36" s="23">
        <f>SUM(E26:E27)</f>
        <v>1298</v>
      </c>
      <c r="F36" s="23">
        <f t="shared" ref="F36:N36" si="10">SUM(F26:F27)</f>
        <v>1</v>
      </c>
      <c r="G36" s="23">
        <f t="shared" si="10"/>
        <v>0</v>
      </c>
      <c r="H36" s="23">
        <f t="shared" si="10"/>
        <v>1299</v>
      </c>
      <c r="I36" s="23">
        <f t="shared" si="10"/>
        <v>66064</v>
      </c>
      <c r="J36" s="23">
        <f t="shared" si="10"/>
        <v>173</v>
      </c>
      <c r="K36" s="23">
        <f t="shared" si="10"/>
        <v>88</v>
      </c>
      <c r="L36" s="23">
        <f t="shared" si="10"/>
        <v>52</v>
      </c>
      <c r="M36" s="23">
        <f t="shared" si="10"/>
        <v>60569</v>
      </c>
      <c r="N36" s="23">
        <f t="shared" si="10"/>
        <v>5322</v>
      </c>
      <c r="O36" s="3"/>
      <c r="P36" s="3"/>
      <c r="Q36" s="3"/>
      <c r="R36" s="3"/>
    </row>
    <row r="37" spans="1:18" ht="21.6" customHeight="1" x14ac:dyDescent="0.3">
      <c r="A37" s="1">
        <f t="shared" si="4"/>
        <v>43704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43704</v>
      </c>
      <c r="B38" s="64">
        <v>1</v>
      </c>
      <c r="C38" s="69"/>
      <c r="D38" s="306" t="s">
        <v>159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43704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43704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43704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43704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43704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146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930</v>
      </c>
      <c r="O43" s="3"/>
      <c r="P43" s="3"/>
      <c r="Q43" s="3"/>
      <c r="R43" s="3"/>
    </row>
    <row r="44" spans="1:18" ht="58.2" customHeight="1" x14ac:dyDescent="0.3">
      <c r="A44" s="1">
        <f t="shared" si="4"/>
        <v>43704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74" t="s">
        <v>142</v>
      </c>
      <c r="I44" s="65" t="str">
        <f>"me©‡gvU fwZ© 
= "&amp;I75</f>
        <v>me©‡gvU fwZ© 
= 16684</v>
      </c>
      <c r="J44" s="65" t="str">
        <f>"ch©v‡jvPbvi Rb¨ †cÖwiZ g„„Zz¨ 
= "&amp;J75</f>
        <v>ch©v‡jvPbvi Rb¨ †cÖwiZ g„„Zz¨ 
= 81</v>
      </c>
      <c r="K44" s="65" t="str">
        <f>"ch©v‡jvPbv m¤úbœK…Z g„„Zz¨ 
= "&amp;K75</f>
        <v>ch©v‡jvPbv m¤úbœK…Z g„„Zz¨ 
= 58</v>
      </c>
      <c r="L44" s="65" t="str">
        <f>"wbwðZ g„„Zz¨ 
= "&amp;L75</f>
        <v>wbwðZ g„„Zz¨ 
= 39</v>
      </c>
      <c r="M44" s="65" t="str">
        <f>"QvocÎ cÖvß †ivMx
 = "&amp;M75</f>
        <v>QvocÎ cÖvß †ivMx
 = 15673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43704</v>
      </c>
      <c r="B45" s="2" t="s">
        <v>61</v>
      </c>
      <c r="C45" s="28">
        <v>1</v>
      </c>
      <c r="D45" s="48" t="s">
        <v>62</v>
      </c>
      <c r="E45" s="13">
        <v>9</v>
      </c>
      <c r="F45" s="13">
        <v>0</v>
      </c>
      <c r="G45" s="13">
        <v>0</v>
      </c>
      <c r="H45" s="82">
        <f t="shared" ref="H45:H74" si="11">SUM(E45:G45)</f>
        <v>9</v>
      </c>
      <c r="I45" s="104">
        <f>H45+'26.08'!I45</f>
        <v>1068</v>
      </c>
      <c r="J45" s="13">
        <v>3</v>
      </c>
      <c r="K45" s="13">
        <v>2</v>
      </c>
      <c r="L45" s="13">
        <v>1</v>
      </c>
      <c r="M45" s="14">
        <f t="shared" ref="M45:M74" si="12">I45-N45-J45</f>
        <v>1020</v>
      </c>
      <c r="N45" s="85">
        <v>45</v>
      </c>
      <c r="O45" s="3"/>
      <c r="P45" s="3"/>
      <c r="Q45" s="3"/>
      <c r="R45" s="3"/>
    </row>
    <row r="46" spans="1:18" ht="17.55" customHeight="1" x14ac:dyDescent="0.3">
      <c r="A46" s="1">
        <f t="shared" si="4"/>
        <v>43704</v>
      </c>
      <c r="B46" s="2" t="s">
        <v>15</v>
      </c>
      <c r="C46" s="33">
        <v>2</v>
      </c>
      <c r="D46" s="50" t="s">
        <v>16</v>
      </c>
      <c r="E46" s="16">
        <v>18</v>
      </c>
      <c r="F46" s="16">
        <v>0</v>
      </c>
      <c r="G46" s="16">
        <v>0</v>
      </c>
      <c r="H46" s="83">
        <f t="shared" si="11"/>
        <v>18</v>
      </c>
      <c r="I46" s="105">
        <f>H46+'26.08'!I46</f>
        <v>1571</v>
      </c>
      <c r="J46" s="16">
        <v>6</v>
      </c>
      <c r="K46" s="16">
        <v>2</v>
      </c>
      <c r="L46" s="16">
        <v>1</v>
      </c>
      <c r="M46" s="17">
        <f t="shared" si="12"/>
        <v>1448</v>
      </c>
      <c r="N46" s="86">
        <v>117</v>
      </c>
      <c r="O46" s="3"/>
      <c r="P46" s="3"/>
      <c r="Q46" s="3"/>
      <c r="R46" s="3"/>
    </row>
    <row r="47" spans="1:18" ht="17.55" customHeight="1" x14ac:dyDescent="0.3">
      <c r="A47" s="1">
        <f t="shared" si="4"/>
        <v>43704</v>
      </c>
      <c r="B47" s="2" t="s">
        <v>17</v>
      </c>
      <c r="C47" s="33">
        <v>3</v>
      </c>
      <c r="D47" s="50" t="s">
        <v>18</v>
      </c>
      <c r="E47" s="16">
        <v>3</v>
      </c>
      <c r="F47" s="16">
        <v>0</v>
      </c>
      <c r="G47" s="16">
        <v>0</v>
      </c>
      <c r="H47" s="83">
        <f t="shared" si="11"/>
        <v>3</v>
      </c>
      <c r="I47" s="105">
        <f>H47+'26.08'!I47</f>
        <v>564</v>
      </c>
      <c r="J47" s="16">
        <v>4</v>
      </c>
      <c r="K47" s="16">
        <v>2</v>
      </c>
      <c r="L47" s="16">
        <v>1</v>
      </c>
      <c r="M47" s="17">
        <f t="shared" si="12"/>
        <v>534</v>
      </c>
      <c r="N47" s="86">
        <v>26</v>
      </c>
      <c r="O47" s="3"/>
      <c r="P47" s="3"/>
      <c r="Q47" s="3"/>
      <c r="R47" s="3"/>
    </row>
    <row r="48" spans="1:18" ht="17.55" customHeight="1" x14ac:dyDescent="0.3">
      <c r="A48" s="1">
        <f t="shared" si="4"/>
        <v>43704</v>
      </c>
      <c r="B48" s="2" t="s">
        <v>63</v>
      </c>
      <c r="C48" s="33">
        <v>4</v>
      </c>
      <c r="D48" s="50" t="s">
        <v>64</v>
      </c>
      <c r="E48" s="16">
        <v>3</v>
      </c>
      <c r="F48" s="16">
        <v>0</v>
      </c>
      <c r="G48" s="16">
        <v>0</v>
      </c>
      <c r="H48" s="83">
        <f t="shared" si="11"/>
        <v>3</v>
      </c>
      <c r="I48" s="105">
        <f>H48+'26.08'!I48</f>
        <v>646</v>
      </c>
      <c r="J48" s="16">
        <v>7</v>
      </c>
      <c r="K48" s="16">
        <v>5</v>
      </c>
      <c r="L48" s="16">
        <v>3</v>
      </c>
      <c r="M48" s="17">
        <f t="shared" si="12"/>
        <v>604</v>
      </c>
      <c r="N48" s="86">
        <v>35</v>
      </c>
      <c r="O48" s="3"/>
      <c r="P48" s="3"/>
      <c r="Q48" s="3"/>
      <c r="R48" s="3"/>
    </row>
    <row r="49" spans="1:18" ht="17.55" customHeight="1" x14ac:dyDescent="0.3">
      <c r="A49" s="1">
        <f t="shared" si="4"/>
        <v>43704</v>
      </c>
      <c r="B49" s="2" t="s">
        <v>65</v>
      </c>
      <c r="C49" s="33">
        <v>5</v>
      </c>
      <c r="D49" s="50" t="s">
        <v>66</v>
      </c>
      <c r="E49" s="16">
        <v>8</v>
      </c>
      <c r="F49" s="16">
        <v>0</v>
      </c>
      <c r="G49" s="16">
        <v>0</v>
      </c>
      <c r="H49" s="83">
        <f t="shared" si="11"/>
        <v>8</v>
      </c>
      <c r="I49" s="105">
        <f>H49+'26.08'!I49</f>
        <v>792</v>
      </c>
      <c r="J49" s="16">
        <v>10</v>
      </c>
      <c r="K49" s="16">
        <v>10</v>
      </c>
      <c r="L49" s="16">
        <v>10</v>
      </c>
      <c r="M49" s="17">
        <f t="shared" si="12"/>
        <v>748</v>
      </c>
      <c r="N49" s="86">
        <v>34</v>
      </c>
      <c r="O49" s="3"/>
      <c r="P49" s="3"/>
      <c r="Q49" s="3"/>
      <c r="R49" s="3"/>
    </row>
    <row r="50" spans="1:18" ht="17.55" customHeight="1" x14ac:dyDescent="0.3">
      <c r="A50" s="1">
        <f t="shared" si="4"/>
        <v>43704</v>
      </c>
      <c r="B50" s="2" t="s">
        <v>67</v>
      </c>
      <c r="C50" s="33">
        <v>6</v>
      </c>
      <c r="D50" s="50" t="s">
        <v>68</v>
      </c>
      <c r="E50" s="16">
        <v>2</v>
      </c>
      <c r="F50" s="16">
        <v>0</v>
      </c>
      <c r="G50" s="16">
        <v>0</v>
      </c>
      <c r="H50" s="83">
        <f t="shared" si="11"/>
        <v>2</v>
      </c>
      <c r="I50" s="105">
        <f>H50+'26.08'!I50</f>
        <v>83</v>
      </c>
      <c r="J50" s="16"/>
      <c r="K50" s="16"/>
      <c r="L50" s="16">
        <v>0</v>
      </c>
      <c r="M50" s="17">
        <f t="shared" si="12"/>
        <v>79</v>
      </c>
      <c r="N50" s="86">
        <v>4</v>
      </c>
      <c r="O50" s="3"/>
      <c r="P50" s="3"/>
      <c r="Q50" s="3"/>
      <c r="R50" s="3"/>
    </row>
    <row r="51" spans="1:18" ht="17.55" customHeight="1" x14ac:dyDescent="0.3">
      <c r="A51" s="1">
        <f t="shared" si="4"/>
        <v>43704</v>
      </c>
      <c r="B51" s="2" t="s">
        <v>69</v>
      </c>
      <c r="C51" s="33">
        <v>7</v>
      </c>
      <c r="D51" s="50" t="s">
        <v>70</v>
      </c>
      <c r="E51" s="16">
        <v>0</v>
      </c>
      <c r="F51" s="16">
        <v>0</v>
      </c>
      <c r="G51" s="16">
        <v>0</v>
      </c>
      <c r="H51" s="83">
        <f t="shared" si="11"/>
        <v>0</v>
      </c>
      <c r="I51" s="105">
        <f>H51+'26.08'!I51</f>
        <v>260</v>
      </c>
      <c r="J51" s="16">
        <v>2</v>
      </c>
      <c r="K51" s="16">
        <v>2</v>
      </c>
      <c r="L51" s="16">
        <v>1</v>
      </c>
      <c r="M51" s="17">
        <f t="shared" si="12"/>
        <v>258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43704</v>
      </c>
      <c r="B52" s="2" t="s">
        <v>71</v>
      </c>
      <c r="C52" s="33">
        <v>8</v>
      </c>
      <c r="D52" s="50" t="s">
        <v>72</v>
      </c>
      <c r="E52" s="16">
        <v>10</v>
      </c>
      <c r="F52" s="16">
        <v>0</v>
      </c>
      <c r="G52" s="16">
        <v>0</v>
      </c>
      <c r="H52" s="83">
        <f t="shared" si="11"/>
        <v>10</v>
      </c>
      <c r="I52" s="105">
        <f>H52+'26.08'!I52</f>
        <v>250</v>
      </c>
      <c r="J52" s="16">
        <v>1</v>
      </c>
      <c r="K52" s="16">
        <v>1</v>
      </c>
      <c r="L52" s="16">
        <v>1</v>
      </c>
      <c r="M52" s="17">
        <f t="shared" si="12"/>
        <v>202</v>
      </c>
      <c r="N52" s="86">
        <v>47</v>
      </c>
      <c r="O52" s="3"/>
      <c r="P52" s="3"/>
      <c r="Q52" s="3"/>
      <c r="R52" s="3"/>
    </row>
    <row r="53" spans="1:18" ht="17.55" customHeight="1" x14ac:dyDescent="0.3">
      <c r="A53" s="1">
        <f t="shared" si="4"/>
        <v>43704</v>
      </c>
      <c r="B53" s="2" t="s">
        <v>73</v>
      </c>
      <c r="C53" s="33">
        <v>9</v>
      </c>
      <c r="D53" s="50" t="s">
        <v>74</v>
      </c>
      <c r="E53" s="16">
        <v>1</v>
      </c>
      <c r="F53" s="16">
        <v>0</v>
      </c>
      <c r="G53" s="16">
        <v>0</v>
      </c>
      <c r="H53" s="83">
        <f t="shared" si="11"/>
        <v>1</v>
      </c>
      <c r="I53" s="105">
        <f>H53+'26.08'!I53</f>
        <v>195</v>
      </c>
      <c r="J53" s="16">
        <v>1</v>
      </c>
      <c r="K53" s="16">
        <v>1</v>
      </c>
      <c r="L53" s="16">
        <v>0</v>
      </c>
      <c r="M53" s="17">
        <f t="shared" si="12"/>
        <v>176</v>
      </c>
      <c r="N53" s="86">
        <v>18</v>
      </c>
      <c r="O53" s="3"/>
      <c r="P53" s="3"/>
      <c r="Q53" s="3"/>
      <c r="R53" s="3"/>
    </row>
    <row r="54" spans="1:18" ht="17.55" customHeight="1" x14ac:dyDescent="0.3">
      <c r="A54" s="1">
        <f t="shared" si="4"/>
        <v>43704</v>
      </c>
      <c r="B54" s="2" t="s">
        <v>75</v>
      </c>
      <c r="C54" s="33">
        <v>10</v>
      </c>
      <c r="D54" s="50" t="s">
        <v>76</v>
      </c>
      <c r="E54" s="16">
        <v>10</v>
      </c>
      <c r="F54" s="16">
        <v>1</v>
      </c>
      <c r="G54" s="16">
        <v>0</v>
      </c>
      <c r="H54" s="83">
        <f t="shared" si="11"/>
        <v>11</v>
      </c>
      <c r="I54" s="105">
        <f>H54+'26.08'!I54</f>
        <v>1448</v>
      </c>
      <c r="J54" s="16"/>
      <c r="K54" s="16"/>
      <c r="L54" s="16">
        <v>0</v>
      </c>
      <c r="M54" s="17">
        <f t="shared" si="12"/>
        <v>1378</v>
      </c>
      <c r="N54" s="86">
        <v>70</v>
      </c>
      <c r="O54" s="3"/>
      <c r="P54" s="3"/>
      <c r="Q54" s="3"/>
      <c r="R54" s="3"/>
    </row>
    <row r="55" spans="1:18" ht="17.55" customHeight="1" x14ac:dyDescent="0.3">
      <c r="A55" s="1">
        <f t="shared" si="4"/>
        <v>43704</v>
      </c>
      <c r="B55" s="2" t="s">
        <v>77</v>
      </c>
      <c r="C55" s="33">
        <v>11</v>
      </c>
      <c r="D55" s="52" t="s">
        <v>78</v>
      </c>
      <c r="E55" s="16">
        <v>0</v>
      </c>
      <c r="F55" s="16">
        <v>0</v>
      </c>
      <c r="G55" s="16">
        <v>0</v>
      </c>
      <c r="H55" s="83">
        <f t="shared" si="11"/>
        <v>0</v>
      </c>
      <c r="I55" s="105">
        <f>H55+'26.08'!I55</f>
        <v>191</v>
      </c>
      <c r="J55" s="16"/>
      <c r="K55" s="16"/>
      <c r="L55" s="16">
        <v>0</v>
      </c>
      <c r="M55" s="17">
        <f t="shared" si="12"/>
        <v>177</v>
      </c>
      <c r="N55" s="86">
        <v>14</v>
      </c>
      <c r="O55" s="3"/>
      <c r="P55" s="3"/>
      <c r="Q55" s="3"/>
      <c r="R55" s="3"/>
    </row>
    <row r="56" spans="1:18" ht="17.55" customHeight="1" x14ac:dyDescent="0.3">
      <c r="A56" s="1">
        <f t="shared" si="4"/>
        <v>43704</v>
      </c>
      <c r="B56" s="2" t="s">
        <v>79</v>
      </c>
      <c r="C56" s="33">
        <v>12</v>
      </c>
      <c r="D56" s="50" t="s">
        <v>80</v>
      </c>
      <c r="E56" s="16">
        <v>2</v>
      </c>
      <c r="F56" s="16">
        <v>0</v>
      </c>
      <c r="G56" s="16">
        <v>0</v>
      </c>
      <c r="H56" s="83">
        <f t="shared" si="11"/>
        <v>2</v>
      </c>
      <c r="I56" s="105">
        <f>H56+'26.08'!I56</f>
        <v>126</v>
      </c>
      <c r="J56" s="16"/>
      <c r="K56" s="16"/>
      <c r="L56" s="16">
        <v>0</v>
      </c>
      <c r="M56" s="17">
        <f t="shared" si="12"/>
        <v>121</v>
      </c>
      <c r="N56" s="86">
        <v>5</v>
      </c>
      <c r="O56" s="3"/>
      <c r="P56" s="3"/>
      <c r="Q56" s="3"/>
      <c r="R56" s="3"/>
    </row>
    <row r="57" spans="1:18" ht="17.55" customHeight="1" x14ac:dyDescent="0.3">
      <c r="A57" s="1">
        <f t="shared" si="4"/>
        <v>43704</v>
      </c>
      <c r="B57" s="2" t="s">
        <v>81</v>
      </c>
      <c r="C57" s="33">
        <v>13</v>
      </c>
      <c r="D57" s="50" t="s">
        <v>82</v>
      </c>
      <c r="E57" s="16">
        <v>0</v>
      </c>
      <c r="F57" s="16">
        <v>0</v>
      </c>
      <c r="G57" s="16">
        <v>0</v>
      </c>
      <c r="H57" s="83">
        <f t="shared" si="11"/>
        <v>0</v>
      </c>
      <c r="I57" s="105">
        <f>H57+'26.08'!I57</f>
        <v>567</v>
      </c>
      <c r="J57" s="16">
        <v>3</v>
      </c>
      <c r="K57" s="16">
        <v>2</v>
      </c>
      <c r="L57" s="16">
        <v>0</v>
      </c>
      <c r="M57" s="17">
        <f t="shared" si="12"/>
        <v>538</v>
      </c>
      <c r="N57" s="86">
        <v>26</v>
      </c>
      <c r="O57" s="3"/>
      <c r="P57" s="3"/>
      <c r="Q57" s="3"/>
      <c r="R57" s="3"/>
    </row>
    <row r="58" spans="1:18" ht="17.55" customHeight="1" x14ac:dyDescent="0.3">
      <c r="A58" s="1">
        <f t="shared" si="4"/>
        <v>43704</v>
      </c>
      <c r="B58" s="2" t="s">
        <v>83</v>
      </c>
      <c r="C58" s="33">
        <v>14</v>
      </c>
      <c r="D58" s="50" t="s">
        <v>84</v>
      </c>
      <c r="E58" s="16">
        <v>6</v>
      </c>
      <c r="F58" s="16">
        <v>0</v>
      </c>
      <c r="G58" s="16">
        <v>0</v>
      </c>
      <c r="H58" s="83">
        <f t="shared" si="11"/>
        <v>6</v>
      </c>
      <c r="I58" s="105">
        <f>H58+'26.08'!I58</f>
        <v>1157</v>
      </c>
      <c r="J58" s="16">
        <v>5</v>
      </c>
      <c r="K58" s="16">
        <v>3</v>
      </c>
      <c r="L58" s="16">
        <v>2</v>
      </c>
      <c r="M58" s="17">
        <f t="shared" si="12"/>
        <v>1094</v>
      </c>
      <c r="N58" s="86">
        <v>58</v>
      </c>
      <c r="O58" s="3"/>
      <c r="P58" s="3"/>
      <c r="Q58" s="3"/>
      <c r="R58" s="3"/>
    </row>
    <row r="59" spans="1:18" ht="17.55" customHeight="1" x14ac:dyDescent="0.3">
      <c r="A59" s="1">
        <f t="shared" si="4"/>
        <v>43704</v>
      </c>
      <c r="B59" s="2" t="s">
        <v>85</v>
      </c>
      <c r="C59" s="33">
        <v>15</v>
      </c>
      <c r="D59" s="50" t="s">
        <v>86</v>
      </c>
      <c r="E59" s="16">
        <v>5</v>
      </c>
      <c r="F59" s="16">
        <v>0</v>
      </c>
      <c r="G59" s="16">
        <v>0</v>
      </c>
      <c r="H59" s="83">
        <f t="shared" si="11"/>
        <v>5</v>
      </c>
      <c r="I59" s="105">
        <f>H59+'26.08'!I59</f>
        <v>662</v>
      </c>
      <c r="J59" s="16">
        <v>7</v>
      </c>
      <c r="K59" s="16">
        <v>5</v>
      </c>
      <c r="L59" s="16">
        <v>5</v>
      </c>
      <c r="M59" s="17">
        <f t="shared" si="12"/>
        <v>622</v>
      </c>
      <c r="N59" s="86">
        <v>33</v>
      </c>
      <c r="O59" s="3"/>
      <c r="P59" s="3"/>
      <c r="Q59" s="3"/>
      <c r="R59" s="3"/>
    </row>
    <row r="60" spans="1:18" ht="17.55" customHeight="1" x14ac:dyDescent="0.3">
      <c r="A60" s="1">
        <f t="shared" si="4"/>
        <v>43704</v>
      </c>
      <c r="B60" s="2" t="s">
        <v>87</v>
      </c>
      <c r="C60" s="33">
        <v>16</v>
      </c>
      <c r="D60" s="50" t="s">
        <v>88</v>
      </c>
      <c r="E60" s="16">
        <v>2</v>
      </c>
      <c r="F60" s="16">
        <v>0</v>
      </c>
      <c r="G60" s="16">
        <v>0</v>
      </c>
      <c r="H60" s="83">
        <f t="shared" si="11"/>
        <v>2</v>
      </c>
      <c r="I60" s="105">
        <f>H60+'26.08'!I60</f>
        <v>306</v>
      </c>
      <c r="J60" s="16"/>
      <c r="K60" s="16"/>
      <c r="L60" s="16">
        <v>0</v>
      </c>
      <c r="M60" s="17">
        <f t="shared" si="12"/>
        <v>291</v>
      </c>
      <c r="N60" s="86">
        <v>15</v>
      </c>
      <c r="O60" s="3"/>
      <c r="P60" s="3"/>
      <c r="Q60" s="3"/>
      <c r="R60" s="3"/>
    </row>
    <row r="61" spans="1:18" ht="17.55" customHeight="1" x14ac:dyDescent="0.3">
      <c r="A61" s="1">
        <f t="shared" si="4"/>
        <v>43704</v>
      </c>
      <c r="B61" s="2" t="s">
        <v>89</v>
      </c>
      <c r="C61" s="33">
        <v>17</v>
      </c>
      <c r="D61" s="52" t="s">
        <v>90</v>
      </c>
      <c r="E61" s="16">
        <v>3</v>
      </c>
      <c r="F61" s="16">
        <v>0</v>
      </c>
      <c r="G61" s="16">
        <v>0</v>
      </c>
      <c r="H61" s="83">
        <f t="shared" si="11"/>
        <v>3</v>
      </c>
      <c r="I61" s="105">
        <f>H61+'26.08'!I61</f>
        <v>379</v>
      </c>
      <c r="J61" s="16"/>
      <c r="K61" s="16"/>
      <c r="L61" s="16">
        <v>0</v>
      </c>
      <c r="M61" s="17">
        <f t="shared" si="12"/>
        <v>357</v>
      </c>
      <c r="N61" s="86">
        <v>22</v>
      </c>
      <c r="O61" s="3"/>
      <c r="P61" s="3"/>
      <c r="Q61" s="3"/>
      <c r="R61" s="3"/>
    </row>
    <row r="62" spans="1:18" ht="17.55" customHeight="1" x14ac:dyDescent="0.3">
      <c r="A62" s="1">
        <f t="shared" si="4"/>
        <v>43704</v>
      </c>
      <c r="B62" s="2" t="s">
        <v>91</v>
      </c>
      <c r="C62" s="33">
        <v>18</v>
      </c>
      <c r="D62" s="50" t="s">
        <v>92</v>
      </c>
      <c r="E62" s="16">
        <v>6</v>
      </c>
      <c r="F62" s="16">
        <v>0</v>
      </c>
      <c r="G62" s="16">
        <v>0</v>
      </c>
      <c r="H62" s="83">
        <f t="shared" si="11"/>
        <v>6</v>
      </c>
      <c r="I62" s="105">
        <f>H62+'26.08'!I62</f>
        <v>758</v>
      </c>
      <c r="J62" s="16"/>
      <c r="K62" s="16"/>
      <c r="L62" s="16">
        <v>0</v>
      </c>
      <c r="M62" s="17">
        <f t="shared" si="12"/>
        <v>717</v>
      </c>
      <c r="N62" s="86">
        <v>41</v>
      </c>
      <c r="O62" s="3"/>
      <c r="P62" s="3"/>
      <c r="Q62" s="3"/>
      <c r="R62" s="3"/>
    </row>
    <row r="63" spans="1:18" ht="17.55" customHeight="1" x14ac:dyDescent="0.3">
      <c r="A63" s="1">
        <f t="shared" si="4"/>
        <v>43704</v>
      </c>
      <c r="B63" s="2" t="s">
        <v>93</v>
      </c>
      <c r="C63" s="33">
        <v>19</v>
      </c>
      <c r="D63" s="50" t="s">
        <v>94</v>
      </c>
      <c r="E63" s="16">
        <v>7</v>
      </c>
      <c r="F63" s="16">
        <v>0</v>
      </c>
      <c r="G63" s="16">
        <v>0</v>
      </c>
      <c r="H63" s="83">
        <f t="shared" si="11"/>
        <v>7</v>
      </c>
      <c r="I63" s="105">
        <f>H63+'26.08'!I63</f>
        <v>677</v>
      </c>
      <c r="J63" s="16">
        <v>3</v>
      </c>
      <c r="K63" s="16">
        <v>2</v>
      </c>
      <c r="L63" s="16">
        <v>2</v>
      </c>
      <c r="M63" s="17">
        <f t="shared" si="12"/>
        <v>620</v>
      </c>
      <c r="N63" s="86">
        <v>54</v>
      </c>
      <c r="O63" s="3"/>
      <c r="P63" s="3"/>
      <c r="Q63" s="3"/>
      <c r="R63" s="3"/>
    </row>
    <row r="64" spans="1:18" ht="17.55" customHeight="1" x14ac:dyDescent="0.3">
      <c r="A64" s="1">
        <f t="shared" si="4"/>
        <v>43704</v>
      </c>
      <c r="B64" s="2" t="s">
        <v>95</v>
      </c>
      <c r="C64" s="33">
        <v>20</v>
      </c>
      <c r="D64" s="50" t="s">
        <v>96</v>
      </c>
      <c r="E64" s="16">
        <v>14</v>
      </c>
      <c r="F64" s="16">
        <v>0</v>
      </c>
      <c r="G64" s="16">
        <v>0</v>
      </c>
      <c r="H64" s="83">
        <f t="shared" si="11"/>
        <v>14</v>
      </c>
      <c r="I64" s="105">
        <f>H64+'26.08'!I64</f>
        <v>820</v>
      </c>
      <c r="J64" s="16"/>
      <c r="K64" s="16"/>
      <c r="L64" s="16">
        <v>0</v>
      </c>
      <c r="M64" s="17">
        <f t="shared" si="12"/>
        <v>785</v>
      </c>
      <c r="N64" s="86">
        <v>35</v>
      </c>
      <c r="O64" s="3"/>
      <c r="P64" s="3"/>
      <c r="Q64" s="3"/>
      <c r="R64" s="3"/>
    </row>
    <row r="65" spans="1:18" ht="17.55" customHeight="1" x14ac:dyDescent="0.3">
      <c r="A65" s="1">
        <f t="shared" si="4"/>
        <v>43704</v>
      </c>
      <c r="B65" s="2" t="s">
        <v>97</v>
      </c>
      <c r="C65" s="33">
        <v>21</v>
      </c>
      <c r="D65" s="50" t="s">
        <v>98</v>
      </c>
      <c r="E65" s="16">
        <v>2</v>
      </c>
      <c r="F65" s="16">
        <v>0</v>
      </c>
      <c r="G65" s="16">
        <v>0</v>
      </c>
      <c r="H65" s="83">
        <f t="shared" si="11"/>
        <v>2</v>
      </c>
      <c r="I65" s="105">
        <f>H65+'26.08'!I65</f>
        <v>420</v>
      </c>
      <c r="J65" s="16">
        <v>3</v>
      </c>
      <c r="K65" s="16">
        <v>3</v>
      </c>
      <c r="L65" s="16">
        <v>3</v>
      </c>
      <c r="M65" s="17">
        <f t="shared" si="12"/>
        <v>392</v>
      </c>
      <c r="N65" s="86">
        <v>25</v>
      </c>
      <c r="O65" s="3"/>
      <c r="P65" s="3"/>
      <c r="Q65" s="3"/>
      <c r="R65" s="3"/>
    </row>
    <row r="66" spans="1:18" ht="17.55" customHeight="1" x14ac:dyDescent="0.3">
      <c r="A66" s="1">
        <f t="shared" si="4"/>
        <v>43704</v>
      </c>
      <c r="B66" s="2" t="s">
        <v>99</v>
      </c>
      <c r="C66" s="33">
        <v>22</v>
      </c>
      <c r="D66" s="50" t="s">
        <v>100</v>
      </c>
      <c r="E66" s="16">
        <v>0</v>
      </c>
      <c r="F66" s="16">
        <v>0</v>
      </c>
      <c r="G66" s="16">
        <v>0</v>
      </c>
      <c r="H66" s="83">
        <f t="shared" si="11"/>
        <v>0</v>
      </c>
      <c r="I66" s="105">
        <f>H66+'26.08'!I66</f>
        <v>297</v>
      </c>
      <c r="J66" s="16">
        <v>6</v>
      </c>
      <c r="K66" s="16">
        <v>5</v>
      </c>
      <c r="L66" s="16">
        <v>3</v>
      </c>
      <c r="M66" s="17">
        <f t="shared" si="12"/>
        <v>291</v>
      </c>
      <c r="N66" s="86">
        <v>0</v>
      </c>
      <c r="O66" s="3"/>
      <c r="P66" s="3"/>
      <c r="Q66" s="3"/>
      <c r="R66" s="3"/>
    </row>
    <row r="67" spans="1:18" ht="17.55" customHeight="1" x14ac:dyDescent="0.3">
      <c r="A67" s="1">
        <f t="shared" si="4"/>
        <v>43704</v>
      </c>
      <c r="B67" s="2" t="s">
        <v>101</v>
      </c>
      <c r="C67" s="33">
        <v>23</v>
      </c>
      <c r="D67" s="50" t="s">
        <v>102</v>
      </c>
      <c r="E67" s="16">
        <v>10</v>
      </c>
      <c r="F67" s="16">
        <v>0</v>
      </c>
      <c r="G67" s="16">
        <v>0</v>
      </c>
      <c r="H67" s="83">
        <f t="shared" si="11"/>
        <v>10</v>
      </c>
      <c r="I67" s="105">
        <f>H67+'26.08'!I67</f>
        <v>581</v>
      </c>
      <c r="J67" s="16">
        <v>4</v>
      </c>
      <c r="K67" s="16">
        <v>4</v>
      </c>
      <c r="L67" s="16">
        <v>4</v>
      </c>
      <c r="M67" s="17">
        <f t="shared" si="12"/>
        <v>531</v>
      </c>
      <c r="N67" s="86">
        <v>46</v>
      </c>
      <c r="O67" s="3"/>
      <c r="P67" s="3"/>
      <c r="Q67" s="3"/>
      <c r="R67" s="3"/>
    </row>
    <row r="68" spans="1:18" ht="17.55" customHeight="1" x14ac:dyDescent="0.3">
      <c r="A68" s="1">
        <f t="shared" si="4"/>
        <v>43704</v>
      </c>
      <c r="B68" s="2" t="s">
        <v>103</v>
      </c>
      <c r="C68" s="33">
        <v>24</v>
      </c>
      <c r="D68" s="50" t="s">
        <v>104</v>
      </c>
      <c r="E68" s="16">
        <v>1</v>
      </c>
      <c r="F68" s="16">
        <v>0</v>
      </c>
      <c r="G68" s="16">
        <v>0</v>
      </c>
      <c r="H68" s="83">
        <f t="shared" si="11"/>
        <v>1</v>
      </c>
      <c r="I68" s="105">
        <f>H68+'26.08'!I68</f>
        <v>332</v>
      </c>
      <c r="J68" s="16">
        <v>2</v>
      </c>
      <c r="K68" s="16">
        <v>2</v>
      </c>
      <c r="L68" s="16">
        <v>0</v>
      </c>
      <c r="M68" s="17">
        <f t="shared" si="12"/>
        <v>313</v>
      </c>
      <c r="N68" s="86">
        <v>17</v>
      </c>
      <c r="O68" s="3"/>
      <c r="P68" s="3"/>
      <c r="Q68" s="3"/>
      <c r="R68" s="3"/>
    </row>
    <row r="69" spans="1:18" ht="17.55" customHeight="1" x14ac:dyDescent="0.3">
      <c r="A69" s="1">
        <f t="shared" si="4"/>
        <v>43704</v>
      </c>
      <c r="B69" s="2" t="s">
        <v>105</v>
      </c>
      <c r="C69" s="33">
        <v>25</v>
      </c>
      <c r="D69" s="50" t="s">
        <v>106</v>
      </c>
      <c r="E69" s="16">
        <v>7</v>
      </c>
      <c r="F69" s="16">
        <v>0</v>
      </c>
      <c r="G69" s="16">
        <v>0</v>
      </c>
      <c r="H69" s="83">
        <f t="shared" si="11"/>
        <v>7</v>
      </c>
      <c r="I69" s="105">
        <f>H69+'26.08'!I69</f>
        <v>626</v>
      </c>
      <c r="J69" s="16">
        <v>2</v>
      </c>
      <c r="K69" s="16">
        <v>1</v>
      </c>
      <c r="L69" s="16">
        <v>0</v>
      </c>
      <c r="M69" s="17">
        <f t="shared" si="12"/>
        <v>569</v>
      </c>
      <c r="N69" s="86">
        <v>55</v>
      </c>
      <c r="O69" s="3"/>
      <c r="P69" s="3"/>
      <c r="Q69" s="3"/>
      <c r="R69" s="3"/>
    </row>
    <row r="70" spans="1:18" ht="17.55" customHeight="1" x14ac:dyDescent="0.3">
      <c r="A70" s="1">
        <f t="shared" si="4"/>
        <v>43704</v>
      </c>
      <c r="B70" s="2" t="s">
        <v>107</v>
      </c>
      <c r="C70" s="33">
        <v>26</v>
      </c>
      <c r="D70" s="50" t="s">
        <v>108</v>
      </c>
      <c r="E70" s="16">
        <v>5</v>
      </c>
      <c r="F70" s="16">
        <v>0</v>
      </c>
      <c r="G70" s="16">
        <v>0</v>
      </c>
      <c r="H70" s="83">
        <f t="shared" si="11"/>
        <v>5</v>
      </c>
      <c r="I70" s="105">
        <f>H70+'26.08'!I70</f>
        <v>640</v>
      </c>
      <c r="J70" s="16">
        <v>2</v>
      </c>
      <c r="K70" s="16">
        <v>2</v>
      </c>
      <c r="L70" s="16">
        <v>0</v>
      </c>
      <c r="M70" s="17">
        <f t="shared" si="12"/>
        <v>607</v>
      </c>
      <c r="N70" s="86">
        <v>31</v>
      </c>
      <c r="O70" s="3"/>
      <c r="P70" s="3"/>
      <c r="Q70" s="3"/>
      <c r="R70" s="3"/>
    </row>
    <row r="71" spans="1:18" ht="17.55" customHeight="1" x14ac:dyDescent="0.3">
      <c r="A71" s="1">
        <f t="shared" si="4"/>
        <v>43704</v>
      </c>
      <c r="B71" s="2" t="s">
        <v>109</v>
      </c>
      <c r="C71" s="33">
        <v>27</v>
      </c>
      <c r="D71" s="50" t="s">
        <v>110</v>
      </c>
      <c r="E71" s="16">
        <v>4</v>
      </c>
      <c r="F71" s="16">
        <v>0</v>
      </c>
      <c r="G71" s="16">
        <v>0</v>
      </c>
      <c r="H71" s="83">
        <f t="shared" si="11"/>
        <v>4</v>
      </c>
      <c r="I71" s="105">
        <f>H71+'26.08'!I71</f>
        <v>686</v>
      </c>
      <c r="J71" s="16"/>
      <c r="K71" s="16"/>
      <c r="L71" s="16">
        <v>0</v>
      </c>
      <c r="M71" s="17">
        <f t="shared" si="12"/>
        <v>666</v>
      </c>
      <c r="N71" s="86">
        <v>20</v>
      </c>
      <c r="O71" s="3"/>
      <c r="P71" s="3"/>
      <c r="Q71" s="3"/>
      <c r="R71" s="3"/>
    </row>
    <row r="72" spans="1:18" ht="17.55" customHeight="1" x14ac:dyDescent="0.3">
      <c r="A72" s="1">
        <f t="shared" si="4"/>
        <v>43704</v>
      </c>
      <c r="B72" s="2" t="s">
        <v>111</v>
      </c>
      <c r="C72" s="33">
        <v>28</v>
      </c>
      <c r="D72" s="50" t="s">
        <v>112</v>
      </c>
      <c r="E72" s="16">
        <v>4</v>
      </c>
      <c r="F72" s="16">
        <v>0</v>
      </c>
      <c r="G72" s="16">
        <v>0</v>
      </c>
      <c r="H72" s="83">
        <f t="shared" si="11"/>
        <v>4</v>
      </c>
      <c r="I72" s="105">
        <f>H72+'26.08'!I72</f>
        <v>230</v>
      </c>
      <c r="J72" s="16"/>
      <c r="K72" s="16"/>
      <c r="L72" s="16">
        <v>0</v>
      </c>
      <c r="M72" s="17">
        <f t="shared" si="12"/>
        <v>216</v>
      </c>
      <c r="N72" s="86">
        <v>14</v>
      </c>
      <c r="O72" s="3"/>
      <c r="P72" s="3"/>
      <c r="Q72" s="3"/>
      <c r="R72" s="3"/>
    </row>
    <row r="73" spans="1:18" ht="17.55" customHeight="1" x14ac:dyDescent="0.3">
      <c r="A73" s="1">
        <f t="shared" si="4"/>
        <v>43704</v>
      </c>
      <c r="B73" s="2" t="s">
        <v>113</v>
      </c>
      <c r="C73" s="33">
        <v>29</v>
      </c>
      <c r="D73" s="50" t="s">
        <v>114</v>
      </c>
      <c r="E73" s="16">
        <v>3</v>
      </c>
      <c r="F73" s="16">
        <v>0</v>
      </c>
      <c r="G73" s="16">
        <v>0</v>
      </c>
      <c r="H73" s="83">
        <f t="shared" si="11"/>
        <v>3</v>
      </c>
      <c r="I73" s="105">
        <f>H73+'26.08'!I73</f>
        <v>345</v>
      </c>
      <c r="J73" s="16">
        <v>3</v>
      </c>
      <c r="K73" s="16">
        <v>1</v>
      </c>
      <c r="L73" s="16">
        <v>1</v>
      </c>
      <c r="M73" s="17">
        <f t="shared" si="12"/>
        <v>319</v>
      </c>
      <c r="N73" s="86">
        <v>23</v>
      </c>
      <c r="O73" s="3"/>
      <c r="P73" s="3"/>
      <c r="Q73" s="3"/>
      <c r="R73" s="3"/>
    </row>
    <row r="74" spans="1:18" ht="17.55" customHeight="1" x14ac:dyDescent="0.3">
      <c r="A74" s="1">
        <f t="shared" si="4"/>
        <v>43704</v>
      </c>
      <c r="B74" s="2" t="s">
        <v>123</v>
      </c>
      <c r="C74" s="53">
        <v>30</v>
      </c>
      <c r="D74" s="54" t="s">
        <v>124</v>
      </c>
      <c r="E74" s="18">
        <v>0</v>
      </c>
      <c r="F74" s="18">
        <v>0</v>
      </c>
      <c r="G74" s="18">
        <v>0</v>
      </c>
      <c r="H74" s="84">
        <f t="shared" si="11"/>
        <v>0</v>
      </c>
      <c r="I74" s="106">
        <f>H74+'26.08'!I74</f>
        <v>7</v>
      </c>
      <c r="J74" s="18">
        <v>7</v>
      </c>
      <c r="K74" s="18">
        <v>3</v>
      </c>
      <c r="L74" s="18">
        <v>1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43704</v>
      </c>
      <c r="B75" s="2">
        <v>1</v>
      </c>
      <c r="C75" s="29"/>
      <c r="D75" s="22" t="s">
        <v>117</v>
      </c>
      <c r="E75" s="23">
        <f>SUM(E45:E74)</f>
        <v>145</v>
      </c>
      <c r="F75" s="23">
        <f t="shared" ref="F75:N75" si="13">SUM(F45:F74)</f>
        <v>1</v>
      </c>
      <c r="G75" s="23">
        <f t="shared" si="13"/>
        <v>0</v>
      </c>
      <c r="H75" s="23">
        <f t="shared" si="13"/>
        <v>146</v>
      </c>
      <c r="I75" s="23">
        <f t="shared" si="13"/>
        <v>16684</v>
      </c>
      <c r="J75" s="23">
        <f t="shared" si="13"/>
        <v>81</v>
      </c>
      <c r="K75" s="23">
        <f t="shared" si="13"/>
        <v>58</v>
      </c>
      <c r="L75" s="23">
        <f t="shared" si="13"/>
        <v>39</v>
      </c>
      <c r="M75" s="23">
        <f t="shared" si="13"/>
        <v>15673</v>
      </c>
      <c r="N75" s="23">
        <f t="shared" si="13"/>
        <v>930</v>
      </c>
      <c r="O75" s="3"/>
      <c r="P75" s="3"/>
      <c r="Q75" s="3"/>
      <c r="R75" s="3"/>
    </row>
    <row r="76" spans="1:18" ht="17.55" customHeight="1" x14ac:dyDescent="0.3">
      <c r="A76" s="1">
        <f t="shared" si="4"/>
        <v>43704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43704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43704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43704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43704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43704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43704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43704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43704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43704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43704</v>
      </c>
      <c r="B86" s="2">
        <v>1</v>
      </c>
      <c r="E86" s="30"/>
    </row>
    <row r="87" spans="1:14" x14ac:dyDescent="0.3">
      <c r="A87" s="1">
        <f t="shared" si="4"/>
        <v>43704</v>
      </c>
      <c r="B87" s="2">
        <v>1</v>
      </c>
      <c r="E87" s="30"/>
    </row>
    <row r="88" spans="1:14" x14ac:dyDescent="0.3">
      <c r="A88" s="1">
        <f t="shared" si="4"/>
        <v>43704</v>
      </c>
      <c r="B88" s="2">
        <v>1</v>
      </c>
      <c r="E88" s="30"/>
    </row>
    <row r="89" spans="1:14" x14ac:dyDescent="0.3">
      <c r="A89" s="1">
        <f t="shared" ref="A89" si="14">$N$3</f>
        <v>43704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T93"/>
  <sheetViews>
    <sheetView view="pageBreakPreview" topLeftCell="C1" zoomScale="83" zoomScaleNormal="80" zoomScaleSheetLayoutView="83" workbookViewId="0">
      <selection activeCell="J28" sqref="J28:L35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43703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43703</v>
      </c>
      <c r="B2" s="2">
        <v>1</v>
      </c>
      <c r="C2" s="73"/>
      <c r="D2" s="73"/>
      <c r="E2" s="73"/>
      <c r="F2" s="73"/>
      <c r="G2" s="73"/>
      <c r="H2" s="73"/>
      <c r="I2" s="73"/>
      <c r="J2" s="73"/>
      <c r="K2" s="73"/>
      <c r="L2" s="73"/>
      <c r="M2" s="41"/>
      <c r="N2" s="73"/>
    </row>
    <row r="3" spans="1:20" x14ac:dyDescent="0.3">
      <c r="A3" s="1">
        <f t="shared" si="0"/>
        <v>43703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43703</v>
      </c>
      <c r="O3" s="3"/>
      <c r="P3" s="3"/>
      <c r="Q3" s="3"/>
      <c r="R3" s="3"/>
    </row>
    <row r="4" spans="1:20" x14ac:dyDescent="0.3">
      <c r="A4" s="1">
        <f t="shared" si="0"/>
        <v>43703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43703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43703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43703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43703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43703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1251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5562</v>
      </c>
      <c r="O9" s="3"/>
      <c r="P9" s="3"/>
      <c r="Q9" s="40" t="str">
        <f>"24 N›Uvq ?? msL¨v = "&amp;H36</f>
        <v>24 N›Uvq ?? msL¨v = 1251</v>
      </c>
    </row>
    <row r="10" spans="1:20" ht="57.6" x14ac:dyDescent="0.3">
      <c r="A10" s="1">
        <f t="shared" si="0"/>
        <v>43703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74" t="s">
        <v>142</v>
      </c>
      <c r="I10" s="65" t="str">
        <f>"me©‡gvU fwZ©
= "&amp;I36</f>
        <v>me©‡gvU fwZ©
= 64765</v>
      </c>
      <c r="J10" s="65" t="str">
        <f>"ch©v‡jvPbvi Rb¨ †cÖwiZ g„„Zz¨ 
= "&amp;J36</f>
        <v>ch©v‡jvPbvi Rb¨ †cÖwiZ g„„Zz¨ 
= 173</v>
      </c>
      <c r="K10" s="65" t="str">
        <f>"ch©v‡jvPbv m¤úbœK…Z g„„Zz¨ 
= "&amp;K36</f>
        <v>ch©v‡jvPbv m¤úbœK…Z g„„Zz¨ 
= 88</v>
      </c>
      <c r="L10" s="65" t="str">
        <f>"wbwðZ g„„Zz¨ 
= "&amp;L36</f>
        <v>wbwðZ g„„Zz¨ 
= 52</v>
      </c>
      <c r="M10" s="65" t="str">
        <f>"QvocÎ cÖvß †ivMx
 = "&amp;M36</f>
        <v>QvocÎ cÖvß †ivMx
 = 59030</v>
      </c>
      <c r="N10" s="310"/>
      <c r="O10" s="3"/>
      <c r="P10" s="3"/>
      <c r="Q10" s="71" t="s">
        <v>138</v>
      </c>
      <c r="R10" s="71" t="s">
        <v>139</v>
      </c>
      <c r="S10" s="71" t="s">
        <v>140</v>
      </c>
      <c r="T10" s="72" t="s">
        <v>8</v>
      </c>
    </row>
    <row r="11" spans="1:20" x14ac:dyDescent="0.3">
      <c r="A11" s="1">
        <f t="shared" si="0"/>
        <v>43703</v>
      </c>
      <c r="B11" s="2" t="s">
        <v>9</v>
      </c>
      <c r="C11" s="12">
        <v>1</v>
      </c>
      <c r="D11" s="57" t="s">
        <v>10</v>
      </c>
      <c r="E11" s="13">
        <v>77</v>
      </c>
      <c r="F11" s="13">
        <v>0</v>
      </c>
      <c r="G11" s="13">
        <v>0</v>
      </c>
      <c r="H11" s="82">
        <f>SUM(E11:G11)</f>
        <v>77</v>
      </c>
      <c r="I11" s="104">
        <f>H11+'25.08'!I11</f>
        <v>5873</v>
      </c>
      <c r="J11" s="13">
        <v>23</v>
      </c>
      <c r="K11" s="13">
        <v>8</v>
      </c>
      <c r="L11" s="13">
        <v>3</v>
      </c>
      <c r="M11" s="14">
        <f t="shared" ref="M11:M23" si="1">I11-N11-J11</f>
        <v>5422</v>
      </c>
      <c r="N11" s="85">
        <v>428</v>
      </c>
      <c r="O11" s="3"/>
      <c r="P11" s="3"/>
      <c r="Q11" s="3"/>
      <c r="R11" s="3"/>
    </row>
    <row r="12" spans="1:20" x14ac:dyDescent="0.3">
      <c r="A12" s="1">
        <f t="shared" si="0"/>
        <v>43703</v>
      </c>
      <c r="B12" s="2" t="s">
        <v>11</v>
      </c>
      <c r="C12" s="15">
        <v>2</v>
      </c>
      <c r="D12" s="59" t="s">
        <v>144</v>
      </c>
      <c r="E12" s="16">
        <v>88</v>
      </c>
      <c r="F12" s="16">
        <v>0</v>
      </c>
      <c r="G12" s="16">
        <v>0</v>
      </c>
      <c r="H12" s="83">
        <f t="shared" ref="H12:H23" si="2">SUM(E12:G12)</f>
        <v>88</v>
      </c>
      <c r="I12" s="105">
        <f>H12+'25.08'!I12</f>
        <v>3156</v>
      </c>
      <c r="J12" s="16">
        <v>1</v>
      </c>
      <c r="K12" s="16">
        <v>0</v>
      </c>
      <c r="L12" s="16">
        <v>0</v>
      </c>
      <c r="M12" s="17">
        <f t="shared" si="1"/>
        <v>2798</v>
      </c>
      <c r="N12" s="86">
        <v>357</v>
      </c>
      <c r="O12" s="3"/>
      <c r="P12" s="3"/>
      <c r="Q12" s="3"/>
      <c r="R12" s="3"/>
    </row>
    <row r="13" spans="1:20" x14ac:dyDescent="0.3">
      <c r="A13" s="1">
        <f t="shared" si="0"/>
        <v>43703</v>
      </c>
      <c r="B13" s="2" t="s">
        <v>12</v>
      </c>
      <c r="C13" s="15">
        <v>3</v>
      </c>
      <c r="D13" s="59" t="s">
        <v>13</v>
      </c>
      <c r="E13" s="16">
        <v>17</v>
      </c>
      <c r="F13" s="16">
        <v>0</v>
      </c>
      <c r="G13" s="16">
        <v>0</v>
      </c>
      <c r="H13" s="83">
        <f t="shared" si="2"/>
        <v>17</v>
      </c>
      <c r="I13" s="105">
        <f>H13+'25.08'!I13</f>
        <v>1103</v>
      </c>
      <c r="J13" s="16">
        <v>10</v>
      </c>
      <c r="K13" s="16">
        <v>4</v>
      </c>
      <c r="L13" s="16">
        <v>4</v>
      </c>
      <c r="M13" s="17">
        <f t="shared" si="1"/>
        <v>1005</v>
      </c>
      <c r="N13" s="86">
        <v>88</v>
      </c>
      <c r="O13" s="3"/>
      <c r="Q13" s="3"/>
      <c r="R13" s="3"/>
    </row>
    <row r="14" spans="1:20" x14ac:dyDescent="0.3">
      <c r="A14" s="1">
        <f t="shared" si="0"/>
        <v>43703</v>
      </c>
      <c r="B14" s="2" t="s">
        <v>14</v>
      </c>
      <c r="C14" s="15">
        <v>4</v>
      </c>
      <c r="D14" s="59" t="s">
        <v>145</v>
      </c>
      <c r="E14" s="16">
        <v>56</v>
      </c>
      <c r="F14" s="16">
        <v>0</v>
      </c>
      <c r="G14" s="16">
        <v>0</v>
      </c>
      <c r="H14" s="83">
        <f t="shared" si="2"/>
        <v>56</v>
      </c>
      <c r="I14" s="105">
        <f>H14+'25.08'!I14</f>
        <v>2638</v>
      </c>
      <c r="J14" s="16">
        <v>6</v>
      </c>
      <c r="K14" s="16">
        <v>3</v>
      </c>
      <c r="L14" s="16">
        <v>0</v>
      </c>
      <c r="M14" s="17">
        <f t="shared" si="1"/>
        <v>2354</v>
      </c>
      <c r="N14" s="86">
        <v>278</v>
      </c>
      <c r="O14" s="3"/>
      <c r="P14" s="3"/>
      <c r="Q14" s="3"/>
      <c r="R14" s="3"/>
    </row>
    <row r="15" spans="1:20" ht="17.399999999999999" x14ac:dyDescent="0.3">
      <c r="A15" s="1">
        <f t="shared" si="0"/>
        <v>43703</v>
      </c>
      <c r="B15" s="2" t="s">
        <v>19</v>
      </c>
      <c r="C15" s="15">
        <v>5</v>
      </c>
      <c r="D15" s="59" t="s">
        <v>20</v>
      </c>
      <c r="E15" s="16">
        <v>23</v>
      </c>
      <c r="F15" s="16">
        <v>0</v>
      </c>
      <c r="G15" s="16">
        <v>0</v>
      </c>
      <c r="H15" s="83">
        <f t="shared" si="2"/>
        <v>23</v>
      </c>
      <c r="I15" s="105">
        <f>H15+'25.08'!I15</f>
        <v>1039</v>
      </c>
      <c r="J15" s="16">
        <v>3</v>
      </c>
      <c r="K15" s="16">
        <v>0</v>
      </c>
      <c r="L15" s="16">
        <v>0</v>
      </c>
      <c r="M15" s="17">
        <f t="shared" si="1"/>
        <v>898</v>
      </c>
      <c r="N15" s="86">
        <v>138</v>
      </c>
      <c r="O15" s="3"/>
      <c r="P15" s="3"/>
      <c r="Q15" s="3"/>
      <c r="R15" s="3"/>
    </row>
    <row r="16" spans="1:20" ht="17.399999999999999" x14ac:dyDescent="0.3">
      <c r="A16" s="1">
        <f t="shared" si="0"/>
        <v>43703</v>
      </c>
      <c r="B16" s="2" t="s">
        <v>21</v>
      </c>
      <c r="C16" s="15">
        <v>6</v>
      </c>
      <c r="D16" s="61" t="s">
        <v>22</v>
      </c>
      <c r="E16" s="16">
        <v>5</v>
      </c>
      <c r="F16" s="16">
        <v>0</v>
      </c>
      <c r="G16" s="16">
        <v>0</v>
      </c>
      <c r="H16" s="83">
        <f t="shared" si="2"/>
        <v>5</v>
      </c>
      <c r="I16" s="105">
        <f>H16+'25.08'!I16</f>
        <v>871</v>
      </c>
      <c r="J16" s="16"/>
      <c r="K16" s="16"/>
      <c r="L16" s="16">
        <v>0</v>
      </c>
      <c r="M16" s="17">
        <f t="shared" si="1"/>
        <v>816</v>
      </c>
      <c r="N16" s="86">
        <v>55</v>
      </c>
      <c r="O16" s="3"/>
      <c r="P16" s="3"/>
      <c r="Q16" s="3"/>
      <c r="R16" s="3"/>
    </row>
    <row r="17" spans="1:18" x14ac:dyDescent="0.3">
      <c r="A17" s="1">
        <f t="shared" si="0"/>
        <v>43703</v>
      </c>
      <c r="B17" s="2" t="s">
        <v>23</v>
      </c>
      <c r="C17" s="15">
        <v>7</v>
      </c>
      <c r="D17" s="61" t="s">
        <v>24</v>
      </c>
      <c r="E17" s="16">
        <v>54</v>
      </c>
      <c r="F17" s="16">
        <v>0</v>
      </c>
      <c r="G17" s="16">
        <v>0</v>
      </c>
      <c r="H17" s="83">
        <f t="shared" si="2"/>
        <v>54</v>
      </c>
      <c r="I17" s="105">
        <f>H17+'25.08'!I17</f>
        <v>2848</v>
      </c>
      <c r="J17" s="16">
        <v>15</v>
      </c>
      <c r="K17" s="16">
        <v>3</v>
      </c>
      <c r="L17" s="16">
        <v>1</v>
      </c>
      <c r="M17" s="17">
        <f t="shared" si="1"/>
        <v>2546</v>
      </c>
      <c r="N17" s="86">
        <v>287</v>
      </c>
      <c r="O17" s="3"/>
      <c r="P17" s="3"/>
      <c r="Q17" s="3"/>
      <c r="R17" s="3"/>
    </row>
    <row r="18" spans="1:18" ht="17.399999999999999" x14ac:dyDescent="0.3">
      <c r="A18" s="1">
        <f t="shared" si="0"/>
        <v>43703</v>
      </c>
      <c r="B18" s="2" t="s">
        <v>25</v>
      </c>
      <c r="C18" s="15">
        <v>8</v>
      </c>
      <c r="D18" s="61" t="s">
        <v>26</v>
      </c>
      <c r="E18" s="16">
        <v>1</v>
      </c>
      <c r="F18" s="16">
        <v>0</v>
      </c>
      <c r="G18" s="16">
        <v>0</v>
      </c>
      <c r="H18" s="83">
        <f t="shared" si="2"/>
        <v>1</v>
      </c>
      <c r="I18" s="105">
        <f>H18+'25.08'!I18</f>
        <v>324</v>
      </c>
      <c r="J18" s="16"/>
      <c r="K18" s="16"/>
      <c r="L18" s="16">
        <v>0</v>
      </c>
      <c r="M18" s="17">
        <f t="shared" si="1"/>
        <v>311</v>
      </c>
      <c r="N18" s="86">
        <v>13</v>
      </c>
      <c r="O18" s="3"/>
      <c r="P18" s="3"/>
      <c r="Q18" s="3"/>
      <c r="R18" s="3"/>
    </row>
    <row r="19" spans="1:18" x14ac:dyDescent="0.3">
      <c r="A19" s="1">
        <f t="shared" si="0"/>
        <v>43703</v>
      </c>
      <c r="B19" s="2" t="s">
        <v>27</v>
      </c>
      <c r="C19" s="15">
        <v>9</v>
      </c>
      <c r="D19" s="61" t="s">
        <v>28</v>
      </c>
      <c r="E19" s="16">
        <v>15</v>
      </c>
      <c r="F19" s="16">
        <v>0</v>
      </c>
      <c r="G19" s="16">
        <v>0</v>
      </c>
      <c r="H19" s="83">
        <f t="shared" si="2"/>
        <v>15</v>
      </c>
      <c r="I19" s="105">
        <f>H19+'25.08'!I19</f>
        <v>1392</v>
      </c>
      <c r="J19" s="16"/>
      <c r="K19" s="16"/>
      <c r="L19" s="16">
        <v>0</v>
      </c>
      <c r="M19" s="17">
        <f t="shared" si="1"/>
        <v>1269</v>
      </c>
      <c r="N19" s="86">
        <v>123</v>
      </c>
      <c r="O19" s="3"/>
      <c r="P19" s="3"/>
      <c r="Q19" s="3"/>
      <c r="R19" s="3"/>
    </row>
    <row r="20" spans="1:18" x14ac:dyDescent="0.3">
      <c r="A20" s="1">
        <f t="shared" si="0"/>
        <v>43703</v>
      </c>
      <c r="B20" s="2" t="s">
        <v>29</v>
      </c>
      <c r="C20" s="15">
        <v>10</v>
      </c>
      <c r="D20" s="59" t="s">
        <v>30</v>
      </c>
      <c r="E20" s="16">
        <v>24</v>
      </c>
      <c r="F20" s="16">
        <v>0</v>
      </c>
      <c r="G20" s="16">
        <v>0</v>
      </c>
      <c r="H20" s="83">
        <f t="shared" si="2"/>
        <v>24</v>
      </c>
      <c r="I20" s="105">
        <f>H20+'25.08'!I20</f>
        <v>2167</v>
      </c>
      <c r="J20" s="16">
        <v>2</v>
      </c>
      <c r="K20" s="16">
        <v>2</v>
      </c>
      <c r="L20" s="16">
        <v>2</v>
      </c>
      <c r="M20" s="17">
        <f t="shared" si="1"/>
        <v>1904</v>
      </c>
      <c r="N20" s="86">
        <v>261</v>
      </c>
      <c r="O20" s="3"/>
      <c r="P20" s="3"/>
      <c r="Q20" s="3"/>
      <c r="R20" s="3"/>
    </row>
    <row r="21" spans="1:18" ht="22.2" customHeight="1" x14ac:dyDescent="0.3">
      <c r="A21" s="1">
        <f t="shared" si="0"/>
        <v>43703</v>
      </c>
      <c r="B21" s="2" t="s">
        <v>115</v>
      </c>
      <c r="C21" s="15">
        <v>11</v>
      </c>
      <c r="D21" s="50" t="s">
        <v>116</v>
      </c>
      <c r="E21" s="16">
        <v>2</v>
      </c>
      <c r="F21" s="16">
        <v>0</v>
      </c>
      <c r="G21" s="16">
        <v>0</v>
      </c>
      <c r="H21" s="88">
        <f t="shared" si="2"/>
        <v>2</v>
      </c>
      <c r="I21" s="105">
        <f>H21+'25.08'!I21</f>
        <v>198</v>
      </c>
      <c r="J21" s="16"/>
      <c r="K21" s="16"/>
      <c r="L21" s="16"/>
      <c r="M21" s="17">
        <f t="shared" si="1"/>
        <v>184</v>
      </c>
      <c r="N21" s="86">
        <v>14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6">
        <v>3</v>
      </c>
      <c r="F22" s="16">
        <v>0</v>
      </c>
      <c r="G22" s="16">
        <v>0</v>
      </c>
      <c r="H22" s="88">
        <f t="shared" si="2"/>
        <v>3</v>
      </c>
      <c r="I22" s="105">
        <f>H22+'25.08'!I22</f>
        <v>49</v>
      </c>
      <c r="J22" s="16"/>
      <c r="K22" s="16"/>
      <c r="L22" s="16"/>
      <c r="M22" s="17">
        <f t="shared" si="1"/>
        <v>36</v>
      </c>
      <c r="N22" s="86">
        <v>13</v>
      </c>
      <c r="O22" s="3"/>
      <c r="P22" s="3"/>
      <c r="Q22" s="3"/>
      <c r="R22" s="3"/>
    </row>
    <row r="23" spans="1:18" hidden="1" x14ac:dyDescent="0.3">
      <c r="A23" s="1">
        <f>$N$3</f>
        <v>43703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105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365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365</v>
      </c>
      <c r="I24" s="94">
        <f t="shared" si="3"/>
        <v>21658</v>
      </c>
      <c r="J24" s="92">
        <f t="shared" si="3"/>
        <v>60</v>
      </c>
      <c r="K24" s="92">
        <f t="shared" si="3"/>
        <v>20</v>
      </c>
      <c r="L24" s="92">
        <f t="shared" si="3"/>
        <v>10</v>
      </c>
      <c r="M24" s="95">
        <f t="shared" si="3"/>
        <v>19543</v>
      </c>
      <c r="N24" s="96">
        <f t="shared" si="3"/>
        <v>2055</v>
      </c>
      <c r="O24" s="3"/>
      <c r="P24" s="3"/>
      <c r="Q24" s="3"/>
      <c r="R24" s="3"/>
    </row>
    <row r="25" spans="1:18" x14ac:dyDescent="0.3">
      <c r="A25" s="1">
        <f t="shared" ref="A25:A88" si="4">$N$3</f>
        <v>43703</v>
      </c>
      <c r="B25" s="2">
        <v>1</v>
      </c>
      <c r="C25" s="78"/>
      <c r="D25" s="79" t="s">
        <v>119</v>
      </c>
      <c r="E25" s="97">
        <f>E75</f>
        <v>212</v>
      </c>
      <c r="F25" s="98">
        <f t="shared" ref="F25:N25" si="5">F75</f>
        <v>0</v>
      </c>
      <c r="G25" s="98">
        <f t="shared" si="5"/>
        <v>0</v>
      </c>
      <c r="H25" s="99">
        <f t="shared" si="5"/>
        <v>212</v>
      </c>
      <c r="I25" s="97">
        <f t="shared" si="5"/>
        <v>16538</v>
      </c>
      <c r="J25" s="98">
        <f t="shared" si="5"/>
        <v>81</v>
      </c>
      <c r="K25" s="98">
        <f t="shared" si="5"/>
        <v>58</v>
      </c>
      <c r="L25" s="100">
        <f t="shared" si="5"/>
        <v>39</v>
      </c>
      <c r="M25" s="101">
        <f t="shared" si="5"/>
        <v>15431</v>
      </c>
      <c r="N25" s="102">
        <f t="shared" si="5"/>
        <v>1026</v>
      </c>
      <c r="O25" s="3"/>
      <c r="P25" s="3"/>
      <c r="Q25" s="3"/>
      <c r="R25" s="3"/>
    </row>
    <row r="26" spans="1:18" x14ac:dyDescent="0.3">
      <c r="A26" s="1">
        <f t="shared" si="4"/>
        <v>43703</v>
      </c>
      <c r="B26" s="2">
        <v>1</v>
      </c>
      <c r="C26" s="78"/>
      <c r="D26" s="79" t="s">
        <v>154</v>
      </c>
      <c r="E26" s="97">
        <f>E24+E25</f>
        <v>577</v>
      </c>
      <c r="F26" s="98">
        <f t="shared" ref="F26:N26" si="6">F24+F25</f>
        <v>0</v>
      </c>
      <c r="G26" s="98">
        <f t="shared" si="6"/>
        <v>0</v>
      </c>
      <c r="H26" s="99">
        <f t="shared" si="6"/>
        <v>577</v>
      </c>
      <c r="I26" s="97">
        <f t="shared" si="6"/>
        <v>38196</v>
      </c>
      <c r="J26" s="98">
        <f t="shared" si="6"/>
        <v>141</v>
      </c>
      <c r="K26" s="98">
        <f t="shared" si="6"/>
        <v>78</v>
      </c>
      <c r="L26" s="100">
        <f t="shared" si="6"/>
        <v>49</v>
      </c>
      <c r="M26" s="101">
        <f t="shared" si="6"/>
        <v>34974</v>
      </c>
      <c r="N26" s="102">
        <f t="shared" si="6"/>
        <v>3081</v>
      </c>
      <c r="O26" s="3"/>
      <c r="P26" s="67"/>
      <c r="Q26" s="3"/>
      <c r="R26" s="3"/>
    </row>
    <row r="27" spans="1:18" x14ac:dyDescent="0.3">
      <c r="A27" s="1">
        <f t="shared" si="4"/>
        <v>43703</v>
      </c>
      <c r="B27" s="2">
        <v>1</v>
      </c>
      <c r="C27" s="80"/>
      <c r="D27" s="81" t="s">
        <v>120</v>
      </c>
      <c r="E27" s="97">
        <f>SUM(E28:E35)</f>
        <v>674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674</v>
      </c>
      <c r="I27" s="97">
        <f t="shared" si="7"/>
        <v>26569</v>
      </c>
      <c r="J27" s="98">
        <f t="shared" si="7"/>
        <v>32</v>
      </c>
      <c r="K27" s="98">
        <f t="shared" si="7"/>
        <v>10</v>
      </c>
      <c r="L27" s="100">
        <f t="shared" si="7"/>
        <v>3</v>
      </c>
      <c r="M27" s="101">
        <f t="shared" si="7"/>
        <v>24056</v>
      </c>
      <c r="N27" s="102">
        <f t="shared" si="7"/>
        <v>2481</v>
      </c>
      <c r="O27" s="3"/>
      <c r="P27" s="3"/>
      <c r="Q27" s="3"/>
      <c r="R27" s="3"/>
    </row>
    <row r="28" spans="1:18" x14ac:dyDescent="0.3">
      <c r="A28" s="1">
        <f t="shared" si="4"/>
        <v>43703</v>
      </c>
      <c r="B28" s="2" t="s">
        <v>31</v>
      </c>
      <c r="C28" s="12">
        <v>1</v>
      </c>
      <c r="D28" s="48" t="s">
        <v>32</v>
      </c>
      <c r="E28" s="13">
        <v>192</v>
      </c>
      <c r="F28" s="13">
        <v>0</v>
      </c>
      <c r="G28" s="13">
        <v>0</v>
      </c>
      <c r="H28" s="82">
        <f t="shared" ref="H28:H35" si="8">SUM(E28:G28)</f>
        <v>192</v>
      </c>
      <c r="I28" s="104">
        <f>H28+'25.08'!I28</f>
        <v>6897</v>
      </c>
      <c r="J28" s="13">
        <v>8</v>
      </c>
      <c r="K28" s="13">
        <v>1</v>
      </c>
      <c r="L28" s="13">
        <v>1</v>
      </c>
      <c r="M28" s="14">
        <f t="shared" ref="M28:M35" si="9">I28-N28-J28</f>
        <v>6301</v>
      </c>
      <c r="N28" s="85">
        <v>588</v>
      </c>
      <c r="O28" s="3"/>
      <c r="P28" s="3"/>
      <c r="Q28" s="3"/>
      <c r="R28" s="3"/>
    </row>
    <row r="29" spans="1:18" x14ac:dyDescent="0.3">
      <c r="A29" s="1">
        <f t="shared" si="4"/>
        <v>43703</v>
      </c>
      <c r="B29" s="2" t="s">
        <v>33</v>
      </c>
      <c r="C29" s="15">
        <v>2</v>
      </c>
      <c r="D29" s="50" t="s">
        <v>156</v>
      </c>
      <c r="E29" s="16">
        <v>98</v>
      </c>
      <c r="F29" s="16">
        <v>0</v>
      </c>
      <c r="G29" s="16">
        <v>0</v>
      </c>
      <c r="H29" s="83">
        <f t="shared" si="8"/>
        <v>98</v>
      </c>
      <c r="I29" s="105">
        <f>H29+'25.08'!I29</f>
        <v>4882</v>
      </c>
      <c r="J29" s="16">
        <v>3</v>
      </c>
      <c r="K29" s="16">
        <v>1</v>
      </c>
      <c r="L29" s="16">
        <v>0</v>
      </c>
      <c r="M29" s="17">
        <f t="shared" si="9"/>
        <v>4488</v>
      </c>
      <c r="N29" s="86">
        <v>391</v>
      </c>
      <c r="O29" s="3"/>
      <c r="P29" s="3"/>
      <c r="Q29" s="3"/>
      <c r="R29" s="3"/>
    </row>
    <row r="30" spans="1:18" x14ac:dyDescent="0.3">
      <c r="A30" s="1">
        <f t="shared" si="4"/>
        <v>43703</v>
      </c>
      <c r="B30" s="2" t="s">
        <v>35</v>
      </c>
      <c r="C30" s="15">
        <v>3</v>
      </c>
      <c r="D30" s="50" t="s">
        <v>36</v>
      </c>
      <c r="E30" s="16">
        <v>149</v>
      </c>
      <c r="F30" s="16">
        <v>0</v>
      </c>
      <c r="G30" s="16">
        <v>0</v>
      </c>
      <c r="H30" s="83">
        <f t="shared" si="8"/>
        <v>149</v>
      </c>
      <c r="I30" s="105">
        <f>H30+'25.08'!I30</f>
        <v>4230</v>
      </c>
      <c r="J30" s="16">
        <v>7</v>
      </c>
      <c r="K30" s="16">
        <v>6</v>
      </c>
      <c r="L30" s="16">
        <v>2</v>
      </c>
      <c r="M30" s="17">
        <f t="shared" si="9"/>
        <v>3558</v>
      </c>
      <c r="N30" s="86">
        <v>665</v>
      </c>
      <c r="O30" s="3"/>
      <c r="P30" s="3"/>
      <c r="Q30" s="3"/>
      <c r="R30" s="3"/>
    </row>
    <row r="31" spans="1:18" x14ac:dyDescent="0.3">
      <c r="A31" s="1">
        <f t="shared" si="4"/>
        <v>43703</v>
      </c>
      <c r="B31" s="2" t="s">
        <v>37</v>
      </c>
      <c r="C31" s="15">
        <v>4</v>
      </c>
      <c r="D31" s="50" t="s">
        <v>38</v>
      </c>
      <c r="E31" s="16">
        <v>20</v>
      </c>
      <c r="F31" s="16">
        <v>0</v>
      </c>
      <c r="G31" s="16">
        <v>0</v>
      </c>
      <c r="H31" s="83">
        <f t="shared" si="8"/>
        <v>20</v>
      </c>
      <c r="I31" s="105">
        <f>H31+'25.08'!I31</f>
        <v>1601</v>
      </c>
      <c r="J31" s="16">
        <v>3</v>
      </c>
      <c r="K31" s="16">
        <v>0</v>
      </c>
      <c r="L31" s="16">
        <v>0</v>
      </c>
      <c r="M31" s="17">
        <f t="shared" si="9"/>
        <v>1511</v>
      </c>
      <c r="N31" s="86">
        <v>87</v>
      </c>
      <c r="O31" s="3"/>
      <c r="P31" s="3"/>
      <c r="Q31" s="3"/>
      <c r="R31" s="3"/>
    </row>
    <row r="32" spans="1:18" x14ac:dyDescent="0.3">
      <c r="A32" s="1">
        <f t="shared" si="4"/>
        <v>43703</v>
      </c>
      <c r="B32" s="2" t="s">
        <v>39</v>
      </c>
      <c r="C32" s="15">
        <v>5</v>
      </c>
      <c r="D32" s="50" t="s">
        <v>40</v>
      </c>
      <c r="E32" s="16">
        <v>78</v>
      </c>
      <c r="F32" s="16">
        <v>0</v>
      </c>
      <c r="G32" s="16">
        <v>0</v>
      </c>
      <c r="H32" s="83">
        <f t="shared" si="8"/>
        <v>78</v>
      </c>
      <c r="I32" s="105">
        <f>H32+'25.08'!I32</f>
        <v>2948</v>
      </c>
      <c r="J32" s="16">
        <v>3</v>
      </c>
      <c r="K32" s="16">
        <v>0</v>
      </c>
      <c r="L32" s="16">
        <v>0</v>
      </c>
      <c r="M32" s="17">
        <f t="shared" si="9"/>
        <v>2726</v>
      </c>
      <c r="N32" s="86">
        <v>219</v>
      </c>
      <c r="O32" s="3"/>
      <c r="P32" s="3"/>
      <c r="Q32" s="3"/>
      <c r="R32" s="3"/>
    </row>
    <row r="33" spans="1:18" x14ac:dyDescent="0.3">
      <c r="A33" s="1">
        <f t="shared" si="4"/>
        <v>43703</v>
      </c>
      <c r="B33" s="2" t="s">
        <v>41</v>
      </c>
      <c r="C33" s="15">
        <v>6</v>
      </c>
      <c r="D33" s="50" t="s">
        <v>42</v>
      </c>
      <c r="E33" s="16">
        <v>111</v>
      </c>
      <c r="F33" s="16">
        <v>0</v>
      </c>
      <c r="G33" s="16">
        <v>0</v>
      </c>
      <c r="H33" s="83">
        <f t="shared" si="8"/>
        <v>111</v>
      </c>
      <c r="I33" s="105">
        <f>H33+'25.08'!I33</f>
        <v>3586</v>
      </c>
      <c r="J33" s="16">
        <v>5</v>
      </c>
      <c r="K33" s="16">
        <v>2</v>
      </c>
      <c r="L33" s="16">
        <v>0</v>
      </c>
      <c r="M33" s="17">
        <f t="shared" si="9"/>
        <v>3213</v>
      </c>
      <c r="N33" s="86">
        <v>368</v>
      </c>
      <c r="O33" s="3"/>
      <c r="P33" s="3"/>
      <c r="Q33" s="3"/>
      <c r="R33" s="3"/>
    </row>
    <row r="34" spans="1:18" x14ac:dyDescent="0.3">
      <c r="A34" s="1">
        <f t="shared" si="4"/>
        <v>43703</v>
      </c>
      <c r="B34" s="2" t="s">
        <v>43</v>
      </c>
      <c r="C34" s="15">
        <v>7</v>
      </c>
      <c r="D34" s="50" t="s">
        <v>44</v>
      </c>
      <c r="E34" s="16">
        <v>9</v>
      </c>
      <c r="F34" s="16">
        <v>0</v>
      </c>
      <c r="G34" s="16">
        <v>0</v>
      </c>
      <c r="H34" s="83">
        <f t="shared" si="8"/>
        <v>9</v>
      </c>
      <c r="I34" s="105">
        <f>H34+'25.08'!I34</f>
        <v>714</v>
      </c>
      <c r="J34" s="16">
        <v>0</v>
      </c>
      <c r="K34" s="16">
        <v>0</v>
      </c>
      <c r="L34" s="16">
        <v>0</v>
      </c>
      <c r="M34" s="17">
        <f t="shared" si="9"/>
        <v>679</v>
      </c>
      <c r="N34" s="86">
        <v>35</v>
      </c>
      <c r="O34" s="3"/>
      <c r="P34" s="3"/>
      <c r="Q34" s="3"/>
      <c r="R34" s="3"/>
    </row>
    <row r="35" spans="1:18" x14ac:dyDescent="0.3">
      <c r="A35" s="1">
        <f t="shared" si="4"/>
        <v>43703</v>
      </c>
      <c r="B35" s="2" t="s">
        <v>45</v>
      </c>
      <c r="C35" s="20">
        <v>8</v>
      </c>
      <c r="D35" s="54" t="s">
        <v>46</v>
      </c>
      <c r="E35" s="18">
        <v>17</v>
      </c>
      <c r="F35" s="18">
        <v>0</v>
      </c>
      <c r="G35" s="18">
        <v>0</v>
      </c>
      <c r="H35" s="84">
        <f t="shared" si="8"/>
        <v>17</v>
      </c>
      <c r="I35" s="106">
        <f>H35+'25.08'!I35</f>
        <v>1711</v>
      </c>
      <c r="J35" s="18">
        <v>3</v>
      </c>
      <c r="K35" s="18">
        <v>0</v>
      </c>
      <c r="L35" s="18">
        <v>0</v>
      </c>
      <c r="M35" s="19">
        <f t="shared" si="9"/>
        <v>1580</v>
      </c>
      <c r="N35" s="87">
        <v>128</v>
      </c>
      <c r="O35" s="3"/>
      <c r="P35" s="3"/>
      <c r="Q35" s="3"/>
      <c r="R35" s="3"/>
    </row>
    <row r="36" spans="1:18" x14ac:dyDescent="0.3">
      <c r="A36" s="1">
        <f t="shared" si="4"/>
        <v>43703</v>
      </c>
      <c r="B36" s="2">
        <v>1</v>
      </c>
      <c r="C36" s="103"/>
      <c r="D36" s="22" t="s">
        <v>47</v>
      </c>
      <c r="E36" s="23">
        <f>SUM(E26:E27)</f>
        <v>1251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1251</v>
      </c>
      <c r="I36" s="23">
        <f t="shared" si="10"/>
        <v>64765</v>
      </c>
      <c r="J36" s="23">
        <f t="shared" si="10"/>
        <v>173</v>
      </c>
      <c r="K36" s="23">
        <f t="shared" si="10"/>
        <v>88</v>
      </c>
      <c r="L36" s="23">
        <f t="shared" si="10"/>
        <v>52</v>
      </c>
      <c r="M36" s="23">
        <f t="shared" si="10"/>
        <v>59030</v>
      </c>
      <c r="N36" s="23">
        <f t="shared" si="10"/>
        <v>5562</v>
      </c>
      <c r="O36" s="3"/>
      <c r="P36" s="3"/>
      <c r="Q36" s="3"/>
      <c r="R36" s="3"/>
    </row>
    <row r="37" spans="1:18" ht="21.6" customHeight="1" x14ac:dyDescent="0.3">
      <c r="A37" s="1">
        <f t="shared" si="4"/>
        <v>43703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43703</v>
      </c>
      <c r="B38" s="64">
        <v>1</v>
      </c>
      <c r="C38" s="69"/>
      <c r="D38" s="320" t="s">
        <v>158</v>
      </c>
      <c r="E38" s="320"/>
      <c r="F38" s="320"/>
      <c r="G38" s="320"/>
      <c r="H38" s="320"/>
      <c r="I38" s="320"/>
      <c r="O38" s="3"/>
      <c r="P38" s="3"/>
      <c r="Q38" s="3"/>
      <c r="R38" s="3"/>
    </row>
    <row r="39" spans="1:18" ht="18.600000000000001" customHeight="1" x14ac:dyDescent="0.3">
      <c r="A39" s="1">
        <f t="shared" si="4"/>
        <v>43703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43703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43703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43703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43703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212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1026</v>
      </c>
      <c r="O43" s="3"/>
      <c r="P43" s="3"/>
      <c r="Q43" s="3"/>
      <c r="R43" s="3"/>
    </row>
    <row r="44" spans="1:18" ht="58.2" customHeight="1" x14ac:dyDescent="0.3">
      <c r="A44" s="1">
        <f t="shared" si="4"/>
        <v>43703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74" t="s">
        <v>142</v>
      </c>
      <c r="I44" s="65" t="str">
        <f>"me©‡gvU fwZ© 
= "&amp;I75</f>
        <v>me©‡gvU fwZ© 
= 16538</v>
      </c>
      <c r="J44" s="65" t="str">
        <f>"ch©v‡jvPbvi Rb¨ †cÖwiZ g„„Zz¨ 
= "&amp;J75</f>
        <v>ch©v‡jvPbvi Rb¨ †cÖwiZ g„„Zz¨ 
= 81</v>
      </c>
      <c r="K44" s="65" t="str">
        <f>"ch©v‡jvPbv m¤úbœK…Z g„„Zz¨ 
= "&amp;K75</f>
        <v>ch©v‡jvPbv m¤úbœK…Z g„„Zz¨ 
= 58</v>
      </c>
      <c r="L44" s="65" t="str">
        <f>"wbwðZ g„„Zz¨ 
= "&amp;L75</f>
        <v>wbwðZ g„„Zz¨ 
= 39</v>
      </c>
      <c r="M44" s="65" t="str">
        <f>"QvocÎ cÖvß †ivMx
 = "&amp;M75</f>
        <v>QvocÎ cÖvß †ivMx
 = 15431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43703</v>
      </c>
      <c r="B45" s="2" t="s">
        <v>61</v>
      </c>
      <c r="C45" s="28">
        <v>1</v>
      </c>
      <c r="D45" s="48" t="s">
        <v>62</v>
      </c>
      <c r="E45" s="13">
        <v>9</v>
      </c>
      <c r="F45" s="13">
        <v>0</v>
      </c>
      <c r="G45" s="13">
        <v>0</v>
      </c>
      <c r="H45" s="82">
        <f t="shared" ref="H45:H74" si="11">SUM(E45:G45)</f>
        <v>9</v>
      </c>
      <c r="I45" s="104">
        <f>H45+'25.08'!I45</f>
        <v>1059</v>
      </c>
      <c r="J45" s="13">
        <v>3</v>
      </c>
      <c r="K45" s="13">
        <v>2</v>
      </c>
      <c r="L45" s="13">
        <v>1</v>
      </c>
      <c r="M45" s="14">
        <f t="shared" ref="M45:M74" si="12">I45-N45-J45</f>
        <v>1007</v>
      </c>
      <c r="N45" s="85">
        <v>49</v>
      </c>
      <c r="O45" s="3"/>
      <c r="P45" s="3"/>
      <c r="Q45" s="3"/>
      <c r="R45" s="3"/>
    </row>
    <row r="46" spans="1:18" ht="17.55" customHeight="1" x14ac:dyDescent="0.3">
      <c r="A46" s="1">
        <f t="shared" si="4"/>
        <v>43703</v>
      </c>
      <c r="B46" s="2" t="s">
        <v>15</v>
      </c>
      <c r="C46" s="33">
        <v>2</v>
      </c>
      <c r="D46" s="50" t="s">
        <v>16</v>
      </c>
      <c r="E46" s="16">
        <v>20</v>
      </c>
      <c r="F46" s="16">
        <v>0</v>
      </c>
      <c r="G46" s="16">
        <v>0</v>
      </c>
      <c r="H46" s="83">
        <f t="shared" si="11"/>
        <v>20</v>
      </c>
      <c r="I46" s="105">
        <f>H46+'25.08'!I46</f>
        <v>1553</v>
      </c>
      <c r="J46" s="16">
        <v>6</v>
      </c>
      <c r="K46" s="16">
        <v>2</v>
      </c>
      <c r="L46" s="16">
        <v>1</v>
      </c>
      <c r="M46" s="17">
        <f t="shared" si="12"/>
        <v>1420</v>
      </c>
      <c r="N46" s="86">
        <v>127</v>
      </c>
      <c r="O46" s="3"/>
      <c r="P46" s="3"/>
      <c r="Q46" s="3"/>
      <c r="R46" s="3"/>
    </row>
    <row r="47" spans="1:18" ht="17.55" customHeight="1" x14ac:dyDescent="0.3">
      <c r="A47" s="1">
        <f t="shared" si="4"/>
        <v>43703</v>
      </c>
      <c r="B47" s="2" t="s">
        <v>17</v>
      </c>
      <c r="C47" s="33">
        <v>3</v>
      </c>
      <c r="D47" s="50" t="s">
        <v>18</v>
      </c>
      <c r="E47" s="16">
        <v>14</v>
      </c>
      <c r="F47" s="16">
        <v>0</v>
      </c>
      <c r="G47" s="16">
        <v>0</v>
      </c>
      <c r="H47" s="83">
        <f t="shared" si="11"/>
        <v>14</v>
      </c>
      <c r="I47" s="105">
        <f>H47+'25.08'!I47</f>
        <v>561</v>
      </c>
      <c r="J47" s="16">
        <v>4</v>
      </c>
      <c r="K47" s="16">
        <v>2</v>
      </c>
      <c r="L47" s="16">
        <v>1</v>
      </c>
      <c r="M47" s="17">
        <f t="shared" si="12"/>
        <v>526</v>
      </c>
      <c r="N47" s="86">
        <v>31</v>
      </c>
      <c r="O47" s="3"/>
      <c r="P47" s="3"/>
      <c r="Q47" s="3"/>
      <c r="R47" s="3"/>
    </row>
    <row r="48" spans="1:18" ht="17.55" customHeight="1" x14ac:dyDescent="0.3">
      <c r="A48" s="1">
        <f t="shared" si="4"/>
        <v>43703</v>
      </c>
      <c r="B48" s="2" t="s">
        <v>63</v>
      </c>
      <c r="C48" s="33">
        <v>4</v>
      </c>
      <c r="D48" s="50" t="s">
        <v>64</v>
      </c>
      <c r="E48" s="16">
        <v>4</v>
      </c>
      <c r="F48" s="16">
        <v>0</v>
      </c>
      <c r="G48" s="16">
        <v>0</v>
      </c>
      <c r="H48" s="83">
        <f t="shared" si="11"/>
        <v>4</v>
      </c>
      <c r="I48" s="105">
        <f>H48+'25.08'!I48</f>
        <v>643</v>
      </c>
      <c r="J48" s="16">
        <v>7</v>
      </c>
      <c r="K48" s="16">
        <v>5</v>
      </c>
      <c r="L48" s="16">
        <v>3</v>
      </c>
      <c r="M48" s="17">
        <f t="shared" si="12"/>
        <v>592</v>
      </c>
      <c r="N48" s="86">
        <v>44</v>
      </c>
      <c r="O48" s="3"/>
      <c r="P48" s="3"/>
      <c r="Q48" s="3"/>
      <c r="R48" s="3"/>
    </row>
    <row r="49" spans="1:18" ht="17.55" customHeight="1" x14ac:dyDescent="0.3">
      <c r="A49" s="1">
        <f t="shared" si="4"/>
        <v>43703</v>
      </c>
      <c r="B49" s="2" t="s">
        <v>65</v>
      </c>
      <c r="C49" s="33">
        <v>5</v>
      </c>
      <c r="D49" s="50" t="s">
        <v>66</v>
      </c>
      <c r="E49" s="16">
        <v>11</v>
      </c>
      <c r="F49" s="16">
        <v>0</v>
      </c>
      <c r="G49" s="16">
        <v>0</v>
      </c>
      <c r="H49" s="83">
        <f t="shared" si="11"/>
        <v>11</v>
      </c>
      <c r="I49" s="105">
        <f>H49+'25.08'!I49</f>
        <v>784</v>
      </c>
      <c r="J49" s="16">
        <v>10</v>
      </c>
      <c r="K49" s="16">
        <v>10</v>
      </c>
      <c r="L49" s="16">
        <v>10</v>
      </c>
      <c r="M49" s="17">
        <f t="shared" si="12"/>
        <v>719</v>
      </c>
      <c r="N49" s="86">
        <v>55</v>
      </c>
      <c r="O49" s="3"/>
      <c r="P49" s="3"/>
      <c r="Q49" s="3"/>
      <c r="R49" s="3"/>
    </row>
    <row r="50" spans="1:18" ht="17.55" customHeight="1" x14ac:dyDescent="0.3">
      <c r="A50" s="1">
        <f t="shared" si="4"/>
        <v>43703</v>
      </c>
      <c r="B50" s="2" t="s">
        <v>67</v>
      </c>
      <c r="C50" s="33">
        <v>6</v>
      </c>
      <c r="D50" s="50" t="s">
        <v>68</v>
      </c>
      <c r="E50" s="16">
        <v>1</v>
      </c>
      <c r="F50" s="16">
        <v>0</v>
      </c>
      <c r="G50" s="16">
        <v>0</v>
      </c>
      <c r="H50" s="83">
        <f t="shared" si="11"/>
        <v>1</v>
      </c>
      <c r="I50" s="105">
        <f>H50+'25.08'!I50</f>
        <v>81</v>
      </c>
      <c r="J50" s="16"/>
      <c r="K50" s="16"/>
      <c r="L50" s="16">
        <v>0</v>
      </c>
      <c r="M50" s="17">
        <f t="shared" si="12"/>
        <v>79</v>
      </c>
      <c r="N50" s="86">
        <v>2</v>
      </c>
      <c r="O50" s="3"/>
      <c r="P50" s="3"/>
      <c r="Q50" s="3"/>
      <c r="R50" s="3"/>
    </row>
    <row r="51" spans="1:18" ht="17.55" customHeight="1" x14ac:dyDescent="0.3">
      <c r="A51" s="1">
        <f t="shared" si="4"/>
        <v>43703</v>
      </c>
      <c r="B51" s="2" t="s">
        <v>69</v>
      </c>
      <c r="C51" s="33">
        <v>7</v>
      </c>
      <c r="D51" s="50" t="s">
        <v>70</v>
      </c>
      <c r="E51" s="16">
        <v>0</v>
      </c>
      <c r="F51" s="16">
        <v>0</v>
      </c>
      <c r="G51" s="16">
        <v>0</v>
      </c>
      <c r="H51" s="83">
        <f t="shared" si="11"/>
        <v>0</v>
      </c>
      <c r="I51" s="105">
        <f>H51+'25.08'!I51</f>
        <v>260</v>
      </c>
      <c r="J51" s="16">
        <v>2</v>
      </c>
      <c r="K51" s="16">
        <v>2</v>
      </c>
      <c r="L51" s="16">
        <v>1</v>
      </c>
      <c r="M51" s="17">
        <f t="shared" si="12"/>
        <v>258</v>
      </c>
      <c r="N51" s="86">
        <v>0</v>
      </c>
      <c r="O51" s="3"/>
      <c r="P51" s="3"/>
      <c r="Q51" s="3"/>
      <c r="R51" s="3"/>
    </row>
    <row r="52" spans="1:18" ht="17.55" customHeight="1" x14ac:dyDescent="0.3">
      <c r="A52" s="1">
        <f t="shared" si="4"/>
        <v>43703</v>
      </c>
      <c r="B52" s="2" t="s">
        <v>71</v>
      </c>
      <c r="C52" s="33">
        <v>8</v>
      </c>
      <c r="D52" s="50" t="s">
        <v>72</v>
      </c>
      <c r="E52" s="16">
        <v>7</v>
      </c>
      <c r="F52" s="16">
        <v>0</v>
      </c>
      <c r="G52" s="16">
        <v>0</v>
      </c>
      <c r="H52" s="83">
        <f t="shared" si="11"/>
        <v>7</v>
      </c>
      <c r="I52" s="105">
        <f>H52+'25.08'!I52</f>
        <v>240</v>
      </c>
      <c r="J52" s="16">
        <v>1</v>
      </c>
      <c r="K52" s="16">
        <v>1</v>
      </c>
      <c r="L52" s="16">
        <v>1</v>
      </c>
      <c r="M52" s="17">
        <f t="shared" si="12"/>
        <v>189</v>
      </c>
      <c r="N52" s="86">
        <v>50</v>
      </c>
      <c r="O52" s="3"/>
      <c r="P52" s="3"/>
      <c r="Q52" s="3"/>
      <c r="R52" s="3"/>
    </row>
    <row r="53" spans="1:18" ht="17.55" customHeight="1" x14ac:dyDescent="0.3">
      <c r="A53" s="1">
        <f t="shared" si="4"/>
        <v>43703</v>
      </c>
      <c r="B53" s="2" t="s">
        <v>73</v>
      </c>
      <c r="C53" s="33">
        <v>9</v>
      </c>
      <c r="D53" s="50" t="s">
        <v>74</v>
      </c>
      <c r="E53" s="16">
        <v>2</v>
      </c>
      <c r="F53" s="16">
        <v>0</v>
      </c>
      <c r="G53" s="16">
        <v>0</v>
      </c>
      <c r="H53" s="83">
        <f t="shared" si="11"/>
        <v>2</v>
      </c>
      <c r="I53" s="105">
        <f>H53+'25.08'!I53</f>
        <v>194</v>
      </c>
      <c r="J53" s="16">
        <v>1</v>
      </c>
      <c r="K53" s="16">
        <v>1</v>
      </c>
      <c r="L53" s="16">
        <v>0</v>
      </c>
      <c r="M53" s="17">
        <f t="shared" si="12"/>
        <v>171</v>
      </c>
      <c r="N53" s="86">
        <v>22</v>
      </c>
      <c r="O53" s="3"/>
      <c r="P53" s="3"/>
      <c r="Q53" s="3"/>
      <c r="R53" s="3"/>
    </row>
    <row r="54" spans="1:18" ht="17.55" customHeight="1" x14ac:dyDescent="0.3">
      <c r="A54" s="1">
        <f t="shared" si="4"/>
        <v>43703</v>
      </c>
      <c r="B54" s="2" t="s">
        <v>75</v>
      </c>
      <c r="C54" s="33">
        <v>10</v>
      </c>
      <c r="D54" s="50" t="s">
        <v>76</v>
      </c>
      <c r="E54" s="16">
        <v>17</v>
      </c>
      <c r="F54" s="16">
        <v>0</v>
      </c>
      <c r="G54" s="16">
        <v>0</v>
      </c>
      <c r="H54" s="83">
        <f t="shared" si="11"/>
        <v>17</v>
      </c>
      <c r="I54" s="105">
        <f>H54+'25.08'!I54</f>
        <v>1437</v>
      </c>
      <c r="J54" s="16"/>
      <c r="K54" s="16"/>
      <c r="L54" s="16">
        <v>0</v>
      </c>
      <c r="M54" s="17">
        <f t="shared" si="12"/>
        <v>1367</v>
      </c>
      <c r="N54" s="86">
        <v>70</v>
      </c>
      <c r="O54" s="3"/>
      <c r="P54" s="3"/>
      <c r="Q54" s="3"/>
      <c r="R54" s="3"/>
    </row>
    <row r="55" spans="1:18" ht="17.55" customHeight="1" x14ac:dyDescent="0.3">
      <c r="A55" s="1">
        <f t="shared" si="4"/>
        <v>43703</v>
      </c>
      <c r="B55" s="2" t="s">
        <v>77</v>
      </c>
      <c r="C55" s="33">
        <v>11</v>
      </c>
      <c r="D55" s="52" t="s">
        <v>78</v>
      </c>
      <c r="E55" s="16">
        <v>4</v>
      </c>
      <c r="F55" s="16">
        <v>0</v>
      </c>
      <c r="G55" s="16">
        <v>0</v>
      </c>
      <c r="H55" s="83">
        <f t="shared" si="11"/>
        <v>4</v>
      </c>
      <c r="I55" s="105">
        <f>H55+'25.08'!I55</f>
        <v>191</v>
      </c>
      <c r="J55" s="16"/>
      <c r="K55" s="16"/>
      <c r="L55" s="16">
        <v>0</v>
      </c>
      <c r="M55" s="17">
        <f t="shared" si="12"/>
        <v>175</v>
      </c>
      <c r="N55" s="86">
        <v>16</v>
      </c>
      <c r="O55" s="3"/>
      <c r="P55" s="3"/>
      <c r="Q55" s="3"/>
      <c r="R55" s="3"/>
    </row>
    <row r="56" spans="1:18" ht="17.55" customHeight="1" x14ac:dyDescent="0.3">
      <c r="A56" s="1">
        <f t="shared" si="4"/>
        <v>43703</v>
      </c>
      <c r="B56" s="2" t="s">
        <v>79</v>
      </c>
      <c r="C56" s="33">
        <v>12</v>
      </c>
      <c r="D56" s="50" t="s">
        <v>80</v>
      </c>
      <c r="E56" s="16">
        <v>0</v>
      </c>
      <c r="F56" s="16">
        <v>0</v>
      </c>
      <c r="G56" s="16">
        <v>0</v>
      </c>
      <c r="H56" s="83">
        <f t="shared" si="11"/>
        <v>0</v>
      </c>
      <c r="I56" s="105">
        <f>H56+'25.08'!I56</f>
        <v>124</v>
      </c>
      <c r="J56" s="16"/>
      <c r="K56" s="16"/>
      <c r="L56" s="16">
        <v>0</v>
      </c>
      <c r="M56" s="17">
        <f t="shared" si="12"/>
        <v>119</v>
      </c>
      <c r="N56" s="86">
        <v>5</v>
      </c>
      <c r="O56" s="3"/>
      <c r="P56" s="3"/>
      <c r="Q56" s="3"/>
      <c r="R56" s="3"/>
    </row>
    <row r="57" spans="1:18" ht="17.55" customHeight="1" x14ac:dyDescent="0.3">
      <c r="A57" s="1">
        <f t="shared" si="4"/>
        <v>43703</v>
      </c>
      <c r="B57" s="2" t="s">
        <v>81</v>
      </c>
      <c r="C57" s="33">
        <v>13</v>
      </c>
      <c r="D57" s="50" t="s">
        <v>82</v>
      </c>
      <c r="E57" s="16">
        <v>6</v>
      </c>
      <c r="F57" s="16">
        <v>0</v>
      </c>
      <c r="G57" s="16">
        <v>0</v>
      </c>
      <c r="H57" s="83">
        <f t="shared" si="11"/>
        <v>6</v>
      </c>
      <c r="I57" s="105">
        <f>H57+'25.08'!I57</f>
        <v>567</v>
      </c>
      <c r="J57" s="16">
        <v>3</v>
      </c>
      <c r="K57" s="16">
        <v>2</v>
      </c>
      <c r="L57" s="16">
        <v>0</v>
      </c>
      <c r="M57" s="17">
        <f t="shared" si="12"/>
        <v>546</v>
      </c>
      <c r="N57" s="86">
        <v>18</v>
      </c>
      <c r="O57" s="3"/>
      <c r="P57" s="3"/>
      <c r="Q57" s="3"/>
      <c r="R57" s="3"/>
    </row>
    <row r="58" spans="1:18" ht="17.55" customHeight="1" x14ac:dyDescent="0.3">
      <c r="A58" s="1">
        <f t="shared" si="4"/>
        <v>43703</v>
      </c>
      <c r="B58" s="2" t="s">
        <v>83</v>
      </c>
      <c r="C58" s="33">
        <v>14</v>
      </c>
      <c r="D58" s="50" t="s">
        <v>84</v>
      </c>
      <c r="E58" s="16">
        <v>15</v>
      </c>
      <c r="F58" s="16">
        <v>0</v>
      </c>
      <c r="G58" s="16">
        <v>0</v>
      </c>
      <c r="H58" s="83">
        <f t="shared" si="11"/>
        <v>15</v>
      </c>
      <c r="I58" s="105">
        <f>H58+'25.08'!I58</f>
        <v>1151</v>
      </c>
      <c r="J58" s="16">
        <v>5</v>
      </c>
      <c r="K58" s="16">
        <v>3</v>
      </c>
      <c r="L58" s="16">
        <v>2</v>
      </c>
      <c r="M58" s="17">
        <f t="shared" si="12"/>
        <v>1081</v>
      </c>
      <c r="N58" s="86">
        <v>65</v>
      </c>
      <c r="O58" s="3"/>
      <c r="P58" s="3"/>
      <c r="Q58" s="3"/>
      <c r="R58" s="3"/>
    </row>
    <row r="59" spans="1:18" ht="17.55" customHeight="1" x14ac:dyDescent="0.3">
      <c r="A59" s="1">
        <f t="shared" si="4"/>
        <v>43703</v>
      </c>
      <c r="B59" s="2" t="s">
        <v>85</v>
      </c>
      <c r="C59" s="33">
        <v>15</v>
      </c>
      <c r="D59" s="50" t="s">
        <v>86</v>
      </c>
      <c r="E59" s="16">
        <v>8</v>
      </c>
      <c r="F59" s="16">
        <v>0</v>
      </c>
      <c r="G59" s="16">
        <v>0</v>
      </c>
      <c r="H59" s="83">
        <f t="shared" si="11"/>
        <v>8</v>
      </c>
      <c r="I59" s="105">
        <f>H59+'25.08'!I59</f>
        <v>657</v>
      </c>
      <c r="J59" s="16">
        <v>7</v>
      </c>
      <c r="K59" s="16">
        <v>5</v>
      </c>
      <c r="L59" s="16">
        <v>5</v>
      </c>
      <c r="M59" s="17">
        <f t="shared" si="12"/>
        <v>614</v>
      </c>
      <c r="N59" s="86">
        <v>36</v>
      </c>
      <c r="O59" s="3"/>
      <c r="P59" s="3"/>
      <c r="Q59" s="3"/>
      <c r="R59" s="3"/>
    </row>
    <row r="60" spans="1:18" ht="17.55" customHeight="1" x14ac:dyDescent="0.3">
      <c r="A60" s="1">
        <f t="shared" si="4"/>
        <v>43703</v>
      </c>
      <c r="B60" s="2" t="s">
        <v>87</v>
      </c>
      <c r="C60" s="33">
        <v>16</v>
      </c>
      <c r="D60" s="50" t="s">
        <v>88</v>
      </c>
      <c r="E60" s="16">
        <v>5</v>
      </c>
      <c r="F60" s="16">
        <v>0</v>
      </c>
      <c r="G60" s="16">
        <v>0</v>
      </c>
      <c r="H60" s="83">
        <f t="shared" si="11"/>
        <v>5</v>
      </c>
      <c r="I60" s="105">
        <f>H60+'25.08'!I60</f>
        <v>304</v>
      </c>
      <c r="J60" s="16"/>
      <c r="K60" s="16"/>
      <c r="L60" s="16">
        <v>0</v>
      </c>
      <c r="M60" s="17">
        <f t="shared" si="12"/>
        <v>291</v>
      </c>
      <c r="N60" s="86">
        <v>13</v>
      </c>
      <c r="O60" s="3"/>
      <c r="P60" s="3"/>
      <c r="Q60" s="3"/>
      <c r="R60" s="3"/>
    </row>
    <row r="61" spans="1:18" ht="17.55" customHeight="1" x14ac:dyDescent="0.3">
      <c r="A61" s="1">
        <f t="shared" si="4"/>
        <v>43703</v>
      </c>
      <c r="B61" s="2" t="s">
        <v>89</v>
      </c>
      <c r="C61" s="33">
        <v>17</v>
      </c>
      <c r="D61" s="52" t="s">
        <v>90</v>
      </c>
      <c r="E61" s="16">
        <v>7</v>
      </c>
      <c r="F61" s="16">
        <v>0</v>
      </c>
      <c r="G61" s="16">
        <v>0</v>
      </c>
      <c r="H61" s="83">
        <f t="shared" si="11"/>
        <v>7</v>
      </c>
      <c r="I61" s="105">
        <f>H61+'25.08'!I61</f>
        <v>376</v>
      </c>
      <c r="J61" s="16"/>
      <c r="K61" s="16"/>
      <c r="L61" s="16">
        <v>0</v>
      </c>
      <c r="M61" s="17">
        <f t="shared" si="12"/>
        <v>351</v>
      </c>
      <c r="N61" s="86">
        <v>25</v>
      </c>
      <c r="O61" s="3"/>
      <c r="P61" s="3"/>
      <c r="Q61" s="3"/>
      <c r="R61" s="3"/>
    </row>
    <row r="62" spans="1:18" ht="17.55" customHeight="1" x14ac:dyDescent="0.3">
      <c r="A62" s="1">
        <f t="shared" si="4"/>
        <v>43703</v>
      </c>
      <c r="B62" s="2" t="s">
        <v>91</v>
      </c>
      <c r="C62" s="33">
        <v>18</v>
      </c>
      <c r="D62" s="50" t="s">
        <v>92</v>
      </c>
      <c r="E62" s="16">
        <v>2</v>
      </c>
      <c r="F62" s="16">
        <v>0</v>
      </c>
      <c r="G62" s="16">
        <v>0</v>
      </c>
      <c r="H62" s="83">
        <f t="shared" si="11"/>
        <v>2</v>
      </c>
      <c r="I62" s="105">
        <f>H62+'25.08'!I62</f>
        <v>752</v>
      </c>
      <c r="J62" s="16"/>
      <c r="K62" s="16"/>
      <c r="L62" s="16">
        <v>0</v>
      </c>
      <c r="M62" s="17">
        <f t="shared" si="12"/>
        <v>708</v>
      </c>
      <c r="N62" s="86">
        <v>44</v>
      </c>
      <c r="O62" s="3"/>
      <c r="P62" s="3"/>
      <c r="Q62" s="3"/>
      <c r="R62" s="3"/>
    </row>
    <row r="63" spans="1:18" ht="17.55" customHeight="1" x14ac:dyDescent="0.3">
      <c r="A63" s="1">
        <f t="shared" si="4"/>
        <v>43703</v>
      </c>
      <c r="B63" s="2" t="s">
        <v>93</v>
      </c>
      <c r="C63" s="33">
        <v>19</v>
      </c>
      <c r="D63" s="50" t="s">
        <v>94</v>
      </c>
      <c r="E63" s="16">
        <v>9</v>
      </c>
      <c r="F63" s="16">
        <v>0</v>
      </c>
      <c r="G63" s="16">
        <v>0</v>
      </c>
      <c r="H63" s="83">
        <f t="shared" si="11"/>
        <v>9</v>
      </c>
      <c r="I63" s="105">
        <f>H63+'25.08'!I63</f>
        <v>670</v>
      </c>
      <c r="J63" s="16">
        <v>3</v>
      </c>
      <c r="K63" s="16">
        <v>2</v>
      </c>
      <c r="L63" s="16">
        <v>2</v>
      </c>
      <c r="M63" s="17">
        <f t="shared" si="12"/>
        <v>608</v>
      </c>
      <c r="N63" s="86">
        <v>59</v>
      </c>
      <c r="O63" s="3"/>
      <c r="P63" s="3"/>
      <c r="Q63" s="3"/>
      <c r="R63" s="3"/>
    </row>
    <row r="64" spans="1:18" ht="17.55" customHeight="1" x14ac:dyDescent="0.3">
      <c r="A64" s="1">
        <f t="shared" si="4"/>
        <v>43703</v>
      </c>
      <c r="B64" s="2" t="s">
        <v>95</v>
      </c>
      <c r="C64" s="33">
        <v>20</v>
      </c>
      <c r="D64" s="50" t="s">
        <v>96</v>
      </c>
      <c r="E64" s="16">
        <v>7</v>
      </c>
      <c r="F64" s="16">
        <v>0</v>
      </c>
      <c r="G64" s="16">
        <v>0</v>
      </c>
      <c r="H64" s="83">
        <f t="shared" si="11"/>
        <v>7</v>
      </c>
      <c r="I64" s="105">
        <f>H64+'25.08'!I64</f>
        <v>806</v>
      </c>
      <c r="J64" s="16"/>
      <c r="K64" s="16"/>
      <c r="L64" s="16">
        <v>0</v>
      </c>
      <c r="M64" s="17">
        <f t="shared" si="12"/>
        <v>759</v>
      </c>
      <c r="N64" s="86">
        <v>47</v>
      </c>
      <c r="O64" s="3"/>
      <c r="P64" s="3"/>
      <c r="Q64" s="3"/>
      <c r="R64" s="3"/>
    </row>
    <row r="65" spans="1:18" ht="17.55" customHeight="1" x14ac:dyDescent="0.3">
      <c r="A65" s="1">
        <f t="shared" si="4"/>
        <v>43703</v>
      </c>
      <c r="B65" s="2" t="s">
        <v>97</v>
      </c>
      <c r="C65" s="33">
        <v>21</v>
      </c>
      <c r="D65" s="50" t="s">
        <v>98</v>
      </c>
      <c r="E65" s="16">
        <v>6</v>
      </c>
      <c r="F65" s="16">
        <v>0</v>
      </c>
      <c r="G65" s="16">
        <v>0</v>
      </c>
      <c r="H65" s="83">
        <f t="shared" si="11"/>
        <v>6</v>
      </c>
      <c r="I65" s="105">
        <f>H65+'25.08'!I65</f>
        <v>418</v>
      </c>
      <c r="J65" s="16">
        <v>3</v>
      </c>
      <c r="K65" s="16">
        <v>3</v>
      </c>
      <c r="L65" s="16">
        <v>3</v>
      </c>
      <c r="M65" s="17">
        <f t="shared" si="12"/>
        <v>382</v>
      </c>
      <c r="N65" s="86">
        <v>33</v>
      </c>
      <c r="O65" s="3"/>
      <c r="P65" s="3"/>
      <c r="Q65" s="3"/>
      <c r="R65" s="3"/>
    </row>
    <row r="66" spans="1:18" ht="17.55" customHeight="1" x14ac:dyDescent="0.3">
      <c r="A66" s="1">
        <f t="shared" si="4"/>
        <v>43703</v>
      </c>
      <c r="B66" s="2" t="s">
        <v>99</v>
      </c>
      <c r="C66" s="33">
        <v>22</v>
      </c>
      <c r="D66" s="50" t="s">
        <v>100</v>
      </c>
      <c r="E66" s="16">
        <v>0</v>
      </c>
      <c r="F66" s="16">
        <v>0</v>
      </c>
      <c r="G66" s="16">
        <v>0</v>
      </c>
      <c r="H66" s="83">
        <f t="shared" si="11"/>
        <v>0</v>
      </c>
      <c r="I66" s="105">
        <f>H66+'25.08'!I66</f>
        <v>297</v>
      </c>
      <c r="J66" s="16">
        <v>6</v>
      </c>
      <c r="K66" s="16">
        <v>5</v>
      </c>
      <c r="L66" s="16">
        <v>3</v>
      </c>
      <c r="M66" s="17">
        <f t="shared" si="12"/>
        <v>289</v>
      </c>
      <c r="N66" s="86">
        <v>2</v>
      </c>
      <c r="O66" s="3"/>
      <c r="P66" s="3"/>
      <c r="Q66" s="3"/>
      <c r="R66" s="3"/>
    </row>
    <row r="67" spans="1:18" ht="17.55" customHeight="1" x14ac:dyDescent="0.3">
      <c r="A67" s="1">
        <f t="shared" si="4"/>
        <v>43703</v>
      </c>
      <c r="B67" s="2" t="s">
        <v>101</v>
      </c>
      <c r="C67" s="33">
        <v>23</v>
      </c>
      <c r="D67" s="50" t="s">
        <v>102</v>
      </c>
      <c r="E67" s="16">
        <v>12</v>
      </c>
      <c r="F67" s="16">
        <v>0</v>
      </c>
      <c r="G67" s="16">
        <v>0</v>
      </c>
      <c r="H67" s="83">
        <f t="shared" si="11"/>
        <v>12</v>
      </c>
      <c r="I67" s="105">
        <f>H67+'25.08'!I67</f>
        <v>571</v>
      </c>
      <c r="J67" s="16">
        <v>4</v>
      </c>
      <c r="K67" s="16">
        <v>4</v>
      </c>
      <c r="L67" s="16">
        <v>4</v>
      </c>
      <c r="M67" s="17">
        <f t="shared" si="12"/>
        <v>525</v>
      </c>
      <c r="N67" s="86">
        <v>42</v>
      </c>
      <c r="O67" s="3"/>
      <c r="P67" s="3"/>
      <c r="Q67" s="3"/>
      <c r="R67" s="3"/>
    </row>
    <row r="68" spans="1:18" ht="17.55" customHeight="1" x14ac:dyDescent="0.3">
      <c r="A68" s="1">
        <f t="shared" si="4"/>
        <v>43703</v>
      </c>
      <c r="B68" s="2" t="s">
        <v>103</v>
      </c>
      <c r="C68" s="33">
        <v>24</v>
      </c>
      <c r="D68" s="50" t="s">
        <v>104</v>
      </c>
      <c r="E68" s="16">
        <v>4</v>
      </c>
      <c r="F68" s="16">
        <v>0</v>
      </c>
      <c r="G68" s="16">
        <v>0</v>
      </c>
      <c r="H68" s="83">
        <f t="shared" si="11"/>
        <v>4</v>
      </c>
      <c r="I68" s="105">
        <f>H68+'25.08'!I68</f>
        <v>331</v>
      </c>
      <c r="J68" s="16">
        <v>2</v>
      </c>
      <c r="K68" s="16">
        <v>2</v>
      </c>
      <c r="L68" s="16">
        <v>0</v>
      </c>
      <c r="M68" s="17">
        <f t="shared" si="12"/>
        <v>312</v>
      </c>
      <c r="N68" s="86">
        <v>17</v>
      </c>
      <c r="O68" s="3"/>
      <c r="P68" s="3"/>
      <c r="Q68" s="3"/>
      <c r="R68" s="3"/>
    </row>
    <row r="69" spans="1:18" ht="17.55" customHeight="1" x14ac:dyDescent="0.3">
      <c r="A69" s="1">
        <f t="shared" si="4"/>
        <v>43703</v>
      </c>
      <c r="B69" s="2" t="s">
        <v>105</v>
      </c>
      <c r="C69" s="33">
        <v>25</v>
      </c>
      <c r="D69" s="50" t="s">
        <v>106</v>
      </c>
      <c r="E69" s="16">
        <v>12</v>
      </c>
      <c r="F69" s="16">
        <v>0</v>
      </c>
      <c r="G69" s="16">
        <v>0</v>
      </c>
      <c r="H69" s="83">
        <f t="shared" si="11"/>
        <v>12</v>
      </c>
      <c r="I69" s="105">
        <f>H69+'25.08'!I69</f>
        <v>619</v>
      </c>
      <c r="J69" s="16">
        <v>2</v>
      </c>
      <c r="K69" s="16">
        <v>1</v>
      </c>
      <c r="L69" s="16">
        <v>0</v>
      </c>
      <c r="M69" s="17">
        <f t="shared" si="12"/>
        <v>563</v>
      </c>
      <c r="N69" s="86">
        <v>54</v>
      </c>
      <c r="O69" s="3"/>
      <c r="P69" s="3"/>
      <c r="Q69" s="3"/>
      <c r="R69" s="3"/>
    </row>
    <row r="70" spans="1:18" ht="17.55" customHeight="1" x14ac:dyDescent="0.3">
      <c r="A70" s="1">
        <f t="shared" si="4"/>
        <v>43703</v>
      </c>
      <c r="B70" s="2" t="s">
        <v>107</v>
      </c>
      <c r="C70" s="33">
        <v>26</v>
      </c>
      <c r="D70" s="50" t="s">
        <v>108</v>
      </c>
      <c r="E70" s="16">
        <v>7</v>
      </c>
      <c r="F70" s="16">
        <v>0</v>
      </c>
      <c r="G70" s="16">
        <v>0</v>
      </c>
      <c r="H70" s="83">
        <f t="shared" si="11"/>
        <v>7</v>
      </c>
      <c r="I70" s="105">
        <f>H70+'25.08'!I70</f>
        <v>635</v>
      </c>
      <c r="J70" s="16">
        <v>2</v>
      </c>
      <c r="K70" s="16">
        <v>2</v>
      </c>
      <c r="L70" s="16">
        <v>0</v>
      </c>
      <c r="M70" s="17">
        <f t="shared" si="12"/>
        <v>603</v>
      </c>
      <c r="N70" s="86">
        <v>30</v>
      </c>
      <c r="O70" s="3"/>
      <c r="P70" s="3"/>
      <c r="Q70" s="3"/>
      <c r="R70" s="3"/>
    </row>
    <row r="71" spans="1:18" ht="17.55" customHeight="1" x14ac:dyDescent="0.3">
      <c r="A71" s="1">
        <f t="shared" si="4"/>
        <v>43703</v>
      </c>
      <c r="B71" s="2" t="s">
        <v>109</v>
      </c>
      <c r="C71" s="33">
        <v>27</v>
      </c>
      <c r="D71" s="50" t="s">
        <v>110</v>
      </c>
      <c r="E71" s="16">
        <v>14</v>
      </c>
      <c r="F71" s="16">
        <v>0</v>
      </c>
      <c r="G71" s="16">
        <v>0</v>
      </c>
      <c r="H71" s="83">
        <f t="shared" si="11"/>
        <v>14</v>
      </c>
      <c r="I71" s="105">
        <f>H71+'25.08'!I71</f>
        <v>682</v>
      </c>
      <c r="J71" s="16"/>
      <c r="K71" s="16"/>
      <c r="L71" s="16">
        <v>0</v>
      </c>
      <c r="M71" s="17">
        <f t="shared" si="12"/>
        <v>655</v>
      </c>
      <c r="N71" s="86">
        <v>27</v>
      </c>
      <c r="O71" s="3"/>
      <c r="P71" s="3"/>
      <c r="Q71" s="3"/>
      <c r="R71" s="3"/>
    </row>
    <row r="72" spans="1:18" ht="17.55" customHeight="1" x14ac:dyDescent="0.3">
      <c r="A72" s="1">
        <f t="shared" si="4"/>
        <v>43703</v>
      </c>
      <c r="B72" s="2" t="s">
        <v>111</v>
      </c>
      <c r="C72" s="33">
        <v>28</v>
      </c>
      <c r="D72" s="50" t="s">
        <v>112</v>
      </c>
      <c r="E72" s="16">
        <v>4</v>
      </c>
      <c r="F72" s="16">
        <v>0</v>
      </c>
      <c r="G72" s="16">
        <v>0</v>
      </c>
      <c r="H72" s="83">
        <f t="shared" si="11"/>
        <v>4</v>
      </c>
      <c r="I72" s="105">
        <f>H72+'25.08'!I72</f>
        <v>226</v>
      </c>
      <c r="J72" s="16"/>
      <c r="K72" s="16"/>
      <c r="L72" s="16">
        <v>0</v>
      </c>
      <c r="M72" s="17">
        <f t="shared" si="12"/>
        <v>212</v>
      </c>
      <c r="N72" s="86">
        <v>14</v>
      </c>
      <c r="O72" s="3"/>
      <c r="P72" s="3"/>
      <c r="Q72" s="3"/>
      <c r="R72" s="3"/>
    </row>
    <row r="73" spans="1:18" ht="17.55" customHeight="1" x14ac:dyDescent="0.3">
      <c r="A73" s="1">
        <f t="shared" si="4"/>
        <v>43703</v>
      </c>
      <c r="B73" s="2" t="s">
        <v>113</v>
      </c>
      <c r="C73" s="33">
        <v>29</v>
      </c>
      <c r="D73" s="50" t="s">
        <v>114</v>
      </c>
      <c r="E73" s="16">
        <v>5</v>
      </c>
      <c r="F73" s="16">
        <v>0</v>
      </c>
      <c r="G73" s="16">
        <v>0</v>
      </c>
      <c r="H73" s="83">
        <f t="shared" si="11"/>
        <v>5</v>
      </c>
      <c r="I73" s="105">
        <f>H73+'25.08'!I73</f>
        <v>342</v>
      </c>
      <c r="J73" s="16">
        <v>3</v>
      </c>
      <c r="K73" s="16">
        <v>1</v>
      </c>
      <c r="L73" s="16">
        <v>1</v>
      </c>
      <c r="M73" s="17">
        <f t="shared" si="12"/>
        <v>310</v>
      </c>
      <c r="N73" s="86">
        <v>29</v>
      </c>
      <c r="O73" s="3"/>
      <c r="P73" s="3"/>
      <c r="Q73" s="3"/>
      <c r="R73" s="3"/>
    </row>
    <row r="74" spans="1:18" ht="17.55" customHeight="1" x14ac:dyDescent="0.3">
      <c r="A74" s="1">
        <f t="shared" si="4"/>
        <v>43703</v>
      </c>
      <c r="B74" s="2" t="s">
        <v>123</v>
      </c>
      <c r="C74" s="53">
        <v>30</v>
      </c>
      <c r="D74" s="54" t="s">
        <v>124</v>
      </c>
      <c r="E74" s="18">
        <v>0</v>
      </c>
      <c r="F74" s="18">
        <v>0</v>
      </c>
      <c r="G74" s="18">
        <v>0</v>
      </c>
      <c r="H74" s="84">
        <f t="shared" si="11"/>
        <v>0</v>
      </c>
      <c r="I74" s="106">
        <f>H74+'25.08'!I74</f>
        <v>7</v>
      </c>
      <c r="J74" s="18">
        <v>7</v>
      </c>
      <c r="K74" s="18">
        <v>3</v>
      </c>
      <c r="L74" s="18">
        <v>1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43703</v>
      </c>
      <c r="B75" s="2">
        <v>1</v>
      </c>
      <c r="C75" s="29"/>
      <c r="D75" s="22" t="s">
        <v>117</v>
      </c>
      <c r="E75" s="23">
        <f>SUM(E45:E74)</f>
        <v>212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212</v>
      </c>
      <c r="I75" s="23">
        <f t="shared" si="13"/>
        <v>16538</v>
      </c>
      <c r="J75" s="23">
        <f t="shared" si="13"/>
        <v>81</v>
      </c>
      <c r="K75" s="23">
        <f t="shared" si="13"/>
        <v>58</v>
      </c>
      <c r="L75" s="23">
        <f t="shared" si="13"/>
        <v>39</v>
      </c>
      <c r="M75" s="23">
        <f t="shared" si="13"/>
        <v>15431</v>
      </c>
      <c r="N75" s="23">
        <f t="shared" si="13"/>
        <v>1026</v>
      </c>
      <c r="O75" s="3"/>
      <c r="P75" s="3"/>
      <c r="Q75" s="3"/>
      <c r="R75" s="3"/>
    </row>
    <row r="76" spans="1:18" ht="17.55" customHeight="1" x14ac:dyDescent="0.3">
      <c r="A76" s="1">
        <f t="shared" si="4"/>
        <v>43703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43703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43703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43703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43703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43703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43703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43703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43703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43703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43703</v>
      </c>
      <c r="B86" s="2">
        <v>1</v>
      </c>
      <c r="E86" s="30"/>
    </row>
    <row r="87" spans="1:14" x14ac:dyDescent="0.3">
      <c r="A87" s="1">
        <f t="shared" si="4"/>
        <v>43703</v>
      </c>
      <c r="B87" s="2">
        <v>1</v>
      </c>
      <c r="E87" s="30"/>
    </row>
    <row r="88" spans="1:14" x14ac:dyDescent="0.3">
      <c r="A88" s="1">
        <f t="shared" si="4"/>
        <v>43703</v>
      </c>
      <c r="B88" s="2">
        <v>1</v>
      </c>
      <c r="E88" s="30"/>
    </row>
    <row r="89" spans="1:14" x14ac:dyDescent="0.3">
      <c r="A89" s="1">
        <f t="shared" ref="A89" si="14">$N$3</f>
        <v>43703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T93"/>
  <sheetViews>
    <sheetView view="pageBreakPreview" topLeftCell="C1" zoomScale="80" zoomScaleNormal="80" zoomScaleSheetLayoutView="80" workbookViewId="0">
      <selection activeCell="I10" sqref="I10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88671875" style="1" customWidth="1"/>
    <col min="6" max="6" width="15.88671875" style="1" customWidth="1"/>
    <col min="7" max="7" width="16.33203125" style="1" customWidth="1"/>
    <col min="8" max="8" width="15" style="1" customWidth="1"/>
    <col min="9" max="11" width="18" style="1" customWidth="1"/>
    <col min="12" max="12" width="14.33203125" style="1" customWidth="1"/>
    <col min="13" max="13" width="17.77734375" style="43" customWidth="1"/>
    <col min="14" max="14" width="18.886718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3.8" customHeight="1" x14ac:dyDescent="0.3">
      <c r="A1" s="1">
        <f t="shared" ref="A1:A21" si="0">$N$3</f>
        <v>43702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43702</v>
      </c>
      <c r="B2" s="2">
        <v>1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41"/>
      <c r="N2" s="39"/>
    </row>
    <row r="3" spans="1:20" x14ac:dyDescent="0.3">
      <c r="A3" s="1">
        <f t="shared" si="0"/>
        <v>43702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43702</v>
      </c>
      <c r="O3" s="3"/>
      <c r="P3" s="3"/>
      <c r="Q3" s="3"/>
      <c r="R3" s="3"/>
    </row>
    <row r="4" spans="1:20" ht="17.399999999999999" x14ac:dyDescent="0.3">
      <c r="A4" s="1">
        <f t="shared" si="0"/>
        <v>43702</v>
      </c>
      <c r="B4" s="2">
        <v>1</v>
      </c>
      <c r="C4" s="6" t="s">
        <v>150</v>
      </c>
      <c r="D4" s="3"/>
      <c r="E4" s="3"/>
      <c r="O4" s="3"/>
      <c r="P4" s="3"/>
      <c r="Q4" s="3"/>
    </row>
    <row r="5" spans="1:20" x14ac:dyDescent="0.3">
      <c r="A5" s="1">
        <f t="shared" si="0"/>
        <v>43702</v>
      </c>
      <c r="B5" s="2">
        <v>1</v>
      </c>
      <c r="C5" s="3" t="s">
        <v>151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43702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43702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43702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43702</v>
      </c>
      <c r="B9" s="2">
        <v>1</v>
      </c>
      <c r="C9" s="316" t="s">
        <v>7</v>
      </c>
      <c r="D9" s="318" t="s">
        <v>118</v>
      </c>
      <c r="E9" s="313" t="str">
        <f>"24 N›Uvq bZzb fwZ© ‡W½y I m‡›`nRbK †W½y †ivMxi msL¨v = "&amp;H36</f>
        <v>24 N›Uvq bZzb fwZ© ‡W½y I m‡›`nRbK †W½y †ivMxi msL¨v = 1299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5940</v>
      </c>
      <c r="O9" s="3"/>
      <c r="P9" s="3"/>
      <c r="Q9" s="40" t="str">
        <f>"24 N›Uvq ?? msL¨v = "&amp;H36</f>
        <v>24 N›Uvq ?? msL¨v = 1299</v>
      </c>
    </row>
    <row r="10" spans="1:20" ht="57.6" x14ac:dyDescent="0.3">
      <c r="A10" s="1">
        <f t="shared" si="0"/>
        <v>43702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66" t="s">
        <v>142</v>
      </c>
      <c r="I10" s="65" t="str">
        <f>"me©‡gvU fwZ©
= "&amp;I36</f>
        <v>me©‡gvU fwZ©
= 63514</v>
      </c>
      <c r="J10" s="65" t="str">
        <f>"ch©v‡jvPbvi Rb¨ †cÖwiZ g„„Zz¨ 
= "&amp;J36</f>
        <v>ch©v‡jvPbvi Rb¨ †cÖwiZ g„„Zz¨ 
= 169</v>
      </c>
      <c r="K10" s="65" t="str">
        <f>"ch©v‡jvPbv m¤úbœK…Z g„„Zz¨ 
= "&amp;K36</f>
        <v>ch©v‡jvPbv m¤úbœK…Z g„„Zz¨ 
= 80</v>
      </c>
      <c r="L10" s="65" t="str">
        <f>"wbwðZ g„„Zz¨ 
= "&amp;L36</f>
        <v>wbwðZ g„„Zz¨ 
= 47</v>
      </c>
      <c r="M10" s="65" t="str">
        <f>"QvocÎ cÖvß †ivMx
 = "&amp;M36</f>
        <v>QvocÎ cÖvß †ivMx
 = 57405</v>
      </c>
      <c r="N10" s="310"/>
      <c r="O10" s="3"/>
      <c r="P10" s="3"/>
      <c r="Q10" s="37" t="s">
        <v>138</v>
      </c>
      <c r="R10" s="37" t="s">
        <v>139</v>
      </c>
      <c r="S10" s="37" t="s">
        <v>140</v>
      </c>
      <c r="T10" s="38" t="s">
        <v>8</v>
      </c>
    </row>
    <row r="11" spans="1:20" x14ac:dyDescent="0.3">
      <c r="A11" s="1">
        <f t="shared" si="0"/>
        <v>43702</v>
      </c>
      <c r="B11" s="2" t="s">
        <v>9</v>
      </c>
      <c r="C11" s="12">
        <v>1</v>
      </c>
      <c r="D11" s="57" t="s">
        <v>10</v>
      </c>
      <c r="E11" s="13">
        <v>96</v>
      </c>
      <c r="F11" s="13">
        <v>0</v>
      </c>
      <c r="G11" s="13">
        <v>0</v>
      </c>
      <c r="H11" s="82">
        <f>SUM(E11:G11)</f>
        <v>96</v>
      </c>
      <c r="I11" s="104">
        <f>H11+'24.08'!I11</f>
        <v>5796</v>
      </c>
      <c r="J11" s="13">
        <v>23</v>
      </c>
      <c r="K11" s="13">
        <v>8</v>
      </c>
      <c r="L11" s="13">
        <v>3</v>
      </c>
      <c r="M11" s="14">
        <f t="shared" ref="M11:M23" si="1">I11-N11-J11</f>
        <v>5277</v>
      </c>
      <c r="N11" s="85">
        <v>496</v>
      </c>
      <c r="O11" s="3"/>
      <c r="P11" s="3"/>
      <c r="Q11" s="3"/>
      <c r="R11" s="3"/>
    </row>
    <row r="12" spans="1:20" x14ac:dyDescent="0.3">
      <c r="A12" s="1">
        <f t="shared" si="0"/>
        <v>43702</v>
      </c>
      <c r="B12" s="2" t="s">
        <v>11</v>
      </c>
      <c r="C12" s="15">
        <v>2</v>
      </c>
      <c r="D12" s="59" t="s">
        <v>144</v>
      </c>
      <c r="E12" s="16">
        <v>94</v>
      </c>
      <c r="F12" s="16">
        <v>0</v>
      </c>
      <c r="G12" s="16">
        <v>0</v>
      </c>
      <c r="H12" s="83">
        <f t="shared" ref="H12:H23" si="2">SUM(E12:G12)</f>
        <v>94</v>
      </c>
      <c r="I12" s="105">
        <f>H12+'24.08'!I12</f>
        <v>3068</v>
      </c>
      <c r="J12" s="16">
        <v>1</v>
      </c>
      <c r="K12" s="16">
        <v>0</v>
      </c>
      <c r="L12" s="16">
        <v>0</v>
      </c>
      <c r="M12" s="17">
        <f t="shared" si="1"/>
        <v>2678</v>
      </c>
      <c r="N12" s="86">
        <v>389</v>
      </c>
      <c r="O12" s="3"/>
      <c r="P12" s="3"/>
      <c r="Q12" s="3"/>
      <c r="R12" s="3"/>
    </row>
    <row r="13" spans="1:20" x14ac:dyDescent="0.3">
      <c r="A13" s="1">
        <f t="shared" si="0"/>
        <v>43702</v>
      </c>
      <c r="B13" s="2" t="s">
        <v>12</v>
      </c>
      <c r="C13" s="15">
        <v>3</v>
      </c>
      <c r="D13" s="59" t="s">
        <v>13</v>
      </c>
      <c r="E13" s="16">
        <v>18</v>
      </c>
      <c r="F13" s="16">
        <v>0</v>
      </c>
      <c r="G13" s="16">
        <v>0</v>
      </c>
      <c r="H13" s="83">
        <f t="shared" si="2"/>
        <v>18</v>
      </c>
      <c r="I13" s="105">
        <f>H13+'24.08'!I13</f>
        <v>1086</v>
      </c>
      <c r="J13" s="16">
        <v>10</v>
      </c>
      <c r="K13" s="16">
        <v>4</v>
      </c>
      <c r="L13" s="16">
        <v>4</v>
      </c>
      <c r="M13" s="17">
        <f t="shared" si="1"/>
        <v>990</v>
      </c>
      <c r="N13" s="86">
        <v>86</v>
      </c>
      <c r="O13" s="3"/>
      <c r="Q13" s="3"/>
      <c r="R13" s="3"/>
    </row>
    <row r="14" spans="1:20" x14ac:dyDescent="0.3">
      <c r="A14" s="1">
        <f t="shared" si="0"/>
        <v>43702</v>
      </c>
      <c r="B14" s="2" t="s">
        <v>14</v>
      </c>
      <c r="C14" s="15">
        <v>4</v>
      </c>
      <c r="D14" s="59" t="s">
        <v>145</v>
      </c>
      <c r="E14" s="16">
        <v>45</v>
      </c>
      <c r="F14" s="16">
        <v>0</v>
      </c>
      <c r="G14" s="16">
        <v>0</v>
      </c>
      <c r="H14" s="83">
        <f t="shared" si="2"/>
        <v>45</v>
      </c>
      <c r="I14" s="105">
        <f>H14+'24.08'!I14</f>
        <v>2582</v>
      </c>
      <c r="J14" s="16">
        <v>5</v>
      </c>
      <c r="K14" s="16">
        <v>3</v>
      </c>
      <c r="L14" s="16">
        <v>0</v>
      </c>
      <c r="M14" s="17">
        <f t="shared" si="1"/>
        <v>2274</v>
      </c>
      <c r="N14" s="86">
        <v>303</v>
      </c>
      <c r="O14" s="3"/>
      <c r="P14" s="3"/>
      <c r="Q14" s="3"/>
      <c r="R14" s="3"/>
    </row>
    <row r="15" spans="1:20" ht="17.399999999999999" x14ac:dyDescent="0.3">
      <c r="A15" s="1">
        <f t="shared" si="0"/>
        <v>43702</v>
      </c>
      <c r="B15" s="2" t="s">
        <v>19</v>
      </c>
      <c r="C15" s="15">
        <v>5</v>
      </c>
      <c r="D15" s="59" t="s">
        <v>20</v>
      </c>
      <c r="E15" s="16">
        <v>30</v>
      </c>
      <c r="F15" s="16">
        <v>0</v>
      </c>
      <c r="G15" s="16">
        <v>0</v>
      </c>
      <c r="H15" s="83">
        <f t="shared" si="2"/>
        <v>30</v>
      </c>
      <c r="I15" s="105">
        <f>H15+'24.08'!I15</f>
        <v>1016</v>
      </c>
      <c r="J15" s="16">
        <v>3</v>
      </c>
      <c r="K15" s="16">
        <v>0</v>
      </c>
      <c r="L15" s="16">
        <v>0</v>
      </c>
      <c r="M15" s="17">
        <f t="shared" si="1"/>
        <v>846</v>
      </c>
      <c r="N15" s="86">
        <v>167</v>
      </c>
      <c r="O15" s="3"/>
      <c r="P15" s="3"/>
      <c r="Q15" s="3"/>
      <c r="R15" s="3"/>
    </row>
    <row r="16" spans="1:20" ht="17.399999999999999" x14ac:dyDescent="0.3">
      <c r="A16" s="1">
        <f t="shared" si="0"/>
        <v>43702</v>
      </c>
      <c r="B16" s="2" t="s">
        <v>21</v>
      </c>
      <c r="C16" s="15">
        <v>6</v>
      </c>
      <c r="D16" s="61" t="s">
        <v>22</v>
      </c>
      <c r="E16" s="16">
        <v>8</v>
      </c>
      <c r="F16" s="16">
        <v>0</v>
      </c>
      <c r="G16" s="16">
        <v>0</v>
      </c>
      <c r="H16" s="83">
        <f t="shared" si="2"/>
        <v>8</v>
      </c>
      <c r="I16" s="105">
        <f>H16+'24.08'!I16</f>
        <v>866</v>
      </c>
      <c r="J16" s="16"/>
      <c r="K16" s="16"/>
      <c r="L16" s="16">
        <v>0</v>
      </c>
      <c r="M16" s="17">
        <f t="shared" si="1"/>
        <v>801</v>
      </c>
      <c r="N16" s="86">
        <v>65</v>
      </c>
      <c r="O16" s="3"/>
      <c r="P16" s="3"/>
      <c r="Q16" s="3"/>
      <c r="R16" s="3"/>
    </row>
    <row r="17" spans="1:18" x14ac:dyDescent="0.3">
      <c r="A17" s="1">
        <f t="shared" si="0"/>
        <v>43702</v>
      </c>
      <c r="B17" s="2" t="s">
        <v>23</v>
      </c>
      <c r="C17" s="15">
        <v>7</v>
      </c>
      <c r="D17" s="61" t="s">
        <v>24</v>
      </c>
      <c r="E17" s="16">
        <v>57</v>
      </c>
      <c r="F17" s="16">
        <v>0</v>
      </c>
      <c r="G17" s="16">
        <v>0</v>
      </c>
      <c r="H17" s="83">
        <f t="shared" si="2"/>
        <v>57</v>
      </c>
      <c r="I17" s="105">
        <f>H17+'24.08'!I17</f>
        <v>2794</v>
      </c>
      <c r="J17" s="16">
        <v>15</v>
      </c>
      <c r="K17" s="16">
        <v>3</v>
      </c>
      <c r="L17" s="16">
        <v>1</v>
      </c>
      <c r="M17" s="17">
        <f t="shared" si="1"/>
        <v>2473</v>
      </c>
      <c r="N17" s="86">
        <v>306</v>
      </c>
      <c r="O17" s="3"/>
      <c r="P17" s="3"/>
      <c r="Q17" s="3"/>
      <c r="R17" s="3"/>
    </row>
    <row r="18" spans="1:18" ht="17.399999999999999" x14ac:dyDescent="0.3">
      <c r="A18" s="1">
        <f t="shared" si="0"/>
        <v>43702</v>
      </c>
      <c r="B18" s="2" t="s">
        <v>25</v>
      </c>
      <c r="C18" s="15">
        <v>8</v>
      </c>
      <c r="D18" s="61" t="s">
        <v>26</v>
      </c>
      <c r="E18" s="16">
        <v>2</v>
      </c>
      <c r="F18" s="16">
        <v>0</v>
      </c>
      <c r="G18" s="16">
        <v>0</v>
      </c>
      <c r="H18" s="83">
        <f t="shared" si="2"/>
        <v>2</v>
      </c>
      <c r="I18" s="105">
        <f>H18+'24.08'!I18</f>
        <v>323</v>
      </c>
      <c r="J18" s="16"/>
      <c r="K18" s="16"/>
      <c r="L18" s="16">
        <v>0</v>
      </c>
      <c r="M18" s="17">
        <f t="shared" si="1"/>
        <v>311</v>
      </c>
      <c r="N18" s="86">
        <v>12</v>
      </c>
      <c r="O18" s="3"/>
      <c r="P18" s="3"/>
      <c r="Q18" s="3"/>
      <c r="R18" s="3"/>
    </row>
    <row r="19" spans="1:18" x14ac:dyDescent="0.3">
      <c r="A19" s="1">
        <f t="shared" si="0"/>
        <v>43702</v>
      </c>
      <c r="B19" s="2" t="s">
        <v>27</v>
      </c>
      <c r="C19" s="15">
        <v>9</v>
      </c>
      <c r="D19" s="61" t="s">
        <v>28</v>
      </c>
      <c r="E19" s="16">
        <v>11</v>
      </c>
      <c r="F19" s="16">
        <v>0</v>
      </c>
      <c r="G19" s="16">
        <v>0</v>
      </c>
      <c r="H19" s="83">
        <f t="shared" si="2"/>
        <v>11</v>
      </c>
      <c r="I19" s="105">
        <f>H19+'24.08'!I19</f>
        <v>1377</v>
      </c>
      <c r="J19" s="16"/>
      <c r="K19" s="16"/>
      <c r="L19" s="16">
        <v>0</v>
      </c>
      <c r="M19" s="17">
        <f t="shared" si="1"/>
        <v>1258</v>
      </c>
      <c r="N19" s="86">
        <v>119</v>
      </c>
      <c r="O19" s="3"/>
      <c r="P19" s="3"/>
      <c r="Q19" s="3"/>
      <c r="R19" s="3"/>
    </row>
    <row r="20" spans="1:18" x14ac:dyDescent="0.3">
      <c r="A20" s="1">
        <f t="shared" si="0"/>
        <v>43702</v>
      </c>
      <c r="B20" s="2" t="s">
        <v>29</v>
      </c>
      <c r="C20" s="15">
        <v>10</v>
      </c>
      <c r="D20" s="59" t="s">
        <v>30</v>
      </c>
      <c r="E20" s="16">
        <v>60</v>
      </c>
      <c r="F20" s="16">
        <v>0</v>
      </c>
      <c r="G20" s="16">
        <v>0</v>
      </c>
      <c r="H20" s="83">
        <f t="shared" si="2"/>
        <v>60</v>
      </c>
      <c r="I20" s="105">
        <f>H20+'24.08'!I20</f>
        <v>2143</v>
      </c>
      <c r="J20" s="16">
        <v>2</v>
      </c>
      <c r="K20" s="16">
        <v>1</v>
      </c>
      <c r="L20" s="16">
        <v>1</v>
      </c>
      <c r="M20" s="17">
        <f t="shared" si="1"/>
        <v>1918</v>
      </c>
      <c r="N20" s="86">
        <v>223</v>
      </c>
      <c r="O20" s="3"/>
      <c r="P20" s="3"/>
      <c r="Q20" s="3"/>
      <c r="R20" s="3"/>
    </row>
    <row r="21" spans="1:18" ht="22.2" customHeight="1" x14ac:dyDescent="0.3">
      <c r="A21" s="1">
        <f t="shared" si="0"/>
        <v>43702</v>
      </c>
      <c r="B21" s="2" t="s">
        <v>115</v>
      </c>
      <c r="C21" s="15">
        <v>11</v>
      </c>
      <c r="D21" s="50" t="s">
        <v>116</v>
      </c>
      <c r="E21" s="16">
        <v>6</v>
      </c>
      <c r="F21" s="16">
        <v>0</v>
      </c>
      <c r="G21" s="16">
        <v>0</v>
      </c>
      <c r="H21" s="88">
        <f t="shared" si="2"/>
        <v>6</v>
      </c>
      <c r="I21" s="105">
        <f>H21+'24.08'!I21</f>
        <v>196</v>
      </c>
      <c r="J21" s="16"/>
      <c r="K21" s="16"/>
      <c r="L21" s="16"/>
      <c r="M21" s="17">
        <f t="shared" si="1"/>
        <v>182</v>
      </c>
      <c r="N21" s="86">
        <v>14</v>
      </c>
      <c r="O21" s="3"/>
      <c r="P21" s="3"/>
      <c r="Q21" s="3"/>
      <c r="R21" s="3"/>
    </row>
    <row r="22" spans="1:18" ht="22.2" customHeight="1" x14ac:dyDescent="0.3">
      <c r="C22" s="15">
        <v>12</v>
      </c>
      <c r="D22" s="50" t="s">
        <v>134</v>
      </c>
      <c r="E22" s="16">
        <v>2</v>
      </c>
      <c r="F22" s="16">
        <v>0</v>
      </c>
      <c r="G22" s="16">
        <v>0</v>
      </c>
      <c r="H22" s="88">
        <f t="shared" si="2"/>
        <v>2</v>
      </c>
      <c r="I22" s="105">
        <f>H22+'24.08'!I22</f>
        <v>46</v>
      </c>
      <c r="J22" s="16"/>
      <c r="K22" s="16"/>
      <c r="L22" s="16"/>
      <c r="M22" s="17">
        <f t="shared" si="1"/>
        <v>32</v>
      </c>
      <c r="N22" s="86">
        <v>14</v>
      </c>
      <c r="O22" s="3"/>
      <c r="P22" s="3"/>
      <c r="Q22" s="3"/>
      <c r="R22" s="3"/>
    </row>
    <row r="23" spans="1:18" ht="17.399999999999999" hidden="1" x14ac:dyDescent="0.3">
      <c r="A23" s="1">
        <f>$N$3</f>
        <v>43702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83">
        <f t="shared" si="2"/>
        <v>0</v>
      </c>
      <c r="I23" s="90"/>
      <c r="J23" s="16"/>
      <c r="K23" s="16"/>
      <c r="L23" s="60"/>
      <c r="M23" s="47">
        <f t="shared" si="1"/>
        <v>0</v>
      </c>
      <c r="N23" s="89"/>
      <c r="O23" s="3"/>
      <c r="P23" s="3"/>
      <c r="Q23" s="3"/>
      <c r="R23" s="3"/>
    </row>
    <row r="24" spans="1:18" x14ac:dyDescent="0.3">
      <c r="C24" s="77"/>
      <c r="D24" s="91" t="s">
        <v>153</v>
      </c>
      <c r="E24" s="92">
        <f>SUM(E11:E23)</f>
        <v>429</v>
      </c>
      <c r="F24" s="92">
        <f t="shared" ref="F24:N24" si="3">SUM(F11:F23)</f>
        <v>0</v>
      </c>
      <c r="G24" s="92">
        <f t="shared" si="3"/>
        <v>0</v>
      </c>
      <c r="H24" s="93">
        <f t="shared" si="3"/>
        <v>429</v>
      </c>
      <c r="I24" s="94">
        <f t="shared" si="3"/>
        <v>21293</v>
      </c>
      <c r="J24" s="92">
        <f t="shared" si="3"/>
        <v>59</v>
      </c>
      <c r="K24" s="92">
        <f t="shared" si="3"/>
        <v>19</v>
      </c>
      <c r="L24" s="92">
        <f t="shared" si="3"/>
        <v>9</v>
      </c>
      <c r="M24" s="95">
        <f t="shared" si="3"/>
        <v>19040</v>
      </c>
      <c r="N24" s="96">
        <f t="shared" si="3"/>
        <v>2194</v>
      </c>
      <c r="O24" s="3"/>
      <c r="P24" s="3"/>
      <c r="Q24" s="3"/>
      <c r="R24" s="3"/>
    </row>
    <row r="25" spans="1:18" x14ac:dyDescent="0.3">
      <c r="A25" s="1">
        <f t="shared" ref="A25:A88" si="4">$N$3</f>
        <v>43702</v>
      </c>
      <c r="B25" s="2">
        <v>1</v>
      </c>
      <c r="C25" s="78"/>
      <c r="D25" s="79" t="s">
        <v>119</v>
      </c>
      <c r="E25" s="97">
        <f>E75</f>
        <v>178</v>
      </c>
      <c r="F25" s="98">
        <f t="shared" ref="F25:N25" si="5">F75</f>
        <v>0</v>
      </c>
      <c r="G25" s="98">
        <f t="shared" si="5"/>
        <v>0</v>
      </c>
      <c r="H25" s="99">
        <f t="shared" si="5"/>
        <v>178</v>
      </c>
      <c r="I25" s="97">
        <f t="shared" si="5"/>
        <v>16326</v>
      </c>
      <c r="J25" s="98">
        <f t="shared" si="5"/>
        <v>78</v>
      </c>
      <c r="K25" s="98">
        <f t="shared" si="5"/>
        <v>52</v>
      </c>
      <c r="L25" s="100">
        <f t="shared" si="5"/>
        <v>36</v>
      </c>
      <c r="M25" s="101">
        <f t="shared" si="5"/>
        <v>15174</v>
      </c>
      <c r="N25" s="102">
        <f t="shared" si="5"/>
        <v>1074</v>
      </c>
      <c r="O25" s="3"/>
      <c r="P25" s="3"/>
      <c r="Q25" s="3"/>
      <c r="R25" s="3"/>
    </row>
    <row r="26" spans="1:18" x14ac:dyDescent="0.3">
      <c r="A26" s="1">
        <f t="shared" si="4"/>
        <v>43702</v>
      </c>
      <c r="B26" s="2">
        <v>1</v>
      </c>
      <c r="C26" s="78"/>
      <c r="D26" s="79" t="s">
        <v>154</v>
      </c>
      <c r="E26" s="97">
        <f>E24+E25</f>
        <v>607</v>
      </c>
      <c r="F26" s="98">
        <f t="shared" ref="F26:N26" si="6">F24+F25</f>
        <v>0</v>
      </c>
      <c r="G26" s="98">
        <f t="shared" si="6"/>
        <v>0</v>
      </c>
      <c r="H26" s="99">
        <f t="shared" si="6"/>
        <v>607</v>
      </c>
      <c r="I26" s="97">
        <f t="shared" si="6"/>
        <v>37619</v>
      </c>
      <c r="J26" s="98">
        <f t="shared" si="6"/>
        <v>137</v>
      </c>
      <c r="K26" s="98">
        <f t="shared" si="6"/>
        <v>71</v>
      </c>
      <c r="L26" s="100">
        <f t="shared" si="6"/>
        <v>45</v>
      </c>
      <c r="M26" s="101">
        <f t="shared" si="6"/>
        <v>34214</v>
      </c>
      <c r="N26" s="102">
        <f t="shared" si="6"/>
        <v>3268</v>
      </c>
      <c r="O26" s="3"/>
      <c r="P26" s="67"/>
      <c r="Q26" s="3"/>
      <c r="R26" s="3"/>
    </row>
    <row r="27" spans="1:18" x14ac:dyDescent="0.3">
      <c r="A27" s="1">
        <f t="shared" si="4"/>
        <v>43702</v>
      </c>
      <c r="B27" s="2">
        <v>1</v>
      </c>
      <c r="C27" s="80"/>
      <c r="D27" s="81" t="s">
        <v>120</v>
      </c>
      <c r="E27" s="97">
        <f>SUM(E28:E35)</f>
        <v>692</v>
      </c>
      <c r="F27" s="98">
        <f t="shared" ref="F27:N27" si="7">SUM(F28:F35)</f>
        <v>0</v>
      </c>
      <c r="G27" s="98">
        <f t="shared" si="7"/>
        <v>0</v>
      </c>
      <c r="H27" s="99">
        <f t="shared" si="7"/>
        <v>692</v>
      </c>
      <c r="I27" s="97">
        <f t="shared" si="7"/>
        <v>25895</v>
      </c>
      <c r="J27" s="98">
        <f t="shared" si="7"/>
        <v>32</v>
      </c>
      <c r="K27" s="98">
        <f t="shared" si="7"/>
        <v>9</v>
      </c>
      <c r="L27" s="100">
        <f t="shared" si="7"/>
        <v>2</v>
      </c>
      <c r="M27" s="101">
        <f t="shared" si="7"/>
        <v>23191</v>
      </c>
      <c r="N27" s="102">
        <f t="shared" si="7"/>
        <v>2672</v>
      </c>
      <c r="O27" s="3"/>
      <c r="P27" s="3"/>
      <c r="Q27" s="3"/>
      <c r="R27" s="3"/>
    </row>
    <row r="28" spans="1:18" x14ac:dyDescent="0.3">
      <c r="A28" s="1">
        <f t="shared" si="4"/>
        <v>43702</v>
      </c>
      <c r="B28" s="2" t="s">
        <v>31</v>
      </c>
      <c r="C28" s="12">
        <v>1</v>
      </c>
      <c r="D28" s="48" t="s">
        <v>32</v>
      </c>
      <c r="E28" s="13">
        <v>174</v>
      </c>
      <c r="F28" s="13">
        <v>0</v>
      </c>
      <c r="G28" s="13">
        <v>0</v>
      </c>
      <c r="H28" s="82">
        <f t="shared" ref="H28:H35" si="8">SUM(E28:G28)</f>
        <v>174</v>
      </c>
      <c r="I28" s="104">
        <f>H28+'24.08'!I28</f>
        <v>6705</v>
      </c>
      <c r="J28" s="13">
        <v>8</v>
      </c>
      <c r="K28" s="13">
        <v>1</v>
      </c>
      <c r="L28" s="13">
        <v>1</v>
      </c>
      <c r="M28" s="14">
        <f t="shared" ref="M28:M35" si="9">I28-N28-J28</f>
        <v>6014</v>
      </c>
      <c r="N28" s="85">
        <v>683</v>
      </c>
      <c r="O28" s="3"/>
      <c r="P28" s="3"/>
      <c r="Q28" s="3"/>
      <c r="R28" s="3"/>
    </row>
    <row r="29" spans="1:18" x14ac:dyDescent="0.3">
      <c r="A29" s="1">
        <f t="shared" si="4"/>
        <v>43702</v>
      </c>
      <c r="B29" s="2" t="s">
        <v>33</v>
      </c>
      <c r="C29" s="15">
        <v>2</v>
      </c>
      <c r="D29" s="50" t="s">
        <v>156</v>
      </c>
      <c r="E29" s="16">
        <v>84</v>
      </c>
      <c r="F29" s="16">
        <v>0</v>
      </c>
      <c r="G29" s="16">
        <v>0</v>
      </c>
      <c r="H29" s="83">
        <f t="shared" si="8"/>
        <v>84</v>
      </c>
      <c r="I29" s="105">
        <f>H29+'24.08'!I29</f>
        <v>4784</v>
      </c>
      <c r="J29" s="16">
        <v>3</v>
      </c>
      <c r="K29" s="16">
        <v>1</v>
      </c>
      <c r="L29" s="16">
        <v>0</v>
      </c>
      <c r="M29" s="17">
        <f t="shared" si="9"/>
        <v>4367</v>
      </c>
      <c r="N29" s="86">
        <v>414</v>
      </c>
      <c r="O29" s="3"/>
      <c r="P29" s="3"/>
      <c r="Q29" s="3"/>
      <c r="R29" s="3"/>
    </row>
    <row r="30" spans="1:18" x14ac:dyDescent="0.3">
      <c r="A30" s="1">
        <f t="shared" si="4"/>
        <v>43702</v>
      </c>
      <c r="B30" s="2" t="s">
        <v>35</v>
      </c>
      <c r="C30" s="15">
        <v>3</v>
      </c>
      <c r="D30" s="50" t="s">
        <v>36</v>
      </c>
      <c r="E30" s="16">
        <v>166</v>
      </c>
      <c r="F30" s="16">
        <v>0</v>
      </c>
      <c r="G30" s="16">
        <v>0</v>
      </c>
      <c r="H30" s="83">
        <f t="shared" si="8"/>
        <v>166</v>
      </c>
      <c r="I30" s="105">
        <f>H30+'24.08'!I30</f>
        <v>4081</v>
      </c>
      <c r="J30" s="16">
        <v>7</v>
      </c>
      <c r="K30" s="16">
        <v>5</v>
      </c>
      <c r="L30" s="16">
        <v>1</v>
      </c>
      <c r="M30" s="17">
        <f t="shared" si="9"/>
        <v>3420</v>
      </c>
      <c r="N30" s="86">
        <v>654</v>
      </c>
      <c r="O30" s="3"/>
      <c r="P30" s="3"/>
      <c r="Q30" s="3"/>
      <c r="R30" s="3"/>
    </row>
    <row r="31" spans="1:18" x14ac:dyDescent="0.3">
      <c r="A31" s="1">
        <f t="shared" si="4"/>
        <v>43702</v>
      </c>
      <c r="B31" s="2" t="s">
        <v>37</v>
      </c>
      <c r="C31" s="15">
        <v>4</v>
      </c>
      <c r="D31" s="50" t="s">
        <v>38</v>
      </c>
      <c r="E31" s="16">
        <v>28</v>
      </c>
      <c r="F31" s="16">
        <v>0</v>
      </c>
      <c r="G31" s="16">
        <v>0</v>
      </c>
      <c r="H31" s="83">
        <f t="shared" si="8"/>
        <v>28</v>
      </c>
      <c r="I31" s="105">
        <f>H31+'24.08'!I31</f>
        <v>1581</v>
      </c>
      <c r="J31" s="16">
        <v>3</v>
      </c>
      <c r="K31" s="16"/>
      <c r="L31" s="16">
        <v>0</v>
      </c>
      <c r="M31" s="17">
        <f t="shared" si="9"/>
        <v>1471</v>
      </c>
      <c r="N31" s="86">
        <v>107</v>
      </c>
      <c r="O31" s="3"/>
      <c r="P31" s="3"/>
      <c r="Q31" s="3"/>
      <c r="R31" s="3"/>
    </row>
    <row r="32" spans="1:18" x14ac:dyDescent="0.3">
      <c r="A32" s="1">
        <f t="shared" si="4"/>
        <v>43702</v>
      </c>
      <c r="B32" s="2" t="s">
        <v>39</v>
      </c>
      <c r="C32" s="15">
        <v>5</v>
      </c>
      <c r="D32" s="50" t="s">
        <v>40</v>
      </c>
      <c r="E32" s="16">
        <v>78</v>
      </c>
      <c r="F32" s="16">
        <v>0</v>
      </c>
      <c r="G32" s="16">
        <v>0</v>
      </c>
      <c r="H32" s="83">
        <f t="shared" si="8"/>
        <v>78</v>
      </c>
      <c r="I32" s="105">
        <f>H32+'24.08'!I32</f>
        <v>2870</v>
      </c>
      <c r="J32" s="16">
        <v>3</v>
      </c>
      <c r="K32" s="16"/>
      <c r="L32" s="16">
        <v>0</v>
      </c>
      <c r="M32" s="17">
        <f t="shared" si="9"/>
        <v>2621</v>
      </c>
      <c r="N32" s="86">
        <v>246</v>
      </c>
      <c r="O32" s="3"/>
      <c r="P32" s="3"/>
      <c r="Q32" s="3"/>
      <c r="R32" s="3"/>
    </row>
    <row r="33" spans="1:18" x14ac:dyDescent="0.3">
      <c r="A33" s="1">
        <f t="shared" si="4"/>
        <v>43702</v>
      </c>
      <c r="B33" s="2" t="s">
        <v>41</v>
      </c>
      <c r="C33" s="15">
        <v>6</v>
      </c>
      <c r="D33" s="50" t="s">
        <v>42</v>
      </c>
      <c r="E33" s="16">
        <v>126</v>
      </c>
      <c r="F33" s="16">
        <v>0</v>
      </c>
      <c r="G33" s="16">
        <v>0</v>
      </c>
      <c r="H33" s="83">
        <f t="shared" si="8"/>
        <v>126</v>
      </c>
      <c r="I33" s="105">
        <f>H33+'24.08'!I33</f>
        <v>3475</v>
      </c>
      <c r="J33" s="16">
        <v>5</v>
      </c>
      <c r="K33" s="16">
        <v>2</v>
      </c>
      <c r="L33" s="16">
        <v>0</v>
      </c>
      <c r="M33" s="17">
        <f t="shared" si="9"/>
        <v>3097</v>
      </c>
      <c r="N33" s="86">
        <v>373</v>
      </c>
      <c r="O33" s="3"/>
      <c r="P33" s="3"/>
      <c r="Q33" s="3"/>
      <c r="R33" s="3"/>
    </row>
    <row r="34" spans="1:18" x14ac:dyDescent="0.3">
      <c r="A34" s="1">
        <f t="shared" si="4"/>
        <v>43702</v>
      </c>
      <c r="B34" s="2" t="s">
        <v>43</v>
      </c>
      <c r="C34" s="15">
        <v>7</v>
      </c>
      <c r="D34" s="50" t="s">
        <v>44</v>
      </c>
      <c r="E34" s="16">
        <v>10</v>
      </c>
      <c r="F34" s="16">
        <v>0</v>
      </c>
      <c r="G34" s="16">
        <v>0</v>
      </c>
      <c r="H34" s="83">
        <f t="shared" si="8"/>
        <v>10</v>
      </c>
      <c r="I34" s="105">
        <f>H34+'24.08'!I34</f>
        <v>705</v>
      </c>
      <c r="J34" s="16"/>
      <c r="K34" s="16"/>
      <c r="L34" s="16">
        <v>0</v>
      </c>
      <c r="M34" s="17">
        <f t="shared" si="9"/>
        <v>672</v>
      </c>
      <c r="N34" s="86">
        <v>33</v>
      </c>
      <c r="O34" s="3"/>
      <c r="P34" s="3"/>
      <c r="Q34" s="3"/>
      <c r="R34" s="3"/>
    </row>
    <row r="35" spans="1:18" x14ac:dyDescent="0.3">
      <c r="A35" s="1">
        <f t="shared" si="4"/>
        <v>43702</v>
      </c>
      <c r="B35" s="2" t="s">
        <v>45</v>
      </c>
      <c r="C35" s="20">
        <v>8</v>
      </c>
      <c r="D35" s="54" t="s">
        <v>46</v>
      </c>
      <c r="E35" s="18">
        <v>26</v>
      </c>
      <c r="F35" s="18">
        <v>0</v>
      </c>
      <c r="G35" s="18">
        <v>0</v>
      </c>
      <c r="H35" s="84">
        <f t="shared" si="8"/>
        <v>26</v>
      </c>
      <c r="I35" s="106">
        <f>H35+'24.08'!I35</f>
        <v>1694</v>
      </c>
      <c r="J35" s="18">
        <v>3</v>
      </c>
      <c r="K35" s="18">
        <v>0</v>
      </c>
      <c r="L35" s="18">
        <v>0</v>
      </c>
      <c r="M35" s="19">
        <f t="shared" si="9"/>
        <v>1529</v>
      </c>
      <c r="N35" s="87">
        <v>162</v>
      </c>
      <c r="O35" s="3"/>
      <c r="P35" s="3"/>
      <c r="Q35" s="3"/>
      <c r="R35" s="3"/>
    </row>
    <row r="36" spans="1:18" x14ac:dyDescent="0.3">
      <c r="A36" s="1">
        <f t="shared" si="4"/>
        <v>43702</v>
      </c>
      <c r="B36" s="2">
        <v>1</v>
      </c>
      <c r="C36" s="103"/>
      <c r="D36" s="22" t="s">
        <v>47</v>
      </c>
      <c r="E36" s="23">
        <f>SUM(E26:E27)</f>
        <v>1299</v>
      </c>
      <c r="F36" s="23">
        <f t="shared" ref="F36:N36" si="10">SUM(F26:F27)</f>
        <v>0</v>
      </c>
      <c r="G36" s="23">
        <f t="shared" si="10"/>
        <v>0</v>
      </c>
      <c r="H36" s="23">
        <f t="shared" si="10"/>
        <v>1299</v>
      </c>
      <c r="I36" s="23">
        <f t="shared" si="10"/>
        <v>63514</v>
      </c>
      <c r="J36" s="23">
        <f t="shared" si="10"/>
        <v>169</v>
      </c>
      <c r="K36" s="23">
        <f t="shared" si="10"/>
        <v>80</v>
      </c>
      <c r="L36" s="23">
        <f t="shared" si="10"/>
        <v>47</v>
      </c>
      <c r="M36" s="23">
        <f t="shared" si="10"/>
        <v>57405</v>
      </c>
      <c r="N36" s="23">
        <f t="shared" si="10"/>
        <v>5940</v>
      </c>
      <c r="O36" s="3"/>
      <c r="P36" s="3"/>
      <c r="Q36" s="3"/>
      <c r="R36" s="3"/>
    </row>
    <row r="37" spans="1:18" ht="21.6" customHeight="1" x14ac:dyDescent="0.3">
      <c r="A37" s="1">
        <f t="shared" si="4"/>
        <v>43702</v>
      </c>
      <c r="B37" s="64">
        <v>1</v>
      </c>
      <c r="C37" s="68"/>
      <c r="D37" s="305" t="s">
        <v>155</v>
      </c>
      <c r="E37" s="305"/>
      <c r="F37" s="305"/>
      <c r="G37" s="305"/>
      <c r="H37" s="305"/>
      <c r="I37" s="305"/>
      <c r="O37" s="3"/>
      <c r="P37" s="3"/>
      <c r="Q37" s="3"/>
      <c r="R37" s="3"/>
    </row>
    <row r="38" spans="1:18" x14ac:dyDescent="0.3">
      <c r="A38" s="1">
        <f t="shared" si="4"/>
        <v>43702</v>
      </c>
      <c r="B38" s="64">
        <v>1</v>
      </c>
      <c r="C38" s="69"/>
      <c r="D38" s="306" t="s">
        <v>152</v>
      </c>
      <c r="E38" s="306"/>
      <c r="F38" s="306"/>
      <c r="G38" s="306"/>
      <c r="H38" s="306"/>
      <c r="I38" s="306"/>
      <c r="O38" s="3"/>
      <c r="P38" s="3"/>
      <c r="Q38" s="3"/>
      <c r="R38" s="3"/>
    </row>
    <row r="39" spans="1:18" ht="18.600000000000001" customHeight="1" x14ac:dyDescent="0.3">
      <c r="A39" s="1">
        <f t="shared" si="4"/>
        <v>43702</v>
      </c>
      <c r="B39" s="64">
        <v>1</v>
      </c>
      <c r="C39" s="307" t="s">
        <v>157</v>
      </c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"/>
      <c r="P39" s="3"/>
      <c r="Q39" s="3"/>
      <c r="R39" s="3"/>
    </row>
    <row r="40" spans="1:18" ht="18.600000000000001" customHeight="1" x14ac:dyDescent="0.3">
      <c r="A40" s="1">
        <f t="shared" si="4"/>
        <v>43702</v>
      </c>
      <c r="B40" s="64">
        <v>1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7"/>
      <c r="O40" s="3"/>
      <c r="P40" s="3"/>
      <c r="Q40" s="3"/>
      <c r="R40" s="3"/>
    </row>
    <row r="41" spans="1:18" ht="18.600000000000001" customHeight="1" x14ac:dyDescent="0.3">
      <c r="A41" s="1">
        <f t="shared" si="4"/>
        <v>43702</v>
      </c>
      <c r="B41" s="64">
        <v>1</v>
      </c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43702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43702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178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
= "&amp;N75</f>
        <v>eZ©gv‡b fwZ© †ivMx 
= 1074</v>
      </c>
      <c r="O43" s="3"/>
      <c r="P43" s="3"/>
      <c r="Q43" s="3"/>
      <c r="R43" s="3"/>
    </row>
    <row r="44" spans="1:18" ht="58.2" customHeight="1" x14ac:dyDescent="0.3">
      <c r="A44" s="1">
        <f t="shared" si="4"/>
        <v>43702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74" t="s">
        <v>142</v>
      </c>
      <c r="I44" s="65" t="str">
        <f>"me©‡gvU fwZ© 
= "&amp;I75</f>
        <v>me©‡gvU fwZ© 
= 16326</v>
      </c>
      <c r="J44" s="65" t="str">
        <f>"ch©v‡jvPbvi Rb¨ †cÖwiZ g„„Zz¨ 
= "&amp;J75</f>
        <v>ch©v‡jvPbvi Rb¨ †cÖwiZ g„„Zz¨ 
= 78</v>
      </c>
      <c r="K44" s="65" t="str">
        <f>"ch©v‡jvPbv m¤úbœK…Z g„„Zz¨ 
= "&amp;K75</f>
        <v>ch©v‡jvPbv m¤úbœK…Z g„„Zz¨ 
= 52</v>
      </c>
      <c r="L44" s="65" t="str">
        <f>"wbwðZ g„„Zz¨ 
= "&amp;L75</f>
        <v>wbwðZ g„„Zz¨ 
= 36</v>
      </c>
      <c r="M44" s="65" t="str">
        <f>"QvocÎ cÖvß †ivMx
 = "&amp;M75</f>
        <v>QvocÎ cÖvß †ivMx
 = 15174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43702</v>
      </c>
      <c r="B45" s="2" t="s">
        <v>61</v>
      </c>
      <c r="C45" s="28">
        <v>1</v>
      </c>
      <c r="D45" s="48" t="s">
        <v>62</v>
      </c>
      <c r="E45" s="13">
        <v>16</v>
      </c>
      <c r="F45" s="13">
        <v>0</v>
      </c>
      <c r="G45" s="13">
        <v>0</v>
      </c>
      <c r="H45" s="82">
        <f t="shared" ref="H45:H74" si="11">SUM(E45:G45)</f>
        <v>16</v>
      </c>
      <c r="I45" s="104">
        <f>H45+'24.08'!I45</f>
        <v>1050</v>
      </c>
      <c r="J45" s="13">
        <v>3</v>
      </c>
      <c r="K45" s="13">
        <v>2</v>
      </c>
      <c r="L45" s="13">
        <v>1</v>
      </c>
      <c r="M45" s="14">
        <f t="shared" ref="M45:M74" si="12">I45-N45-J45</f>
        <v>997</v>
      </c>
      <c r="N45" s="85">
        <v>50</v>
      </c>
      <c r="O45" s="3"/>
      <c r="P45" s="3"/>
      <c r="Q45" s="3"/>
      <c r="R45" s="3"/>
    </row>
    <row r="46" spans="1:18" ht="17.55" customHeight="1" x14ac:dyDescent="0.3">
      <c r="A46" s="1">
        <f t="shared" si="4"/>
        <v>43702</v>
      </c>
      <c r="B46" s="2" t="s">
        <v>15</v>
      </c>
      <c r="C46" s="33">
        <v>2</v>
      </c>
      <c r="D46" s="50" t="s">
        <v>16</v>
      </c>
      <c r="E46" s="16">
        <v>17</v>
      </c>
      <c r="F46" s="16">
        <v>0</v>
      </c>
      <c r="G46" s="16">
        <v>0</v>
      </c>
      <c r="H46" s="83">
        <f t="shared" si="11"/>
        <v>17</v>
      </c>
      <c r="I46" s="105">
        <f>H46+'24.08'!I46</f>
        <v>1533</v>
      </c>
      <c r="J46" s="16">
        <v>4</v>
      </c>
      <c r="K46" s="16">
        <v>2</v>
      </c>
      <c r="L46" s="16">
        <v>1</v>
      </c>
      <c r="M46" s="17">
        <f t="shared" si="12"/>
        <v>1406</v>
      </c>
      <c r="N46" s="86">
        <v>123</v>
      </c>
      <c r="O46" s="3"/>
      <c r="P46" s="3"/>
      <c r="Q46" s="3"/>
      <c r="R46" s="3"/>
    </row>
    <row r="47" spans="1:18" ht="17.55" customHeight="1" x14ac:dyDescent="0.3">
      <c r="A47" s="1">
        <f t="shared" si="4"/>
        <v>43702</v>
      </c>
      <c r="B47" s="2" t="s">
        <v>17</v>
      </c>
      <c r="C47" s="33">
        <v>3</v>
      </c>
      <c r="D47" s="50" t="s">
        <v>18</v>
      </c>
      <c r="E47" s="16">
        <v>1</v>
      </c>
      <c r="F47" s="16">
        <v>0</v>
      </c>
      <c r="G47" s="16">
        <v>0</v>
      </c>
      <c r="H47" s="83">
        <f t="shared" si="11"/>
        <v>1</v>
      </c>
      <c r="I47" s="105">
        <f>H47+'24.08'!I47</f>
        <v>547</v>
      </c>
      <c r="J47" s="16">
        <v>4</v>
      </c>
      <c r="K47" s="16">
        <v>2</v>
      </c>
      <c r="L47" s="16">
        <v>1</v>
      </c>
      <c r="M47" s="17">
        <f t="shared" si="12"/>
        <v>519</v>
      </c>
      <c r="N47" s="86">
        <v>24</v>
      </c>
      <c r="O47" s="3"/>
      <c r="P47" s="3"/>
      <c r="Q47" s="3"/>
      <c r="R47" s="3"/>
    </row>
    <row r="48" spans="1:18" ht="17.55" customHeight="1" x14ac:dyDescent="0.3">
      <c r="A48" s="1">
        <f t="shared" si="4"/>
        <v>43702</v>
      </c>
      <c r="B48" s="2" t="s">
        <v>63</v>
      </c>
      <c r="C48" s="33">
        <v>4</v>
      </c>
      <c r="D48" s="50" t="s">
        <v>64</v>
      </c>
      <c r="E48" s="16">
        <v>7</v>
      </c>
      <c r="F48" s="16">
        <v>0</v>
      </c>
      <c r="G48" s="16">
        <v>0</v>
      </c>
      <c r="H48" s="83">
        <f t="shared" si="11"/>
        <v>7</v>
      </c>
      <c r="I48" s="105">
        <f>H48+'24.08'!I48</f>
        <v>639</v>
      </c>
      <c r="J48" s="16">
        <v>6</v>
      </c>
      <c r="K48" s="16">
        <v>5</v>
      </c>
      <c r="L48" s="16">
        <v>3</v>
      </c>
      <c r="M48" s="17">
        <f t="shared" si="12"/>
        <v>591</v>
      </c>
      <c r="N48" s="86">
        <v>42</v>
      </c>
      <c r="O48" s="3"/>
      <c r="P48" s="3"/>
      <c r="Q48" s="3"/>
      <c r="R48" s="3"/>
    </row>
    <row r="49" spans="1:18" ht="17.55" customHeight="1" x14ac:dyDescent="0.3">
      <c r="A49" s="1">
        <f t="shared" si="4"/>
        <v>43702</v>
      </c>
      <c r="B49" s="2" t="s">
        <v>65</v>
      </c>
      <c r="C49" s="33">
        <v>5</v>
      </c>
      <c r="D49" s="50" t="s">
        <v>66</v>
      </c>
      <c r="E49" s="16">
        <v>5</v>
      </c>
      <c r="F49" s="16">
        <v>0</v>
      </c>
      <c r="G49" s="16">
        <v>0</v>
      </c>
      <c r="H49" s="83">
        <f t="shared" si="11"/>
        <v>5</v>
      </c>
      <c r="I49" s="105">
        <f>H49+'24.08'!I49</f>
        <v>773</v>
      </c>
      <c r="J49" s="16">
        <v>10</v>
      </c>
      <c r="K49" s="16">
        <v>9</v>
      </c>
      <c r="L49" s="16">
        <v>9</v>
      </c>
      <c r="M49" s="17">
        <f t="shared" si="12"/>
        <v>715</v>
      </c>
      <c r="N49" s="86">
        <v>48</v>
      </c>
      <c r="O49" s="3"/>
      <c r="P49" s="3"/>
      <c r="Q49" s="3"/>
      <c r="R49" s="3"/>
    </row>
    <row r="50" spans="1:18" ht="17.55" customHeight="1" x14ac:dyDescent="0.3">
      <c r="A50" s="1">
        <f t="shared" si="4"/>
        <v>43702</v>
      </c>
      <c r="B50" s="2" t="s">
        <v>67</v>
      </c>
      <c r="C50" s="33">
        <v>6</v>
      </c>
      <c r="D50" s="50" t="s">
        <v>68</v>
      </c>
      <c r="E50" s="16">
        <v>1</v>
      </c>
      <c r="F50" s="16">
        <v>0</v>
      </c>
      <c r="G50" s="16">
        <v>0</v>
      </c>
      <c r="H50" s="83">
        <f t="shared" si="11"/>
        <v>1</v>
      </c>
      <c r="I50" s="105">
        <f>H50+'24.08'!I50</f>
        <v>80</v>
      </c>
      <c r="J50" s="16"/>
      <c r="K50" s="16"/>
      <c r="L50" s="16">
        <v>0</v>
      </c>
      <c r="M50" s="17">
        <f t="shared" si="12"/>
        <v>78</v>
      </c>
      <c r="N50" s="86">
        <v>2</v>
      </c>
      <c r="O50" s="3"/>
      <c r="P50" s="3"/>
      <c r="Q50" s="3"/>
      <c r="R50" s="3"/>
    </row>
    <row r="51" spans="1:18" ht="17.55" customHeight="1" x14ac:dyDescent="0.3">
      <c r="A51" s="1">
        <f t="shared" si="4"/>
        <v>43702</v>
      </c>
      <c r="B51" s="2" t="s">
        <v>69</v>
      </c>
      <c r="C51" s="33">
        <v>7</v>
      </c>
      <c r="D51" s="50" t="s">
        <v>70</v>
      </c>
      <c r="E51" s="16">
        <v>0</v>
      </c>
      <c r="F51" s="16">
        <v>0</v>
      </c>
      <c r="G51" s="16">
        <v>0</v>
      </c>
      <c r="H51" s="83">
        <f t="shared" si="11"/>
        <v>0</v>
      </c>
      <c r="I51" s="105">
        <f>H51+'24.08'!I51</f>
        <v>260</v>
      </c>
      <c r="J51" s="16">
        <v>2</v>
      </c>
      <c r="K51" s="16">
        <v>2</v>
      </c>
      <c r="L51" s="16">
        <v>1</v>
      </c>
      <c r="M51" s="17">
        <f t="shared" si="12"/>
        <v>253</v>
      </c>
      <c r="N51" s="86">
        <v>5</v>
      </c>
      <c r="O51" s="3"/>
      <c r="P51" s="3"/>
      <c r="Q51" s="3"/>
      <c r="R51" s="3"/>
    </row>
    <row r="52" spans="1:18" ht="17.55" customHeight="1" x14ac:dyDescent="0.3">
      <c r="A52" s="1">
        <f t="shared" si="4"/>
        <v>43702</v>
      </c>
      <c r="B52" s="2" t="s">
        <v>71</v>
      </c>
      <c r="C52" s="33">
        <v>8</v>
      </c>
      <c r="D52" s="50" t="s">
        <v>72</v>
      </c>
      <c r="E52" s="16">
        <v>0</v>
      </c>
      <c r="F52" s="16">
        <v>0</v>
      </c>
      <c r="G52" s="16">
        <v>0</v>
      </c>
      <c r="H52" s="83">
        <f t="shared" si="11"/>
        <v>0</v>
      </c>
      <c r="I52" s="105">
        <f>H52+'24.08'!I52</f>
        <v>233</v>
      </c>
      <c r="J52" s="16">
        <v>1</v>
      </c>
      <c r="K52" s="16">
        <v>1</v>
      </c>
      <c r="L52" s="16">
        <v>1</v>
      </c>
      <c r="M52" s="17">
        <f t="shared" si="12"/>
        <v>176</v>
      </c>
      <c r="N52" s="86">
        <v>56</v>
      </c>
      <c r="O52" s="3"/>
      <c r="P52" s="3"/>
      <c r="Q52" s="3"/>
      <c r="R52" s="3"/>
    </row>
    <row r="53" spans="1:18" ht="17.55" customHeight="1" x14ac:dyDescent="0.3">
      <c r="A53" s="1">
        <f t="shared" si="4"/>
        <v>43702</v>
      </c>
      <c r="B53" s="2" t="s">
        <v>73</v>
      </c>
      <c r="C53" s="33">
        <v>9</v>
      </c>
      <c r="D53" s="50" t="s">
        <v>74</v>
      </c>
      <c r="E53" s="16">
        <v>2</v>
      </c>
      <c r="F53" s="16">
        <v>0</v>
      </c>
      <c r="G53" s="16">
        <v>0</v>
      </c>
      <c r="H53" s="83">
        <f t="shared" si="11"/>
        <v>2</v>
      </c>
      <c r="I53" s="105">
        <f>H53+'24.08'!I53</f>
        <v>192</v>
      </c>
      <c r="J53" s="16">
        <v>1</v>
      </c>
      <c r="K53" s="16">
        <v>1</v>
      </c>
      <c r="L53" s="16">
        <v>0</v>
      </c>
      <c r="M53" s="17">
        <f t="shared" si="12"/>
        <v>170</v>
      </c>
      <c r="N53" s="86">
        <v>21</v>
      </c>
      <c r="O53" s="3"/>
      <c r="P53" s="3"/>
      <c r="Q53" s="3"/>
      <c r="R53" s="3"/>
    </row>
    <row r="54" spans="1:18" ht="17.55" customHeight="1" x14ac:dyDescent="0.3">
      <c r="A54" s="1">
        <f t="shared" si="4"/>
        <v>43702</v>
      </c>
      <c r="B54" s="2" t="s">
        <v>75</v>
      </c>
      <c r="C54" s="33">
        <v>10</v>
      </c>
      <c r="D54" s="50" t="s">
        <v>76</v>
      </c>
      <c r="E54" s="16">
        <v>16</v>
      </c>
      <c r="F54" s="16">
        <v>0</v>
      </c>
      <c r="G54" s="16">
        <v>0</v>
      </c>
      <c r="H54" s="83">
        <f t="shared" si="11"/>
        <v>16</v>
      </c>
      <c r="I54" s="105">
        <f>H54+'24.08'!I54</f>
        <v>1420</v>
      </c>
      <c r="J54" s="16"/>
      <c r="K54" s="16"/>
      <c r="L54" s="16">
        <v>0</v>
      </c>
      <c r="M54" s="17">
        <f t="shared" si="12"/>
        <v>1346</v>
      </c>
      <c r="N54" s="86">
        <v>74</v>
      </c>
      <c r="O54" s="3"/>
      <c r="P54" s="3"/>
      <c r="Q54" s="3"/>
      <c r="R54" s="3"/>
    </row>
    <row r="55" spans="1:18" ht="17.55" customHeight="1" x14ac:dyDescent="0.3">
      <c r="A55" s="1">
        <f t="shared" si="4"/>
        <v>43702</v>
      </c>
      <c r="B55" s="2" t="s">
        <v>77</v>
      </c>
      <c r="C55" s="33">
        <v>11</v>
      </c>
      <c r="D55" s="52" t="s">
        <v>78</v>
      </c>
      <c r="E55" s="16">
        <v>2</v>
      </c>
      <c r="F55" s="16">
        <v>0</v>
      </c>
      <c r="G55" s="16">
        <v>0</v>
      </c>
      <c r="H55" s="83">
        <f t="shared" si="11"/>
        <v>2</v>
      </c>
      <c r="I55" s="105">
        <f>H55+'24.08'!I55</f>
        <v>187</v>
      </c>
      <c r="J55" s="16"/>
      <c r="K55" s="16"/>
      <c r="L55" s="16">
        <v>0</v>
      </c>
      <c r="M55" s="17">
        <f t="shared" si="12"/>
        <v>171</v>
      </c>
      <c r="N55" s="86">
        <v>16</v>
      </c>
      <c r="O55" s="3"/>
      <c r="P55" s="3"/>
      <c r="Q55" s="3"/>
      <c r="R55" s="3"/>
    </row>
    <row r="56" spans="1:18" ht="17.55" customHeight="1" x14ac:dyDescent="0.3">
      <c r="A56" s="1">
        <f t="shared" si="4"/>
        <v>43702</v>
      </c>
      <c r="B56" s="2" t="s">
        <v>79</v>
      </c>
      <c r="C56" s="33">
        <v>12</v>
      </c>
      <c r="D56" s="50" t="s">
        <v>80</v>
      </c>
      <c r="E56" s="16">
        <v>0</v>
      </c>
      <c r="F56" s="16">
        <v>0</v>
      </c>
      <c r="G56" s="16">
        <v>0</v>
      </c>
      <c r="H56" s="83">
        <f t="shared" si="11"/>
        <v>0</v>
      </c>
      <c r="I56" s="105">
        <f>H56+'24.08'!I56</f>
        <v>124</v>
      </c>
      <c r="J56" s="16"/>
      <c r="K56" s="16"/>
      <c r="L56" s="16">
        <v>0</v>
      </c>
      <c r="M56" s="17">
        <f t="shared" si="12"/>
        <v>119</v>
      </c>
      <c r="N56" s="86">
        <v>5</v>
      </c>
      <c r="O56" s="3"/>
      <c r="P56" s="3"/>
      <c r="Q56" s="3"/>
      <c r="R56" s="3"/>
    </row>
    <row r="57" spans="1:18" ht="17.55" customHeight="1" x14ac:dyDescent="0.3">
      <c r="A57" s="1">
        <f t="shared" si="4"/>
        <v>43702</v>
      </c>
      <c r="B57" s="2" t="s">
        <v>81</v>
      </c>
      <c r="C57" s="33">
        <v>13</v>
      </c>
      <c r="D57" s="50" t="s">
        <v>82</v>
      </c>
      <c r="E57" s="16">
        <v>2</v>
      </c>
      <c r="F57" s="16">
        <v>0</v>
      </c>
      <c r="G57" s="16">
        <v>0</v>
      </c>
      <c r="H57" s="83">
        <f t="shared" si="11"/>
        <v>2</v>
      </c>
      <c r="I57" s="105">
        <f>H57+'24.08'!I57</f>
        <v>561</v>
      </c>
      <c r="J57" s="16">
        <v>3</v>
      </c>
      <c r="K57" s="16">
        <v>2</v>
      </c>
      <c r="L57" s="16">
        <v>0</v>
      </c>
      <c r="M57" s="17">
        <f t="shared" si="12"/>
        <v>532</v>
      </c>
      <c r="N57" s="86">
        <v>26</v>
      </c>
      <c r="O57" s="3"/>
      <c r="P57" s="3"/>
      <c r="Q57" s="3"/>
      <c r="R57" s="3"/>
    </row>
    <row r="58" spans="1:18" ht="17.55" customHeight="1" x14ac:dyDescent="0.3">
      <c r="A58" s="1">
        <f t="shared" si="4"/>
        <v>43702</v>
      </c>
      <c r="B58" s="2" t="s">
        <v>83</v>
      </c>
      <c r="C58" s="33">
        <v>14</v>
      </c>
      <c r="D58" s="50" t="s">
        <v>84</v>
      </c>
      <c r="E58" s="16">
        <v>14</v>
      </c>
      <c r="F58" s="16">
        <v>0</v>
      </c>
      <c r="G58" s="16">
        <v>0</v>
      </c>
      <c r="H58" s="83">
        <f t="shared" si="11"/>
        <v>14</v>
      </c>
      <c r="I58" s="105">
        <f>H58+'24.08'!I58</f>
        <v>1136</v>
      </c>
      <c r="J58" s="16">
        <v>5</v>
      </c>
      <c r="K58" s="16">
        <v>2</v>
      </c>
      <c r="L58" s="16">
        <v>2</v>
      </c>
      <c r="M58" s="17">
        <f t="shared" si="12"/>
        <v>1030</v>
      </c>
      <c r="N58" s="86">
        <v>101</v>
      </c>
      <c r="O58" s="3"/>
      <c r="P58" s="3"/>
      <c r="Q58" s="3"/>
      <c r="R58" s="3"/>
    </row>
    <row r="59" spans="1:18" ht="17.55" customHeight="1" x14ac:dyDescent="0.3">
      <c r="A59" s="1">
        <f t="shared" si="4"/>
        <v>43702</v>
      </c>
      <c r="B59" s="2" t="s">
        <v>85</v>
      </c>
      <c r="C59" s="33">
        <v>15</v>
      </c>
      <c r="D59" s="50" t="s">
        <v>86</v>
      </c>
      <c r="E59" s="16">
        <v>4</v>
      </c>
      <c r="F59" s="16">
        <v>0</v>
      </c>
      <c r="G59" s="16">
        <v>0</v>
      </c>
      <c r="H59" s="83">
        <f t="shared" si="11"/>
        <v>4</v>
      </c>
      <c r="I59" s="105">
        <f>H59+'24.08'!I59</f>
        <v>649</v>
      </c>
      <c r="J59" s="16">
        <v>7</v>
      </c>
      <c r="K59" s="16">
        <v>4</v>
      </c>
      <c r="L59" s="16">
        <v>4</v>
      </c>
      <c r="M59" s="17">
        <f t="shared" si="12"/>
        <v>602</v>
      </c>
      <c r="N59" s="86">
        <v>40</v>
      </c>
      <c r="O59" s="3"/>
      <c r="P59" s="3"/>
      <c r="Q59" s="3"/>
      <c r="R59" s="3"/>
    </row>
    <row r="60" spans="1:18" ht="17.55" customHeight="1" x14ac:dyDescent="0.3">
      <c r="A60" s="1">
        <f t="shared" si="4"/>
        <v>43702</v>
      </c>
      <c r="B60" s="2" t="s">
        <v>87</v>
      </c>
      <c r="C60" s="33">
        <v>16</v>
      </c>
      <c r="D60" s="50" t="s">
        <v>88</v>
      </c>
      <c r="E60" s="16">
        <v>2</v>
      </c>
      <c r="F60" s="16">
        <v>0</v>
      </c>
      <c r="G60" s="16">
        <v>0</v>
      </c>
      <c r="H60" s="83">
        <f t="shared" si="11"/>
        <v>2</v>
      </c>
      <c r="I60" s="105">
        <f>H60+'24.08'!I60</f>
        <v>299</v>
      </c>
      <c r="J60" s="16"/>
      <c r="K60" s="16"/>
      <c r="L60" s="16">
        <v>0</v>
      </c>
      <c r="M60" s="17">
        <f t="shared" si="12"/>
        <v>288</v>
      </c>
      <c r="N60" s="86">
        <v>11</v>
      </c>
      <c r="O60" s="3"/>
      <c r="P60" s="3"/>
      <c r="Q60" s="3"/>
      <c r="R60" s="3"/>
    </row>
    <row r="61" spans="1:18" ht="17.55" customHeight="1" x14ac:dyDescent="0.3">
      <c r="A61" s="1">
        <f t="shared" si="4"/>
        <v>43702</v>
      </c>
      <c r="B61" s="2" t="s">
        <v>89</v>
      </c>
      <c r="C61" s="33">
        <v>17</v>
      </c>
      <c r="D61" s="52" t="s">
        <v>90</v>
      </c>
      <c r="E61" s="16">
        <v>8</v>
      </c>
      <c r="F61" s="16">
        <v>0</v>
      </c>
      <c r="G61" s="16">
        <v>0</v>
      </c>
      <c r="H61" s="83">
        <f t="shared" si="11"/>
        <v>8</v>
      </c>
      <c r="I61" s="105">
        <f>H61+'24.08'!I61</f>
        <v>369</v>
      </c>
      <c r="J61" s="16"/>
      <c r="K61" s="16"/>
      <c r="L61" s="16">
        <v>0</v>
      </c>
      <c r="M61" s="17">
        <f t="shared" si="12"/>
        <v>343</v>
      </c>
      <c r="N61" s="86">
        <v>26</v>
      </c>
      <c r="O61" s="3"/>
      <c r="P61" s="3"/>
      <c r="Q61" s="3"/>
      <c r="R61" s="3"/>
    </row>
    <row r="62" spans="1:18" ht="17.55" customHeight="1" x14ac:dyDescent="0.3">
      <c r="A62" s="1">
        <f t="shared" si="4"/>
        <v>43702</v>
      </c>
      <c r="B62" s="2" t="s">
        <v>91</v>
      </c>
      <c r="C62" s="33">
        <v>18</v>
      </c>
      <c r="D62" s="50" t="s">
        <v>92</v>
      </c>
      <c r="E62" s="16">
        <v>7</v>
      </c>
      <c r="F62" s="16">
        <v>0</v>
      </c>
      <c r="G62" s="16">
        <v>0</v>
      </c>
      <c r="H62" s="83">
        <f t="shared" si="11"/>
        <v>7</v>
      </c>
      <c r="I62" s="105">
        <f>H62+'24.08'!I62</f>
        <v>750</v>
      </c>
      <c r="J62" s="16"/>
      <c r="K62" s="16"/>
      <c r="L62" s="16">
        <v>0</v>
      </c>
      <c r="M62" s="17">
        <f t="shared" si="12"/>
        <v>698</v>
      </c>
      <c r="N62" s="86">
        <v>52</v>
      </c>
      <c r="O62" s="3"/>
      <c r="P62" s="3"/>
      <c r="Q62" s="3"/>
      <c r="R62" s="3"/>
    </row>
    <row r="63" spans="1:18" ht="17.55" customHeight="1" x14ac:dyDescent="0.3">
      <c r="A63" s="1">
        <f t="shared" si="4"/>
        <v>43702</v>
      </c>
      <c r="B63" s="2" t="s">
        <v>93</v>
      </c>
      <c r="C63" s="33">
        <v>19</v>
      </c>
      <c r="D63" s="50" t="s">
        <v>94</v>
      </c>
      <c r="E63" s="16">
        <v>15</v>
      </c>
      <c r="F63" s="16">
        <v>0</v>
      </c>
      <c r="G63" s="16">
        <v>0</v>
      </c>
      <c r="H63" s="83">
        <f t="shared" si="11"/>
        <v>15</v>
      </c>
      <c r="I63" s="105">
        <f>H63+'24.08'!I63</f>
        <v>661</v>
      </c>
      <c r="J63" s="16">
        <v>3</v>
      </c>
      <c r="K63" s="16">
        <v>2</v>
      </c>
      <c r="L63" s="16">
        <v>2</v>
      </c>
      <c r="M63" s="17">
        <f t="shared" si="12"/>
        <v>589</v>
      </c>
      <c r="N63" s="86">
        <v>69</v>
      </c>
      <c r="O63" s="3"/>
      <c r="P63" s="3"/>
      <c r="Q63" s="3"/>
      <c r="R63" s="3"/>
    </row>
    <row r="64" spans="1:18" ht="17.55" customHeight="1" x14ac:dyDescent="0.3">
      <c r="A64" s="1">
        <f t="shared" si="4"/>
        <v>43702</v>
      </c>
      <c r="B64" s="2" t="s">
        <v>95</v>
      </c>
      <c r="C64" s="33">
        <v>20</v>
      </c>
      <c r="D64" s="50" t="s">
        <v>96</v>
      </c>
      <c r="E64" s="16">
        <v>6</v>
      </c>
      <c r="F64" s="16">
        <v>0</v>
      </c>
      <c r="G64" s="16">
        <v>0</v>
      </c>
      <c r="H64" s="83">
        <f t="shared" si="11"/>
        <v>6</v>
      </c>
      <c r="I64" s="105">
        <f>H64+'24.08'!I64</f>
        <v>799</v>
      </c>
      <c r="J64" s="16"/>
      <c r="K64" s="16"/>
      <c r="L64" s="16">
        <v>0</v>
      </c>
      <c r="M64" s="17">
        <f t="shared" si="12"/>
        <v>757</v>
      </c>
      <c r="N64" s="86">
        <v>42</v>
      </c>
      <c r="O64" s="3"/>
      <c r="P64" s="3"/>
      <c r="Q64" s="3"/>
      <c r="R64" s="3"/>
    </row>
    <row r="65" spans="1:18" ht="17.55" customHeight="1" x14ac:dyDescent="0.3">
      <c r="A65" s="1">
        <f t="shared" si="4"/>
        <v>43702</v>
      </c>
      <c r="B65" s="2" t="s">
        <v>97</v>
      </c>
      <c r="C65" s="33">
        <v>21</v>
      </c>
      <c r="D65" s="50" t="s">
        <v>98</v>
      </c>
      <c r="E65" s="16">
        <v>6</v>
      </c>
      <c r="F65" s="16">
        <v>0</v>
      </c>
      <c r="G65" s="16">
        <v>0</v>
      </c>
      <c r="H65" s="83">
        <f t="shared" si="11"/>
        <v>6</v>
      </c>
      <c r="I65" s="105">
        <f>H65+'24.08'!I65</f>
        <v>412</v>
      </c>
      <c r="J65" s="16">
        <v>3</v>
      </c>
      <c r="K65" s="16">
        <v>3</v>
      </c>
      <c r="L65" s="16">
        <v>3</v>
      </c>
      <c r="M65" s="17">
        <f t="shared" si="12"/>
        <v>379</v>
      </c>
      <c r="N65" s="86">
        <v>30</v>
      </c>
      <c r="O65" s="3"/>
      <c r="P65" s="3"/>
      <c r="Q65" s="3"/>
      <c r="R65" s="3"/>
    </row>
    <row r="66" spans="1:18" ht="17.55" customHeight="1" x14ac:dyDescent="0.3">
      <c r="A66" s="1">
        <f t="shared" si="4"/>
        <v>43702</v>
      </c>
      <c r="B66" s="2" t="s">
        <v>99</v>
      </c>
      <c r="C66" s="33">
        <v>22</v>
      </c>
      <c r="D66" s="50" t="s">
        <v>100</v>
      </c>
      <c r="E66" s="16">
        <v>0</v>
      </c>
      <c r="F66" s="16">
        <v>0</v>
      </c>
      <c r="G66" s="16">
        <v>0</v>
      </c>
      <c r="H66" s="83">
        <f t="shared" si="11"/>
        <v>0</v>
      </c>
      <c r="I66" s="105">
        <f>H66+'24.08'!I66</f>
        <v>297</v>
      </c>
      <c r="J66" s="16">
        <v>6</v>
      </c>
      <c r="K66" s="16">
        <v>4</v>
      </c>
      <c r="L66" s="16">
        <v>3</v>
      </c>
      <c r="M66" s="17">
        <f t="shared" si="12"/>
        <v>288</v>
      </c>
      <c r="N66" s="86">
        <v>3</v>
      </c>
      <c r="O66" s="3"/>
      <c r="P66" s="3"/>
      <c r="Q66" s="3"/>
      <c r="R66" s="3"/>
    </row>
    <row r="67" spans="1:18" ht="17.55" customHeight="1" x14ac:dyDescent="0.3">
      <c r="A67" s="1">
        <f t="shared" si="4"/>
        <v>43702</v>
      </c>
      <c r="B67" s="2" t="s">
        <v>101</v>
      </c>
      <c r="C67" s="33">
        <v>23</v>
      </c>
      <c r="D67" s="50" t="s">
        <v>102</v>
      </c>
      <c r="E67" s="16">
        <v>9</v>
      </c>
      <c r="F67" s="16">
        <v>0</v>
      </c>
      <c r="G67" s="16">
        <v>0</v>
      </c>
      <c r="H67" s="83">
        <f t="shared" si="11"/>
        <v>9</v>
      </c>
      <c r="I67" s="105">
        <f>H67+'24.08'!I67</f>
        <v>559</v>
      </c>
      <c r="J67" s="16">
        <v>4</v>
      </c>
      <c r="K67" s="16">
        <v>3</v>
      </c>
      <c r="L67" s="16">
        <v>3</v>
      </c>
      <c r="M67" s="17">
        <f t="shared" si="12"/>
        <v>515</v>
      </c>
      <c r="N67" s="86">
        <v>40</v>
      </c>
      <c r="O67" s="3"/>
      <c r="P67" s="3"/>
      <c r="Q67" s="3"/>
      <c r="R67" s="3"/>
    </row>
    <row r="68" spans="1:18" ht="17.55" customHeight="1" x14ac:dyDescent="0.3">
      <c r="A68" s="1">
        <f t="shared" si="4"/>
        <v>43702</v>
      </c>
      <c r="B68" s="2" t="s">
        <v>103</v>
      </c>
      <c r="C68" s="33">
        <v>24</v>
      </c>
      <c r="D68" s="50" t="s">
        <v>104</v>
      </c>
      <c r="E68" s="16">
        <v>5</v>
      </c>
      <c r="F68" s="16">
        <v>0</v>
      </c>
      <c r="G68" s="16">
        <v>0</v>
      </c>
      <c r="H68" s="83">
        <f t="shared" si="11"/>
        <v>5</v>
      </c>
      <c r="I68" s="105">
        <f>H68+'24.08'!I68</f>
        <v>327</v>
      </c>
      <c r="J68" s="16">
        <v>2</v>
      </c>
      <c r="K68" s="16">
        <v>2</v>
      </c>
      <c r="L68" s="16">
        <v>0</v>
      </c>
      <c r="M68" s="17">
        <f t="shared" si="12"/>
        <v>308</v>
      </c>
      <c r="N68" s="86">
        <v>17</v>
      </c>
      <c r="O68" s="3"/>
      <c r="P68" s="3"/>
      <c r="Q68" s="3"/>
      <c r="R68" s="3"/>
    </row>
    <row r="69" spans="1:18" ht="17.55" customHeight="1" x14ac:dyDescent="0.3">
      <c r="A69" s="1">
        <f t="shared" si="4"/>
        <v>43702</v>
      </c>
      <c r="B69" s="2" t="s">
        <v>105</v>
      </c>
      <c r="C69" s="33">
        <v>25</v>
      </c>
      <c r="D69" s="50" t="s">
        <v>106</v>
      </c>
      <c r="E69" s="16">
        <v>12</v>
      </c>
      <c r="F69" s="16">
        <v>0</v>
      </c>
      <c r="G69" s="16">
        <v>0</v>
      </c>
      <c r="H69" s="83">
        <f t="shared" si="11"/>
        <v>12</v>
      </c>
      <c r="I69" s="105">
        <f>H69+'24.08'!I69</f>
        <v>607</v>
      </c>
      <c r="J69" s="16">
        <v>2</v>
      </c>
      <c r="K69" s="16">
        <v>1</v>
      </c>
      <c r="L69" s="16">
        <v>0</v>
      </c>
      <c r="M69" s="17">
        <f t="shared" si="12"/>
        <v>551</v>
      </c>
      <c r="N69" s="86">
        <v>54</v>
      </c>
      <c r="O69" s="3"/>
      <c r="P69" s="3"/>
      <c r="Q69" s="3"/>
      <c r="R69" s="3"/>
    </row>
    <row r="70" spans="1:18" ht="17.55" customHeight="1" x14ac:dyDescent="0.3">
      <c r="A70" s="1">
        <f t="shared" si="4"/>
        <v>43702</v>
      </c>
      <c r="B70" s="2" t="s">
        <v>107</v>
      </c>
      <c r="C70" s="33">
        <v>26</v>
      </c>
      <c r="D70" s="50" t="s">
        <v>108</v>
      </c>
      <c r="E70" s="16">
        <v>9</v>
      </c>
      <c r="F70" s="16">
        <v>0</v>
      </c>
      <c r="G70" s="16">
        <v>0</v>
      </c>
      <c r="H70" s="83">
        <f t="shared" si="11"/>
        <v>9</v>
      </c>
      <c r="I70" s="105">
        <f>H70+'24.08'!I70</f>
        <v>628</v>
      </c>
      <c r="J70" s="16">
        <v>2</v>
      </c>
      <c r="K70" s="16">
        <v>2</v>
      </c>
      <c r="L70" s="16">
        <v>0</v>
      </c>
      <c r="M70" s="17">
        <f t="shared" si="12"/>
        <v>588</v>
      </c>
      <c r="N70" s="86">
        <v>38</v>
      </c>
      <c r="O70" s="3"/>
      <c r="P70" s="3"/>
      <c r="Q70" s="3"/>
      <c r="R70" s="3"/>
    </row>
    <row r="71" spans="1:18" ht="17.55" customHeight="1" x14ac:dyDescent="0.3">
      <c r="A71" s="1">
        <f t="shared" si="4"/>
        <v>43702</v>
      </c>
      <c r="B71" s="2" t="s">
        <v>109</v>
      </c>
      <c r="C71" s="33">
        <v>27</v>
      </c>
      <c r="D71" s="50" t="s">
        <v>110</v>
      </c>
      <c r="E71" s="16">
        <v>5</v>
      </c>
      <c r="F71" s="16">
        <v>0</v>
      </c>
      <c r="G71" s="16">
        <v>0</v>
      </c>
      <c r="H71" s="83">
        <f t="shared" si="11"/>
        <v>5</v>
      </c>
      <c r="I71" s="105">
        <f>H71+'24.08'!I71</f>
        <v>668</v>
      </c>
      <c r="J71" s="16"/>
      <c r="K71" s="16"/>
      <c r="L71" s="16">
        <v>0</v>
      </c>
      <c r="M71" s="17">
        <f t="shared" si="12"/>
        <v>648</v>
      </c>
      <c r="N71" s="86">
        <v>20</v>
      </c>
      <c r="O71" s="3"/>
      <c r="P71" s="3"/>
      <c r="Q71" s="3"/>
      <c r="R71" s="3"/>
    </row>
    <row r="72" spans="1:18" ht="17.55" customHeight="1" x14ac:dyDescent="0.3">
      <c r="A72" s="1">
        <f t="shared" si="4"/>
        <v>43702</v>
      </c>
      <c r="B72" s="2" t="s">
        <v>111</v>
      </c>
      <c r="C72" s="33">
        <v>28</v>
      </c>
      <c r="D72" s="50" t="s">
        <v>112</v>
      </c>
      <c r="E72" s="16">
        <v>4</v>
      </c>
      <c r="F72" s="16">
        <v>0</v>
      </c>
      <c r="G72" s="16">
        <v>0</v>
      </c>
      <c r="H72" s="83">
        <f t="shared" si="11"/>
        <v>4</v>
      </c>
      <c r="I72" s="105">
        <f>H72+'24.08'!I72</f>
        <v>222</v>
      </c>
      <c r="J72" s="16"/>
      <c r="K72" s="16"/>
      <c r="L72" s="16">
        <v>0</v>
      </c>
      <c r="M72" s="17">
        <f t="shared" si="12"/>
        <v>209</v>
      </c>
      <c r="N72" s="86">
        <v>13</v>
      </c>
      <c r="O72" s="3"/>
      <c r="P72" s="3"/>
      <c r="Q72" s="3"/>
      <c r="R72" s="3"/>
    </row>
    <row r="73" spans="1:18" ht="17.55" customHeight="1" x14ac:dyDescent="0.3">
      <c r="A73" s="1">
        <f t="shared" si="4"/>
        <v>43702</v>
      </c>
      <c r="B73" s="2" t="s">
        <v>113</v>
      </c>
      <c r="C73" s="33">
        <v>29</v>
      </c>
      <c r="D73" s="50" t="s">
        <v>114</v>
      </c>
      <c r="E73" s="16">
        <v>3</v>
      </c>
      <c r="F73" s="16">
        <v>0</v>
      </c>
      <c r="G73" s="16">
        <v>0</v>
      </c>
      <c r="H73" s="83">
        <f t="shared" si="11"/>
        <v>3</v>
      </c>
      <c r="I73" s="105">
        <f>H73+'24.08'!I73</f>
        <v>337</v>
      </c>
      <c r="J73" s="16">
        <v>3</v>
      </c>
      <c r="K73" s="16">
        <v>1</v>
      </c>
      <c r="L73" s="16">
        <v>1</v>
      </c>
      <c r="M73" s="17">
        <f t="shared" si="12"/>
        <v>308</v>
      </c>
      <c r="N73" s="86">
        <v>26</v>
      </c>
      <c r="O73" s="3"/>
      <c r="P73" s="3"/>
      <c r="Q73" s="3"/>
      <c r="R73" s="3"/>
    </row>
    <row r="74" spans="1:18" ht="17.55" customHeight="1" x14ac:dyDescent="0.3">
      <c r="A74" s="1">
        <f t="shared" si="4"/>
        <v>43702</v>
      </c>
      <c r="B74" s="2" t="s">
        <v>123</v>
      </c>
      <c r="C74" s="53">
        <v>30</v>
      </c>
      <c r="D74" s="54" t="s">
        <v>124</v>
      </c>
      <c r="E74" s="18">
        <v>0</v>
      </c>
      <c r="F74" s="18">
        <v>0</v>
      </c>
      <c r="G74" s="18">
        <v>0</v>
      </c>
      <c r="H74" s="84">
        <f t="shared" si="11"/>
        <v>0</v>
      </c>
      <c r="I74" s="106">
        <f>H74+'24.08'!I74</f>
        <v>7</v>
      </c>
      <c r="J74" s="18">
        <v>7</v>
      </c>
      <c r="K74" s="18">
        <v>2</v>
      </c>
      <c r="L74" s="18">
        <v>1</v>
      </c>
      <c r="M74" s="19">
        <f t="shared" si="12"/>
        <v>0</v>
      </c>
      <c r="N74" s="87">
        <v>0</v>
      </c>
      <c r="O74" s="3"/>
      <c r="P74" s="3"/>
      <c r="Q74" s="3"/>
      <c r="R74" s="3"/>
    </row>
    <row r="75" spans="1:18" ht="22.2" customHeight="1" x14ac:dyDescent="0.3">
      <c r="A75" s="1">
        <f t="shared" si="4"/>
        <v>43702</v>
      </c>
      <c r="B75" s="2">
        <v>1</v>
      </c>
      <c r="C75" s="29"/>
      <c r="D75" s="22" t="s">
        <v>117</v>
      </c>
      <c r="E75" s="23">
        <f>SUM(E45:E74)</f>
        <v>178</v>
      </c>
      <c r="F75" s="23">
        <f t="shared" ref="F75:N75" si="13">SUM(F45:F74)</f>
        <v>0</v>
      </c>
      <c r="G75" s="23">
        <f t="shared" si="13"/>
        <v>0</v>
      </c>
      <c r="H75" s="23">
        <f t="shared" si="13"/>
        <v>178</v>
      </c>
      <c r="I75" s="23">
        <f t="shared" si="13"/>
        <v>16326</v>
      </c>
      <c r="J75" s="23">
        <f t="shared" si="13"/>
        <v>78</v>
      </c>
      <c r="K75" s="23">
        <f t="shared" si="13"/>
        <v>52</v>
      </c>
      <c r="L75" s="23">
        <f t="shared" si="13"/>
        <v>36</v>
      </c>
      <c r="M75" s="23">
        <f t="shared" si="13"/>
        <v>15174</v>
      </c>
      <c r="N75" s="23">
        <f t="shared" si="13"/>
        <v>1074</v>
      </c>
      <c r="O75" s="3"/>
      <c r="P75" s="3"/>
      <c r="Q75" s="3"/>
      <c r="R75" s="3"/>
    </row>
    <row r="76" spans="1:18" ht="17.55" customHeight="1" x14ac:dyDescent="0.3">
      <c r="A76" s="1">
        <f t="shared" si="4"/>
        <v>43702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4"/>
        <v>43702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4"/>
        <v>43702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4"/>
        <v>43702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4"/>
        <v>43702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4"/>
        <v>43702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4"/>
        <v>43702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4"/>
        <v>43702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4"/>
        <v>43702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4"/>
        <v>43702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4"/>
        <v>43702</v>
      </c>
      <c r="B86" s="2">
        <v>1</v>
      </c>
      <c r="E86" s="30"/>
    </row>
    <row r="87" spans="1:14" x14ac:dyDescent="0.3">
      <c r="A87" s="1">
        <f t="shared" si="4"/>
        <v>43702</v>
      </c>
      <c r="B87" s="2">
        <v>1</v>
      </c>
      <c r="E87" s="30"/>
    </row>
    <row r="88" spans="1:14" x14ac:dyDescent="0.3">
      <c r="A88" s="1">
        <f t="shared" si="4"/>
        <v>43702</v>
      </c>
      <c r="B88" s="2">
        <v>1</v>
      </c>
      <c r="E88" s="30"/>
    </row>
    <row r="89" spans="1:14" x14ac:dyDescent="0.3">
      <c r="A89" s="1">
        <f t="shared" ref="A89" si="14">$N$3</f>
        <v>43702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7">
    <mergeCell ref="C1:N1"/>
    <mergeCell ref="C8:N8"/>
    <mergeCell ref="C9:C10"/>
    <mergeCell ref="D9:D10"/>
    <mergeCell ref="E9:H9"/>
    <mergeCell ref="I9:M9"/>
    <mergeCell ref="N9:N10"/>
    <mergeCell ref="K79:M85"/>
    <mergeCell ref="D37:I37"/>
    <mergeCell ref="D38:I38"/>
    <mergeCell ref="C39:N41"/>
    <mergeCell ref="H42:L42"/>
    <mergeCell ref="C43:C44"/>
    <mergeCell ref="D43:D44"/>
    <mergeCell ref="E43:H43"/>
    <mergeCell ref="I43:M43"/>
    <mergeCell ref="N43:N44"/>
  </mergeCells>
  <pageMargins left="0.3" right="0.25" top="0.5" bottom="0.5" header="0.3" footer="0.3"/>
  <pageSetup paperSize="9" scale="62" fitToHeight="0" orientation="landscape" r:id="rId1"/>
  <rowBreaks count="1" manualBreakCount="1">
    <brk id="41" min="4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T93"/>
  <sheetViews>
    <sheetView view="pageBreakPreview" topLeftCell="C1" zoomScale="80" zoomScaleNormal="80" zoomScaleSheetLayoutView="80" workbookViewId="0">
      <selection activeCell="I16" sqref="I16"/>
    </sheetView>
  </sheetViews>
  <sheetFormatPr defaultColWidth="8.88671875" defaultRowHeight="19.2" x14ac:dyDescent="0.3"/>
  <cols>
    <col min="1" max="1" width="0.44140625" style="1" hidden="1" customWidth="1"/>
    <col min="2" max="2" width="0.44140625" style="2" hidden="1" customWidth="1"/>
    <col min="3" max="3" width="9" style="1" customWidth="1"/>
    <col min="4" max="4" width="49.88671875" style="1" customWidth="1"/>
    <col min="5" max="5" width="14.109375" style="1" customWidth="1"/>
    <col min="6" max="6" width="15.88671875" style="1" customWidth="1"/>
    <col min="7" max="7" width="16.33203125" style="1" customWidth="1"/>
    <col min="8" max="8" width="18" style="1" customWidth="1"/>
    <col min="9" max="9" width="19.5546875" style="1" customWidth="1"/>
    <col min="10" max="10" width="21.77734375" style="1" customWidth="1"/>
    <col min="11" max="11" width="19.6640625" style="1" customWidth="1"/>
    <col min="12" max="12" width="14.33203125" style="1" customWidth="1"/>
    <col min="13" max="13" width="20.33203125" style="43" customWidth="1"/>
    <col min="14" max="14" width="20.109375" style="1" customWidth="1"/>
    <col min="15" max="15" width="2.44140625" style="1" customWidth="1"/>
    <col min="16" max="16" width="9.109375" style="1" bestFit="1" customWidth="1"/>
    <col min="17" max="20" width="14.44140625" style="1" customWidth="1"/>
    <col min="21" max="16384" width="8.88671875" style="1"/>
  </cols>
  <sheetData>
    <row r="1" spans="1:20" ht="76.95" customHeight="1" x14ac:dyDescent="0.3">
      <c r="A1" s="1">
        <f t="shared" ref="A1:A21" si="0">$N$3</f>
        <v>43701</v>
      </c>
      <c r="B1" s="2">
        <v>1</v>
      </c>
      <c r="C1" s="314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</row>
    <row r="2" spans="1:20" ht="7.8" customHeight="1" x14ac:dyDescent="0.3">
      <c r="A2" s="1">
        <f t="shared" si="0"/>
        <v>43701</v>
      </c>
      <c r="B2" s="2">
        <v>1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41"/>
      <c r="N2" s="34"/>
    </row>
    <row r="3" spans="1:20" x14ac:dyDescent="0.3">
      <c r="A3" s="1">
        <f t="shared" si="0"/>
        <v>43701</v>
      </c>
      <c r="B3" s="2">
        <v>1</v>
      </c>
      <c r="C3" s="3" t="s">
        <v>1</v>
      </c>
      <c r="D3" s="3"/>
      <c r="E3" s="3"/>
      <c r="F3" s="3"/>
      <c r="G3" s="3"/>
      <c r="H3" s="3"/>
      <c r="I3" s="3"/>
      <c r="J3" s="3" t="s">
        <v>2</v>
      </c>
      <c r="K3" s="3"/>
      <c r="L3" s="3"/>
      <c r="M3" s="112" t="s">
        <v>3</v>
      </c>
      <c r="N3" s="5">
        <v>43701</v>
      </c>
      <c r="O3" s="3"/>
      <c r="P3" s="3"/>
      <c r="Q3" s="3"/>
      <c r="R3" s="3"/>
    </row>
    <row r="4" spans="1:20" ht="17.399999999999999" x14ac:dyDescent="0.3">
      <c r="A4" s="1">
        <f t="shared" si="0"/>
        <v>43701</v>
      </c>
      <c r="B4" s="2">
        <v>1</v>
      </c>
      <c r="C4" s="6" t="s">
        <v>4</v>
      </c>
      <c r="D4" s="3"/>
      <c r="E4" s="3"/>
      <c r="O4" s="3"/>
      <c r="P4" s="3"/>
      <c r="Q4" s="3"/>
    </row>
    <row r="5" spans="1:20" x14ac:dyDescent="0.3">
      <c r="A5" s="1">
        <f t="shared" si="0"/>
        <v>43701</v>
      </c>
      <c r="B5" s="2">
        <v>1</v>
      </c>
      <c r="C5" s="3" t="s">
        <v>5</v>
      </c>
      <c r="D5" s="3"/>
      <c r="E5" s="3"/>
      <c r="F5" s="7"/>
      <c r="G5" s="7"/>
      <c r="H5" s="8"/>
      <c r="I5" s="7"/>
      <c r="J5" s="7"/>
      <c r="K5" s="7"/>
      <c r="L5" s="8"/>
      <c r="M5" s="9"/>
      <c r="N5" s="10" t="s">
        <v>6</v>
      </c>
      <c r="O5" s="3"/>
      <c r="P5" s="3"/>
      <c r="Q5" s="3"/>
      <c r="R5" s="3"/>
    </row>
    <row r="6" spans="1:20" ht="7.8" customHeight="1" x14ac:dyDescent="0.3">
      <c r="A6" s="1">
        <f t="shared" si="0"/>
        <v>43701</v>
      </c>
      <c r="B6" s="2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4"/>
      <c r="O6" s="3"/>
      <c r="P6" s="3"/>
      <c r="Q6" s="3"/>
      <c r="R6" s="3"/>
    </row>
    <row r="7" spans="1:20" ht="7.8" customHeight="1" x14ac:dyDescent="0.3">
      <c r="A7" s="1">
        <f t="shared" si="0"/>
        <v>43701</v>
      </c>
      <c r="B7" s="2">
        <v>1</v>
      </c>
      <c r="C7" s="3"/>
      <c r="D7" s="3"/>
      <c r="E7" s="3"/>
      <c r="F7" s="3"/>
      <c r="G7" s="3"/>
      <c r="H7" s="3"/>
      <c r="I7" s="3"/>
      <c r="J7" s="3"/>
      <c r="K7" s="3"/>
      <c r="L7" s="3"/>
      <c r="M7" s="42"/>
      <c r="N7" s="11"/>
      <c r="O7" s="3"/>
      <c r="P7" s="3"/>
      <c r="S7" s="3"/>
    </row>
    <row r="8" spans="1:20" x14ac:dyDescent="0.3">
      <c r="A8" s="1">
        <f t="shared" si="0"/>
        <v>43701</v>
      </c>
      <c r="B8" s="2">
        <v>1</v>
      </c>
      <c r="C8" s="315" t="s">
        <v>147</v>
      </c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"/>
      <c r="P8" s="3"/>
      <c r="Q8" s="3"/>
      <c r="R8" s="3"/>
    </row>
    <row r="9" spans="1:20" ht="19.5" customHeight="1" x14ac:dyDescent="0.3">
      <c r="A9" s="1">
        <f t="shared" si="0"/>
        <v>43701</v>
      </c>
      <c r="B9" s="2">
        <v>1</v>
      </c>
      <c r="C9" s="316" t="s">
        <v>7</v>
      </c>
      <c r="D9" s="318" t="s">
        <v>127</v>
      </c>
      <c r="E9" s="313" t="str">
        <f>"24 N›Uvq bZzb fwZ© ‡W½y I m‡›`nRbK †W½y †ivMxi msL¨v = "&amp;H36</f>
        <v>24 N›Uvq bZzb fwZ© ‡W½y I m‡›`nRbK †W½y †ivMxi msL¨v = 1179</v>
      </c>
      <c r="F9" s="313"/>
      <c r="G9" s="313"/>
      <c r="H9" s="313"/>
      <c r="I9" s="313" t="s">
        <v>148</v>
      </c>
      <c r="J9" s="313"/>
      <c r="K9" s="313"/>
      <c r="L9" s="313"/>
      <c r="M9" s="313"/>
      <c r="N9" s="309" t="str">
        <f>"eZ©gv‡b fwZ© †ivMx
 = "&amp;N36</f>
        <v>eZ©gv‡b fwZ© †ivMx
 = 6289</v>
      </c>
      <c r="O9" s="3"/>
      <c r="P9" s="3"/>
      <c r="Q9" s="40" t="str">
        <f>"24 N›Uvq ?? msL¨v = "&amp;H36</f>
        <v>24 N›Uvq ?? msL¨v = 1179</v>
      </c>
    </row>
    <row r="10" spans="1:20" ht="57.6" x14ac:dyDescent="0.3">
      <c r="A10" s="1">
        <f t="shared" si="0"/>
        <v>43701</v>
      </c>
      <c r="B10" s="2">
        <v>1</v>
      </c>
      <c r="C10" s="317"/>
      <c r="D10" s="319"/>
      <c r="E10" s="65" t="s">
        <v>135</v>
      </c>
      <c r="F10" s="65" t="s">
        <v>143</v>
      </c>
      <c r="G10" s="65" t="s">
        <v>137</v>
      </c>
      <c r="H10" s="66" t="s">
        <v>142</v>
      </c>
      <c r="I10" s="65" t="str">
        <f>"me©‡gvU fwZ©
= "&amp;I36</f>
        <v>me©‡gvU fwZ©
= 62215</v>
      </c>
      <c r="J10" s="65" t="str">
        <f>" †W½y m‡›`‡n ch©v‡jvPbvi Rb¨ †cÖwiZ g„„Zz¨ = "&amp;J36</f>
        <v xml:space="preserve"> †W½y m‡›`‡n ch©v‡jvPbvi Rb¨ †cÖwiZ g„„Zz¨ = 169</v>
      </c>
      <c r="K10" s="65" t="str">
        <f>"ch©v‡jvPbv m¤úbœK…Z g„„Zz¨ = "&amp;K36</f>
        <v>ch©v‡jvPbv m¤úbœK…Z g„„Zz¨ = 80</v>
      </c>
      <c r="L10" s="65" t="str">
        <f>"wbwðZ g„„Zz¨ 
= "&amp;L36</f>
        <v>wbwðZ g„„Zz¨ 
= 47</v>
      </c>
      <c r="M10" s="65" t="str">
        <f>"QvocÎ cÖvß †ivMx
 = "&amp;M36</f>
        <v>QvocÎ cÖvß †ivMx
 = 55757</v>
      </c>
      <c r="N10" s="310"/>
      <c r="O10" s="3"/>
      <c r="P10" s="3"/>
      <c r="Q10" s="36" t="s">
        <v>138</v>
      </c>
      <c r="R10" s="36" t="s">
        <v>139</v>
      </c>
      <c r="S10" s="36" t="s">
        <v>140</v>
      </c>
      <c r="T10" s="35" t="s">
        <v>8</v>
      </c>
    </row>
    <row r="11" spans="1:20" x14ac:dyDescent="0.3">
      <c r="A11" s="1">
        <f t="shared" si="0"/>
        <v>43701</v>
      </c>
      <c r="B11" s="2" t="s">
        <v>9</v>
      </c>
      <c r="C11" s="12">
        <v>1</v>
      </c>
      <c r="D11" s="57" t="s">
        <v>10</v>
      </c>
      <c r="E11" s="13">
        <v>85</v>
      </c>
      <c r="F11" s="13"/>
      <c r="G11" s="13"/>
      <c r="H11" s="58">
        <f>SUM(E11:G11)</f>
        <v>85</v>
      </c>
      <c r="I11" s="13">
        <v>5700</v>
      </c>
      <c r="J11" s="13">
        <v>23</v>
      </c>
      <c r="K11" s="13">
        <v>8</v>
      </c>
      <c r="L11" s="49">
        <v>3</v>
      </c>
      <c r="M11" s="58">
        <f t="shared" ref="M11:M23" si="1">I11-N11-J11</f>
        <v>5114</v>
      </c>
      <c r="N11" s="46">
        <v>563</v>
      </c>
      <c r="O11" s="3"/>
      <c r="P11" s="3"/>
      <c r="Q11" s="3"/>
      <c r="R11" s="3"/>
    </row>
    <row r="12" spans="1:20" x14ac:dyDescent="0.3">
      <c r="A12" s="1">
        <f t="shared" si="0"/>
        <v>43701</v>
      </c>
      <c r="B12" s="2" t="s">
        <v>11</v>
      </c>
      <c r="C12" s="15">
        <v>2</v>
      </c>
      <c r="D12" s="59" t="s">
        <v>144</v>
      </c>
      <c r="E12" s="16">
        <v>54</v>
      </c>
      <c r="F12" s="16"/>
      <c r="G12" s="16"/>
      <c r="H12" s="60">
        <f t="shared" ref="H12:H23" si="2">SUM(E12:G12)</f>
        <v>54</v>
      </c>
      <c r="I12" s="16">
        <v>2974</v>
      </c>
      <c r="J12" s="16">
        <v>1</v>
      </c>
      <c r="K12" s="16">
        <v>0</v>
      </c>
      <c r="L12" s="51">
        <v>0</v>
      </c>
      <c r="M12" s="60">
        <f t="shared" si="1"/>
        <v>2584</v>
      </c>
      <c r="N12" s="47">
        <v>389</v>
      </c>
      <c r="O12" s="3"/>
      <c r="P12" s="3"/>
      <c r="Q12" s="3"/>
      <c r="R12" s="3"/>
    </row>
    <row r="13" spans="1:20" x14ac:dyDescent="0.3">
      <c r="A13" s="1">
        <f t="shared" si="0"/>
        <v>43701</v>
      </c>
      <c r="B13" s="2" t="s">
        <v>12</v>
      </c>
      <c r="C13" s="15">
        <v>3</v>
      </c>
      <c r="D13" s="59" t="s">
        <v>13</v>
      </c>
      <c r="E13" s="16">
        <v>14</v>
      </c>
      <c r="F13" s="16"/>
      <c r="G13" s="16"/>
      <c r="H13" s="60">
        <f t="shared" si="2"/>
        <v>14</v>
      </c>
      <c r="I13" s="16">
        <v>1068</v>
      </c>
      <c r="J13" s="16">
        <v>10</v>
      </c>
      <c r="K13" s="16">
        <v>4</v>
      </c>
      <c r="L13" s="51">
        <v>4</v>
      </c>
      <c r="M13" s="60">
        <f t="shared" si="1"/>
        <v>947</v>
      </c>
      <c r="N13" s="47">
        <v>111</v>
      </c>
      <c r="O13" s="3"/>
      <c r="Q13" s="3"/>
      <c r="R13" s="3"/>
    </row>
    <row r="14" spans="1:20" x14ac:dyDescent="0.3">
      <c r="A14" s="1">
        <f t="shared" si="0"/>
        <v>43701</v>
      </c>
      <c r="B14" s="2" t="s">
        <v>14</v>
      </c>
      <c r="C14" s="15">
        <v>4</v>
      </c>
      <c r="D14" s="59" t="s">
        <v>145</v>
      </c>
      <c r="E14" s="16">
        <v>48</v>
      </c>
      <c r="F14" s="16"/>
      <c r="G14" s="16"/>
      <c r="H14" s="60">
        <f t="shared" si="2"/>
        <v>48</v>
      </c>
      <c r="I14" s="16">
        <v>2537</v>
      </c>
      <c r="J14" s="16">
        <v>5</v>
      </c>
      <c r="K14" s="16">
        <v>3</v>
      </c>
      <c r="L14" s="51">
        <v>0</v>
      </c>
      <c r="M14" s="60">
        <f t="shared" si="1"/>
        <v>2190</v>
      </c>
      <c r="N14" s="47">
        <v>342</v>
      </c>
      <c r="O14" s="3"/>
      <c r="P14" s="3"/>
      <c r="Q14" s="3"/>
      <c r="R14" s="3"/>
    </row>
    <row r="15" spans="1:20" ht="17.399999999999999" x14ac:dyDescent="0.3">
      <c r="A15" s="1">
        <f t="shared" si="0"/>
        <v>43701</v>
      </c>
      <c r="B15" s="2" t="s">
        <v>19</v>
      </c>
      <c r="C15" s="15">
        <v>5</v>
      </c>
      <c r="D15" s="59" t="s">
        <v>20</v>
      </c>
      <c r="E15" s="16">
        <v>24</v>
      </c>
      <c r="F15" s="16"/>
      <c r="G15" s="16"/>
      <c r="H15" s="60">
        <f t="shared" si="2"/>
        <v>24</v>
      </c>
      <c r="I15" s="16">
        <v>986</v>
      </c>
      <c r="J15" s="16">
        <v>3</v>
      </c>
      <c r="K15" s="16">
        <v>0</v>
      </c>
      <c r="L15" s="51">
        <v>0</v>
      </c>
      <c r="M15" s="60">
        <f t="shared" si="1"/>
        <v>826</v>
      </c>
      <c r="N15" s="47">
        <v>157</v>
      </c>
      <c r="O15" s="3"/>
      <c r="P15" s="3"/>
      <c r="Q15" s="3"/>
      <c r="R15" s="3"/>
    </row>
    <row r="16" spans="1:20" ht="17.399999999999999" x14ac:dyDescent="0.3">
      <c r="A16" s="1">
        <f t="shared" si="0"/>
        <v>43701</v>
      </c>
      <c r="B16" s="2" t="s">
        <v>21</v>
      </c>
      <c r="C16" s="15">
        <v>6</v>
      </c>
      <c r="D16" s="61" t="s">
        <v>22</v>
      </c>
      <c r="E16" s="16">
        <v>12</v>
      </c>
      <c r="F16" s="16"/>
      <c r="G16" s="16"/>
      <c r="H16" s="60">
        <f t="shared" si="2"/>
        <v>12</v>
      </c>
      <c r="I16" s="16">
        <v>858</v>
      </c>
      <c r="J16" s="16"/>
      <c r="K16" s="16"/>
      <c r="L16" s="51">
        <v>0</v>
      </c>
      <c r="M16" s="60">
        <f t="shared" si="1"/>
        <v>786</v>
      </c>
      <c r="N16" s="47">
        <v>72</v>
      </c>
      <c r="O16" s="3"/>
      <c r="P16" s="3"/>
      <c r="Q16" s="3"/>
      <c r="R16" s="3"/>
    </row>
    <row r="17" spans="1:18" x14ac:dyDescent="0.3">
      <c r="A17" s="1">
        <f t="shared" si="0"/>
        <v>43701</v>
      </c>
      <c r="B17" s="2" t="s">
        <v>23</v>
      </c>
      <c r="C17" s="15">
        <v>7</v>
      </c>
      <c r="D17" s="61" t="s">
        <v>24</v>
      </c>
      <c r="E17" s="16">
        <v>65</v>
      </c>
      <c r="F17" s="16"/>
      <c r="G17" s="16"/>
      <c r="H17" s="60">
        <f t="shared" si="2"/>
        <v>65</v>
      </c>
      <c r="I17" s="16">
        <v>2737</v>
      </c>
      <c r="J17" s="16">
        <v>15</v>
      </c>
      <c r="K17" s="16">
        <v>3</v>
      </c>
      <c r="L17" s="51">
        <v>1</v>
      </c>
      <c r="M17" s="60">
        <f t="shared" si="1"/>
        <v>2386</v>
      </c>
      <c r="N17" s="47">
        <v>336</v>
      </c>
      <c r="O17" s="3"/>
      <c r="P17" s="3"/>
      <c r="Q17" s="3"/>
      <c r="R17" s="3"/>
    </row>
    <row r="18" spans="1:18" ht="17.399999999999999" x14ac:dyDescent="0.3">
      <c r="A18" s="1">
        <f t="shared" si="0"/>
        <v>43701</v>
      </c>
      <c r="B18" s="2" t="s">
        <v>25</v>
      </c>
      <c r="C18" s="15">
        <v>8</v>
      </c>
      <c r="D18" s="61" t="s">
        <v>26</v>
      </c>
      <c r="E18" s="16">
        <v>4</v>
      </c>
      <c r="F18" s="16"/>
      <c r="G18" s="16"/>
      <c r="H18" s="60">
        <f t="shared" si="2"/>
        <v>4</v>
      </c>
      <c r="I18" s="16">
        <v>321</v>
      </c>
      <c r="J18" s="16"/>
      <c r="K18" s="16"/>
      <c r="L18" s="51">
        <v>0</v>
      </c>
      <c r="M18" s="60">
        <f t="shared" si="1"/>
        <v>304</v>
      </c>
      <c r="N18" s="47">
        <v>17</v>
      </c>
      <c r="O18" s="3"/>
      <c r="P18" s="3"/>
      <c r="Q18" s="3"/>
      <c r="R18" s="3"/>
    </row>
    <row r="19" spans="1:18" x14ac:dyDescent="0.3">
      <c r="A19" s="1">
        <f t="shared" si="0"/>
        <v>43701</v>
      </c>
      <c r="B19" s="2" t="s">
        <v>27</v>
      </c>
      <c r="C19" s="15">
        <v>9</v>
      </c>
      <c r="D19" s="61" t="s">
        <v>28</v>
      </c>
      <c r="E19" s="16">
        <v>26</v>
      </c>
      <c r="F19" s="16"/>
      <c r="G19" s="16"/>
      <c r="H19" s="60">
        <f t="shared" si="2"/>
        <v>26</v>
      </c>
      <c r="I19" s="16">
        <v>1366</v>
      </c>
      <c r="J19" s="16"/>
      <c r="K19" s="16"/>
      <c r="L19" s="51">
        <v>0</v>
      </c>
      <c r="M19" s="60">
        <f t="shared" si="1"/>
        <v>1211</v>
      </c>
      <c r="N19" s="47">
        <v>155</v>
      </c>
      <c r="O19" s="3"/>
      <c r="P19" s="3"/>
      <c r="Q19" s="3"/>
      <c r="R19" s="3"/>
    </row>
    <row r="20" spans="1:18" x14ac:dyDescent="0.3">
      <c r="A20" s="1">
        <f t="shared" si="0"/>
        <v>43701</v>
      </c>
      <c r="B20" s="2" t="s">
        <v>29</v>
      </c>
      <c r="C20" s="15">
        <v>10</v>
      </c>
      <c r="D20" s="59" t="s">
        <v>30</v>
      </c>
      <c r="E20" s="16">
        <v>30</v>
      </c>
      <c r="F20" s="16"/>
      <c r="G20" s="16"/>
      <c r="H20" s="60">
        <f t="shared" si="2"/>
        <v>30</v>
      </c>
      <c r="I20" s="16">
        <v>2083</v>
      </c>
      <c r="J20" s="16">
        <v>2</v>
      </c>
      <c r="K20" s="16">
        <v>1</v>
      </c>
      <c r="L20" s="51">
        <v>1</v>
      </c>
      <c r="M20" s="60">
        <f t="shared" si="1"/>
        <v>1807</v>
      </c>
      <c r="N20" s="47">
        <v>274</v>
      </c>
      <c r="O20" s="3"/>
      <c r="P20" s="3"/>
      <c r="Q20" s="3"/>
      <c r="R20" s="3"/>
    </row>
    <row r="21" spans="1:18" ht="22.2" customHeight="1" x14ac:dyDescent="0.3">
      <c r="A21" s="1">
        <f t="shared" si="0"/>
        <v>43701</v>
      </c>
      <c r="B21" s="2" t="s">
        <v>115</v>
      </c>
      <c r="C21" s="15">
        <v>11</v>
      </c>
      <c r="D21" s="50" t="s">
        <v>116</v>
      </c>
      <c r="E21" s="16">
        <v>2</v>
      </c>
      <c r="F21" s="16"/>
      <c r="G21" s="16"/>
      <c r="H21" s="62">
        <f t="shared" si="2"/>
        <v>2</v>
      </c>
      <c r="I21" s="16">
        <v>190</v>
      </c>
      <c r="J21" s="16"/>
      <c r="K21" s="16"/>
      <c r="L21" s="51"/>
      <c r="M21" s="60">
        <f t="shared" si="1"/>
        <v>180</v>
      </c>
      <c r="N21" s="47">
        <v>10</v>
      </c>
      <c r="O21" s="3"/>
      <c r="P21" s="3"/>
      <c r="Q21" s="3"/>
      <c r="R21" s="3"/>
    </row>
    <row r="22" spans="1:18" ht="18.600000000000001" customHeight="1" x14ac:dyDescent="0.3">
      <c r="C22" s="15">
        <v>12</v>
      </c>
      <c r="D22" s="50" t="s">
        <v>134</v>
      </c>
      <c r="E22" s="16">
        <v>4</v>
      </c>
      <c r="F22" s="16"/>
      <c r="G22" s="16"/>
      <c r="H22" s="62">
        <f t="shared" si="2"/>
        <v>4</v>
      </c>
      <c r="I22" s="16">
        <v>44</v>
      </c>
      <c r="J22" s="16"/>
      <c r="K22" s="16"/>
      <c r="L22" s="51"/>
      <c r="M22" s="60">
        <f t="shared" si="1"/>
        <v>24</v>
      </c>
      <c r="N22" s="47">
        <v>20</v>
      </c>
      <c r="O22" s="3"/>
      <c r="P22" s="3"/>
      <c r="Q22" s="3"/>
      <c r="R22" s="3"/>
    </row>
    <row r="23" spans="1:18" ht="17.399999999999999" hidden="1" x14ac:dyDescent="0.3">
      <c r="A23" s="1">
        <f>$N$3</f>
        <v>43701</v>
      </c>
      <c r="B23" s="2" t="s">
        <v>128</v>
      </c>
      <c r="C23" s="15">
        <v>13</v>
      </c>
      <c r="D23" s="59" t="s">
        <v>129</v>
      </c>
      <c r="E23" s="16"/>
      <c r="F23" s="16"/>
      <c r="G23" s="16"/>
      <c r="H23" s="60">
        <f t="shared" si="2"/>
        <v>0</v>
      </c>
      <c r="I23" s="16"/>
      <c r="J23" s="16"/>
      <c r="K23" s="16"/>
      <c r="L23" s="60"/>
      <c r="M23" s="60">
        <f t="shared" si="1"/>
        <v>0</v>
      </c>
      <c r="N23" s="47"/>
      <c r="O23" s="3"/>
      <c r="P23" s="3"/>
      <c r="Q23" s="3"/>
      <c r="R23" s="3"/>
    </row>
    <row r="24" spans="1:18" x14ac:dyDescent="0.3">
      <c r="C24" s="107"/>
      <c r="D24" s="91" t="s">
        <v>141</v>
      </c>
      <c r="E24" s="108">
        <f>SUM(E11:E23)</f>
        <v>368</v>
      </c>
      <c r="F24" s="108">
        <f t="shared" ref="F24:N24" si="3">SUM(F11:F23)</f>
        <v>0</v>
      </c>
      <c r="G24" s="108">
        <f t="shared" si="3"/>
        <v>0</v>
      </c>
      <c r="H24" s="92">
        <f t="shared" si="3"/>
        <v>368</v>
      </c>
      <c r="I24" s="108">
        <f t="shared" si="3"/>
        <v>20864</v>
      </c>
      <c r="J24" s="108">
        <f t="shared" si="3"/>
        <v>59</v>
      </c>
      <c r="K24" s="108">
        <f t="shared" si="3"/>
        <v>19</v>
      </c>
      <c r="L24" s="92">
        <f t="shared" si="3"/>
        <v>9</v>
      </c>
      <c r="M24" s="92">
        <f t="shared" si="3"/>
        <v>18359</v>
      </c>
      <c r="N24" s="95">
        <f t="shared" si="3"/>
        <v>2446</v>
      </c>
      <c r="O24" s="3"/>
      <c r="P24" s="3"/>
      <c r="Q24" s="3"/>
      <c r="R24" s="3"/>
    </row>
    <row r="25" spans="1:18" x14ac:dyDescent="0.3">
      <c r="A25" s="1">
        <f t="shared" ref="A25:A56" si="4">$N$3</f>
        <v>43701</v>
      </c>
      <c r="B25" s="2">
        <v>1</v>
      </c>
      <c r="C25" s="109"/>
      <c r="D25" s="79" t="s">
        <v>119</v>
      </c>
      <c r="E25" s="97">
        <f>E75</f>
        <v>201</v>
      </c>
      <c r="F25" s="98">
        <f t="shared" ref="F25:N25" si="5">F75</f>
        <v>1</v>
      </c>
      <c r="G25" s="98">
        <f t="shared" si="5"/>
        <v>0</v>
      </c>
      <c r="H25" s="100">
        <f t="shared" si="5"/>
        <v>202</v>
      </c>
      <c r="I25" s="97">
        <f t="shared" si="5"/>
        <v>16148</v>
      </c>
      <c r="J25" s="98">
        <f t="shared" si="5"/>
        <v>78</v>
      </c>
      <c r="K25" s="98">
        <f t="shared" si="5"/>
        <v>52</v>
      </c>
      <c r="L25" s="100">
        <f t="shared" si="5"/>
        <v>36</v>
      </c>
      <c r="M25" s="110">
        <f t="shared" si="5"/>
        <v>14998</v>
      </c>
      <c r="N25" s="100">
        <f t="shared" si="5"/>
        <v>1072</v>
      </c>
      <c r="O25" s="3"/>
      <c r="P25" s="3"/>
      <c r="Q25" s="3"/>
      <c r="R25" s="3"/>
    </row>
    <row r="26" spans="1:18" x14ac:dyDescent="0.3">
      <c r="A26" s="1">
        <f t="shared" si="4"/>
        <v>43701</v>
      </c>
      <c r="B26" s="2">
        <v>1</v>
      </c>
      <c r="C26" s="109"/>
      <c r="D26" s="79" t="s">
        <v>125</v>
      </c>
      <c r="E26" s="97">
        <f>E24+E25</f>
        <v>569</v>
      </c>
      <c r="F26" s="98">
        <f t="shared" ref="F26:N26" si="6">F24+F25</f>
        <v>1</v>
      </c>
      <c r="G26" s="98">
        <f t="shared" si="6"/>
        <v>0</v>
      </c>
      <c r="H26" s="100">
        <f t="shared" si="6"/>
        <v>570</v>
      </c>
      <c r="I26" s="97">
        <f t="shared" si="6"/>
        <v>37012</v>
      </c>
      <c r="J26" s="98">
        <f t="shared" si="6"/>
        <v>137</v>
      </c>
      <c r="K26" s="98">
        <f t="shared" si="6"/>
        <v>71</v>
      </c>
      <c r="L26" s="100">
        <f t="shared" si="6"/>
        <v>45</v>
      </c>
      <c r="M26" s="110">
        <f t="shared" si="6"/>
        <v>33357</v>
      </c>
      <c r="N26" s="100">
        <f t="shared" si="6"/>
        <v>3518</v>
      </c>
      <c r="O26" s="3"/>
      <c r="P26" s="67"/>
      <c r="Q26" s="3"/>
      <c r="R26" s="3"/>
    </row>
    <row r="27" spans="1:18" x14ac:dyDescent="0.3">
      <c r="A27" s="1">
        <f t="shared" si="4"/>
        <v>43701</v>
      </c>
      <c r="B27" s="2">
        <v>1</v>
      </c>
      <c r="C27" s="111"/>
      <c r="D27" s="81" t="s">
        <v>120</v>
      </c>
      <c r="E27" s="97">
        <f>SUM(E28:E35)</f>
        <v>609</v>
      </c>
      <c r="F27" s="98">
        <f t="shared" ref="F27:N27" si="7">SUM(F28:F35)</f>
        <v>0</v>
      </c>
      <c r="G27" s="98">
        <f t="shared" si="7"/>
        <v>0</v>
      </c>
      <c r="H27" s="100">
        <f t="shared" si="7"/>
        <v>609</v>
      </c>
      <c r="I27" s="97">
        <f t="shared" si="7"/>
        <v>25203</v>
      </c>
      <c r="J27" s="98">
        <f t="shared" si="7"/>
        <v>32</v>
      </c>
      <c r="K27" s="98">
        <f t="shared" si="7"/>
        <v>9</v>
      </c>
      <c r="L27" s="100">
        <f t="shared" si="7"/>
        <v>2</v>
      </c>
      <c r="M27" s="110">
        <f t="shared" si="7"/>
        <v>22400</v>
      </c>
      <c r="N27" s="100">
        <f t="shared" si="7"/>
        <v>2771</v>
      </c>
      <c r="O27" s="3"/>
      <c r="P27" s="3"/>
      <c r="Q27" s="3"/>
      <c r="R27" s="3"/>
    </row>
    <row r="28" spans="1:18" x14ac:dyDescent="0.3">
      <c r="A28" s="1">
        <f t="shared" si="4"/>
        <v>43701</v>
      </c>
      <c r="B28" s="2" t="s">
        <v>31</v>
      </c>
      <c r="C28" s="12">
        <v>1</v>
      </c>
      <c r="D28" s="48" t="s">
        <v>32</v>
      </c>
      <c r="E28" s="13">
        <v>177</v>
      </c>
      <c r="F28" s="13"/>
      <c r="G28" s="13"/>
      <c r="H28" s="58">
        <f t="shared" ref="H28:H35" si="8">SUM(E28:G28)</f>
        <v>177</v>
      </c>
      <c r="I28" s="13">
        <v>6531</v>
      </c>
      <c r="J28" s="13">
        <v>8</v>
      </c>
      <c r="K28" s="13">
        <v>1</v>
      </c>
      <c r="L28" s="58">
        <v>1</v>
      </c>
      <c r="M28" s="58">
        <f t="shared" ref="M28:M35" si="9">I28-N28-J28</f>
        <v>5794</v>
      </c>
      <c r="N28" s="46">
        <v>729</v>
      </c>
      <c r="O28" s="3"/>
      <c r="P28" s="3"/>
      <c r="Q28" s="3"/>
      <c r="R28" s="3"/>
    </row>
    <row r="29" spans="1:18" ht="17.399999999999999" x14ac:dyDescent="0.3">
      <c r="A29" s="1">
        <f t="shared" si="4"/>
        <v>43701</v>
      </c>
      <c r="B29" s="2" t="s">
        <v>33</v>
      </c>
      <c r="C29" s="15">
        <v>2</v>
      </c>
      <c r="D29" s="50" t="s">
        <v>34</v>
      </c>
      <c r="E29" s="16">
        <v>74</v>
      </c>
      <c r="F29" s="16"/>
      <c r="G29" s="16"/>
      <c r="H29" s="60">
        <f t="shared" si="8"/>
        <v>74</v>
      </c>
      <c r="I29" s="16">
        <v>4700</v>
      </c>
      <c r="J29" s="16">
        <v>3</v>
      </c>
      <c r="K29" s="16">
        <v>1</v>
      </c>
      <c r="L29" s="60">
        <v>0</v>
      </c>
      <c r="M29" s="60">
        <f t="shared" si="9"/>
        <v>4253</v>
      </c>
      <c r="N29" s="47">
        <v>444</v>
      </c>
      <c r="O29" s="3"/>
      <c r="P29" s="3"/>
      <c r="Q29" s="3"/>
      <c r="R29" s="3"/>
    </row>
    <row r="30" spans="1:18" x14ac:dyDescent="0.3">
      <c r="A30" s="1">
        <f t="shared" si="4"/>
        <v>43701</v>
      </c>
      <c r="B30" s="2" t="s">
        <v>35</v>
      </c>
      <c r="C30" s="15">
        <v>3</v>
      </c>
      <c r="D30" s="50" t="s">
        <v>36</v>
      </c>
      <c r="E30" s="16">
        <v>138</v>
      </c>
      <c r="F30" s="16"/>
      <c r="G30" s="16"/>
      <c r="H30" s="60">
        <f t="shared" si="8"/>
        <v>138</v>
      </c>
      <c r="I30" s="16">
        <v>3915</v>
      </c>
      <c r="J30" s="16">
        <v>7</v>
      </c>
      <c r="K30" s="16">
        <v>5</v>
      </c>
      <c r="L30" s="60">
        <v>1</v>
      </c>
      <c r="M30" s="60">
        <f t="shared" si="9"/>
        <v>3248</v>
      </c>
      <c r="N30" s="47">
        <v>660</v>
      </c>
      <c r="O30" s="3"/>
      <c r="P30" s="3"/>
      <c r="Q30" s="3"/>
      <c r="R30" s="3"/>
    </row>
    <row r="31" spans="1:18" x14ac:dyDescent="0.3">
      <c r="A31" s="1">
        <f t="shared" si="4"/>
        <v>43701</v>
      </c>
      <c r="B31" s="2" t="s">
        <v>37</v>
      </c>
      <c r="C31" s="15">
        <v>4</v>
      </c>
      <c r="D31" s="50" t="s">
        <v>38</v>
      </c>
      <c r="E31" s="16">
        <v>24</v>
      </c>
      <c r="F31" s="16"/>
      <c r="G31" s="16"/>
      <c r="H31" s="60">
        <f t="shared" si="8"/>
        <v>24</v>
      </c>
      <c r="I31" s="16">
        <v>1553</v>
      </c>
      <c r="J31" s="16">
        <v>3</v>
      </c>
      <c r="K31" s="16"/>
      <c r="L31" s="60">
        <v>0</v>
      </c>
      <c r="M31" s="60">
        <f t="shared" si="9"/>
        <v>1431</v>
      </c>
      <c r="N31" s="47">
        <v>119</v>
      </c>
      <c r="O31" s="3"/>
      <c r="P31" s="3"/>
      <c r="Q31" s="3"/>
      <c r="R31" s="3"/>
    </row>
    <row r="32" spans="1:18" x14ac:dyDescent="0.3">
      <c r="A32" s="1">
        <f t="shared" si="4"/>
        <v>43701</v>
      </c>
      <c r="B32" s="2" t="s">
        <v>39</v>
      </c>
      <c r="C32" s="15">
        <v>5</v>
      </c>
      <c r="D32" s="50" t="s">
        <v>40</v>
      </c>
      <c r="E32" s="16">
        <v>57</v>
      </c>
      <c r="F32" s="16"/>
      <c r="G32" s="16"/>
      <c r="H32" s="60">
        <f t="shared" si="8"/>
        <v>57</v>
      </c>
      <c r="I32" s="16">
        <v>2792</v>
      </c>
      <c r="J32" s="16">
        <v>3</v>
      </c>
      <c r="K32" s="16"/>
      <c r="L32" s="60">
        <v>0</v>
      </c>
      <c r="M32" s="60">
        <f t="shared" si="9"/>
        <v>2572</v>
      </c>
      <c r="N32" s="47">
        <v>217</v>
      </c>
      <c r="O32" s="3"/>
      <c r="P32" s="3"/>
      <c r="Q32" s="3"/>
      <c r="R32" s="3"/>
    </row>
    <row r="33" spans="1:18" x14ac:dyDescent="0.3">
      <c r="A33" s="1">
        <f t="shared" si="4"/>
        <v>43701</v>
      </c>
      <c r="B33" s="2" t="s">
        <v>41</v>
      </c>
      <c r="C33" s="15">
        <v>6</v>
      </c>
      <c r="D33" s="50" t="s">
        <v>42</v>
      </c>
      <c r="E33" s="16">
        <v>106</v>
      </c>
      <c r="F33" s="16"/>
      <c r="G33" s="16"/>
      <c r="H33" s="60">
        <f t="shared" si="8"/>
        <v>106</v>
      </c>
      <c r="I33" s="16">
        <v>3349</v>
      </c>
      <c r="J33" s="16">
        <v>5</v>
      </c>
      <c r="K33" s="16">
        <v>2</v>
      </c>
      <c r="L33" s="60">
        <v>0</v>
      </c>
      <c r="M33" s="60">
        <f t="shared" si="9"/>
        <v>2960</v>
      </c>
      <c r="N33" s="47">
        <v>384</v>
      </c>
      <c r="O33" s="3"/>
      <c r="P33" s="3"/>
      <c r="Q33" s="3"/>
      <c r="R33" s="3"/>
    </row>
    <row r="34" spans="1:18" x14ac:dyDescent="0.3">
      <c r="A34" s="1">
        <f t="shared" si="4"/>
        <v>43701</v>
      </c>
      <c r="B34" s="2" t="s">
        <v>43</v>
      </c>
      <c r="C34" s="15">
        <v>7</v>
      </c>
      <c r="D34" s="50" t="s">
        <v>44</v>
      </c>
      <c r="E34" s="16">
        <v>8</v>
      </c>
      <c r="F34" s="16"/>
      <c r="G34" s="16"/>
      <c r="H34" s="60">
        <f t="shared" si="8"/>
        <v>8</v>
      </c>
      <c r="I34" s="16">
        <v>695</v>
      </c>
      <c r="J34" s="16"/>
      <c r="K34" s="16"/>
      <c r="L34" s="60">
        <v>0</v>
      </c>
      <c r="M34" s="60">
        <f t="shared" si="9"/>
        <v>643</v>
      </c>
      <c r="N34" s="47">
        <v>52</v>
      </c>
      <c r="O34" s="3"/>
      <c r="P34" s="3"/>
      <c r="Q34" s="3"/>
      <c r="R34" s="3"/>
    </row>
    <row r="35" spans="1:18" x14ac:dyDescent="0.3">
      <c r="A35" s="1">
        <f t="shared" si="4"/>
        <v>43701</v>
      </c>
      <c r="B35" s="2" t="s">
        <v>45</v>
      </c>
      <c r="C35" s="20">
        <v>8</v>
      </c>
      <c r="D35" s="54" t="s">
        <v>46</v>
      </c>
      <c r="E35" s="18">
        <v>25</v>
      </c>
      <c r="F35" s="18"/>
      <c r="G35" s="18"/>
      <c r="H35" s="63">
        <f t="shared" si="8"/>
        <v>25</v>
      </c>
      <c r="I35" s="18">
        <v>1668</v>
      </c>
      <c r="J35" s="18">
        <v>3</v>
      </c>
      <c r="K35" s="18">
        <v>0</v>
      </c>
      <c r="L35" s="63">
        <v>0</v>
      </c>
      <c r="M35" s="63">
        <f t="shared" si="9"/>
        <v>1499</v>
      </c>
      <c r="N35" s="56">
        <v>166</v>
      </c>
      <c r="O35" s="3"/>
      <c r="P35" s="3"/>
      <c r="Q35" s="3"/>
      <c r="R35" s="3"/>
    </row>
    <row r="36" spans="1:18" x14ac:dyDescent="0.3">
      <c r="A36" s="1">
        <f t="shared" si="4"/>
        <v>43701</v>
      </c>
      <c r="B36" s="2">
        <v>1</v>
      </c>
      <c r="C36" s="21"/>
      <c r="D36" s="22" t="s">
        <v>47</v>
      </c>
      <c r="E36" s="23">
        <f>SUM(E26:E27)</f>
        <v>1178</v>
      </c>
      <c r="F36" s="23">
        <f t="shared" ref="F36:N36" si="10">SUM(F26:F27)</f>
        <v>1</v>
      </c>
      <c r="G36" s="23">
        <f t="shared" si="10"/>
        <v>0</v>
      </c>
      <c r="H36" s="23">
        <f t="shared" si="10"/>
        <v>1179</v>
      </c>
      <c r="I36" s="23">
        <f t="shared" si="10"/>
        <v>62215</v>
      </c>
      <c r="J36" s="23">
        <f t="shared" si="10"/>
        <v>169</v>
      </c>
      <c r="K36" s="23">
        <f t="shared" si="10"/>
        <v>80</v>
      </c>
      <c r="L36" s="23">
        <f t="shared" si="10"/>
        <v>47</v>
      </c>
      <c r="M36" s="23">
        <f t="shared" si="10"/>
        <v>55757</v>
      </c>
      <c r="N36" s="23">
        <f t="shared" si="10"/>
        <v>6289</v>
      </c>
      <c r="O36" s="3"/>
      <c r="P36" s="3"/>
      <c r="Q36" s="3"/>
      <c r="R36" s="3"/>
    </row>
    <row r="37" spans="1:18" x14ac:dyDescent="0.3">
      <c r="A37" s="1">
        <f t="shared" si="4"/>
        <v>43701</v>
      </c>
      <c r="B37" s="64">
        <v>1</v>
      </c>
      <c r="C37" s="68"/>
      <c r="D37" s="69" t="s">
        <v>149</v>
      </c>
      <c r="E37" s="69" t="s">
        <v>126</v>
      </c>
      <c r="F37" s="69"/>
      <c r="G37" s="70" t="s">
        <v>131</v>
      </c>
      <c r="O37" s="3"/>
      <c r="P37" s="3"/>
      <c r="Q37" s="3"/>
      <c r="R37" s="3"/>
    </row>
    <row r="38" spans="1:18" x14ac:dyDescent="0.3">
      <c r="A38" s="1">
        <f t="shared" si="4"/>
        <v>43701</v>
      </c>
      <c r="B38" s="64">
        <v>1</v>
      </c>
      <c r="C38" s="69"/>
      <c r="D38" s="69"/>
      <c r="E38" s="69" t="s">
        <v>121</v>
      </c>
      <c r="F38" s="69"/>
      <c r="G38" s="70" t="s">
        <v>122</v>
      </c>
      <c r="O38" s="3"/>
      <c r="P38" s="3"/>
      <c r="Q38" s="3"/>
      <c r="R38" s="3"/>
    </row>
    <row r="39" spans="1:18" ht="18.600000000000001" customHeight="1" x14ac:dyDescent="0.3">
      <c r="A39" s="1">
        <f t="shared" si="4"/>
        <v>43701</v>
      </c>
      <c r="B39" s="64">
        <v>1</v>
      </c>
      <c r="C39" s="69"/>
      <c r="D39" s="69"/>
      <c r="E39" s="69" t="s">
        <v>8</v>
      </c>
      <c r="F39" s="69"/>
      <c r="G39" s="70" t="s">
        <v>130</v>
      </c>
      <c r="O39" s="3"/>
      <c r="P39" s="3"/>
      <c r="Q39" s="3"/>
      <c r="R39" s="3"/>
    </row>
    <row r="40" spans="1:18" ht="18.600000000000001" customHeight="1" x14ac:dyDescent="0.3">
      <c r="A40" s="1">
        <f t="shared" si="4"/>
        <v>43701</v>
      </c>
      <c r="B40" s="64">
        <v>1</v>
      </c>
      <c r="C40" s="69"/>
      <c r="D40" s="69" t="s">
        <v>132</v>
      </c>
      <c r="E40" s="69"/>
      <c r="F40" s="69"/>
      <c r="G40" s="70"/>
      <c r="O40" s="3"/>
      <c r="P40" s="3"/>
      <c r="Q40" s="3"/>
      <c r="R40" s="3"/>
    </row>
    <row r="41" spans="1:18" ht="18.600000000000001" customHeight="1" x14ac:dyDescent="0.3">
      <c r="A41" s="1">
        <f t="shared" si="4"/>
        <v>43701</v>
      </c>
      <c r="B41" s="64">
        <v>1</v>
      </c>
      <c r="C41" s="69"/>
      <c r="D41" s="69" t="s">
        <v>133</v>
      </c>
      <c r="E41" s="69"/>
      <c r="F41" s="69"/>
      <c r="G41" s="69"/>
      <c r="O41" s="6"/>
      <c r="P41" s="3"/>
      <c r="Q41" s="3"/>
      <c r="R41" s="3"/>
    </row>
    <row r="42" spans="1:18" s="26" customFormat="1" ht="21.6" customHeight="1" x14ac:dyDescent="0.3">
      <c r="A42" s="1">
        <f t="shared" si="4"/>
        <v>43701</v>
      </c>
      <c r="B42" s="2">
        <v>1</v>
      </c>
      <c r="C42" s="27" t="s">
        <v>59</v>
      </c>
      <c r="D42" s="25"/>
      <c r="E42" s="25"/>
      <c r="F42" s="25"/>
      <c r="G42" s="25"/>
      <c r="H42" s="308"/>
      <c r="I42" s="308"/>
      <c r="J42" s="308"/>
      <c r="K42" s="308"/>
      <c r="L42" s="308"/>
      <c r="M42" s="44"/>
      <c r="N42" s="32" t="s">
        <v>60</v>
      </c>
      <c r="O42" s="25"/>
      <c r="P42" s="25"/>
      <c r="Q42" s="25"/>
      <c r="R42" s="25"/>
    </row>
    <row r="43" spans="1:18" ht="18.600000000000001" customHeight="1" x14ac:dyDescent="0.3">
      <c r="A43" s="1">
        <f t="shared" si="4"/>
        <v>43701</v>
      </c>
      <c r="B43" s="2">
        <v>1</v>
      </c>
      <c r="C43" s="309" t="s">
        <v>7</v>
      </c>
      <c r="D43" s="311" t="s">
        <v>146</v>
      </c>
      <c r="E43" s="313" t="str">
        <f>"24 N›Uvq bZzb fwZ© ‡W½y I m‡›`nRbK †W½y †ivMxi msL¨v = "&amp;H75</f>
        <v>24 N›Uvq bZzb fwZ© ‡W½y I m‡›`nRbK †W½y †ivMxi msL¨v = 202</v>
      </c>
      <c r="F43" s="313"/>
      <c r="G43" s="313"/>
      <c r="H43" s="313"/>
      <c r="I43" s="313" t="s">
        <v>148</v>
      </c>
      <c r="J43" s="313"/>
      <c r="K43" s="313"/>
      <c r="L43" s="313"/>
      <c r="M43" s="313"/>
      <c r="N43" s="309" t="str">
        <f>"eZ©gv‡b fwZ© †ivMx = "&amp;N75</f>
        <v>eZ©gv‡b fwZ© †ivMx = 1072</v>
      </c>
      <c r="O43" s="3"/>
      <c r="P43" s="3"/>
      <c r="Q43" s="3"/>
      <c r="R43" s="3"/>
    </row>
    <row r="44" spans="1:18" ht="48" customHeight="1" x14ac:dyDescent="0.3">
      <c r="A44" s="1">
        <f t="shared" si="4"/>
        <v>43701</v>
      </c>
      <c r="B44" s="2">
        <v>1</v>
      </c>
      <c r="C44" s="310"/>
      <c r="D44" s="312"/>
      <c r="E44" s="65" t="s">
        <v>135</v>
      </c>
      <c r="F44" s="65" t="s">
        <v>136</v>
      </c>
      <c r="G44" s="65" t="s">
        <v>137</v>
      </c>
      <c r="H44" s="66" t="s">
        <v>142</v>
      </c>
      <c r="I44" s="65" t="str">
        <f>"me©‡gvU fwZ© 
= "&amp;I75</f>
        <v>me©‡gvU fwZ© 
= 16148</v>
      </c>
      <c r="J44" s="65" t="str">
        <f>"ch©v‡jvPbvi Rb¨ †cÖwiZ g„„Zz¨ = "&amp;J75</f>
        <v>ch©v‡jvPbvi Rb¨ †cÖwiZ g„„Zz¨ = 78</v>
      </c>
      <c r="K44" s="65" t="str">
        <f>"ch©v‡jvPbv m¤úbœK…Z g„„Zz¨ = "&amp;K75</f>
        <v>ch©v‡jvPbv m¤úbœK…Z g„„Zz¨ = 52</v>
      </c>
      <c r="L44" s="65" t="str">
        <f>"wbwðZ g„„Zz¨ 
= "&amp;L75</f>
        <v>wbwðZ g„„Zz¨ 
= 36</v>
      </c>
      <c r="M44" s="65" t="str">
        <f>"QvocÎ cÖvß †ivMx 
= "&amp;M75</f>
        <v>QvocÎ cÖvß †ivMx 
= 14998</v>
      </c>
      <c r="N44" s="310"/>
      <c r="O44" s="3"/>
      <c r="P44" s="3"/>
      <c r="Q44" s="3"/>
      <c r="R44" s="3"/>
    </row>
    <row r="45" spans="1:18" ht="17.55" customHeight="1" x14ac:dyDescent="0.3">
      <c r="A45" s="1">
        <f t="shared" si="4"/>
        <v>43701</v>
      </c>
      <c r="B45" s="2" t="s">
        <v>61</v>
      </c>
      <c r="C45" s="28">
        <v>1</v>
      </c>
      <c r="D45" s="48" t="s">
        <v>62</v>
      </c>
      <c r="E45" s="13">
        <v>10</v>
      </c>
      <c r="F45" s="13">
        <v>0</v>
      </c>
      <c r="G45" s="13">
        <v>0</v>
      </c>
      <c r="H45" s="49">
        <f t="shared" ref="H45:H74" si="11">SUM(E45:G45)</f>
        <v>10</v>
      </c>
      <c r="I45" s="13">
        <v>1034</v>
      </c>
      <c r="J45" s="13">
        <v>3</v>
      </c>
      <c r="K45" s="13">
        <v>2</v>
      </c>
      <c r="L45" s="49">
        <v>1</v>
      </c>
      <c r="M45" s="49">
        <f t="shared" ref="M45:M74" si="12">I45-N45-J45</f>
        <v>984</v>
      </c>
      <c r="N45" s="46">
        <v>47</v>
      </c>
      <c r="O45" s="3"/>
      <c r="P45" s="3"/>
      <c r="Q45" s="3"/>
      <c r="R45" s="3"/>
    </row>
    <row r="46" spans="1:18" ht="17.55" customHeight="1" x14ac:dyDescent="0.3">
      <c r="A46" s="1">
        <f t="shared" si="4"/>
        <v>43701</v>
      </c>
      <c r="B46" s="2" t="s">
        <v>15</v>
      </c>
      <c r="C46" s="33">
        <v>2</v>
      </c>
      <c r="D46" s="50" t="s">
        <v>16</v>
      </c>
      <c r="E46" s="16">
        <v>15</v>
      </c>
      <c r="F46" s="16">
        <v>0</v>
      </c>
      <c r="G46" s="16">
        <v>0</v>
      </c>
      <c r="H46" s="51">
        <f t="shared" si="11"/>
        <v>15</v>
      </c>
      <c r="I46" s="16">
        <v>1516</v>
      </c>
      <c r="J46" s="16">
        <v>4</v>
      </c>
      <c r="K46" s="16">
        <v>2</v>
      </c>
      <c r="L46" s="51">
        <v>1</v>
      </c>
      <c r="M46" s="51">
        <f t="shared" si="12"/>
        <v>1405</v>
      </c>
      <c r="N46" s="47">
        <v>107</v>
      </c>
      <c r="O46" s="3"/>
      <c r="P46" s="3"/>
      <c r="Q46" s="3"/>
      <c r="R46" s="3"/>
    </row>
    <row r="47" spans="1:18" ht="17.55" customHeight="1" x14ac:dyDescent="0.3">
      <c r="A47" s="1">
        <f t="shared" si="4"/>
        <v>43701</v>
      </c>
      <c r="B47" s="2" t="s">
        <v>17</v>
      </c>
      <c r="C47" s="33">
        <v>3</v>
      </c>
      <c r="D47" s="50" t="s">
        <v>18</v>
      </c>
      <c r="E47" s="16">
        <v>7</v>
      </c>
      <c r="F47" s="16">
        <v>0</v>
      </c>
      <c r="G47" s="16">
        <v>0</v>
      </c>
      <c r="H47" s="51">
        <f t="shared" si="11"/>
        <v>7</v>
      </c>
      <c r="I47" s="16">
        <v>546</v>
      </c>
      <c r="J47" s="16">
        <v>4</v>
      </c>
      <c r="K47" s="16">
        <v>2</v>
      </c>
      <c r="L47" s="51">
        <v>1</v>
      </c>
      <c r="M47" s="51">
        <f t="shared" si="12"/>
        <v>508</v>
      </c>
      <c r="N47" s="47">
        <v>34</v>
      </c>
      <c r="O47" s="3"/>
      <c r="P47" s="3"/>
      <c r="Q47" s="3"/>
      <c r="R47" s="3"/>
    </row>
    <row r="48" spans="1:18" ht="17.55" customHeight="1" x14ac:dyDescent="0.3">
      <c r="A48" s="1">
        <f t="shared" si="4"/>
        <v>43701</v>
      </c>
      <c r="B48" s="2" t="s">
        <v>63</v>
      </c>
      <c r="C48" s="33">
        <v>4</v>
      </c>
      <c r="D48" s="50" t="s">
        <v>64</v>
      </c>
      <c r="E48" s="16">
        <v>7</v>
      </c>
      <c r="F48" s="16">
        <v>0</v>
      </c>
      <c r="G48" s="16">
        <v>0</v>
      </c>
      <c r="H48" s="51">
        <f t="shared" si="11"/>
        <v>7</v>
      </c>
      <c r="I48" s="16">
        <v>632</v>
      </c>
      <c r="J48" s="16">
        <v>6</v>
      </c>
      <c r="K48" s="16">
        <v>5</v>
      </c>
      <c r="L48" s="51">
        <v>3</v>
      </c>
      <c r="M48" s="51">
        <f t="shared" si="12"/>
        <v>589</v>
      </c>
      <c r="N48" s="47">
        <v>37</v>
      </c>
      <c r="O48" s="3"/>
      <c r="P48" s="3"/>
      <c r="Q48" s="3"/>
      <c r="R48" s="3"/>
    </row>
    <row r="49" spans="1:18" ht="17.55" customHeight="1" x14ac:dyDescent="0.3">
      <c r="A49" s="1">
        <f t="shared" si="4"/>
        <v>43701</v>
      </c>
      <c r="B49" s="2" t="s">
        <v>65</v>
      </c>
      <c r="C49" s="33">
        <v>5</v>
      </c>
      <c r="D49" s="50" t="s">
        <v>66</v>
      </c>
      <c r="E49" s="16">
        <v>6</v>
      </c>
      <c r="F49" s="16">
        <v>0</v>
      </c>
      <c r="G49" s="16">
        <v>0</v>
      </c>
      <c r="H49" s="51">
        <f t="shared" si="11"/>
        <v>6</v>
      </c>
      <c r="I49" s="16">
        <v>768</v>
      </c>
      <c r="J49" s="16">
        <v>10</v>
      </c>
      <c r="K49" s="16">
        <v>9</v>
      </c>
      <c r="L49" s="51">
        <v>9</v>
      </c>
      <c r="M49" s="51">
        <f t="shared" si="12"/>
        <v>715</v>
      </c>
      <c r="N49" s="47">
        <v>43</v>
      </c>
      <c r="O49" s="3"/>
      <c r="P49" s="3"/>
      <c r="Q49" s="3"/>
      <c r="R49" s="3"/>
    </row>
    <row r="50" spans="1:18" ht="17.55" customHeight="1" x14ac:dyDescent="0.3">
      <c r="A50" s="1">
        <f t="shared" si="4"/>
        <v>43701</v>
      </c>
      <c r="B50" s="2" t="s">
        <v>67</v>
      </c>
      <c r="C50" s="33">
        <v>6</v>
      </c>
      <c r="D50" s="50" t="s">
        <v>68</v>
      </c>
      <c r="E50" s="16">
        <v>1</v>
      </c>
      <c r="F50" s="16">
        <v>0</v>
      </c>
      <c r="G50" s="16">
        <v>0</v>
      </c>
      <c r="H50" s="51">
        <f t="shared" si="11"/>
        <v>1</v>
      </c>
      <c r="I50" s="16">
        <v>79</v>
      </c>
      <c r="J50" s="16"/>
      <c r="K50" s="16"/>
      <c r="L50" s="51">
        <v>0</v>
      </c>
      <c r="M50" s="51">
        <f t="shared" si="12"/>
        <v>78</v>
      </c>
      <c r="N50" s="47">
        <v>1</v>
      </c>
      <c r="O50" s="3"/>
      <c r="P50" s="3"/>
      <c r="Q50" s="3"/>
      <c r="R50" s="3"/>
    </row>
    <row r="51" spans="1:18" ht="17.55" customHeight="1" x14ac:dyDescent="0.3">
      <c r="A51" s="1">
        <f t="shared" si="4"/>
        <v>43701</v>
      </c>
      <c r="B51" s="2" t="s">
        <v>69</v>
      </c>
      <c r="C51" s="33">
        <v>7</v>
      </c>
      <c r="D51" s="50" t="s">
        <v>70</v>
      </c>
      <c r="E51" s="16">
        <v>1</v>
      </c>
      <c r="F51" s="16">
        <v>0</v>
      </c>
      <c r="G51" s="16">
        <v>0</v>
      </c>
      <c r="H51" s="51">
        <f t="shared" si="11"/>
        <v>1</v>
      </c>
      <c r="I51" s="16">
        <v>260</v>
      </c>
      <c r="J51" s="16">
        <v>2</v>
      </c>
      <c r="K51" s="16">
        <v>2</v>
      </c>
      <c r="L51" s="51">
        <v>1</v>
      </c>
      <c r="M51" s="51">
        <f t="shared" si="12"/>
        <v>254</v>
      </c>
      <c r="N51" s="47">
        <v>4</v>
      </c>
      <c r="O51" s="3"/>
      <c r="P51" s="3"/>
      <c r="Q51" s="3"/>
      <c r="R51" s="3"/>
    </row>
    <row r="52" spans="1:18" ht="17.55" customHeight="1" x14ac:dyDescent="0.3">
      <c r="A52" s="1">
        <f t="shared" si="4"/>
        <v>43701</v>
      </c>
      <c r="B52" s="2" t="s">
        <v>71</v>
      </c>
      <c r="C52" s="33">
        <v>8</v>
      </c>
      <c r="D52" s="50" t="s">
        <v>72</v>
      </c>
      <c r="E52" s="16">
        <v>16</v>
      </c>
      <c r="F52" s="16">
        <v>0</v>
      </c>
      <c r="G52" s="16">
        <v>0</v>
      </c>
      <c r="H52" s="51">
        <f t="shared" si="11"/>
        <v>16</v>
      </c>
      <c r="I52" s="16">
        <v>233</v>
      </c>
      <c r="J52" s="16">
        <v>1</v>
      </c>
      <c r="K52" s="16">
        <v>1</v>
      </c>
      <c r="L52" s="51">
        <v>1</v>
      </c>
      <c r="M52" s="51">
        <f t="shared" si="12"/>
        <v>173</v>
      </c>
      <c r="N52" s="47">
        <v>59</v>
      </c>
      <c r="O52" s="3"/>
      <c r="P52" s="3"/>
      <c r="Q52" s="3"/>
      <c r="R52" s="3"/>
    </row>
    <row r="53" spans="1:18" ht="17.55" customHeight="1" x14ac:dyDescent="0.3">
      <c r="A53" s="1">
        <f t="shared" si="4"/>
        <v>43701</v>
      </c>
      <c r="B53" s="2" t="s">
        <v>73</v>
      </c>
      <c r="C53" s="33">
        <v>9</v>
      </c>
      <c r="D53" s="50" t="s">
        <v>74</v>
      </c>
      <c r="E53" s="16">
        <v>5</v>
      </c>
      <c r="F53" s="16">
        <v>0</v>
      </c>
      <c r="G53" s="16">
        <v>0</v>
      </c>
      <c r="H53" s="51">
        <f t="shared" si="11"/>
        <v>5</v>
      </c>
      <c r="I53" s="16">
        <v>190</v>
      </c>
      <c r="J53" s="16">
        <v>1</v>
      </c>
      <c r="K53" s="16">
        <v>1</v>
      </c>
      <c r="L53" s="51">
        <v>0</v>
      </c>
      <c r="M53" s="51">
        <f t="shared" si="12"/>
        <v>160</v>
      </c>
      <c r="N53" s="47">
        <v>29</v>
      </c>
      <c r="O53" s="3"/>
      <c r="P53" s="3"/>
      <c r="Q53" s="3"/>
      <c r="R53" s="3"/>
    </row>
    <row r="54" spans="1:18" ht="17.55" customHeight="1" x14ac:dyDescent="0.3">
      <c r="A54" s="1">
        <f t="shared" si="4"/>
        <v>43701</v>
      </c>
      <c r="B54" s="2" t="s">
        <v>75</v>
      </c>
      <c r="C54" s="33">
        <v>10</v>
      </c>
      <c r="D54" s="50" t="s">
        <v>76</v>
      </c>
      <c r="E54" s="16">
        <v>17</v>
      </c>
      <c r="F54" s="16">
        <v>0</v>
      </c>
      <c r="G54" s="16">
        <v>0</v>
      </c>
      <c r="H54" s="51">
        <f t="shared" si="11"/>
        <v>17</v>
      </c>
      <c r="I54" s="16">
        <v>1404</v>
      </c>
      <c r="J54" s="16"/>
      <c r="K54" s="16"/>
      <c r="L54" s="51">
        <v>0</v>
      </c>
      <c r="M54" s="51">
        <f t="shared" si="12"/>
        <v>1318</v>
      </c>
      <c r="N54" s="47">
        <v>86</v>
      </c>
      <c r="O54" s="3"/>
      <c r="P54" s="3"/>
      <c r="Q54" s="3"/>
      <c r="R54" s="3"/>
    </row>
    <row r="55" spans="1:18" ht="17.55" customHeight="1" x14ac:dyDescent="0.3">
      <c r="A55" s="1">
        <f t="shared" si="4"/>
        <v>43701</v>
      </c>
      <c r="B55" s="2" t="s">
        <v>77</v>
      </c>
      <c r="C55" s="33">
        <v>11</v>
      </c>
      <c r="D55" s="52" t="s">
        <v>78</v>
      </c>
      <c r="E55" s="16">
        <v>7</v>
      </c>
      <c r="F55" s="16">
        <v>0</v>
      </c>
      <c r="G55" s="16">
        <v>0</v>
      </c>
      <c r="H55" s="51">
        <f t="shared" si="11"/>
        <v>7</v>
      </c>
      <c r="I55" s="16">
        <v>185</v>
      </c>
      <c r="J55" s="16"/>
      <c r="K55" s="16"/>
      <c r="L55" s="51">
        <v>0</v>
      </c>
      <c r="M55" s="51">
        <f t="shared" si="12"/>
        <v>169</v>
      </c>
      <c r="N55" s="47">
        <v>16</v>
      </c>
      <c r="O55" s="3"/>
      <c r="P55" s="3"/>
      <c r="Q55" s="3"/>
      <c r="R55" s="3"/>
    </row>
    <row r="56" spans="1:18" ht="17.55" customHeight="1" x14ac:dyDescent="0.3">
      <c r="A56" s="1">
        <f t="shared" si="4"/>
        <v>43701</v>
      </c>
      <c r="B56" s="2" t="s">
        <v>79</v>
      </c>
      <c r="C56" s="33">
        <v>12</v>
      </c>
      <c r="D56" s="50" t="s">
        <v>80</v>
      </c>
      <c r="E56" s="16">
        <v>1</v>
      </c>
      <c r="F56" s="16">
        <v>1</v>
      </c>
      <c r="G56" s="16">
        <v>0</v>
      </c>
      <c r="H56" s="51">
        <f t="shared" si="11"/>
        <v>2</v>
      </c>
      <c r="I56" s="16">
        <v>124</v>
      </c>
      <c r="J56" s="16"/>
      <c r="K56" s="16"/>
      <c r="L56" s="51">
        <v>0</v>
      </c>
      <c r="M56" s="51">
        <f t="shared" si="12"/>
        <v>120</v>
      </c>
      <c r="N56" s="47">
        <v>4</v>
      </c>
      <c r="O56" s="3"/>
      <c r="P56" s="3"/>
      <c r="Q56" s="3"/>
      <c r="R56" s="3"/>
    </row>
    <row r="57" spans="1:18" ht="17.55" customHeight="1" x14ac:dyDescent="0.3">
      <c r="A57" s="1">
        <f t="shared" ref="A57:A89" si="13">$N$3</f>
        <v>43701</v>
      </c>
      <c r="B57" s="2" t="s">
        <v>81</v>
      </c>
      <c r="C57" s="33">
        <v>13</v>
      </c>
      <c r="D57" s="50" t="s">
        <v>82</v>
      </c>
      <c r="E57" s="16">
        <v>6</v>
      </c>
      <c r="F57" s="16">
        <v>0</v>
      </c>
      <c r="G57" s="16">
        <v>0</v>
      </c>
      <c r="H57" s="51">
        <f t="shared" si="11"/>
        <v>6</v>
      </c>
      <c r="I57" s="16">
        <v>559</v>
      </c>
      <c r="J57" s="16">
        <v>3</v>
      </c>
      <c r="K57" s="16">
        <v>2</v>
      </c>
      <c r="L57" s="51">
        <v>0</v>
      </c>
      <c r="M57" s="51">
        <f t="shared" si="12"/>
        <v>517</v>
      </c>
      <c r="N57" s="47">
        <v>39</v>
      </c>
      <c r="O57" s="3"/>
      <c r="P57" s="3"/>
      <c r="Q57" s="3"/>
      <c r="R57" s="3"/>
    </row>
    <row r="58" spans="1:18" ht="17.55" customHeight="1" x14ac:dyDescent="0.3">
      <c r="A58" s="1">
        <f t="shared" si="13"/>
        <v>43701</v>
      </c>
      <c r="B58" s="2" t="s">
        <v>83</v>
      </c>
      <c r="C58" s="33">
        <v>14</v>
      </c>
      <c r="D58" s="50" t="s">
        <v>84</v>
      </c>
      <c r="E58" s="16">
        <v>17</v>
      </c>
      <c r="F58" s="16">
        <v>0</v>
      </c>
      <c r="G58" s="16">
        <v>0</v>
      </c>
      <c r="H58" s="51">
        <f t="shared" si="11"/>
        <v>17</v>
      </c>
      <c r="I58" s="16">
        <v>1122</v>
      </c>
      <c r="J58" s="16">
        <v>5</v>
      </c>
      <c r="K58" s="16">
        <v>2</v>
      </c>
      <c r="L58" s="51">
        <v>2</v>
      </c>
      <c r="M58" s="51">
        <f t="shared" si="12"/>
        <v>1050</v>
      </c>
      <c r="N58" s="47">
        <v>67</v>
      </c>
      <c r="O58" s="3"/>
      <c r="P58" s="3"/>
      <c r="Q58" s="3"/>
      <c r="R58" s="3"/>
    </row>
    <row r="59" spans="1:18" ht="17.55" customHeight="1" x14ac:dyDescent="0.3">
      <c r="A59" s="1">
        <f t="shared" si="13"/>
        <v>43701</v>
      </c>
      <c r="B59" s="2" t="s">
        <v>85</v>
      </c>
      <c r="C59" s="33">
        <v>15</v>
      </c>
      <c r="D59" s="50" t="s">
        <v>86</v>
      </c>
      <c r="E59" s="16">
        <v>11</v>
      </c>
      <c r="F59" s="16">
        <v>0</v>
      </c>
      <c r="G59" s="16">
        <v>0</v>
      </c>
      <c r="H59" s="51">
        <f t="shared" si="11"/>
        <v>11</v>
      </c>
      <c r="I59" s="16">
        <v>645</v>
      </c>
      <c r="J59" s="16">
        <v>7</v>
      </c>
      <c r="K59" s="16">
        <v>4</v>
      </c>
      <c r="L59" s="51">
        <v>4</v>
      </c>
      <c r="M59" s="51">
        <f t="shared" si="12"/>
        <v>594</v>
      </c>
      <c r="N59" s="47">
        <v>44</v>
      </c>
      <c r="O59" s="3"/>
      <c r="P59" s="3"/>
      <c r="Q59" s="3"/>
      <c r="R59" s="3"/>
    </row>
    <row r="60" spans="1:18" ht="17.55" customHeight="1" x14ac:dyDescent="0.3">
      <c r="A60" s="1">
        <f t="shared" si="13"/>
        <v>43701</v>
      </c>
      <c r="B60" s="2" t="s">
        <v>87</v>
      </c>
      <c r="C60" s="33">
        <v>16</v>
      </c>
      <c r="D60" s="50" t="s">
        <v>88</v>
      </c>
      <c r="E60" s="16">
        <v>2</v>
      </c>
      <c r="F60" s="16">
        <v>0</v>
      </c>
      <c r="G60" s="16">
        <v>0</v>
      </c>
      <c r="H60" s="51">
        <f t="shared" si="11"/>
        <v>2</v>
      </c>
      <c r="I60" s="16">
        <v>297</v>
      </c>
      <c r="J60" s="16"/>
      <c r="K60" s="16"/>
      <c r="L60" s="51">
        <v>0</v>
      </c>
      <c r="M60" s="51">
        <f t="shared" si="12"/>
        <v>284</v>
      </c>
      <c r="N60" s="47">
        <v>13</v>
      </c>
      <c r="O60" s="3"/>
      <c r="P60" s="3"/>
      <c r="Q60" s="3"/>
      <c r="R60" s="3"/>
    </row>
    <row r="61" spans="1:18" ht="17.55" customHeight="1" x14ac:dyDescent="0.3">
      <c r="A61" s="1">
        <f t="shared" si="13"/>
        <v>43701</v>
      </c>
      <c r="B61" s="2" t="s">
        <v>89</v>
      </c>
      <c r="C61" s="33">
        <v>17</v>
      </c>
      <c r="D61" s="52" t="s">
        <v>90</v>
      </c>
      <c r="E61" s="16">
        <v>6</v>
      </c>
      <c r="F61" s="16">
        <v>0</v>
      </c>
      <c r="G61" s="16">
        <v>0</v>
      </c>
      <c r="H61" s="51">
        <f t="shared" si="11"/>
        <v>6</v>
      </c>
      <c r="I61" s="16">
        <v>361</v>
      </c>
      <c r="J61" s="16"/>
      <c r="K61" s="16"/>
      <c r="L61" s="51">
        <v>0</v>
      </c>
      <c r="M61" s="51">
        <f t="shared" si="12"/>
        <v>336</v>
      </c>
      <c r="N61" s="47">
        <v>25</v>
      </c>
      <c r="O61" s="3"/>
      <c r="P61" s="3"/>
      <c r="Q61" s="3"/>
      <c r="R61" s="3"/>
    </row>
    <row r="62" spans="1:18" ht="17.55" customHeight="1" x14ac:dyDescent="0.3">
      <c r="A62" s="1">
        <f t="shared" si="13"/>
        <v>43701</v>
      </c>
      <c r="B62" s="2" t="s">
        <v>91</v>
      </c>
      <c r="C62" s="33">
        <v>18</v>
      </c>
      <c r="D62" s="50" t="s">
        <v>92</v>
      </c>
      <c r="E62" s="16">
        <v>4</v>
      </c>
      <c r="F62" s="16">
        <v>0</v>
      </c>
      <c r="G62" s="16">
        <v>0</v>
      </c>
      <c r="H62" s="51">
        <f t="shared" si="11"/>
        <v>4</v>
      </c>
      <c r="I62" s="16">
        <v>743</v>
      </c>
      <c r="J62" s="16"/>
      <c r="K62" s="16"/>
      <c r="L62" s="51">
        <v>0</v>
      </c>
      <c r="M62" s="51">
        <f t="shared" si="12"/>
        <v>690</v>
      </c>
      <c r="N62" s="47">
        <v>53</v>
      </c>
      <c r="O62" s="3"/>
      <c r="P62" s="3"/>
      <c r="Q62" s="3"/>
      <c r="R62" s="3"/>
    </row>
    <row r="63" spans="1:18" ht="17.55" customHeight="1" x14ac:dyDescent="0.3">
      <c r="A63" s="1">
        <f t="shared" si="13"/>
        <v>43701</v>
      </c>
      <c r="B63" s="2" t="s">
        <v>93</v>
      </c>
      <c r="C63" s="33">
        <v>19</v>
      </c>
      <c r="D63" s="50" t="s">
        <v>94</v>
      </c>
      <c r="E63" s="16">
        <v>10</v>
      </c>
      <c r="F63" s="16">
        <v>0</v>
      </c>
      <c r="G63" s="16">
        <v>0</v>
      </c>
      <c r="H63" s="51">
        <f t="shared" si="11"/>
        <v>10</v>
      </c>
      <c r="I63" s="16">
        <v>646</v>
      </c>
      <c r="J63" s="16">
        <v>3</v>
      </c>
      <c r="K63" s="16">
        <v>2</v>
      </c>
      <c r="L63" s="51">
        <v>2</v>
      </c>
      <c r="M63" s="51">
        <f t="shared" si="12"/>
        <v>572</v>
      </c>
      <c r="N63" s="47">
        <v>71</v>
      </c>
      <c r="O63" s="3"/>
      <c r="P63" s="3"/>
      <c r="Q63" s="3"/>
      <c r="R63" s="3"/>
    </row>
    <row r="64" spans="1:18" ht="17.55" customHeight="1" x14ac:dyDescent="0.3">
      <c r="A64" s="1">
        <f t="shared" si="13"/>
        <v>43701</v>
      </c>
      <c r="B64" s="2" t="s">
        <v>95</v>
      </c>
      <c r="C64" s="33">
        <v>20</v>
      </c>
      <c r="D64" s="50" t="s">
        <v>96</v>
      </c>
      <c r="E64" s="16">
        <v>8</v>
      </c>
      <c r="F64" s="16">
        <v>0</v>
      </c>
      <c r="G64" s="16">
        <v>0</v>
      </c>
      <c r="H64" s="51">
        <f t="shared" si="11"/>
        <v>8</v>
      </c>
      <c r="I64" s="16">
        <v>793</v>
      </c>
      <c r="J64" s="16"/>
      <c r="K64" s="16"/>
      <c r="L64" s="51">
        <v>0</v>
      </c>
      <c r="M64" s="51">
        <f t="shared" si="12"/>
        <v>744</v>
      </c>
      <c r="N64" s="47">
        <v>49</v>
      </c>
      <c r="O64" s="3"/>
      <c r="P64" s="3"/>
      <c r="Q64" s="3"/>
      <c r="R64" s="3"/>
    </row>
    <row r="65" spans="1:18" ht="17.55" customHeight="1" x14ac:dyDescent="0.3">
      <c r="A65" s="1">
        <f t="shared" si="13"/>
        <v>43701</v>
      </c>
      <c r="B65" s="2" t="s">
        <v>97</v>
      </c>
      <c r="C65" s="33">
        <v>21</v>
      </c>
      <c r="D65" s="50" t="s">
        <v>98</v>
      </c>
      <c r="E65" s="16">
        <v>8</v>
      </c>
      <c r="F65" s="16">
        <v>0</v>
      </c>
      <c r="G65" s="16">
        <v>0</v>
      </c>
      <c r="H65" s="51">
        <f t="shared" si="11"/>
        <v>8</v>
      </c>
      <c r="I65" s="16">
        <v>406</v>
      </c>
      <c r="J65" s="16">
        <v>3</v>
      </c>
      <c r="K65" s="16">
        <v>3</v>
      </c>
      <c r="L65" s="51">
        <v>3</v>
      </c>
      <c r="M65" s="51">
        <f t="shared" si="12"/>
        <v>372</v>
      </c>
      <c r="N65" s="47">
        <v>31</v>
      </c>
      <c r="O65" s="3"/>
      <c r="P65" s="3"/>
      <c r="Q65" s="3"/>
      <c r="R65" s="3"/>
    </row>
    <row r="66" spans="1:18" ht="17.55" customHeight="1" x14ac:dyDescent="0.3">
      <c r="A66" s="1">
        <f t="shared" si="13"/>
        <v>43701</v>
      </c>
      <c r="B66" s="2" t="s">
        <v>99</v>
      </c>
      <c r="C66" s="33">
        <v>22</v>
      </c>
      <c r="D66" s="50" t="s">
        <v>100</v>
      </c>
      <c r="E66" s="16">
        <v>0</v>
      </c>
      <c r="F66" s="16">
        <v>0</v>
      </c>
      <c r="G66" s="16">
        <v>0</v>
      </c>
      <c r="H66" s="51">
        <f t="shared" si="11"/>
        <v>0</v>
      </c>
      <c r="I66" s="16">
        <v>297</v>
      </c>
      <c r="J66" s="16">
        <v>6</v>
      </c>
      <c r="K66" s="16">
        <v>4</v>
      </c>
      <c r="L66" s="51">
        <v>3</v>
      </c>
      <c r="M66" s="51">
        <f t="shared" si="12"/>
        <v>288</v>
      </c>
      <c r="N66" s="47">
        <v>3</v>
      </c>
      <c r="O66" s="3"/>
      <c r="P66" s="3"/>
      <c r="Q66" s="3"/>
      <c r="R66" s="3"/>
    </row>
    <row r="67" spans="1:18" ht="17.55" customHeight="1" x14ac:dyDescent="0.3">
      <c r="A67" s="1">
        <f t="shared" si="13"/>
        <v>43701</v>
      </c>
      <c r="B67" s="2" t="s">
        <v>101</v>
      </c>
      <c r="C67" s="33">
        <v>23</v>
      </c>
      <c r="D67" s="50" t="s">
        <v>102</v>
      </c>
      <c r="E67" s="16">
        <v>4</v>
      </c>
      <c r="F67" s="16">
        <v>0</v>
      </c>
      <c r="G67" s="16">
        <v>0</v>
      </c>
      <c r="H67" s="51">
        <f t="shared" si="11"/>
        <v>4</v>
      </c>
      <c r="I67" s="16">
        <v>550</v>
      </c>
      <c r="J67" s="16">
        <v>4</v>
      </c>
      <c r="K67" s="16">
        <v>3</v>
      </c>
      <c r="L67" s="51">
        <v>3</v>
      </c>
      <c r="M67" s="51">
        <f t="shared" si="12"/>
        <v>505</v>
      </c>
      <c r="N67" s="47">
        <v>41</v>
      </c>
      <c r="O67" s="3"/>
      <c r="P67" s="3"/>
      <c r="Q67" s="3"/>
      <c r="R67" s="3"/>
    </row>
    <row r="68" spans="1:18" ht="17.55" customHeight="1" x14ac:dyDescent="0.3">
      <c r="A68" s="1">
        <f t="shared" si="13"/>
        <v>43701</v>
      </c>
      <c r="B68" s="2" t="s">
        <v>103</v>
      </c>
      <c r="C68" s="33">
        <v>24</v>
      </c>
      <c r="D68" s="50" t="s">
        <v>104</v>
      </c>
      <c r="E68" s="16">
        <v>5</v>
      </c>
      <c r="F68" s="16">
        <v>0</v>
      </c>
      <c r="G68" s="16">
        <v>0</v>
      </c>
      <c r="H68" s="51">
        <f t="shared" si="11"/>
        <v>5</v>
      </c>
      <c r="I68" s="16">
        <v>322</v>
      </c>
      <c r="J68" s="16">
        <v>2</v>
      </c>
      <c r="K68" s="16">
        <v>2</v>
      </c>
      <c r="L68" s="51">
        <v>0</v>
      </c>
      <c r="M68" s="51">
        <f t="shared" si="12"/>
        <v>302</v>
      </c>
      <c r="N68" s="47">
        <v>18</v>
      </c>
      <c r="O68" s="3"/>
      <c r="P68" s="3"/>
      <c r="Q68" s="3"/>
      <c r="R68" s="3"/>
    </row>
    <row r="69" spans="1:18" ht="17.55" customHeight="1" x14ac:dyDescent="0.3">
      <c r="A69" s="1">
        <f t="shared" si="13"/>
        <v>43701</v>
      </c>
      <c r="B69" s="2" t="s">
        <v>105</v>
      </c>
      <c r="C69" s="33">
        <v>25</v>
      </c>
      <c r="D69" s="50" t="s">
        <v>106</v>
      </c>
      <c r="E69" s="16">
        <v>0</v>
      </c>
      <c r="F69" s="16">
        <v>0</v>
      </c>
      <c r="G69" s="16">
        <v>0</v>
      </c>
      <c r="H69" s="51">
        <f t="shared" si="11"/>
        <v>0</v>
      </c>
      <c r="I69" s="16">
        <v>595</v>
      </c>
      <c r="J69" s="16">
        <v>2</v>
      </c>
      <c r="K69" s="16">
        <v>1</v>
      </c>
      <c r="L69" s="51">
        <v>0</v>
      </c>
      <c r="M69" s="51">
        <f t="shared" si="12"/>
        <v>530</v>
      </c>
      <c r="N69" s="47">
        <v>63</v>
      </c>
      <c r="O69" s="3"/>
      <c r="P69" s="3"/>
      <c r="Q69" s="3"/>
      <c r="R69" s="3"/>
    </row>
    <row r="70" spans="1:18" ht="17.55" customHeight="1" x14ac:dyDescent="0.3">
      <c r="A70" s="1">
        <f t="shared" si="13"/>
        <v>43701</v>
      </c>
      <c r="B70" s="2" t="s">
        <v>107</v>
      </c>
      <c r="C70" s="33">
        <v>26</v>
      </c>
      <c r="D70" s="50" t="s">
        <v>108</v>
      </c>
      <c r="E70" s="16">
        <v>9</v>
      </c>
      <c r="F70" s="16">
        <v>0</v>
      </c>
      <c r="G70" s="16">
        <v>0</v>
      </c>
      <c r="H70" s="51">
        <f t="shared" si="11"/>
        <v>9</v>
      </c>
      <c r="I70" s="16">
        <v>619</v>
      </c>
      <c r="J70" s="16">
        <v>2</v>
      </c>
      <c r="K70" s="16">
        <v>2</v>
      </c>
      <c r="L70" s="51">
        <v>0</v>
      </c>
      <c r="M70" s="51">
        <f t="shared" si="12"/>
        <v>585</v>
      </c>
      <c r="N70" s="47">
        <v>32</v>
      </c>
      <c r="O70" s="3"/>
      <c r="P70" s="3"/>
      <c r="Q70" s="3"/>
      <c r="R70" s="3"/>
    </row>
    <row r="71" spans="1:18" ht="17.55" customHeight="1" x14ac:dyDescent="0.3">
      <c r="A71" s="1">
        <f t="shared" si="13"/>
        <v>43701</v>
      </c>
      <c r="B71" s="2" t="s">
        <v>109</v>
      </c>
      <c r="C71" s="33">
        <v>27</v>
      </c>
      <c r="D71" s="50" t="s">
        <v>110</v>
      </c>
      <c r="E71" s="16">
        <v>8</v>
      </c>
      <c r="F71" s="16">
        <v>0</v>
      </c>
      <c r="G71" s="16">
        <v>0</v>
      </c>
      <c r="H71" s="51">
        <f t="shared" si="11"/>
        <v>8</v>
      </c>
      <c r="I71" s="16">
        <v>663</v>
      </c>
      <c r="J71" s="16"/>
      <c r="K71" s="16"/>
      <c r="L71" s="51">
        <v>0</v>
      </c>
      <c r="M71" s="51">
        <f t="shared" si="12"/>
        <v>643</v>
      </c>
      <c r="N71" s="47">
        <v>20</v>
      </c>
      <c r="O71" s="3"/>
      <c r="P71" s="3"/>
      <c r="Q71" s="3"/>
      <c r="R71" s="3"/>
    </row>
    <row r="72" spans="1:18" ht="17.55" customHeight="1" x14ac:dyDescent="0.3">
      <c r="A72" s="1">
        <f t="shared" si="13"/>
        <v>43701</v>
      </c>
      <c r="B72" s="2" t="s">
        <v>111</v>
      </c>
      <c r="C72" s="33">
        <v>28</v>
      </c>
      <c r="D72" s="50" t="s">
        <v>112</v>
      </c>
      <c r="E72" s="16">
        <v>3</v>
      </c>
      <c r="F72" s="16">
        <v>0</v>
      </c>
      <c r="G72" s="16">
        <v>0</v>
      </c>
      <c r="H72" s="51">
        <f t="shared" si="11"/>
        <v>3</v>
      </c>
      <c r="I72" s="16">
        <v>218</v>
      </c>
      <c r="J72" s="16"/>
      <c r="K72" s="16"/>
      <c r="L72" s="51">
        <v>0</v>
      </c>
      <c r="M72" s="51">
        <f t="shared" si="12"/>
        <v>204</v>
      </c>
      <c r="N72" s="47">
        <v>14</v>
      </c>
      <c r="O72" s="3"/>
      <c r="P72" s="3"/>
      <c r="Q72" s="3"/>
      <c r="R72" s="3"/>
    </row>
    <row r="73" spans="1:18" ht="17.55" customHeight="1" x14ac:dyDescent="0.3">
      <c r="A73" s="1">
        <f t="shared" si="13"/>
        <v>43701</v>
      </c>
      <c r="B73" s="2" t="s">
        <v>113</v>
      </c>
      <c r="C73" s="33">
        <v>29</v>
      </c>
      <c r="D73" s="50" t="s">
        <v>114</v>
      </c>
      <c r="E73" s="16">
        <v>7</v>
      </c>
      <c r="F73" s="16">
        <v>0</v>
      </c>
      <c r="G73" s="16">
        <v>0</v>
      </c>
      <c r="H73" s="51">
        <f t="shared" si="11"/>
        <v>7</v>
      </c>
      <c r="I73" s="16">
        <v>334</v>
      </c>
      <c r="J73" s="16">
        <v>3</v>
      </c>
      <c r="K73" s="16">
        <v>1</v>
      </c>
      <c r="L73" s="51">
        <v>1</v>
      </c>
      <c r="M73" s="51">
        <f t="shared" si="12"/>
        <v>309</v>
      </c>
      <c r="N73" s="47">
        <v>22</v>
      </c>
      <c r="O73" s="3"/>
      <c r="P73" s="3"/>
      <c r="Q73" s="3"/>
      <c r="R73" s="3"/>
    </row>
    <row r="74" spans="1:18" ht="17.55" customHeight="1" x14ac:dyDescent="0.3">
      <c r="A74" s="1">
        <f t="shared" si="13"/>
        <v>43701</v>
      </c>
      <c r="B74" s="2" t="s">
        <v>123</v>
      </c>
      <c r="C74" s="53">
        <v>30</v>
      </c>
      <c r="D74" s="54" t="s">
        <v>124</v>
      </c>
      <c r="E74" s="18">
        <v>0</v>
      </c>
      <c r="F74" s="18">
        <v>0</v>
      </c>
      <c r="G74" s="18">
        <v>0</v>
      </c>
      <c r="H74" s="55">
        <f t="shared" si="11"/>
        <v>0</v>
      </c>
      <c r="I74" s="18">
        <v>7</v>
      </c>
      <c r="J74" s="18">
        <v>7</v>
      </c>
      <c r="K74" s="18">
        <v>2</v>
      </c>
      <c r="L74" s="55">
        <v>1</v>
      </c>
      <c r="M74" s="55">
        <f t="shared" si="12"/>
        <v>0</v>
      </c>
      <c r="N74" s="56">
        <v>0</v>
      </c>
      <c r="O74" s="3"/>
      <c r="P74" s="3"/>
      <c r="Q74" s="3"/>
      <c r="R74" s="3"/>
    </row>
    <row r="75" spans="1:18" ht="22.2" customHeight="1" x14ac:dyDescent="0.3">
      <c r="A75" s="1">
        <f t="shared" si="13"/>
        <v>43701</v>
      </c>
      <c r="B75" s="2">
        <v>1</v>
      </c>
      <c r="C75" s="29"/>
      <c r="D75" s="22" t="s">
        <v>117</v>
      </c>
      <c r="E75" s="23">
        <f>SUM(E45:E74)</f>
        <v>201</v>
      </c>
      <c r="F75" s="23">
        <f t="shared" ref="F75:N75" si="14">SUM(F45:F74)</f>
        <v>1</v>
      </c>
      <c r="G75" s="23">
        <f t="shared" si="14"/>
        <v>0</v>
      </c>
      <c r="H75" s="23">
        <f t="shared" si="14"/>
        <v>202</v>
      </c>
      <c r="I75" s="23">
        <f t="shared" si="14"/>
        <v>16148</v>
      </c>
      <c r="J75" s="23">
        <f t="shared" si="14"/>
        <v>78</v>
      </c>
      <c r="K75" s="23">
        <f t="shared" si="14"/>
        <v>52</v>
      </c>
      <c r="L75" s="23">
        <f t="shared" si="14"/>
        <v>36</v>
      </c>
      <c r="M75" s="23">
        <f t="shared" si="14"/>
        <v>14998</v>
      </c>
      <c r="N75" s="23">
        <f t="shared" si="14"/>
        <v>1072</v>
      </c>
      <c r="O75" s="3"/>
      <c r="P75" s="3"/>
      <c r="Q75" s="3"/>
      <c r="R75" s="3"/>
    </row>
    <row r="76" spans="1:18" ht="17.55" customHeight="1" x14ac:dyDescent="0.3">
      <c r="A76" s="1">
        <f t="shared" si="13"/>
        <v>43701</v>
      </c>
      <c r="B76" s="2">
        <v>1</v>
      </c>
      <c r="C76" s="6" t="s">
        <v>48</v>
      </c>
      <c r="D76" s="6"/>
      <c r="E76" s="6"/>
      <c r="F76" s="6"/>
      <c r="G76" s="6"/>
      <c r="H76" s="6"/>
      <c r="I76" s="3"/>
      <c r="J76" s="3"/>
      <c r="K76" s="3"/>
      <c r="L76" s="3"/>
      <c r="M76" s="42"/>
      <c r="N76" s="3"/>
    </row>
    <row r="77" spans="1:18" ht="17.55" customHeight="1" x14ac:dyDescent="0.3">
      <c r="A77" s="1">
        <f t="shared" si="13"/>
        <v>43701</v>
      </c>
      <c r="B77" s="2">
        <v>1</v>
      </c>
      <c r="C77" s="24" t="s">
        <v>49</v>
      </c>
      <c r="D77" s="3"/>
      <c r="E77" s="3"/>
      <c r="F77" s="3"/>
      <c r="G77" s="3"/>
      <c r="H77" s="3"/>
      <c r="I77" s="3"/>
      <c r="J77" s="3"/>
      <c r="K77" s="3"/>
      <c r="L77" s="3"/>
      <c r="M77" s="42"/>
      <c r="N77" s="3"/>
    </row>
    <row r="78" spans="1:18" ht="17.55" customHeight="1" x14ac:dyDescent="0.3">
      <c r="A78" s="1">
        <f t="shared" si="13"/>
        <v>43701</v>
      </c>
      <c r="B78" s="2">
        <v>1</v>
      </c>
      <c r="C78" s="25" t="s">
        <v>50</v>
      </c>
      <c r="D78" s="25"/>
      <c r="E78" s="25"/>
      <c r="F78" s="25"/>
      <c r="G78" s="25"/>
      <c r="H78" s="25"/>
      <c r="I78" s="25"/>
      <c r="J78" s="25"/>
      <c r="K78" s="25"/>
      <c r="L78" s="25"/>
      <c r="M78" s="45"/>
      <c r="N78" s="25"/>
    </row>
    <row r="79" spans="1:18" ht="17.55" customHeight="1" x14ac:dyDescent="0.3">
      <c r="A79" s="1">
        <f t="shared" si="13"/>
        <v>43701</v>
      </c>
      <c r="B79" s="2">
        <v>1</v>
      </c>
      <c r="C79" s="25" t="s">
        <v>51</v>
      </c>
      <c r="D79" s="25"/>
      <c r="E79" s="25"/>
      <c r="F79" s="25"/>
      <c r="G79" s="25"/>
      <c r="H79" s="25"/>
      <c r="I79" s="25"/>
      <c r="J79" s="25"/>
      <c r="K79" s="303" t="s">
        <v>52</v>
      </c>
      <c r="L79" s="303"/>
      <c r="M79" s="303"/>
      <c r="N79" s="31"/>
    </row>
    <row r="80" spans="1:18" ht="17.55" customHeight="1" x14ac:dyDescent="0.3">
      <c r="A80" s="1">
        <f t="shared" si="13"/>
        <v>43701</v>
      </c>
      <c r="B80" s="2">
        <v>1</v>
      </c>
      <c r="C80" s="25" t="s">
        <v>53</v>
      </c>
      <c r="D80" s="25"/>
      <c r="E80" s="25"/>
      <c r="F80" s="25"/>
      <c r="G80" s="25"/>
      <c r="H80" s="25"/>
      <c r="I80" s="25"/>
      <c r="J80" s="25"/>
      <c r="K80" s="303"/>
      <c r="L80" s="303"/>
      <c r="M80" s="303"/>
      <c r="N80" s="31"/>
    </row>
    <row r="81" spans="1:14" ht="17.55" customHeight="1" x14ac:dyDescent="0.3">
      <c r="A81" s="1">
        <f t="shared" si="13"/>
        <v>43701</v>
      </c>
      <c r="B81" s="2">
        <v>1</v>
      </c>
      <c r="C81" s="25" t="s">
        <v>54</v>
      </c>
      <c r="D81" s="25"/>
      <c r="E81" s="25"/>
      <c r="F81" s="25"/>
      <c r="G81" s="25"/>
      <c r="H81" s="25"/>
      <c r="I81" s="25"/>
      <c r="J81" s="25"/>
      <c r="K81" s="303"/>
      <c r="L81" s="303"/>
      <c r="M81" s="303"/>
      <c r="N81" s="31"/>
    </row>
    <row r="82" spans="1:14" ht="17.55" customHeight="1" x14ac:dyDescent="0.3">
      <c r="A82" s="1">
        <f t="shared" si="13"/>
        <v>43701</v>
      </c>
      <c r="B82" s="2">
        <v>1</v>
      </c>
      <c r="C82" s="25" t="s">
        <v>55</v>
      </c>
      <c r="D82" s="25"/>
      <c r="E82" s="25"/>
      <c r="F82" s="25"/>
      <c r="G82" s="25"/>
      <c r="H82" s="25"/>
      <c r="I82" s="25"/>
      <c r="J82" s="25"/>
      <c r="K82" s="303"/>
      <c r="L82" s="303"/>
      <c r="M82" s="303"/>
      <c r="N82" s="31"/>
    </row>
    <row r="83" spans="1:14" ht="17.55" customHeight="1" x14ac:dyDescent="0.3">
      <c r="A83" s="1">
        <f t="shared" si="13"/>
        <v>43701</v>
      </c>
      <c r="B83" s="2">
        <v>1</v>
      </c>
      <c r="C83" s="25" t="s">
        <v>56</v>
      </c>
      <c r="D83" s="25"/>
      <c r="E83" s="25"/>
      <c r="F83" s="25"/>
      <c r="G83" s="25"/>
      <c r="H83" s="25"/>
      <c r="I83" s="25"/>
      <c r="J83" s="25"/>
      <c r="K83" s="303"/>
      <c r="L83" s="303"/>
      <c r="M83" s="303"/>
      <c r="N83" s="31"/>
    </row>
    <row r="84" spans="1:14" ht="17.55" customHeight="1" x14ac:dyDescent="0.3">
      <c r="A84" s="1">
        <f t="shared" si="13"/>
        <v>43701</v>
      </c>
      <c r="B84" s="2">
        <v>1</v>
      </c>
      <c r="C84" s="25" t="s">
        <v>57</v>
      </c>
      <c r="D84" s="25"/>
      <c r="E84" s="25"/>
      <c r="F84" s="25"/>
      <c r="G84" s="25"/>
      <c r="H84" s="25"/>
      <c r="I84" s="25"/>
      <c r="J84" s="25"/>
      <c r="K84" s="303"/>
      <c r="L84" s="303"/>
      <c r="M84" s="303"/>
      <c r="N84" s="31"/>
    </row>
    <row r="85" spans="1:14" ht="17.55" customHeight="1" x14ac:dyDescent="0.3">
      <c r="A85" s="1">
        <f t="shared" si="13"/>
        <v>43701</v>
      </c>
      <c r="B85" s="2">
        <v>1</v>
      </c>
      <c r="C85" s="25" t="s">
        <v>58</v>
      </c>
      <c r="D85" s="25"/>
      <c r="E85" s="25"/>
      <c r="F85" s="25"/>
      <c r="G85" s="25"/>
      <c r="H85" s="25"/>
      <c r="I85" s="25"/>
      <c r="J85" s="25"/>
      <c r="K85" s="303"/>
      <c r="L85" s="303"/>
      <c r="M85" s="303"/>
      <c r="N85" s="31"/>
    </row>
    <row r="86" spans="1:14" x14ac:dyDescent="0.3">
      <c r="A86" s="1">
        <f t="shared" si="13"/>
        <v>43701</v>
      </c>
      <c r="B86" s="2">
        <v>1</v>
      </c>
      <c r="E86" s="30"/>
    </row>
    <row r="87" spans="1:14" x14ac:dyDescent="0.3">
      <c r="A87" s="1">
        <f t="shared" si="13"/>
        <v>43701</v>
      </c>
      <c r="B87" s="2">
        <v>1</v>
      </c>
      <c r="E87" s="30"/>
    </row>
    <row r="88" spans="1:14" x14ac:dyDescent="0.3">
      <c r="A88" s="1">
        <f t="shared" si="13"/>
        <v>43701</v>
      </c>
      <c r="B88" s="2">
        <v>1</v>
      </c>
      <c r="E88" s="30"/>
    </row>
    <row r="89" spans="1:14" x14ac:dyDescent="0.3">
      <c r="A89" s="1">
        <f t="shared" si="13"/>
        <v>43701</v>
      </c>
      <c r="B89" s="2">
        <v>1</v>
      </c>
      <c r="E89" s="30"/>
    </row>
    <row r="90" spans="1:14" x14ac:dyDescent="0.3">
      <c r="E90" s="30"/>
    </row>
    <row r="91" spans="1:14" x14ac:dyDescent="0.3">
      <c r="E91" s="30"/>
    </row>
    <row r="92" spans="1:14" x14ac:dyDescent="0.3">
      <c r="E92" s="30"/>
    </row>
    <row r="93" spans="1:14" x14ac:dyDescent="0.3">
      <c r="E93" s="30"/>
    </row>
  </sheetData>
  <sheetProtection sheet="1" objects="1" scenarios="1"/>
  <mergeCells count="14">
    <mergeCell ref="K79:M85"/>
    <mergeCell ref="H42:L42"/>
    <mergeCell ref="C43:C44"/>
    <mergeCell ref="D43:D44"/>
    <mergeCell ref="E43:H43"/>
    <mergeCell ref="N43:N44"/>
    <mergeCell ref="I9:M9"/>
    <mergeCell ref="I43:M43"/>
    <mergeCell ref="C1:N1"/>
    <mergeCell ref="C8:N8"/>
    <mergeCell ref="C9:C10"/>
    <mergeCell ref="D9:D10"/>
    <mergeCell ref="E9:H9"/>
    <mergeCell ref="N9:N10"/>
  </mergeCells>
  <pageMargins left="0.3" right="0.25" top="0.75" bottom="0.5" header="0.3" footer="0.3"/>
  <pageSetup paperSize="9" scale="59" fitToHeight="0" orientation="landscape" r:id="rId1"/>
  <rowBreaks count="1" manualBreakCount="1">
    <brk id="41" min="4" max="1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130</vt:i4>
      </vt:variant>
      <vt:variant>
        <vt:lpstr>Named Ranges</vt:lpstr>
      </vt:variant>
      <vt:variant>
        <vt:i4>130</vt:i4>
      </vt:variant>
    </vt:vector>
  </HeadingPairs>
  <TitlesOfParts>
    <vt:vector size="260" baseType="lpstr">
      <vt:lpstr>31.12</vt:lpstr>
      <vt:lpstr>30.12</vt:lpstr>
      <vt:lpstr>29.12</vt:lpstr>
      <vt:lpstr>28.12</vt:lpstr>
      <vt:lpstr>27.12</vt:lpstr>
      <vt:lpstr>26.12</vt:lpstr>
      <vt:lpstr>25.12</vt:lpstr>
      <vt:lpstr>24.12</vt:lpstr>
      <vt:lpstr>23.12</vt:lpstr>
      <vt:lpstr>22.12</vt:lpstr>
      <vt:lpstr>21.12</vt:lpstr>
      <vt:lpstr>20.12</vt:lpstr>
      <vt:lpstr>19.12</vt:lpstr>
      <vt:lpstr>18.12</vt:lpstr>
      <vt:lpstr>17.12</vt:lpstr>
      <vt:lpstr>16.12</vt:lpstr>
      <vt:lpstr>15.12</vt:lpstr>
      <vt:lpstr>14.12</vt:lpstr>
      <vt:lpstr>13.12</vt:lpstr>
      <vt:lpstr>12.12</vt:lpstr>
      <vt:lpstr>11.12</vt:lpstr>
      <vt:lpstr>10.12</vt:lpstr>
      <vt:lpstr>09.12</vt:lpstr>
      <vt:lpstr>08.12</vt:lpstr>
      <vt:lpstr>07.12</vt:lpstr>
      <vt:lpstr>06.12</vt:lpstr>
      <vt:lpstr>05.12</vt:lpstr>
      <vt:lpstr>04.12</vt:lpstr>
      <vt:lpstr>03.12</vt:lpstr>
      <vt:lpstr>02.12</vt:lpstr>
      <vt:lpstr>01.12</vt:lpstr>
      <vt:lpstr>30.11</vt:lpstr>
      <vt:lpstr>29.11</vt:lpstr>
      <vt:lpstr>28.11</vt:lpstr>
      <vt:lpstr>27.11</vt:lpstr>
      <vt:lpstr>26.11</vt:lpstr>
      <vt:lpstr>25.11</vt:lpstr>
      <vt:lpstr>24.11</vt:lpstr>
      <vt:lpstr>23.11</vt:lpstr>
      <vt:lpstr>22.11</vt:lpstr>
      <vt:lpstr>21.11</vt:lpstr>
      <vt:lpstr>20.11</vt:lpstr>
      <vt:lpstr>19.11</vt:lpstr>
      <vt:lpstr>18.11</vt:lpstr>
      <vt:lpstr>17.11</vt:lpstr>
      <vt:lpstr>16.11</vt:lpstr>
      <vt:lpstr>15.11</vt:lpstr>
      <vt:lpstr>14.11</vt:lpstr>
      <vt:lpstr>13.11</vt:lpstr>
      <vt:lpstr>12.11</vt:lpstr>
      <vt:lpstr>11.11</vt:lpstr>
      <vt:lpstr>10.11</vt:lpstr>
      <vt:lpstr>09.11</vt:lpstr>
      <vt:lpstr>08.11</vt:lpstr>
      <vt:lpstr>07.11</vt:lpstr>
      <vt:lpstr>06.11</vt:lpstr>
      <vt:lpstr>05.11</vt:lpstr>
      <vt:lpstr>04.11</vt:lpstr>
      <vt:lpstr>03.11</vt:lpstr>
      <vt:lpstr>02.11</vt:lpstr>
      <vt:lpstr>01.11</vt:lpstr>
      <vt:lpstr>31.10</vt:lpstr>
      <vt:lpstr>30.10</vt:lpstr>
      <vt:lpstr>29.10</vt:lpstr>
      <vt:lpstr>28.10</vt:lpstr>
      <vt:lpstr>27.10</vt:lpstr>
      <vt:lpstr>26.10</vt:lpstr>
      <vt:lpstr>25.10</vt:lpstr>
      <vt:lpstr>24.10</vt:lpstr>
      <vt:lpstr>23.10</vt:lpstr>
      <vt:lpstr>22.10</vt:lpstr>
      <vt:lpstr>21.10</vt:lpstr>
      <vt:lpstr>20.10</vt:lpstr>
      <vt:lpstr>19.10</vt:lpstr>
      <vt:lpstr>18.10</vt:lpstr>
      <vt:lpstr>17.10</vt:lpstr>
      <vt:lpstr>16.10</vt:lpstr>
      <vt:lpstr>15.10</vt:lpstr>
      <vt:lpstr>14.10</vt:lpstr>
      <vt:lpstr>13.10</vt:lpstr>
      <vt:lpstr>12.10</vt:lpstr>
      <vt:lpstr>11.10</vt:lpstr>
      <vt:lpstr>10.10</vt:lpstr>
      <vt:lpstr>09.10</vt:lpstr>
      <vt:lpstr>08.10</vt:lpstr>
      <vt:lpstr>07.10</vt:lpstr>
      <vt:lpstr>06.10</vt:lpstr>
      <vt:lpstr>05.10</vt:lpstr>
      <vt:lpstr>04.10</vt:lpstr>
      <vt:lpstr>03.10</vt:lpstr>
      <vt:lpstr>02.10</vt:lpstr>
      <vt:lpstr>01.10</vt:lpstr>
      <vt:lpstr>30.09</vt:lpstr>
      <vt:lpstr>29.09</vt:lpstr>
      <vt:lpstr>28.09</vt:lpstr>
      <vt:lpstr>27.09</vt:lpstr>
      <vt:lpstr>26.09</vt:lpstr>
      <vt:lpstr>25.09</vt:lpstr>
      <vt:lpstr>24.09</vt:lpstr>
      <vt:lpstr>23.09</vt:lpstr>
      <vt:lpstr>22.09</vt:lpstr>
      <vt:lpstr>21.09</vt:lpstr>
      <vt:lpstr>20.09</vt:lpstr>
      <vt:lpstr>19.09</vt:lpstr>
      <vt:lpstr>18.09</vt:lpstr>
      <vt:lpstr>17.09</vt:lpstr>
      <vt:lpstr>16.09</vt:lpstr>
      <vt:lpstr>15.09</vt:lpstr>
      <vt:lpstr>14.09</vt:lpstr>
      <vt:lpstr>13.09</vt:lpstr>
      <vt:lpstr>12.09</vt:lpstr>
      <vt:lpstr>11.09</vt:lpstr>
      <vt:lpstr>10.09</vt:lpstr>
      <vt:lpstr>09.09</vt:lpstr>
      <vt:lpstr>08.09</vt:lpstr>
      <vt:lpstr>07.09</vt:lpstr>
      <vt:lpstr>06.09</vt:lpstr>
      <vt:lpstr>05.09</vt:lpstr>
      <vt:lpstr>04.09</vt:lpstr>
      <vt:lpstr>03.09</vt:lpstr>
      <vt:lpstr>02.09</vt:lpstr>
      <vt:lpstr>01.09</vt:lpstr>
      <vt:lpstr>31.08</vt:lpstr>
      <vt:lpstr>30.08</vt:lpstr>
      <vt:lpstr>29.08</vt:lpstr>
      <vt:lpstr>28.08</vt:lpstr>
      <vt:lpstr>27.08</vt:lpstr>
      <vt:lpstr>26.08</vt:lpstr>
      <vt:lpstr>25.08</vt:lpstr>
      <vt:lpstr>24.08</vt:lpstr>
      <vt:lpstr>'01.09'!Print_Area</vt:lpstr>
      <vt:lpstr>'01.10'!Print_Area</vt:lpstr>
      <vt:lpstr>'01.11'!Print_Area</vt:lpstr>
      <vt:lpstr>'01.12'!Print_Area</vt:lpstr>
      <vt:lpstr>'02.09'!Print_Area</vt:lpstr>
      <vt:lpstr>'02.10'!Print_Area</vt:lpstr>
      <vt:lpstr>'02.11'!Print_Area</vt:lpstr>
      <vt:lpstr>'02.12'!Print_Area</vt:lpstr>
      <vt:lpstr>'03.09'!Print_Area</vt:lpstr>
      <vt:lpstr>'03.10'!Print_Area</vt:lpstr>
      <vt:lpstr>'03.11'!Print_Area</vt:lpstr>
      <vt:lpstr>'03.12'!Print_Area</vt:lpstr>
      <vt:lpstr>'04.09'!Print_Area</vt:lpstr>
      <vt:lpstr>'04.10'!Print_Area</vt:lpstr>
      <vt:lpstr>'04.11'!Print_Area</vt:lpstr>
      <vt:lpstr>'04.12'!Print_Area</vt:lpstr>
      <vt:lpstr>'05.09'!Print_Area</vt:lpstr>
      <vt:lpstr>'05.10'!Print_Area</vt:lpstr>
      <vt:lpstr>'05.11'!Print_Area</vt:lpstr>
      <vt:lpstr>'05.12'!Print_Area</vt:lpstr>
      <vt:lpstr>'06.09'!Print_Area</vt:lpstr>
      <vt:lpstr>'06.10'!Print_Area</vt:lpstr>
      <vt:lpstr>'06.11'!Print_Area</vt:lpstr>
      <vt:lpstr>'06.12'!Print_Area</vt:lpstr>
      <vt:lpstr>'07.09'!Print_Area</vt:lpstr>
      <vt:lpstr>'07.10'!Print_Area</vt:lpstr>
      <vt:lpstr>'07.11'!Print_Area</vt:lpstr>
      <vt:lpstr>'07.12'!Print_Area</vt:lpstr>
      <vt:lpstr>'08.09'!Print_Area</vt:lpstr>
      <vt:lpstr>'08.10'!Print_Area</vt:lpstr>
      <vt:lpstr>'08.11'!Print_Area</vt:lpstr>
      <vt:lpstr>'08.12'!Print_Area</vt:lpstr>
      <vt:lpstr>'09.09'!Print_Area</vt:lpstr>
      <vt:lpstr>'09.10'!Print_Area</vt:lpstr>
      <vt:lpstr>'09.11'!Print_Area</vt:lpstr>
      <vt:lpstr>'09.12'!Print_Area</vt:lpstr>
      <vt:lpstr>'10.09'!Print_Area</vt:lpstr>
      <vt:lpstr>'10.10'!Print_Area</vt:lpstr>
      <vt:lpstr>'10.11'!Print_Area</vt:lpstr>
      <vt:lpstr>'10.12'!Print_Area</vt:lpstr>
      <vt:lpstr>'11.09'!Print_Area</vt:lpstr>
      <vt:lpstr>'11.10'!Print_Area</vt:lpstr>
      <vt:lpstr>'11.11'!Print_Area</vt:lpstr>
      <vt:lpstr>'11.12'!Print_Area</vt:lpstr>
      <vt:lpstr>'12.09'!Print_Area</vt:lpstr>
      <vt:lpstr>'12.10'!Print_Area</vt:lpstr>
      <vt:lpstr>'12.11'!Print_Area</vt:lpstr>
      <vt:lpstr>'12.12'!Print_Area</vt:lpstr>
      <vt:lpstr>'13.09'!Print_Area</vt:lpstr>
      <vt:lpstr>'13.10'!Print_Area</vt:lpstr>
      <vt:lpstr>'13.11'!Print_Area</vt:lpstr>
      <vt:lpstr>'13.12'!Print_Area</vt:lpstr>
      <vt:lpstr>'14.09'!Print_Area</vt:lpstr>
      <vt:lpstr>'14.10'!Print_Area</vt:lpstr>
      <vt:lpstr>'14.11'!Print_Area</vt:lpstr>
      <vt:lpstr>'14.12'!Print_Area</vt:lpstr>
      <vt:lpstr>'15.09'!Print_Area</vt:lpstr>
      <vt:lpstr>'15.10'!Print_Area</vt:lpstr>
      <vt:lpstr>'15.11'!Print_Area</vt:lpstr>
      <vt:lpstr>'15.12'!Print_Area</vt:lpstr>
      <vt:lpstr>'16.09'!Print_Area</vt:lpstr>
      <vt:lpstr>'16.10'!Print_Area</vt:lpstr>
      <vt:lpstr>'16.11'!Print_Area</vt:lpstr>
      <vt:lpstr>'16.12'!Print_Area</vt:lpstr>
      <vt:lpstr>'17.09'!Print_Area</vt:lpstr>
      <vt:lpstr>'17.10'!Print_Area</vt:lpstr>
      <vt:lpstr>'17.11'!Print_Area</vt:lpstr>
      <vt:lpstr>'17.12'!Print_Area</vt:lpstr>
      <vt:lpstr>'18.09'!Print_Area</vt:lpstr>
      <vt:lpstr>'18.10'!Print_Area</vt:lpstr>
      <vt:lpstr>'18.11'!Print_Area</vt:lpstr>
      <vt:lpstr>'18.12'!Print_Area</vt:lpstr>
      <vt:lpstr>'19.09'!Print_Area</vt:lpstr>
      <vt:lpstr>'19.10'!Print_Area</vt:lpstr>
      <vt:lpstr>'19.11'!Print_Area</vt:lpstr>
      <vt:lpstr>'19.12'!Print_Area</vt:lpstr>
      <vt:lpstr>'20.09'!Print_Area</vt:lpstr>
      <vt:lpstr>'20.10'!Print_Area</vt:lpstr>
      <vt:lpstr>'20.11'!Print_Area</vt:lpstr>
      <vt:lpstr>'20.12'!Print_Area</vt:lpstr>
      <vt:lpstr>'21.09'!Print_Area</vt:lpstr>
      <vt:lpstr>'21.10'!Print_Area</vt:lpstr>
      <vt:lpstr>'21.11'!Print_Area</vt:lpstr>
      <vt:lpstr>'21.12'!Print_Area</vt:lpstr>
      <vt:lpstr>'22.09'!Print_Area</vt:lpstr>
      <vt:lpstr>'22.10'!Print_Area</vt:lpstr>
      <vt:lpstr>'22.11'!Print_Area</vt:lpstr>
      <vt:lpstr>'22.12'!Print_Area</vt:lpstr>
      <vt:lpstr>'23.09'!Print_Area</vt:lpstr>
      <vt:lpstr>'23.10'!Print_Area</vt:lpstr>
      <vt:lpstr>'23.11'!Print_Area</vt:lpstr>
      <vt:lpstr>'23.12'!Print_Area</vt:lpstr>
      <vt:lpstr>'24.08'!Print_Area</vt:lpstr>
      <vt:lpstr>'24.09'!Print_Area</vt:lpstr>
      <vt:lpstr>'24.10'!Print_Area</vt:lpstr>
      <vt:lpstr>'24.11'!Print_Area</vt:lpstr>
      <vt:lpstr>'24.12'!Print_Area</vt:lpstr>
      <vt:lpstr>'25.08'!Print_Area</vt:lpstr>
      <vt:lpstr>'25.09'!Print_Area</vt:lpstr>
      <vt:lpstr>'25.10'!Print_Area</vt:lpstr>
      <vt:lpstr>'25.11'!Print_Area</vt:lpstr>
      <vt:lpstr>'25.12'!Print_Area</vt:lpstr>
      <vt:lpstr>'26.08'!Print_Area</vt:lpstr>
      <vt:lpstr>'26.09'!Print_Area</vt:lpstr>
      <vt:lpstr>'26.10'!Print_Area</vt:lpstr>
      <vt:lpstr>'26.11'!Print_Area</vt:lpstr>
      <vt:lpstr>'26.12'!Print_Area</vt:lpstr>
      <vt:lpstr>'27.08'!Print_Area</vt:lpstr>
      <vt:lpstr>'27.09'!Print_Area</vt:lpstr>
      <vt:lpstr>'27.10'!Print_Area</vt:lpstr>
      <vt:lpstr>'27.11'!Print_Area</vt:lpstr>
      <vt:lpstr>'27.12'!Print_Area</vt:lpstr>
      <vt:lpstr>'28.08'!Print_Area</vt:lpstr>
      <vt:lpstr>'28.09'!Print_Area</vt:lpstr>
      <vt:lpstr>'28.10'!Print_Area</vt:lpstr>
      <vt:lpstr>'28.11'!Print_Area</vt:lpstr>
      <vt:lpstr>'28.12'!Print_Area</vt:lpstr>
      <vt:lpstr>'29.08'!Print_Area</vt:lpstr>
      <vt:lpstr>'29.09'!Print_Area</vt:lpstr>
      <vt:lpstr>'29.10'!Print_Area</vt:lpstr>
      <vt:lpstr>'29.11'!Print_Area</vt:lpstr>
      <vt:lpstr>'29.12'!Print_Area</vt:lpstr>
      <vt:lpstr>'30.08'!Print_Area</vt:lpstr>
      <vt:lpstr>'30.09'!Print_Area</vt:lpstr>
      <vt:lpstr>'30.10'!Print_Area</vt:lpstr>
      <vt:lpstr>'30.11'!Print_Area</vt:lpstr>
      <vt:lpstr>'30.12'!Print_Area</vt:lpstr>
      <vt:lpstr>'31.08'!Print_Area</vt:lpstr>
      <vt:lpstr>'31.10'!Print_Area</vt:lpstr>
      <vt:lpstr>'31.12'!Print_Area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ASUS</cp:lastModifiedBy>
  <cp:lastPrinted>2020-02-22T19:07:38Z</cp:lastPrinted>
  <dcterms:created xsi:type="dcterms:W3CDTF">2019-08-06T05:10:27Z</dcterms:created>
  <dcterms:modified xsi:type="dcterms:W3CDTF">2023-03-04T12:13:00Z</dcterms:modified>
</cp:coreProperties>
</file>