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workbookProtection lockStructure="1" workbookAlgorithmName="SHA-512" workbookHashValue="XFfpsaa/mf30OClaFC100KlA8vmj3Ddvc/mXwcHnfZto4zc262g6vvQhz2JSiaH+5OZ+z2rfUUwMGHKd1afZ5g==" workbookSaltValue="roTG0/QTZxcPNnVqipnNsA==" workbookSpinCount="100000"/>
  <bookViews>
    <workbookView visibility="visible" minimized="0" showHorizontalScroll="1" showVerticalScroll="1" showSheetTabs="1" xWindow="-120" yWindow="-120" windowWidth="29040" windowHeight="15840" tabRatio="813" firstSheet="0" activeTab="2" autoFilterDateGrouping="1"/>
  </bookViews>
  <sheets>
    <sheet xmlns:r="http://schemas.openxmlformats.org/officeDocument/2006/relationships" name="How to use the EOS" sheetId="1" state="visible" r:id="rId1"/>
    <sheet xmlns:r="http://schemas.openxmlformats.org/officeDocument/2006/relationships" name="Step 1 - Basic data" sheetId="2" state="visible" r:id="rId2"/>
    <sheet xmlns:r="http://schemas.openxmlformats.org/officeDocument/2006/relationships" name="Step 1 - VEC and Persistence" sheetId="3" state="visible" r:id="rId3"/>
    <sheet xmlns:r="http://schemas.openxmlformats.org/officeDocument/2006/relationships" name="Step 1 - Oil spill modelling" sheetId="4" state="visible" r:id="rId4"/>
    <sheet xmlns:r="http://schemas.openxmlformats.org/officeDocument/2006/relationships" name="Step 1 background data" sheetId="5" state="hidden" r:id="rId5"/>
    <sheet xmlns:r="http://schemas.openxmlformats.org/officeDocument/2006/relationships" name="Step 2 - Pollution Assessment" sheetId="6" state="visible" r:id="rId6"/>
    <sheet xmlns:r="http://schemas.openxmlformats.org/officeDocument/2006/relationships" name="Step 2 - OSR pros_cons" sheetId="7" state="visible" r:id="rId7"/>
    <sheet xmlns:r="http://schemas.openxmlformats.org/officeDocument/2006/relationships" name="Step 2 background data" sheetId="8" state="hidden" r:id="rId8"/>
    <sheet xmlns:r="http://schemas.openxmlformats.org/officeDocument/2006/relationships" name="Step 3 - Effect index (E)" sheetId="9" state="visible" r:id="rId9"/>
    <sheet xmlns:r="http://schemas.openxmlformats.org/officeDocument/2006/relationships" name="Step 3 - Soot pollution index" sheetId="10" state="visible" r:id="rId10"/>
    <sheet xmlns:r="http://schemas.openxmlformats.org/officeDocument/2006/relationships" name="Step 3 - Recovery time" sheetId="11" state="visible" r:id="rId11"/>
    <sheet xmlns:r="http://schemas.openxmlformats.org/officeDocument/2006/relationships" name="Step 3 - Recruitment_Fractions" sheetId="12" state="visible" r:id="rId12"/>
    <sheet xmlns:r="http://schemas.openxmlformats.org/officeDocument/2006/relationships" name="Step 3 background data" sheetId="13" state="hidden" r:id="rId13"/>
    <sheet xmlns:r="http://schemas.openxmlformats.org/officeDocument/2006/relationships" name="Step 4 - ISB" sheetId="14" state="visible" r:id="rId14"/>
    <sheet xmlns:r="http://schemas.openxmlformats.org/officeDocument/2006/relationships" name="Step 4 - CD" sheetId="15" state="visible" r:id="rId15"/>
    <sheet xmlns:r="http://schemas.openxmlformats.org/officeDocument/2006/relationships" name="Step 4 - MR" sheetId="16" state="visible" r:id="rId16"/>
    <sheet xmlns:r="http://schemas.openxmlformats.org/officeDocument/2006/relationships" name="Step 4 - DN" sheetId="17" state="visible" r:id="rId17"/>
    <sheet xmlns:r="http://schemas.openxmlformats.org/officeDocument/2006/relationships" name="Step 4 - Background" sheetId="18" state="hidden" r:id="rId18"/>
    <sheet xmlns:r="http://schemas.openxmlformats.org/officeDocument/2006/relationships" name="Step 5 - Results" sheetId="19" state="visible" r:id="rId19"/>
  </sheets>
  <definedNames>
    <definedName name="Decision_tree_result">'Step 4 - Background'!$B$2:$B$4</definedName>
    <definedName name="Default_0">'Step 2 background data'!$I$5</definedName>
    <definedName name="Default_0.5">'Step 2 background data'!$I$4</definedName>
    <definedName name="Default_1">'Step 2 background data'!$I$3</definedName>
    <definedName name="Default_Evap_Nat.Disp">'Step 1 background data'!$AA$2</definedName>
    <definedName name="Default_minus0.5">'Step 2 background data'!$I$6</definedName>
    <definedName name="Default_minus1">'Step 2 background data'!$I$7</definedName>
    <definedName name="Default_pros_and_cons">'Step 2 background data'!$I$3:$I$7</definedName>
    <definedName name="DefaultBivalvesLC50">'Step 1 background data'!$J$4</definedName>
    <definedName name="DefaultBivalvesNEC">'Step 1 background data'!$K$4</definedName>
    <definedName name="DefaultDamageBird">'Step 1 background data'!$J$9</definedName>
    <definedName name="DefaultFishEC50">'Step 1 background data'!$J$5</definedName>
    <definedName name="DefaultFishNEC">'Step 1 background data'!$K$5</definedName>
    <definedName name="DefaultGenerationTime">'Step 3 background data'!$G$3</definedName>
    <definedName name="DefaultMusselsEC50">'Step 1 background data'!#REF!</definedName>
    <definedName name="DefaultMusselsNEC">'Step 1 background data'!#REF!</definedName>
    <definedName name="DefaultOilFilmThicknessSeabed">'Step 2 background data'!$B$3</definedName>
    <definedName name="DefaultOilFilmThicknessShoreline">'Step 2 background data'!$E$3</definedName>
    <definedName name="DefaultRecover">'Step 3 background data'!$G$2</definedName>
    <definedName name="DefaultSimulationLength">'Step 1 background data'!$N$4</definedName>
    <definedName name="DefaultSpecies">'Step 1 background data'!$T$2:$T$16</definedName>
    <definedName name="DefaultUptakeBird">'Step 1 background data'!$J$10</definedName>
    <definedName name="DefaultZooplanktonLC50">'Step 1 background data'!$J$3</definedName>
    <definedName name="DefaultZooplanktonNEC">'Step 1 background data'!$K$3</definedName>
    <definedName name="Persistence">'Step 1 background data'!$X$2:$X$10</definedName>
    <definedName name="OLE_LINK1" localSheetId="1">'Step 1 - Basic data'!$S$9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i val="1"/>
      <color rgb="FF7F7F7F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color theme="3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0"/>
      <sz val="16"/>
      <scheme val="minor"/>
    </font>
    <font>
      <name val="Calibri"/>
      <family val="2"/>
      <i val="1"/>
      <color theme="0"/>
      <sz val="11"/>
      <scheme val="minor"/>
    </font>
    <font>
      <name val="Calibri"/>
      <family val="2"/>
      <color theme="9" tint="-0.49998474074526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i val="1"/>
      <color rgb="FF0A0A0A"/>
      <sz val="11"/>
      <scheme val="minor"/>
    </font>
    <font>
      <name val="AU Passata"/>
      <family val="2"/>
      <b val="1"/>
      <color theme="1"/>
      <sz val="9"/>
    </font>
  </fonts>
  <fills count="1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9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5">
    <xf numFmtId="0" fontId="5" fillId="0" borderId="0"/>
    <xf numFmtId="0" fontId="1" fillId="2" borderId="1"/>
    <xf numFmtId="0" fontId="2" fillId="0" borderId="0"/>
    <xf numFmtId="0" fontId="5" fillId="3" borderId="5"/>
    <xf numFmtId="0" fontId="11" fillId="7" borderId="0"/>
  </cellStyleXfs>
  <cellXfs count="137">
    <xf numFmtId="0" fontId="0" fillId="0" borderId="0" pivotButton="0" quotePrefix="0" xfId="0"/>
    <xf numFmtId="0" fontId="1" fillId="2" borderId="1" pivotButton="0" quotePrefix="0" xfId="1"/>
    <xf numFmtId="0" fontId="0" fillId="0" borderId="0" applyAlignment="1" pivotButton="0" quotePrefix="0" xfId="0">
      <alignment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" fillId="0" borderId="0" pivotButton="0" quotePrefix="0" xfId="1"/>
    <xf numFmtId="0" fontId="6" fillId="5" borderId="0" pivotButton="0" quotePrefix="0" xfId="2"/>
    <xf numFmtId="0" fontId="3" fillId="5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top" wrapText="1"/>
    </xf>
    <xf numFmtId="49" fontId="0" fillId="0" borderId="0" applyAlignment="1" pivotButton="0" quotePrefix="0" xfId="0">
      <alignment wrapText="1"/>
    </xf>
    <xf numFmtId="0" fontId="3" fillId="3" borderId="5" pivotButton="0" quotePrefix="0" xfId="3"/>
    <xf numFmtId="0" fontId="1" fillId="4" borderId="0" pivotButton="0" quotePrefix="0" xfId="1"/>
    <xf numFmtId="1" fontId="3" fillId="3" borderId="5" pivotButton="0" quotePrefix="0" xfId="3"/>
    <xf numFmtId="0" fontId="2" fillId="5" borderId="0" pivotButton="0" quotePrefix="0" xfId="2"/>
    <xf numFmtId="0" fontId="2" fillId="0" borderId="0" pivotButton="0" quotePrefix="0" xfId="2"/>
    <xf numFmtId="0" fontId="0" fillId="0" borderId="0" applyAlignment="1" pivotButton="0" quotePrefix="0" xfId="0">
      <alignment vertical="top"/>
    </xf>
    <xf numFmtId="0" fontId="3" fillId="0" borderId="0" pivotButton="0" quotePrefix="0" xfId="0"/>
    <xf numFmtId="0" fontId="7" fillId="0" borderId="0" pivotButton="0" quotePrefix="0" xfId="0"/>
    <xf numFmtId="0" fontId="2" fillId="5" borderId="0" applyAlignment="1" pivotButton="0" quotePrefix="0" xfId="2">
      <alignment wrapText="1"/>
    </xf>
    <xf numFmtId="0" fontId="0" fillId="3" borderId="5" applyAlignment="1" pivotButton="0" quotePrefix="0" xfId="3">
      <alignment wrapText="1"/>
    </xf>
    <xf numFmtId="0" fontId="10" fillId="4" borderId="0" pivotButton="0" quotePrefix="0" xfId="1"/>
    <xf numFmtId="0" fontId="4" fillId="0" borderId="0" applyAlignment="1" pivotButton="0" quotePrefix="0" xfId="0">
      <alignment horizontal="center"/>
    </xf>
    <xf numFmtId="0" fontId="0" fillId="3" borderId="6" pivotButton="0" quotePrefix="0" xfId="3"/>
    <xf numFmtId="0" fontId="1" fillId="4" borderId="0" pivotButton="0" quotePrefix="0" xfId="3"/>
    <xf numFmtId="0" fontId="11" fillId="7" borderId="0" pivotButton="0" quotePrefix="0" xfId="4"/>
    <xf numFmtId="0" fontId="11" fillId="7" borderId="0" applyAlignment="1" pivotButton="0" quotePrefix="0" xfId="4">
      <alignment wrapText="1"/>
    </xf>
    <xf numFmtId="0" fontId="7" fillId="9" borderId="0" pivotButton="0" quotePrefix="0" xfId="0"/>
    <xf numFmtId="0" fontId="13" fillId="5" borderId="0" pivotButton="0" quotePrefix="0" xfId="0"/>
    <xf numFmtId="0" fontId="0" fillId="5" borderId="0" pivotButton="0" quotePrefix="0" xfId="0"/>
    <xf numFmtId="0" fontId="14" fillId="9" borderId="0" pivotButton="0" quotePrefix="0" xfId="0"/>
    <xf numFmtId="0" fontId="15" fillId="9" borderId="0" pivotButton="0" quotePrefix="0" xfId="0"/>
    <xf numFmtId="0" fontId="17" fillId="9" borderId="0" pivotButton="0" quotePrefix="0" xfId="0"/>
    <xf numFmtId="0" fontId="6" fillId="0" borderId="0" pivotButton="0" quotePrefix="0" xfId="2"/>
    <xf numFmtId="0" fontId="15" fillId="0" borderId="0" pivotButton="0" quotePrefix="0" xfId="0"/>
    <xf numFmtId="0" fontId="0" fillId="5" borderId="0" applyAlignment="1" pivotButton="0" quotePrefix="0" xfId="0">
      <alignment wrapText="1"/>
    </xf>
    <xf numFmtId="0" fontId="0" fillId="5" borderId="0" applyAlignment="1" pivotButton="0" quotePrefix="0" xfId="0">
      <alignment horizontal="left" vertical="top" wrapText="1"/>
    </xf>
    <xf numFmtId="49" fontId="0" fillId="5" borderId="0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18" fillId="9" borderId="0" pivotButton="0" quotePrefix="0" xfId="2"/>
    <xf numFmtId="49" fontId="18" fillId="9" borderId="0" applyAlignment="1" pivotButton="0" quotePrefix="0" xfId="2">
      <alignment wrapText="1"/>
    </xf>
    <xf numFmtId="0" fontId="18" fillId="9" borderId="0" applyAlignment="1" pivotButton="0" quotePrefix="0" xfId="2">
      <alignment wrapText="1"/>
    </xf>
    <xf numFmtId="0" fontId="16" fillId="9" borderId="0" pivotButton="0" quotePrefix="0" xfId="0"/>
    <xf numFmtId="0" fontId="17" fillId="9" borderId="0" applyAlignment="1" pivotButton="0" quotePrefix="0" xfId="0">
      <alignment wrapText="1"/>
    </xf>
    <xf numFmtId="49" fontId="17" fillId="9" borderId="0" applyAlignment="1" pivotButton="0" quotePrefix="0" xfId="0">
      <alignment wrapText="1"/>
    </xf>
    <xf numFmtId="0" fontId="19" fillId="4" borderId="0" applyAlignment="1" pivotButton="0" quotePrefix="0" xfId="4">
      <alignment horizontal="center" vertical="center"/>
    </xf>
    <xf numFmtId="0" fontId="0" fillId="12" borderId="0" pivotButton="0" quotePrefix="0" xfId="0"/>
    <xf numFmtId="0" fontId="2" fillId="12" borderId="0" pivotButton="0" quotePrefix="0" xfId="2"/>
    <xf numFmtId="49" fontId="11" fillId="7" borderId="0" applyAlignment="1" pivotButton="0" quotePrefix="0" xfId="4">
      <alignment wrapText="1"/>
    </xf>
    <xf numFmtId="1" fontId="0" fillId="0" borderId="0" pivotButton="0" quotePrefix="0" xfId="0"/>
    <xf numFmtId="49" fontId="18" fillId="9" borderId="0" pivotButton="0" quotePrefix="0" xfId="2"/>
    <xf numFmtId="0" fontId="1" fillId="2" borderId="1" applyProtection="1" pivotButton="0" quotePrefix="0" xfId="1">
      <protection locked="0" hidden="0"/>
    </xf>
    <xf numFmtId="0" fontId="16" fillId="9" borderId="0" applyProtection="1" pivotButton="0" quotePrefix="0" xfId="0">
      <protection locked="0" hidden="0"/>
    </xf>
    <xf numFmtId="0" fontId="17" fillId="9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2" fillId="9" borderId="0" applyProtection="1" pivotButton="0" quotePrefix="0" xfId="2">
      <protection locked="0" hidden="0"/>
    </xf>
    <xf numFmtId="49" fontId="12" fillId="9" borderId="0" applyProtection="1" pivotButton="0" quotePrefix="0" xfId="2">
      <protection locked="0" hidden="0"/>
    </xf>
    <xf numFmtId="0" fontId="7" fillId="9" borderId="0" applyProtection="1" pivotButton="0" quotePrefix="0" xfId="0">
      <protection locked="0" hidden="0"/>
    </xf>
    <xf numFmtId="49" fontId="12" fillId="9" borderId="0" applyAlignment="1" applyProtection="1" pivotButton="0" quotePrefix="0" xfId="2">
      <alignment horizontal="left"/>
      <protection locked="0" hidden="0"/>
    </xf>
    <xf numFmtId="0" fontId="7" fillId="0" borderId="0" applyProtection="1" pivotButton="0" quotePrefix="0" xfId="0">
      <protection locked="0" hidden="0"/>
    </xf>
    <xf numFmtId="0" fontId="1" fillId="0" borderId="0" applyProtection="1" pivotButton="0" quotePrefix="0" xfId="1">
      <protection locked="0" hidden="0"/>
    </xf>
    <xf numFmtId="0" fontId="9" fillId="0" borderId="0" applyProtection="1" pivotButton="0" quotePrefix="0" xfId="0">
      <protection locked="0" hidden="0"/>
    </xf>
    <xf numFmtId="0" fontId="2" fillId="0" borderId="0" applyProtection="1" pivotButton="0" quotePrefix="0" xfId="2">
      <protection locked="0" hidden="0"/>
    </xf>
    <xf numFmtId="0" fontId="18" fillId="9" borderId="0" applyProtection="1" pivotButton="0" quotePrefix="0" xfId="2">
      <protection locked="0" hidden="0"/>
    </xf>
    <xf numFmtId="49" fontId="18" fillId="9" borderId="0" applyAlignment="1" applyProtection="1" pivotButton="0" quotePrefix="0" xfId="2">
      <alignment vertical="center"/>
      <protection locked="0" hidden="0"/>
    </xf>
    <xf numFmtId="0" fontId="18" fillId="9" borderId="0" applyAlignment="1" applyProtection="1" pivotButton="0" quotePrefix="0" xfId="2">
      <alignment vertical="center"/>
      <protection locked="0" hidden="0"/>
    </xf>
    <xf numFmtId="0" fontId="9" fillId="9" borderId="0" applyProtection="1" pivotButton="0" quotePrefix="0" xfId="0">
      <protection locked="0" hidden="0"/>
    </xf>
    <xf numFmtId="0" fontId="18" fillId="0" borderId="0" applyProtection="1" pivotButton="0" quotePrefix="0" xfId="2">
      <protection locked="0" hidden="0"/>
    </xf>
    <xf numFmtId="0" fontId="2" fillId="0" borderId="0" applyAlignment="1" applyProtection="1" pivotButton="0" quotePrefix="0" xfId="2">
      <alignment vertical="center"/>
      <protection locked="0" hidden="0"/>
    </xf>
    <xf numFmtId="0" fontId="11" fillId="7" borderId="0" applyAlignment="1" applyProtection="1" pivotButton="0" quotePrefix="0" xfId="4">
      <alignment horizontal="left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1" fillId="2" borderId="1" applyAlignment="1" applyProtection="1" pivotButton="0" quotePrefix="0" xfId="1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vertical="top" wrapText="1"/>
      <protection locked="0" hidden="0"/>
    </xf>
    <xf numFmtId="0" fontId="0" fillId="0" borderId="0" applyAlignment="1" applyProtection="1" pivotButton="0" quotePrefix="0" xfId="0">
      <alignment horizontal="center" wrapText="1"/>
      <protection locked="0" hidden="0"/>
    </xf>
    <xf numFmtId="0" fontId="0" fillId="3" borderId="5" applyAlignment="1" pivotButton="0" quotePrefix="0" xfId="3">
      <alignment horizontal="center"/>
    </xf>
    <xf numFmtId="0" fontId="6" fillId="0" borderId="0" applyProtection="1" pivotButton="0" quotePrefix="0" xfId="2">
      <protection locked="0" hidden="0"/>
    </xf>
    <xf numFmtId="0" fontId="12" fillId="0" borderId="0" applyProtection="1" pivotButton="0" quotePrefix="0" xfId="2">
      <protection locked="0" hidden="0"/>
    </xf>
    <xf numFmtId="0" fontId="3" fillId="8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0" fillId="10" borderId="0" applyProtection="1" pivotButton="0" quotePrefix="0" xfId="0">
      <protection locked="0" hidden="0"/>
    </xf>
    <xf numFmtId="0" fontId="0" fillId="11" borderId="0" applyProtection="1" pivotButton="0" quotePrefix="0" xfId="0">
      <protection locked="0" hidden="0"/>
    </xf>
    <xf numFmtId="0" fontId="1" fillId="2" borderId="1" applyAlignment="1" applyProtection="1" pivotButton="0" quotePrefix="0" xfId="1">
      <alignment horizontal="right"/>
      <protection locked="0" hidden="0"/>
    </xf>
    <xf numFmtId="0" fontId="3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  <xf numFmtId="0" fontId="0" fillId="4" borderId="0" applyAlignment="1" applyProtection="1" pivotButton="0" quotePrefix="0" xfId="0">
      <alignment wrapText="1"/>
      <protection locked="0" hidden="0"/>
    </xf>
    <xf numFmtId="0" fontId="0" fillId="4" borderId="0" applyAlignment="1" applyProtection="1" pivotButton="0" quotePrefix="0" xfId="0">
      <alignment horizontal="center" wrapText="1"/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1" fillId="3" borderId="5" pivotButton="0" quotePrefix="0" xfId="3"/>
    <xf numFmtId="0" fontId="1" fillId="2" borderId="1" applyAlignment="1" applyProtection="1" pivotButton="0" quotePrefix="0" xfId="1">
      <alignment horizontal="center" vertical="center" wrapText="1"/>
      <protection locked="0" hidden="0"/>
    </xf>
    <xf numFmtId="0" fontId="0" fillId="12" borderId="0" applyProtection="1" pivotButton="0" quotePrefix="0" xfId="0">
      <protection locked="0" hidden="0"/>
    </xf>
    <xf numFmtId="0" fontId="2" fillId="12" borderId="0" applyProtection="1" pivotButton="0" quotePrefix="0" xfId="2">
      <protection locked="0" hidden="0"/>
    </xf>
    <xf numFmtId="49" fontId="18" fillId="9" borderId="0" applyProtection="1" pivotButton="0" quotePrefix="0" xfId="2">
      <protection locked="0" hidden="0"/>
    </xf>
    <xf numFmtId="0" fontId="11" fillId="7" borderId="0" applyProtection="1" pivotButton="0" quotePrefix="0" xfId="4">
      <protection locked="0" hidden="0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3" borderId="5" pivotButton="0" quotePrefix="0" xfId="3"/>
    <xf numFmtId="0" fontId="0" fillId="4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left"/>
      <protection locked="0" hidden="0"/>
    </xf>
    <xf numFmtId="0" fontId="0" fillId="12" borderId="0" applyAlignment="1" applyProtection="1" pivotButton="0" quotePrefix="0" xfId="0">
      <alignment horizontal="center"/>
      <protection locked="0" hidden="0"/>
    </xf>
    <xf numFmtId="1" fontId="0" fillId="3" borderId="5" pivotButton="0" quotePrefix="0" xfId="3"/>
    <xf numFmtId="0" fontId="0" fillId="0" borderId="0" applyAlignment="1" pivotButton="0" quotePrefix="0" xfId="0">
      <alignment horizontal="left"/>
    </xf>
    <xf numFmtId="0" fontId="3" fillId="12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7" fillId="6" borderId="0" applyAlignment="1" applyProtection="1" pivotButton="0" quotePrefix="0" xfId="0">
      <alignment horizontal="center"/>
      <protection locked="0" hidden="0"/>
    </xf>
    <xf numFmtId="0" fontId="3" fillId="12" borderId="0" applyProtection="1" pivotButton="0" quotePrefix="0" xfId="0">
      <protection locked="0" hidden="0"/>
    </xf>
    <xf numFmtId="0" fontId="7" fillId="6" borderId="0" applyProtection="1" pivotButton="0" quotePrefix="0" xfId="0">
      <protection locked="0" hidden="0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9" fillId="3" borderId="5" applyAlignment="1" pivotButton="0" quotePrefix="0" xfId="3">
      <alignment horizontal="center" vertical="center"/>
    </xf>
    <xf numFmtId="0" fontId="0" fillId="9" borderId="0" pivotButton="0" quotePrefix="0" xfId="0"/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0" fillId="4" borderId="0" pivotButton="0" quotePrefix="0" xfId="0"/>
    <xf numFmtId="0" fontId="3" fillId="4" borderId="0" pivotButton="0" quotePrefix="0" xfId="0"/>
    <xf numFmtId="0" fontId="3" fillId="4" borderId="0" applyProtection="1" pivotButton="0" quotePrefix="0" xfId="0">
      <protection locked="0" hidden="0"/>
    </xf>
    <xf numFmtId="0" fontId="22" fillId="0" borderId="0" applyAlignment="1" pivotButton="0" quotePrefix="0" xfId="0">
      <alignment vertical="center"/>
    </xf>
    <xf numFmtId="0" fontId="22" fillId="0" borderId="0" pivotButton="0" quotePrefix="0" xfId="0"/>
    <xf numFmtId="0" fontId="0" fillId="13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center" wrapText="1"/>
      <protection locked="0" hidden="0"/>
    </xf>
    <xf numFmtId="0" fontId="11" fillId="7" borderId="0" applyAlignment="1" applyProtection="1" pivotButton="0" quotePrefix="0" xfId="4">
      <alignment horizontal="center" vertical="center"/>
      <protection locked="0" hidden="0"/>
    </xf>
    <xf numFmtId="0" fontId="11" fillId="4" borderId="0" applyAlignment="1" pivotButton="0" quotePrefix="0" xfId="4">
      <alignment horizontal="center" vertical="center"/>
    </xf>
    <xf numFmtId="0" fontId="0" fillId="0" borderId="0" pivotButton="0" quotePrefix="0" xfId="0"/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center"/>
      <protection locked="0" hidden="0"/>
    </xf>
    <xf numFmtId="0" fontId="11" fillId="7" borderId="0" applyAlignment="1" applyProtection="1" pivotButton="0" quotePrefix="0" xfId="4">
      <alignment horizontal="center" wrapText="1"/>
      <protection locked="0" hidden="0"/>
    </xf>
    <xf numFmtId="0" fontId="8" fillId="0" borderId="0" applyAlignment="1" applyProtection="1" pivotButton="0" quotePrefix="0" xfId="0">
      <alignment horizontal="center" vertical="center" wrapText="1"/>
      <protection locked="0" hidden="0"/>
    </xf>
    <xf numFmtId="0" fontId="11" fillId="7" borderId="0" applyAlignment="1" applyProtection="1" pivotButton="0" quotePrefix="0" xfId="4">
      <alignment horizontal="center" vertical="center"/>
      <protection locked="0" hidden="0"/>
    </xf>
    <xf numFmtId="0" fontId="11" fillId="4" borderId="0" applyAlignment="1" pivotButton="0" quotePrefix="0" xfId="4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0" applyAlignment="1" pivotButton="0" quotePrefix="0" xfId="0">
      <alignment wrapText="1"/>
    </xf>
    <xf numFmtId="0" fontId="7" fillId="0" borderId="0" applyAlignment="1" applyProtection="1" pivotButton="0" quotePrefix="0" xfId="0">
      <alignment horizontal="center"/>
      <protection locked="0" hidden="0"/>
    </xf>
  </cellXfs>
  <cellStyles count="5">
    <cellStyle name="Normal" xfId="0" builtinId="0"/>
    <cellStyle name="Input" xfId="1" builtinId="20"/>
    <cellStyle name="Explanatory Text" xfId="2" builtinId="53"/>
    <cellStyle name="Note" xfId="3" builtinId="10"/>
    <cellStyle name="Good" xfId="4" builtinId="26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"/>
        </patternFill>
      </fill>
    </dxf>
    <dxf>
      <font>
        <b val="1"/>
      </font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FF0000"/>
    <outlinePr summaryBelow="1" summaryRight="1"/>
    <pageSetUpPr/>
  </sheetPr>
  <dimension ref="A1:I50"/>
  <sheetViews>
    <sheetView showGridLines="0" showRowColHeaders="0" workbookViewId="0">
      <selection activeCell="C6" sqref="C6"/>
    </sheetView>
  </sheetViews>
  <sheetFormatPr baseColWidth="8" defaultRowHeight="15"/>
  <cols>
    <col width="3" customWidth="1" style="126" min="1" max="2"/>
    <col width="8.7109375" customWidth="1" style="126" min="4" max="4"/>
    <col width="18.42578125" bestFit="1" customWidth="1" style="126" min="5" max="5"/>
    <col width="98.140625" customWidth="1" style="126" min="7" max="7"/>
    <col width="3.85546875" customWidth="1" style="126" min="8" max="8"/>
    <col width="3.140625" customWidth="1" style="126" min="9" max="9"/>
  </cols>
  <sheetData>
    <row r="1">
      <c r="A1" s="30" t="n"/>
      <c r="B1" s="30" t="n"/>
      <c r="C1" s="30" t="n"/>
      <c r="D1" s="30" t="n"/>
      <c r="E1" s="30" t="n"/>
      <c r="F1" s="30" t="n"/>
      <c r="G1" s="30" t="n"/>
      <c r="H1" s="30" t="n"/>
      <c r="I1" s="30" t="n"/>
    </row>
    <row r="2">
      <c r="A2" s="30" t="n"/>
      <c r="I2" s="30" t="n"/>
    </row>
    <row r="3" ht="18.75" customHeight="1" s="126">
      <c r="A3" s="30" t="n"/>
      <c r="C3" s="31" t="inlineStr">
        <is>
          <t>EOS - Environment &amp; Oil Spill Response - an analytic tool for environmental assessments to support oil spill response planning</t>
        </is>
      </c>
      <c r="D3" s="111" t="n"/>
      <c r="E3" s="111" t="n"/>
      <c r="F3" s="111" t="n"/>
      <c r="G3" s="111" t="n"/>
      <c r="I3" s="30" t="n"/>
    </row>
    <row r="4">
      <c r="A4" s="30" t="n"/>
      <c r="I4" s="30" t="n"/>
    </row>
    <row r="5">
      <c r="A5" s="30" t="n"/>
      <c r="C5" s="112" t="inlineStr">
        <is>
          <t>The EOS is a desktop analysis based on oil spill scenarios and published as well as expert knowledge on the environment in the assessment area.</t>
        </is>
      </c>
      <c r="I5" s="30" t="n"/>
    </row>
    <row r="6">
      <c r="A6" s="30" t="n"/>
      <c r="C6" s="112" t="inlineStr">
        <is>
          <t xml:space="preserve">The EOS tool can support decisions of inclusion of mechanical recovery, in situ burning and chemical dispersants in national oil spill contingency plans. In </t>
        </is>
      </c>
      <c r="I6" s="30" t="n"/>
    </row>
    <row r="7">
      <c r="A7" s="30" t="n"/>
      <c r="C7" s="112" t="inlineStr">
        <is>
          <t xml:space="preserve">addition, the results obtained through the EOS tool can be used for establishment of cross-border and trans-boundary co-operation and agreements on </t>
        </is>
      </c>
      <c r="I7" s="30" t="n"/>
    </row>
    <row r="8">
      <c r="A8" s="30" t="n"/>
      <c r="C8" s="112" t="inlineStr">
        <is>
          <t xml:space="preserve">oil spill response. </t>
        </is>
      </c>
      <c r="I8" s="30" t="n"/>
    </row>
    <row r="9">
      <c r="A9" s="30" t="n"/>
      <c r="C9" s="112" t="inlineStr">
        <is>
          <t>The EOS tool is based on an Excel spreadsheet, with references to explanatory boxes provided in the EOS Handbook.</t>
        </is>
      </c>
      <c r="I9" s="30" t="n"/>
    </row>
    <row r="10">
      <c r="A10" s="30" t="n"/>
      <c r="C10" s="112" t="n"/>
      <c r="I10" s="30" t="n"/>
    </row>
    <row r="11">
      <c r="A11" s="30" t="n"/>
      <c r="C11" s="112" t="n"/>
      <c r="I11" s="30" t="n"/>
    </row>
    <row r="12">
      <c r="A12" s="30" t="n"/>
      <c r="I12" s="30" t="n"/>
    </row>
    <row r="13">
      <c r="A13" s="30" t="n"/>
      <c r="I13" s="30" t="n"/>
    </row>
    <row r="14">
      <c r="A14" s="30" t="n"/>
      <c r="I14" s="30" t="n"/>
    </row>
    <row r="15">
      <c r="A15" s="30" t="n"/>
      <c r="C15" s="113" t="inlineStr">
        <is>
          <t>The tool has been developed under the EU H2020 GRACE grant no. 679266</t>
        </is>
      </c>
      <c r="I15" s="30" t="n"/>
    </row>
    <row r="16">
      <c r="A16" s="30" t="n"/>
      <c r="I16" s="30" t="n"/>
    </row>
    <row r="17" ht="18.75" customHeight="1" s="126">
      <c r="A17" s="30" t="n"/>
      <c r="C17" s="31" t="inlineStr">
        <is>
          <t>How to fill in and complete the EOS tool</t>
        </is>
      </c>
      <c r="D17" s="32" t="n"/>
      <c r="E17" s="32" t="n"/>
      <c r="F17" s="32" t="n"/>
      <c r="G17" s="32" t="n"/>
      <c r="H17" s="35" t="n"/>
      <c r="I17" s="30" t="n"/>
    </row>
    <row r="18">
      <c r="A18" s="30" t="n"/>
      <c r="I18" s="30" t="n"/>
    </row>
    <row r="19">
      <c r="A19" s="30" t="n"/>
      <c r="C19" s="1" t="n"/>
      <c r="D19" t="inlineStr">
        <is>
          <t xml:space="preserve">In all the orange cells a number or value must be filled in. Often it is possible to select a default value if no specific value is available. </t>
        </is>
      </c>
      <c r="I19" s="30" t="n"/>
    </row>
    <row r="20">
      <c r="A20" s="30" t="n"/>
      <c r="D20" t="inlineStr">
        <is>
          <t>Always fill in the sheets from the top and downwards</t>
        </is>
      </c>
      <c r="I20" s="30" t="n"/>
    </row>
    <row r="21">
      <c r="A21" s="30" t="n"/>
      <c r="I21" s="30" t="n"/>
    </row>
    <row r="22">
      <c r="A22" s="30" t="n"/>
      <c r="C22" s="98" t="n"/>
      <c r="D22" t="inlineStr">
        <is>
          <t>These cells are automatically filled in based on the input in the orange cells</t>
        </is>
      </c>
      <c r="I22" s="30" t="n"/>
    </row>
    <row r="23">
      <c r="A23" s="30" t="n"/>
      <c r="I23" s="30" t="n"/>
    </row>
    <row r="24">
      <c r="A24" s="30" t="n"/>
      <c r="C24" s="26" t="n"/>
      <c r="D24" t="inlineStr">
        <is>
          <t>These cells provides some extra guidance to the process</t>
        </is>
      </c>
      <c r="I24" s="30" t="n"/>
    </row>
    <row r="25">
      <c r="A25" s="30" t="n"/>
      <c r="I25" s="30" t="n"/>
    </row>
    <row r="26">
      <c r="A26" s="30" t="n"/>
      <c r="C26" t="inlineStr">
        <is>
          <t>Box numbers refers to the EOS tool handbook where more detailed describtions and explainations can be found</t>
        </is>
      </c>
      <c r="I26" s="30" t="n"/>
    </row>
    <row r="27">
      <c r="A27" s="30" t="n"/>
      <c r="C27" t="inlineStr">
        <is>
          <t>If not enough prefilled cells are available please copy and paste to meet the necessary number</t>
        </is>
      </c>
      <c r="I27" s="30" t="n"/>
    </row>
    <row r="28">
      <c r="A28" s="30" t="n"/>
      <c r="I28" s="30" t="n"/>
    </row>
    <row r="29">
      <c r="A29" s="30" t="n"/>
      <c r="C29" s="18" t="inlineStr">
        <is>
          <t>The EOS tool should be filled in in the following order:</t>
        </is>
      </c>
      <c r="I29" s="30" t="n"/>
    </row>
    <row r="30" ht="14.85" customHeight="1" s="126">
      <c r="A30" s="30" t="n"/>
      <c r="C30" s="23" t="inlineStr">
        <is>
          <t>↓</t>
        </is>
      </c>
      <c r="D30" t="inlineStr">
        <is>
          <t>Step 1</t>
        </is>
      </c>
      <c r="E30" t="inlineStr">
        <is>
          <t>Basic data</t>
        </is>
      </c>
      <c r="G30" t="inlineStr">
        <is>
          <t>Assessment area / waterbody</t>
        </is>
      </c>
      <c r="I30" s="30" t="n"/>
    </row>
    <row r="31" ht="30" customHeight="1" s="126">
      <c r="A31" s="30" t="n"/>
      <c r="C31" s="23" t="inlineStr">
        <is>
          <t>↓</t>
        </is>
      </c>
      <c r="D31" s="17" t="inlineStr">
        <is>
          <t>Step 1</t>
        </is>
      </c>
      <c r="E31" s="17" t="inlineStr">
        <is>
          <t>VEC and Persistence</t>
        </is>
      </c>
      <c r="G31" s="134" t="inlineStr">
        <is>
          <t>Selection criteria for identification of species and organism groups of concern in the assessment area, Shoreline morphology – persistence of stranded oil spill</t>
        </is>
      </c>
      <c r="H31" s="134" t="n"/>
      <c r="I31" s="30" t="n"/>
    </row>
    <row r="32">
      <c r="A32" s="30" t="n"/>
      <c r="C32" s="23" t="inlineStr">
        <is>
          <t>↓</t>
        </is>
      </c>
      <c r="D32" t="inlineStr">
        <is>
          <t>Step 1</t>
        </is>
      </c>
      <c r="E32" t="inlineStr">
        <is>
          <t>Oil spill modelling</t>
        </is>
      </c>
      <c r="G32" t="inlineStr">
        <is>
          <t>Oil spill scenarios and model out-put</t>
        </is>
      </c>
      <c r="I32" s="30" t="n"/>
    </row>
    <row r="33">
      <c r="A33" s="30" t="n"/>
      <c r="C33" s="23" t="n"/>
      <c r="I33" s="30" t="n"/>
    </row>
    <row r="34">
      <c r="A34" s="30" t="n"/>
      <c r="C34" s="23" t="inlineStr">
        <is>
          <t>↓</t>
        </is>
      </c>
      <c r="D34" t="inlineStr">
        <is>
          <t>Step 2</t>
        </is>
      </c>
      <c r="E34" t="inlineStr">
        <is>
          <t>Pollution Assessment</t>
        </is>
      </c>
      <c r="G34" t="inlineStr">
        <is>
          <t>Sea surface area and seawater volume with harmful slick thickness or concentrations</t>
        </is>
      </c>
      <c r="I34" s="30" t="n"/>
    </row>
    <row r="35">
      <c r="A35" s="30" t="n"/>
      <c r="C35" s="23" t="inlineStr">
        <is>
          <t>↓</t>
        </is>
      </c>
      <c r="D35" t="inlineStr">
        <is>
          <t>Step 2</t>
        </is>
      </c>
      <c r="E35" t="inlineStr">
        <is>
          <t>OSR pros_cons</t>
        </is>
      </c>
      <c r="G35" t="inlineStr">
        <is>
          <t>Assessment of environmental pros and cons of oil spill response methods</t>
        </is>
      </c>
      <c r="I35" s="30" t="n"/>
    </row>
    <row r="36">
      <c r="A36" s="30" t="n"/>
      <c r="C36" s="96" t="n"/>
      <c r="I36" s="30" t="n"/>
    </row>
    <row r="37">
      <c r="A37" s="30" t="n"/>
      <c r="C37" s="23" t="inlineStr">
        <is>
          <t>↓</t>
        </is>
      </c>
      <c r="D37" t="inlineStr">
        <is>
          <t>Step 3</t>
        </is>
      </c>
      <c r="E37" t="inlineStr">
        <is>
          <t>Effect index (E)</t>
        </is>
      </c>
      <c r="G37" t="inlineStr">
        <is>
          <t>Effect index for sea surface, seawater, seabed and shoreline</t>
        </is>
      </c>
      <c r="I37" s="30" t="n"/>
    </row>
    <row r="38">
      <c r="A38" s="30" t="n"/>
      <c r="C38" s="23" t="inlineStr">
        <is>
          <t>↓</t>
        </is>
      </c>
      <c r="D38" t="inlineStr">
        <is>
          <t>Step 3</t>
        </is>
      </c>
      <c r="E38" t="inlineStr">
        <is>
          <t>Soot pollution index</t>
        </is>
      </c>
      <c r="G38" t="inlineStr">
        <is>
          <t>Soot Polution with respect to in situ burning as oil spill response method</t>
        </is>
      </c>
      <c r="I38" s="30" t="n"/>
    </row>
    <row r="39">
      <c r="A39" s="30" t="n"/>
      <c r="C39" s="23" t="inlineStr">
        <is>
          <t>↓</t>
        </is>
      </c>
      <c r="D39" t="inlineStr">
        <is>
          <t>Step 3</t>
        </is>
      </c>
      <c r="E39" t="inlineStr">
        <is>
          <t>Recover time</t>
        </is>
      </c>
      <c r="G39" t="inlineStr">
        <is>
          <t>Modelled rehabilitation time for a population, Generation time</t>
        </is>
      </c>
      <c r="I39" s="30" t="n"/>
    </row>
    <row r="40">
      <c r="A40" s="30" t="n"/>
      <c r="C40" s="23" t="inlineStr">
        <is>
          <t>↓</t>
        </is>
      </c>
      <c r="D40" t="inlineStr">
        <is>
          <t>Step 3</t>
        </is>
      </c>
      <c r="E40" t="inlineStr">
        <is>
          <t>Recruitment_Fractions</t>
        </is>
      </c>
      <c r="G40" t="inlineStr">
        <is>
          <t>Fractions of sea surface area and seawater volume with harmful slick thickness or concentrations</t>
        </is>
      </c>
      <c r="I40" s="30" t="n"/>
    </row>
    <row r="41">
      <c r="A41" s="30" t="n"/>
      <c r="I41" s="30" t="n"/>
    </row>
    <row r="42">
      <c r="A42" s="30" t="n"/>
      <c r="C42" s="23" t="inlineStr">
        <is>
          <t>↓</t>
        </is>
      </c>
      <c r="D42" t="inlineStr">
        <is>
          <t>Step 4</t>
        </is>
      </c>
      <c r="E42" t="inlineStr">
        <is>
          <t>MR</t>
        </is>
      </c>
      <c r="G42" t="inlineStr">
        <is>
          <t>Mechanical recovery</t>
        </is>
      </c>
      <c r="I42" s="30" t="n"/>
    </row>
    <row r="43">
      <c r="A43" s="30" t="n"/>
      <c r="C43" s="23" t="inlineStr">
        <is>
          <t>↓</t>
        </is>
      </c>
      <c r="D43" t="inlineStr">
        <is>
          <t>Step 4</t>
        </is>
      </c>
      <c r="E43" t="inlineStr">
        <is>
          <t>DN</t>
        </is>
      </c>
      <c r="G43" t="inlineStr">
        <is>
          <t>Do nothing</t>
        </is>
      </c>
      <c r="I43" s="30" t="n"/>
    </row>
    <row r="44">
      <c r="A44" s="30" t="n"/>
      <c r="C44" s="23" t="inlineStr">
        <is>
          <t>↓</t>
        </is>
      </c>
      <c r="D44" t="inlineStr">
        <is>
          <t>Step 4</t>
        </is>
      </c>
      <c r="E44" t="inlineStr">
        <is>
          <t>ISB</t>
        </is>
      </c>
      <c r="G44" t="inlineStr">
        <is>
          <t>In situ burning</t>
        </is>
      </c>
      <c r="I44" s="30" t="n"/>
    </row>
    <row r="45">
      <c r="A45" s="30" t="n"/>
      <c r="C45" s="23" t="inlineStr">
        <is>
          <t>↓</t>
        </is>
      </c>
      <c r="D45" t="inlineStr">
        <is>
          <t>Step 4</t>
        </is>
      </c>
      <c r="E45" t="inlineStr">
        <is>
          <t>CD</t>
        </is>
      </c>
      <c r="G45" t="inlineStr">
        <is>
          <t>Chemical dispersion, incl. guiding matrix</t>
        </is>
      </c>
      <c r="I45" s="30" t="n"/>
    </row>
    <row r="46">
      <c r="A46" s="30" t="n"/>
      <c r="I46" s="30" t="n"/>
    </row>
    <row r="47">
      <c r="A47" s="30" t="n"/>
      <c r="C47" s="23" t="inlineStr">
        <is>
          <t>↓</t>
        </is>
      </c>
      <c r="D47" t="inlineStr">
        <is>
          <t>Step 5</t>
        </is>
      </c>
      <c r="E47" t="inlineStr">
        <is>
          <t>Results</t>
        </is>
      </c>
      <c r="G47" t="inlineStr">
        <is>
          <t>Compiling of the EOS results for seasons and methods</t>
        </is>
      </c>
      <c r="I47" s="30" t="n"/>
    </row>
    <row r="48">
      <c r="A48" s="30" t="n"/>
      <c r="I48" s="30" t="n"/>
    </row>
    <row r="49">
      <c r="A49" s="30" t="n"/>
      <c r="I49" s="30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JN/nQoHv2LJbkTRB3oIuKg==" formatRows="1" sort="1" spinCount="100000" hashValue="GQAJmsx6U9EhwdsCHVnhHQbf7Hjd5mTEAWjgtQi+pJmZ8ap/PaiZoktyNYJ6Vg/Sjl15YlwLLHnmngQRp/ga/g=="/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 codeName="Sheet10">
    <tabColor theme="7"/>
    <outlinePr summaryBelow="1" summaryRight="1"/>
    <pageSetUpPr/>
  </sheetPr>
  <dimension ref="A1:H29"/>
  <sheetViews>
    <sheetView showGridLines="0" showRowColHeaders="0" zoomScale="90" zoomScaleNormal="90" workbookViewId="0">
      <selection activeCell="F19" sqref="F19"/>
    </sheetView>
  </sheetViews>
  <sheetFormatPr baseColWidth="8" defaultRowHeight="15"/>
  <cols>
    <col width="2.7109375" customWidth="1" style="126" min="1" max="1"/>
    <col width="4.140625" customWidth="1" style="126" min="2" max="2"/>
    <col width="6.85546875" customWidth="1" style="126" min="3" max="3"/>
    <col width="4.5703125" bestFit="1" customWidth="1" style="126" min="4" max="4"/>
    <col width="84.42578125" bestFit="1" customWidth="1" style="126" min="5" max="5"/>
    <col width="22.140625" customWidth="1" style="126" min="6" max="6"/>
    <col width="3.5703125" customWidth="1" style="126" min="7" max="7"/>
    <col width="3.7109375" customWidth="1" style="126" min="8" max="8"/>
  </cols>
  <sheetData>
    <row r="1">
      <c r="A1" s="47" t="n"/>
      <c r="B1" s="47" t="n"/>
      <c r="C1" s="47" t="n"/>
      <c r="D1" s="47" t="n"/>
      <c r="E1" s="47" t="n"/>
      <c r="F1" s="47" t="n"/>
      <c r="G1" s="47" t="n"/>
      <c r="H1" s="47" t="n"/>
    </row>
    <row r="2">
      <c r="A2" s="47" t="n"/>
      <c r="H2" s="47" t="n"/>
    </row>
    <row r="3" ht="21" customHeight="1" s="126">
      <c r="A3" s="47" t="n"/>
      <c r="C3" s="43" t="inlineStr">
        <is>
          <t>Step 3 - Soot pollution index</t>
        </is>
      </c>
      <c r="D3" s="33" t="n"/>
      <c r="E3" s="33" t="n"/>
      <c r="F3" s="33" t="n"/>
      <c r="H3" s="47" t="n"/>
    </row>
    <row r="4">
      <c r="A4" s="47" t="n"/>
      <c r="C4" s="18" t="n"/>
      <c r="H4" s="47" t="n"/>
    </row>
    <row r="5" customFormat="1" s="16">
      <c r="A5" s="48" t="n"/>
      <c r="C5" s="40" t="inlineStr">
        <is>
          <t>Box</t>
        </is>
      </c>
      <c r="D5" s="51" t="inlineStr">
        <is>
          <t>3-2</t>
        </is>
      </c>
      <c r="E5" s="40" t="inlineStr">
        <is>
          <t>Soot pollution index for in situ burning</t>
        </is>
      </c>
      <c r="F5" s="40" t="n"/>
      <c r="H5" s="48" t="n"/>
    </row>
    <row r="6">
      <c r="A6" s="47" t="n"/>
      <c r="H6" s="47" t="n"/>
    </row>
    <row r="7">
      <c r="A7" s="47" t="n"/>
      <c r="E7" s="26" t="inlineStr">
        <is>
          <t>Distance from the burn to congragations of concern is based on input from Box 1.8</t>
        </is>
      </c>
      <c r="H7" s="47" t="n"/>
    </row>
    <row r="8">
      <c r="A8" s="47" t="n"/>
      <c r="H8" s="47" t="n"/>
    </row>
    <row r="9">
      <c r="A9" s="47" t="n"/>
      <c r="E9" t="inlineStr">
        <is>
          <t>Distance to inhabitation &lt; 5 km</t>
        </is>
      </c>
      <c r="F9" s="90">
        <f>IF(MIN('Step 1 - Oil spill modelling'!D57:D67) &lt; 5, "yes", "no")</f>
        <v/>
      </c>
      <c r="H9" s="47" t="n"/>
    </row>
    <row r="10">
      <c r="A10" s="47" t="n"/>
      <c r="E10" t="inlineStr">
        <is>
          <t>Distance to sensitive organisms / animal congregations &lt; 5 km</t>
        </is>
      </c>
      <c r="F10" s="90">
        <f>IF(MIN('Step 1 - Oil spill modelling'!E57:E67) &lt; 5, "yes", "no")</f>
        <v/>
      </c>
      <c r="H10" s="47" t="n"/>
    </row>
    <row r="11">
      <c r="A11" s="47" t="n"/>
      <c r="E11" t="inlineStr">
        <is>
          <t>Distance to permanent ice &lt; 5 km  (to avoid deposition and reduced albedo effect)</t>
        </is>
      </c>
      <c r="F11" s="90">
        <f>IF(MIN('Step 1 - Oil spill modelling'!F57:F67) &lt; 5, "yes", "no")</f>
        <v/>
      </c>
      <c r="H11" s="47" t="n"/>
    </row>
    <row r="12">
      <c r="A12" s="47" t="n"/>
      <c r="E12" t="inlineStr">
        <is>
          <t>Distance to site specific sensitive objects &lt; 5 km</t>
        </is>
      </c>
      <c r="F12" s="90">
        <f>IF(MIN('Step 1 - Oil spill modelling'!G57:G67) &lt; 5, "yes", "no")</f>
        <v/>
      </c>
      <c r="H12" s="47" t="n"/>
    </row>
    <row r="13">
      <c r="A13" s="47" t="n"/>
      <c r="H13" s="47" t="n"/>
    </row>
    <row r="14">
      <c r="A14" s="47" t="n"/>
      <c r="E14" s="114" t="inlineStr">
        <is>
          <t>Distance too short</t>
        </is>
      </c>
      <c r="F14" s="98">
        <f>IF('Step 3 background data'!C6=1, "yes", "no")</f>
        <v/>
      </c>
      <c r="H14" s="47" t="n"/>
    </row>
    <row r="15">
      <c r="A15" s="47" t="n"/>
      <c r="H15" s="47" t="n"/>
    </row>
    <row r="16" ht="31.35" customHeight="1" s="126">
      <c r="A16" s="47" t="n"/>
      <c r="E16" s="114" t="inlineStr">
        <is>
          <t xml:space="preserve">Soot pollution index </t>
        </is>
      </c>
      <c r="F16" s="21">
        <f>IF(F14="no", "NO soot pollution", "Go to wind direction compensation")</f>
        <v/>
      </c>
      <c r="H16" s="47" t="n"/>
    </row>
    <row r="17">
      <c r="A17" s="47" t="n"/>
      <c r="H17" s="47" t="n"/>
    </row>
    <row r="18">
      <c r="A18" s="47" t="n"/>
      <c r="E18" s="26" t="inlineStr">
        <is>
          <t>Fill in below for prevailing wind direction if distance is not sufficient</t>
        </is>
      </c>
      <c r="H18" s="47" t="n"/>
    </row>
    <row r="19">
      <c r="A19" s="47" t="n"/>
      <c r="H19" s="47" t="n"/>
    </row>
    <row r="20">
      <c r="A20" s="47" t="n"/>
      <c r="E20" t="inlineStr">
        <is>
          <t xml:space="preserve">Prevailing wind direction to inhabitation </t>
        </is>
      </c>
      <c r="F20" s="52" t="inlineStr">
        <is>
          <t>yes</t>
        </is>
      </c>
      <c r="H20" s="47" t="n"/>
    </row>
    <row r="21">
      <c r="A21" s="47" t="n"/>
      <c r="E21" t="inlineStr">
        <is>
          <t>Prevailing wind direction to sensitive organisms / animal congregations</t>
        </is>
      </c>
      <c r="F21" s="52" t="inlineStr">
        <is>
          <t>yes</t>
        </is>
      </c>
      <c r="H21" s="47" t="n"/>
    </row>
    <row r="22">
      <c r="A22" s="47" t="n"/>
      <c r="E22" t="inlineStr">
        <is>
          <t xml:space="preserve">Prevailing wind direction to permanent ice </t>
        </is>
      </c>
      <c r="F22" s="52" t="inlineStr">
        <is>
          <t>yes</t>
        </is>
      </c>
      <c r="H22" s="47" t="n"/>
    </row>
    <row r="23">
      <c r="A23" s="47" t="n"/>
      <c r="E23" t="inlineStr">
        <is>
          <t xml:space="preserve">Prevailing wind direction to site specific sensitive objects </t>
        </is>
      </c>
      <c r="F23" s="52" t="inlineStr">
        <is>
          <t>yes</t>
        </is>
      </c>
      <c r="H23" s="47" t="n"/>
    </row>
    <row r="24">
      <c r="A24" s="47" t="n"/>
      <c r="H24" s="47" t="n"/>
    </row>
    <row r="25">
      <c r="A25" s="47" t="n"/>
      <c r="E25" s="114" t="inlineStr">
        <is>
          <t>Wind direction compensation</t>
        </is>
      </c>
      <c r="F25" s="98">
        <f>IF('Step 3 background data'!E6=1, "no", "yes")</f>
        <v/>
      </c>
      <c r="H25" s="47" t="n"/>
    </row>
    <row r="26">
      <c r="A26" s="47" t="n"/>
      <c r="H26" s="47" t="n"/>
    </row>
    <row r="27" ht="30" customHeight="1" s="126">
      <c r="A27" s="47" t="n"/>
      <c r="E27" s="114" t="inlineStr">
        <is>
          <t>Soot pollution index</t>
        </is>
      </c>
      <c r="F27" s="98">
        <f>IF(F25="no", "YES soot pollution", "NO soot pollution")</f>
        <v/>
      </c>
      <c r="H27" s="47" t="n"/>
    </row>
    <row r="28">
      <c r="A28" s="47" t="n"/>
      <c r="H28" s="47" t="n"/>
    </row>
    <row r="29">
      <c r="A29" s="47" t="n"/>
      <c r="B29" s="47" t="n"/>
      <c r="C29" s="47" t="n"/>
      <c r="D29" s="47" t="n"/>
      <c r="E29" s="47" t="n"/>
      <c r="F29" s="47" t="n"/>
      <c r="G29" s="47" t="n"/>
      <c r="H29" s="47" t="n"/>
    </row>
  </sheetData>
  <sheetProtection selectLockedCells="0" selectUnlockedCells="0" algorithmName="SHA-512" sheet="1" objects="1" insertRows="0" insertHyperlinks="1" autoFilter="1" scenarios="1" formatColumns="1" deleteColumns="1" insertColumns="0" pivotTables="1" deleteRows="1" formatCells="1" saltValue="B/wejC1eRQ2O8CREVsRUNA==" formatRows="1" sort="1" spinCount="100000" hashValue="WRKEZvrdweN645QV3AGTHe4oDWhRQVIsmr3grujv3Z7MEtDU8itbf+5JuScXj3NYtgsAwcoT9BWqRe61rkrP2Q=="/>
  <conditionalFormatting sqref="D36">
    <cfRule type="colorScale" priority="9">
      <colorScale>
        <cfvo type="num" val="0"/>
        <cfvo type="num" val="1"/>
        <color theme="9"/>
        <color rgb="FFFF0000"/>
      </colorScale>
    </cfRule>
  </conditionalFormatting>
  <conditionalFormatting sqref="D43">
    <cfRule type="colorScale" priority="8">
      <colorScale>
        <cfvo type="num" val="0"/>
        <cfvo type="num" val="1"/>
        <color theme="9"/>
        <color rgb="FFFF0000"/>
      </colorScale>
    </cfRule>
  </conditionalFormatting>
  <conditionalFormatting sqref="H8">
    <cfRule type="containsText" priority="2" operator="containsText" dxfId="8" text="Go to wind direction compensation">
      <formula>NOT(ISERROR(SEARCH("Go to wind direction compensation",H8)))</formula>
    </cfRule>
  </conditionalFormatting>
  <conditionalFormatting sqref="F16">
    <cfRule type="containsText" priority="1" operator="containsText" dxfId="7" text="Go to wind direction compensation">
      <formula>NOT(ISERROR(SEARCH("Go to wind direction compensation",F16)))</formula>
    </cfRule>
  </conditionalFormatting>
  <dataValidations count="1">
    <dataValidation sqref="F9 F10 F11 F12 F13:F16 F25 H14:H16" showDropDown="0" showInputMessage="1" showErrorMessage="1" allowBlank="0" prompt="Select yes or no"/>
  </dataValidations>
  <pageMargins left="0.7" right="0.7" top="0.75" bottom="0.75" header="0.3" footer="0.3"/>
  <pageSetup orientation="portrait" horizontalDpi="1200" verticalDpi="1200"/>
</worksheet>
</file>

<file path=xl/worksheets/sheet11.xml><?xml version="1.0" encoding="utf-8"?>
<worksheet xmlns="http://schemas.openxmlformats.org/spreadsheetml/2006/main">
  <sheetPr codeName="Sheet11">
    <tabColor theme="7"/>
    <outlinePr summaryBelow="1" summaryRight="1"/>
    <pageSetUpPr fitToPage="1"/>
  </sheetPr>
  <dimension ref="A1:J25"/>
  <sheetViews>
    <sheetView showGridLines="0" showRowColHeaders="0" zoomScaleNormal="100" workbookViewId="0">
      <selection activeCell="C7" sqref="C7"/>
    </sheetView>
  </sheetViews>
  <sheetFormatPr baseColWidth="8" defaultColWidth="9.140625" defaultRowHeight="15"/>
  <cols>
    <col width="3.5703125" customWidth="1" style="128" min="1" max="1"/>
    <col width="3.85546875" customWidth="1" style="128" min="2" max="2"/>
    <col width="56.7109375" customWidth="1" style="128" min="3" max="3"/>
    <col width="12.140625" customWidth="1" style="128" min="4" max="5"/>
    <col width="10.42578125" customWidth="1" style="128" min="6" max="6"/>
    <col width="8.5703125" bestFit="1" customWidth="1" style="128" min="7" max="8"/>
    <col width="4.5703125" customWidth="1" style="128" min="9" max="9"/>
    <col width="3.85546875" customWidth="1" style="128" min="10" max="10"/>
    <col width="10.5703125" customWidth="1" style="128" min="11" max="14"/>
    <col width="9.140625" customWidth="1" style="128" min="15" max="15"/>
    <col width="9.140625" customWidth="1" style="128" min="16" max="16384"/>
  </cols>
  <sheetData>
    <row r="1">
      <c r="A1" s="92" t="n"/>
      <c r="B1" s="92" t="n"/>
      <c r="C1" s="92" t="n"/>
      <c r="D1" s="92" t="n"/>
      <c r="E1" s="92" t="n"/>
      <c r="F1" s="92" t="n"/>
      <c r="G1" s="92" t="n"/>
      <c r="H1" s="92" t="n"/>
      <c r="I1" s="92" t="n"/>
      <c r="J1" s="92" t="n"/>
    </row>
    <row r="2">
      <c r="A2" s="92" t="n"/>
      <c r="J2" s="92" t="n"/>
    </row>
    <row r="3" ht="21" customHeight="1" s="126">
      <c r="A3" s="92" t="n"/>
      <c r="C3" s="53" t="inlineStr">
        <is>
          <t>Step 3 - VEC recovery potential, R</t>
        </is>
      </c>
      <c r="D3" s="54" t="n"/>
      <c r="E3" s="54" t="n"/>
      <c r="F3" s="54" t="n"/>
      <c r="G3" s="54" t="n"/>
      <c r="H3" s="54" t="n"/>
      <c r="J3" s="92" t="n"/>
    </row>
    <row r="4">
      <c r="A4" s="92" t="n"/>
      <c r="C4" s="85" t="n"/>
      <c r="J4" s="92" t="n"/>
    </row>
    <row r="5" customFormat="1" s="63">
      <c r="A5" s="93" t="n"/>
      <c r="C5" s="64" t="inlineStr">
        <is>
          <t>Box</t>
        </is>
      </c>
      <c r="D5" s="94" t="inlineStr">
        <is>
          <t>3-3</t>
        </is>
      </c>
      <c r="E5" s="64" t="inlineStr">
        <is>
          <t>Recovery potential of VEC</t>
        </is>
      </c>
      <c r="F5" s="64" t="n"/>
      <c r="G5" s="64" t="n"/>
      <c r="H5" s="64" t="n"/>
      <c r="J5" s="93" t="n"/>
    </row>
    <row r="6">
      <c r="A6" s="92" t="n"/>
      <c r="J6" s="92" t="n"/>
    </row>
    <row r="7">
      <c r="A7" s="92" t="n"/>
      <c r="C7" s="128" t="inlineStr">
        <is>
          <t xml:space="preserve">Recovery time or Rehabilitation time  for VEC of concern </t>
        </is>
      </c>
      <c r="D7" s="128" t="inlineStr">
        <is>
          <t>Sea surface</t>
        </is>
      </c>
      <c r="E7" s="128" t="inlineStr">
        <is>
          <t>Shoreline</t>
        </is>
      </c>
      <c r="F7" s="128" t="inlineStr">
        <is>
          <t>Seawater</t>
        </is>
      </c>
      <c r="G7" s="128" t="inlineStr">
        <is>
          <t>Seabed</t>
        </is>
      </c>
      <c r="J7" s="92" t="n"/>
    </row>
    <row r="8">
      <c r="A8" s="92" t="n"/>
      <c r="C8" s="128" t="inlineStr">
        <is>
          <t>Season 1</t>
        </is>
      </c>
      <c r="D8" s="52" t="n">
        <v>1.781267767988125</v>
      </c>
      <c r="E8" s="52" t="n">
        <v>0.646469116322837</v>
      </c>
      <c r="F8" s="52" t="n">
        <v>1.194663163368721</v>
      </c>
      <c r="G8" s="52" t="n">
        <v>1.025054271263494</v>
      </c>
      <c r="H8" s="128" t="inlineStr">
        <is>
          <t>year</t>
        </is>
      </c>
      <c r="J8" s="92" t="n"/>
    </row>
    <row r="9">
      <c r="A9" s="92" t="n"/>
      <c r="C9" s="128" t="inlineStr">
        <is>
          <t>Season 2</t>
        </is>
      </c>
      <c r="D9" s="52" t="n"/>
      <c r="E9" s="52" t="n"/>
      <c r="F9" s="52" t="n"/>
      <c r="G9" s="52" t="n"/>
      <c r="H9" s="128" t="inlineStr">
        <is>
          <t>year</t>
        </is>
      </c>
      <c r="J9" s="92" t="n"/>
    </row>
    <row r="10">
      <c r="A10" s="92" t="n"/>
      <c r="C10" s="128" t="inlineStr">
        <is>
          <t>Season 3</t>
        </is>
      </c>
      <c r="D10" s="52" t="n"/>
      <c r="E10" s="52" t="n"/>
      <c r="F10" s="52" t="n"/>
      <c r="G10" s="52" t="n"/>
      <c r="H10" s="128" t="inlineStr">
        <is>
          <t>year</t>
        </is>
      </c>
      <c r="J10" s="92" t="n"/>
    </row>
    <row r="11">
      <c r="A11" s="92" t="n"/>
      <c r="C11" s="128" t="inlineStr">
        <is>
          <t>Season 4</t>
        </is>
      </c>
      <c r="D11" s="52" t="n"/>
      <c r="E11" s="52" t="n"/>
      <c r="F11" s="52" t="n"/>
      <c r="G11" s="52" t="n"/>
      <c r="H11" s="128" t="inlineStr">
        <is>
          <t>year</t>
        </is>
      </c>
      <c r="J11" s="92" t="n"/>
    </row>
    <row r="12">
      <c r="A12" s="92" t="n"/>
      <c r="J12" s="92" t="n"/>
    </row>
    <row r="13">
      <c r="A13" s="92" t="n"/>
      <c r="J13" s="92" t="n"/>
    </row>
    <row r="14">
      <c r="A14" s="92" t="n"/>
      <c r="C14" s="99" t="inlineStr">
        <is>
          <t>Limit value</t>
        </is>
      </c>
      <c r="J14" s="92" t="n"/>
    </row>
    <row r="15">
      <c r="A15" s="92" t="n"/>
      <c r="C15" s="128" t="inlineStr">
        <is>
          <t>Recovery time or Rehabilitation time</t>
        </is>
      </c>
      <c r="D15" s="52" t="n">
        <v>2</v>
      </c>
      <c r="E15" s="128" t="inlineStr">
        <is>
          <t>year</t>
        </is>
      </c>
      <c r="J15" s="92" t="n"/>
    </row>
    <row r="16">
      <c r="A16" s="92" t="n"/>
      <c r="J16" s="92" t="n"/>
    </row>
    <row r="17">
      <c r="A17" s="92" t="n"/>
      <c r="J17" s="92" t="n"/>
    </row>
    <row r="18">
      <c r="A18" s="92" t="n"/>
      <c r="D18" s="99" t="inlineStr">
        <is>
          <t>Output for decisions trees</t>
        </is>
      </c>
      <c r="E18" s="99" t="n"/>
      <c r="F18" s="99" t="n"/>
      <c r="G18" s="99" t="n"/>
      <c r="J18" s="92" t="n"/>
    </row>
    <row r="19" ht="30" customHeight="1" s="126">
      <c r="A19" s="92" t="n"/>
      <c r="C19" s="128" t="inlineStr">
        <is>
          <t>Long recovery time / rehabilitation or NOT able to rehabilitate</t>
        </is>
      </c>
      <c r="D19" s="76" t="inlineStr">
        <is>
          <t>Sea surface (Rss)</t>
        </is>
      </c>
      <c r="E19" s="76" t="inlineStr">
        <is>
          <t>Shoreline (Rsl)</t>
        </is>
      </c>
      <c r="F19" s="76" t="inlineStr">
        <is>
          <t>Seawater (Rsw)</t>
        </is>
      </c>
      <c r="G19" s="76" t="inlineStr">
        <is>
          <t>Seabed (Rsb)</t>
        </is>
      </c>
      <c r="J19" s="92" t="n"/>
    </row>
    <row r="20">
      <c r="A20" s="92" t="n"/>
      <c r="C20" s="128" t="inlineStr">
        <is>
          <t>Season 1</t>
        </is>
      </c>
      <c r="D20" s="90">
        <f>IF($D$15&gt;D8,"Short", "Long")</f>
        <v/>
      </c>
      <c r="E20" s="90">
        <f>IF($D$15&gt;E8,"Short", "Long")</f>
        <v/>
      </c>
      <c r="F20" s="90">
        <f>IF($D$15&gt;F8,"Short", "Long")</f>
        <v/>
      </c>
      <c r="G20" s="90">
        <f>IF($D$15&gt;G8,"Short", "Long")</f>
        <v/>
      </c>
      <c r="J20" s="92" t="n"/>
    </row>
    <row r="21">
      <c r="A21" s="92" t="n"/>
      <c r="C21" s="128" t="inlineStr">
        <is>
          <t>Season 2</t>
        </is>
      </c>
      <c r="D21" s="90">
        <f>IF($D$15&gt;D9,"Short", "Long")</f>
        <v/>
      </c>
      <c r="E21" s="90">
        <f>IF($D$15&gt;E9,"Short", "Long")</f>
        <v/>
      </c>
      <c r="F21" s="90">
        <f>IF($D$15&gt;F9,"Short", "Long")</f>
        <v/>
      </c>
      <c r="G21" s="90">
        <f>IF($D$15&gt;G9,"Short", "Long")</f>
        <v/>
      </c>
      <c r="J21" s="92" t="n"/>
    </row>
    <row r="22">
      <c r="A22" s="92" t="n"/>
      <c r="C22" s="128" t="inlineStr">
        <is>
          <t>Season 3</t>
        </is>
      </c>
      <c r="D22" s="90">
        <f>IF($D$15&gt;D10,"Short", "Long")</f>
        <v/>
      </c>
      <c r="E22" s="90">
        <f>IF($D$15&gt;E10,"Short", "Long")</f>
        <v/>
      </c>
      <c r="F22" s="90">
        <f>IF($D$15&gt;F10,"Short", "Long")</f>
        <v/>
      </c>
      <c r="G22" s="90">
        <f>IF($D$15&gt;G10,"Short", "Long")</f>
        <v/>
      </c>
      <c r="J22" s="92" t="n"/>
    </row>
    <row r="23">
      <c r="A23" s="92" t="n"/>
      <c r="C23" s="128" t="inlineStr">
        <is>
          <t>Season 4</t>
        </is>
      </c>
      <c r="D23" s="90">
        <f>IF($D$15&gt;D11,"Short", "Long")</f>
        <v/>
      </c>
      <c r="E23" s="90">
        <f>IF($D$15&gt;E11,"Short", "Long")</f>
        <v/>
      </c>
      <c r="F23" s="90">
        <f>IF($D$15&gt;F11,"Short", "Long")</f>
        <v/>
      </c>
      <c r="G23" s="90">
        <f>IF($D$15&gt;G11,"Short", "Long")</f>
        <v/>
      </c>
      <c r="J23" s="92" t="n"/>
    </row>
    <row r="24">
      <c r="A24" s="92" t="n"/>
      <c r="J24" s="92" t="n"/>
    </row>
    <row r="25">
      <c r="A25" s="92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92" t="n"/>
    </row>
  </sheetData>
  <sheetProtection selectLockedCells="0" selectUnlockedCells="0" algorithmName="SHA-512" sheet="1" objects="1" insertRows="0" insertHyperlinks="1" autoFilter="1" scenarios="1" formatColumns="1" deleteColumns="1" insertColumns="0" pivotTables="1" deleteRows="1" formatCells="1" saltValue="LBgYgxNHBfgsofG0Yex8vw==" formatRows="1" sort="1" spinCount="100000" hashValue="aJyegRvSjThMp3QqCL0y5lkRhOCos91wpyL39eo2uF/Bpp7+0252W5P2vrhMWvjgIwXpJG5KimNPtx3M29vIIw=="/>
  <dataValidations count="3">
    <dataValidation sqref="D15" showDropDown="0" showInputMessage="1" showErrorMessage="1" allowBlank="0" prompt="Enter a value or select default value" type="list">
      <formula1>"+DefaultRecover"</formula1>
    </dataValidation>
    <dataValidation sqref="D20:G23" showDropDown="0" showInputMessage="1" showErrorMessage="1" allowBlank="0" prompt="Select yes or no"/>
    <dataValidation sqref="D16" showDropDown="0" showInputMessage="1" showErrorMessage="1" allowBlank="0" prompt="Enter a value or select default value"/>
  </dataValidations>
  <pageMargins left="0.7" right="0.7" top="0.75" bottom="0.75" header="0.3" footer="0.3"/>
  <pageSetup orientation="landscape" paperSize="9" scale="82"/>
</worksheet>
</file>

<file path=xl/worksheets/sheet12.xml><?xml version="1.0" encoding="utf-8"?>
<worksheet xmlns="http://schemas.openxmlformats.org/spreadsheetml/2006/main">
  <sheetPr codeName="Sheet12">
    <tabColor theme="7"/>
    <outlinePr summaryBelow="1" summaryRight="1"/>
    <pageSetUpPr fitToPage="1"/>
  </sheetPr>
  <dimension ref="A1:N27"/>
  <sheetViews>
    <sheetView showGridLines="0" showRowColHeaders="0" zoomScale="80" zoomScaleNormal="80" workbookViewId="0">
      <selection activeCell="D22" sqref="D22"/>
    </sheetView>
  </sheetViews>
  <sheetFormatPr baseColWidth="8" defaultColWidth="9.140625" defaultRowHeight="15"/>
  <cols>
    <col width="3" customWidth="1" style="128" min="1" max="1"/>
    <col width="3.85546875" customWidth="1" style="128" min="2" max="2"/>
    <col width="59.140625" bestFit="1" customWidth="1" style="128" min="3" max="3"/>
    <col width="11.42578125" customWidth="1" style="128" min="4" max="4"/>
    <col width="5" customWidth="1" style="128" min="5" max="5"/>
    <col width="10.42578125" bestFit="1" customWidth="1" style="128" min="6" max="6"/>
    <col width="3.5703125" customWidth="1" style="128" min="7" max="7"/>
    <col width="10.42578125" bestFit="1" customWidth="1" style="128" min="8" max="8"/>
    <col width="5.85546875" customWidth="1" style="128" min="9" max="9"/>
    <col width="10.42578125" bestFit="1" customWidth="1" style="128" min="10" max="10"/>
    <col width="4.42578125" customWidth="1" style="128" min="11" max="11"/>
    <col width="114.140625" customWidth="1" style="128" min="12" max="12"/>
    <col width="4.140625" customWidth="1" style="128" min="13" max="13"/>
    <col width="3.28515625" customWidth="1" style="128" min="14" max="14"/>
    <col width="9.140625" customWidth="1" style="128" min="15" max="15"/>
    <col width="9.140625" customWidth="1" style="128" min="16" max="16384"/>
  </cols>
  <sheetData>
    <row r="1">
      <c r="A1" s="92" t="n"/>
      <c r="B1" s="92" t="n"/>
      <c r="C1" s="92" t="n"/>
      <c r="D1" s="92" t="n"/>
      <c r="E1" s="92" t="n"/>
      <c r="F1" s="92" t="n"/>
      <c r="G1" s="92" t="n"/>
      <c r="H1" s="92" t="n"/>
      <c r="I1" s="92" t="n"/>
      <c r="J1" s="92" t="n"/>
      <c r="K1" s="92" t="n"/>
      <c r="L1" s="92" t="n"/>
      <c r="M1" s="92" t="n"/>
      <c r="N1" s="92" t="n"/>
    </row>
    <row r="2">
      <c r="A2" s="92" t="n"/>
      <c r="N2" s="92" t="n"/>
    </row>
    <row r="3" ht="21" customHeight="1" s="126">
      <c r="A3" s="92" t="n"/>
      <c r="C3" s="53" t="inlineStr">
        <is>
          <t>Step 3 - VEC Recruitment and fractions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N3" s="92" t="n"/>
    </row>
    <row r="4">
      <c r="A4" s="92" t="n"/>
      <c r="C4" s="85" t="n"/>
      <c r="N4" s="92" t="n"/>
    </row>
    <row r="5" customFormat="1" s="63">
      <c r="A5" s="93" t="n"/>
      <c r="C5" s="64" t="inlineStr">
        <is>
          <t>Box</t>
        </is>
      </c>
      <c r="D5" s="94" t="inlineStr">
        <is>
          <t>3-4</t>
        </is>
      </c>
      <c r="E5" s="64" t="inlineStr">
        <is>
          <t>Potential VEC recruitment assessed related to fractions of sea surface area and seawater volume polluted</t>
        </is>
      </c>
      <c r="F5" s="64" t="n"/>
      <c r="G5" s="64" t="n"/>
      <c r="H5" s="64" t="n"/>
      <c r="I5" s="64" t="n"/>
      <c r="J5" s="64" t="n"/>
      <c r="K5" s="64" t="n"/>
      <c r="L5" s="64" t="n"/>
      <c r="N5" s="93" t="n"/>
    </row>
    <row r="6">
      <c r="A6" s="92" t="n"/>
      <c r="N6" s="92" t="n"/>
    </row>
    <row r="7">
      <c r="A7" s="92" t="n"/>
      <c r="C7" s="128" t="inlineStr">
        <is>
          <t>Fraction of sea surface area polluted</t>
        </is>
      </c>
      <c r="D7" s="102">
        <f>('Step 2 - Pollution Assessment'!E18/'Step 1 - Basic data'!E11)*100</f>
        <v/>
      </c>
      <c r="E7" t="inlineStr">
        <is>
          <t>%</t>
        </is>
      </c>
      <c r="L7" s="95" t="inlineStr">
        <is>
          <t>Fraction of sea surface area polluted as a function of total sea surface area in the specified area</t>
        </is>
      </c>
      <c r="N7" s="92" t="n"/>
    </row>
    <row r="8">
      <c r="A8" s="92" t="n"/>
      <c r="N8" s="92" t="n"/>
    </row>
    <row r="9">
      <c r="A9" s="92" t="n"/>
      <c r="D9" s="128" t="inlineStr">
        <is>
          <t>Season 1</t>
        </is>
      </c>
      <c r="F9" s="128" t="inlineStr">
        <is>
          <t>Season 2</t>
        </is>
      </c>
      <c r="H9" s="128" t="inlineStr">
        <is>
          <t>Season 3</t>
        </is>
      </c>
      <c r="J9" s="128" t="inlineStr">
        <is>
          <t>Season 4</t>
        </is>
      </c>
      <c r="N9" s="92" t="n"/>
    </row>
    <row r="10">
      <c r="A10" s="92" t="n"/>
      <c r="C10" s="128" t="inlineStr">
        <is>
          <t>Fraction of seawater volume polluted - chemical dispersion</t>
        </is>
      </c>
      <c r="D10" s="102">
        <f>('Step 2 - Pollution Assessment'!E24/('Step 1 - Basic data'!E21))*100</f>
        <v/>
      </c>
      <c r="F10" s="102">
        <f>('Step 2 - Pollution Assessment'!E24/('Step 1 - Basic data'!G21))*100</f>
        <v/>
      </c>
      <c r="H10" s="102">
        <f>('Step 2 - Pollution Assessment'!E24/('Step 1 - Basic data'!I21))*100</f>
        <v/>
      </c>
      <c r="J10" s="102">
        <f>('Step 2 - Pollution Assessment'!E24/('Step 1 - Basic data'!K21))*100</f>
        <v/>
      </c>
      <c r="K10" t="inlineStr">
        <is>
          <t>%</t>
        </is>
      </c>
      <c r="L10" s="95" t="inlineStr">
        <is>
          <t>Fraction of water volume polluted as a function of total water body (to the depth of halocline) in the specified area.</t>
        </is>
      </c>
      <c r="N10" s="92" t="n"/>
    </row>
    <row r="11">
      <c r="A11" s="92" t="n"/>
      <c r="N11" s="92" t="n"/>
    </row>
    <row r="12">
      <c r="A12" s="92" t="n"/>
      <c r="C12" s="128" t="inlineStr">
        <is>
          <t>Biodegradation potential</t>
        </is>
      </c>
      <c r="D12" s="52" t="inlineStr">
        <is>
          <t>yes</t>
        </is>
      </c>
      <c r="F12" s="52" t="n"/>
      <c r="H12" s="52" t="n"/>
      <c r="J12" s="52" t="n"/>
      <c r="L12" s="95" t="inlineStr">
        <is>
          <t>Can be based on nutritional values and oxygen levels from sheet 'Step 1 - Basic data' etc.</t>
        </is>
      </c>
      <c r="N12" s="92" t="n"/>
    </row>
    <row r="13">
      <c r="A13" s="92" t="n"/>
      <c r="N13" s="92" t="n"/>
    </row>
    <row r="14">
      <c r="A14" s="92" t="n"/>
      <c r="D14" s="99" t="inlineStr">
        <is>
          <t>Limit value</t>
        </is>
      </c>
      <c r="E14" s="99" t="n"/>
      <c r="F14" s="99" t="n"/>
      <c r="G14" s="99" t="n"/>
      <c r="H14" s="99" t="n"/>
      <c r="I14" s="99" t="n"/>
      <c r="J14" s="99" t="n"/>
      <c r="K14" s="99" t="n"/>
      <c r="N14" s="92" t="n"/>
    </row>
    <row r="15">
      <c r="A15" s="92" t="n"/>
      <c r="C15" s="128" t="inlineStr">
        <is>
          <t>Sea surface area polluted</t>
        </is>
      </c>
      <c r="D15" s="73" t="n">
        <v>2</v>
      </c>
      <c r="E15" s="100" t="n"/>
      <c r="F15" s="73" t="n"/>
      <c r="G15" s="100" t="n"/>
      <c r="H15" s="73" t="n"/>
      <c r="I15" s="100" t="n"/>
      <c r="J15" s="73" t="n"/>
      <c r="K15" s="103" t="inlineStr">
        <is>
          <t>%</t>
        </is>
      </c>
      <c r="N15" s="92" t="n"/>
    </row>
    <row r="16">
      <c r="A16" s="92" t="n"/>
      <c r="D16" s="74" t="n"/>
      <c r="E16" s="100" t="n"/>
      <c r="F16" s="100" t="n"/>
      <c r="G16" s="100" t="n"/>
      <c r="H16" s="100" t="n"/>
      <c r="I16" s="100" t="n"/>
      <c r="J16" s="100" t="n"/>
      <c r="K16" s="103" t="n"/>
      <c r="N16" s="92" t="n"/>
    </row>
    <row r="17">
      <c r="A17" s="92" t="n"/>
      <c r="C17" s="128" t="inlineStr">
        <is>
          <t>Seawater volume fraction polluted</t>
        </is>
      </c>
      <c r="D17" s="73" t="n">
        <v>10</v>
      </c>
      <c r="E17" s="100" t="n"/>
      <c r="F17" s="73" t="n"/>
      <c r="G17" s="100" t="n"/>
      <c r="H17" s="73" t="n"/>
      <c r="I17" s="100" t="n"/>
      <c r="J17" s="73" t="n"/>
      <c r="K17" s="103" t="inlineStr">
        <is>
          <t>%</t>
        </is>
      </c>
      <c r="N17" s="92" t="n"/>
    </row>
    <row r="18">
      <c r="A18" s="92" t="n"/>
      <c r="C18" s="128" t="inlineStr">
        <is>
          <t>Seawater volume fraction polluted if nutrients not limiting</t>
        </is>
      </c>
      <c r="D18" s="73" t="n">
        <v>15</v>
      </c>
      <c r="E18" s="100" t="n"/>
      <c r="F18" s="73" t="n"/>
      <c r="G18" s="100" t="n"/>
      <c r="H18" s="73" t="n"/>
      <c r="I18" s="100" t="n"/>
      <c r="J18" s="73" t="n"/>
      <c r="K18" s="103" t="inlineStr">
        <is>
          <t>%</t>
        </is>
      </c>
      <c r="L18" s="95" t="inlineStr">
        <is>
          <t>A higher fraction of seawater volume polluted may be accepted if nutrient are not limiting</t>
        </is>
      </c>
      <c r="N18" s="92" t="n"/>
    </row>
    <row r="19">
      <c r="A19" s="92" t="n"/>
      <c r="D19" s="74" t="n"/>
      <c r="E19" s="74" t="n"/>
      <c r="F19" s="74" t="n"/>
      <c r="G19" s="74" t="n"/>
      <c r="H19" s="74" t="n"/>
      <c r="I19" s="74" t="n"/>
      <c r="J19" s="74" t="n"/>
      <c r="K19" s="74" t="n"/>
      <c r="N19" s="92" t="n"/>
    </row>
    <row r="20">
      <c r="A20" s="92" t="n"/>
      <c r="D20" s="74" t="n"/>
      <c r="E20" s="74" t="n"/>
      <c r="F20" s="74" t="n"/>
      <c r="G20" s="74" t="n"/>
      <c r="H20" s="74" t="n"/>
      <c r="I20" s="74" t="n"/>
      <c r="J20" s="74" t="n"/>
      <c r="K20" s="74" t="n"/>
      <c r="N20" s="92" t="n"/>
    </row>
    <row r="21">
      <c r="A21" s="92" t="n"/>
      <c r="C21" s="99" t="inlineStr">
        <is>
          <t>Output for the decision trees</t>
        </is>
      </c>
      <c r="D21" s="74" t="n"/>
      <c r="E21" s="74" t="n"/>
      <c r="F21" s="74" t="n"/>
      <c r="G21" s="74" t="n"/>
      <c r="H21" s="74" t="n"/>
      <c r="I21" s="74" t="n"/>
      <c r="J21" s="74" t="n"/>
      <c r="K21" s="74" t="n"/>
      <c r="N21" s="92" t="n"/>
    </row>
    <row r="22">
      <c r="A22" s="92" t="n"/>
      <c r="C22" s="128" t="inlineStr">
        <is>
          <t>Sea surface area pollution</t>
        </is>
      </c>
      <c r="D22" s="77">
        <f>IF(D7&gt;D15, "Large", "Small")</f>
        <v/>
      </c>
      <c r="E22" s="74" t="n"/>
      <c r="F22" s="74" t="n"/>
      <c r="G22" s="74" t="n"/>
      <c r="H22" s="74" t="n"/>
      <c r="I22" s="74" t="n"/>
      <c r="J22" s="74" t="n"/>
      <c r="K22" s="74" t="n"/>
      <c r="N22" s="92" t="n"/>
    </row>
    <row r="23">
      <c r="A23" s="92" t="n"/>
      <c r="D23" s="74" t="n"/>
      <c r="E23" s="74" t="n"/>
      <c r="F23" s="74" t="n"/>
      <c r="G23" s="74" t="n"/>
      <c r="H23" s="74" t="n"/>
      <c r="I23" s="74" t="n"/>
      <c r="J23" s="74" t="n"/>
      <c r="K23" s="74" t="n"/>
      <c r="N23" s="92" t="n"/>
    </row>
    <row r="24">
      <c r="A24" s="92" t="n"/>
      <c r="C24" s="128" t="inlineStr">
        <is>
          <t>Volume fraction polluted</t>
        </is>
      </c>
      <c r="D24" s="77">
        <f>IF(D10&gt;IF(D12="no", D17, D18),"Large", "Small")</f>
        <v/>
      </c>
      <c r="E24" s="74" t="n"/>
      <c r="F24" s="77">
        <f>IF(F10&gt;IF(F12="no", F17, F18),"Large", "Small")</f>
        <v/>
      </c>
      <c r="G24" s="74" t="n"/>
      <c r="H24" s="77">
        <f>IF(H10&gt;IF(H12="no", H17, H18),"Large", "Small")</f>
        <v/>
      </c>
      <c r="I24" s="74" t="n"/>
      <c r="J24" s="77">
        <f>IF(J10&gt;IF(J12="no", J17, J18),"Large", "Small")</f>
        <v/>
      </c>
      <c r="K24" s="74" t="n"/>
      <c r="N24" s="92" t="n"/>
    </row>
    <row r="25">
      <c r="A25" s="92" t="n"/>
      <c r="D25" s="74" t="n"/>
      <c r="E25" s="74" t="n"/>
      <c r="F25" s="74" t="n"/>
      <c r="G25" s="74" t="n"/>
      <c r="H25" s="74" t="n"/>
      <c r="I25" s="74" t="n"/>
      <c r="J25" s="74" t="n"/>
      <c r="K25" s="74" t="n"/>
      <c r="N25" s="92" t="n"/>
    </row>
    <row r="26">
      <c r="A26" s="92" t="n"/>
      <c r="B26" s="92" t="n"/>
      <c r="C26" s="92" t="n"/>
      <c r="D26" s="101" t="n"/>
      <c r="E26" s="101" t="n"/>
      <c r="F26" s="101" t="n"/>
      <c r="G26" s="101" t="n"/>
      <c r="H26" s="101" t="n"/>
      <c r="I26" s="101" t="n"/>
      <c r="J26" s="101" t="n"/>
      <c r="K26" s="101" t="n"/>
      <c r="L26" s="92" t="n"/>
      <c r="M26" s="92" t="n"/>
      <c r="N26" s="92" t="n"/>
    </row>
    <row r="27">
      <c r="D27" s="74" t="n"/>
      <c r="E27" s="74" t="n"/>
      <c r="F27" s="74" t="n"/>
      <c r="G27" s="74" t="n"/>
      <c r="H27" s="74" t="n"/>
      <c r="I27" s="74" t="n"/>
      <c r="J27" s="74" t="n"/>
      <c r="K27" s="74" t="n"/>
    </row>
  </sheetData>
  <sheetProtection selectLockedCells="0" selectUnlockedCells="0" algorithmName="SHA-512" sheet="1" objects="1" insertRows="0" insertHyperlinks="1" autoFilter="1" scenarios="1" formatColumns="1" deleteColumns="1" insertColumns="0" pivotTables="1" deleteRows="1" formatCells="1" saltValue="muNLCDjkK+9aBySBNdTjCg==" formatRows="1" sort="1" spinCount="100000" hashValue="L/m3Z+XEBfHAka11GNxiuQDgezOG2rnGVCwUJjBhQ9bAF3a581Ryuc8G6rW4KK6ycZBwvInOVWJh/NMVzvkVMw=="/>
  <dataValidations count="1">
    <dataValidation sqref="E15:E18 F16 G15:G18 H16 I15:I18 J16 K15:K18" showDropDown="0" showInputMessage="1" showErrorMessage="1" allowBlank="0"/>
  </dataValidations>
  <pageMargins left="0.7" right="0.7" top="0.75" bottom="0.75" header="0.3" footer="0.3"/>
  <pageSetup orientation="landscape" paperSize="9" scale="80"/>
</worksheet>
</file>

<file path=xl/worksheets/sheet13.xml><?xml version="1.0" encoding="utf-8"?>
<worksheet xmlns="http://schemas.openxmlformats.org/spreadsheetml/2006/main">
  <sheetPr codeName="Sheet13">
    <tabColor theme="7" tint="0.7999816888943144"/>
    <outlinePr summaryBelow="1" summaryRight="1"/>
    <pageSetUpPr/>
  </sheetPr>
  <dimension ref="A1:K6"/>
  <sheetViews>
    <sheetView workbookViewId="0">
      <selection activeCell="L8" sqref="L8"/>
    </sheetView>
  </sheetViews>
  <sheetFormatPr baseColWidth="8" defaultRowHeight="15"/>
  <cols>
    <col width="12.42578125" bestFit="1" customWidth="1" style="126" min="1" max="1"/>
    <col width="29.85546875" bestFit="1" customWidth="1" style="126" min="3" max="3"/>
    <col width="22.85546875" bestFit="1" customWidth="1" style="126" min="5" max="5"/>
    <col width="12" bestFit="1" customWidth="1" style="126" min="6" max="6"/>
    <col width="16" bestFit="1" customWidth="1" style="126" min="7" max="7"/>
  </cols>
  <sheetData>
    <row r="1">
      <c r="A1" t="inlineStr">
        <is>
          <t>soot pollution</t>
        </is>
      </c>
      <c r="C1" t="inlineStr">
        <is>
          <t>Distance soot pollution conversion</t>
        </is>
      </c>
      <c r="E1" t="inlineStr">
        <is>
          <t>Wind direction conversion</t>
        </is>
      </c>
      <c r="G1" t="inlineStr">
        <is>
          <t>Recover poulation</t>
        </is>
      </c>
      <c r="H1" t="inlineStr">
        <is>
          <t xml:space="preserve">Recover </t>
        </is>
      </c>
      <c r="I1" t="inlineStr">
        <is>
          <t>nutrition</t>
        </is>
      </c>
      <c r="J1" t="inlineStr">
        <is>
          <t>Limit fractions</t>
        </is>
      </c>
    </row>
    <row r="2">
      <c r="A2" t="inlineStr">
        <is>
          <t>yes</t>
        </is>
      </c>
      <c r="C2">
        <f>IF('Step 3 - Soot pollution index'!F9="yes", 1, 0)</f>
        <v/>
      </c>
      <c r="E2">
        <f>IF('Step 3 - Soot pollution index'!F20="yes", 1, 0)</f>
        <v/>
      </c>
      <c r="F2" t="inlineStr">
        <is>
          <t>rehabilitation</t>
        </is>
      </c>
      <c r="G2" t="n">
        <v>1</v>
      </c>
      <c r="H2" t="inlineStr">
        <is>
          <t>yes</t>
        </is>
      </c>
      <c r="I2" t="inlineStr">
        <is>
          <t>yes</t>
        </is>
      </c>
      <c r="J2" s="96" t="n">
        <v>10</v>
      </c>
      <c r="K2" s="96" t="n"/>
    </row>
    <row r="3">
      <c r="A3" t="inlineStr">
        <is>
          <t>no</t>
        </is>
      </c>
      <c r="C3">
        <f>IF('Step 3 - Soot pollution index'!F10="yes", 1, 0)</f>
        <v/>
      </c>
      <c r="E3">
        <f>IF('Step 3 - Soot pollution index'!F21="yes", 1, 0)</f>
        <v/>
      </c>
      <c r="F3" t="inlineStr">
        <is>
          <t>generation</t>
        </is>
      </c>
      <c r="G3" t="n">
        <v>1</v>
      </c>
      <c r="H3" t="inlineStr">
        <is>
          <t>no</t>
        </is>
      </c>
      <c r="I3" t="inlineStr">
        <is>
          <t>no</t>
        </is>
      </c>
      <c r="J3" s="96" t="n">
        <v>15</v>
      </c>
      <c r="K3" s="96" t="n"/>
    </row>
    <row r="4">
      <c r="C4">
        <f>IF('Step 3 - Soot pollution index'!F11="yes", 1, 0)</f>
        <v/>
      </c>
      <c r="E4">
        <f>IF('Step 3 - Soot pollution index'!F22="yes", 1, 0)</f>
        <v/>
      </c>
      <c r="J4" s="96" t="n"/>
      <c r="K4" s="96" t="n"/>
    </row>
    <row r="5">
      <c r="C5">
        <f>IF('Step 3 - Soot pollution index'!F12="yes", 1, 0)</f>
        <v/>
      </c>
      <c r="E5">
        <f>IF('Step 3 - Soot pollution index'!F23="yes", 1, 0)</f>
        <v/>
      </c>
      <c r="J5" s="96" t="n">
        <v>2</v>
      </c>
      <c r="K5" s="96" t="n"/>
    </row>
    <row r="6">
      <c r="B6" t="inlineStr">
        <is>
          <t>max</t>
        </is>
      </c>
      <c r="C6">
        <f>MAX(C2:C5)</f>
        <v/>
      </c>
      <c r="D6" t="inlineStr">
        <is>
          <t>max</t>
        </is>
      </c>
      <c r="E6">
        <f>MAX(E2:E5)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K36"/>
  <sheetViews>
    <sheetView showGridLines="0" showRowColHeaders="0" zoomScaleNormal="100" workbookViewId="0">
      <selection activeCell="A1" sqref="A1"/>
    </sheetView>
  </sheetViews>
  <sheetFormatPr baseColWidth="8" defaultColWidth="8.7109375" defaultRowHeight="15"/>
  <cols>
    <col width="3.140625" customWidth="1" style="126" min="1" max="1"/>
    <col width="4.140625" customWidth="1" style="126" min="2" max="2"/>
    <col width="19.140625" bestFit="1" customWidth="1" style="126" min="3" max="3"/>
    <col width="17.85546875" customWidth="1" style="126" min="4" max="4"/>
    <col width="18" bestFit="1" customWidth="1" style="126" min="5" max="7"/>
    <col width="8.7109375" customWidth="1" style="126" min="8" max="9"/>
    <col width="4" customWidth="1" style="126" min="10" max="10"/>
    <col width="3.28515625" customWidth="1" style="126" min="11" max="11"/>
    <col width="8.7109375" customWidth="1" style="126" min="12" max="14"/>
    <col width="20.42578125" customWidth="1" style="126" min="15" max="15"/>
    <col width="8.7109375" customWidth="1" style="126" min="16" max="16"/>
    <col width="8.7109375" customWidth="1" style="126" min="17" max="16384"/>
  </cols>
  <sheetData>
    <row r="1">
      <c r="A1" s="47" t="n"/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</row>
    <row r="2">
      <c r="A2" s="47" t="n"/>
      <c r="K2" s="47" t="n"/>
    </row>
    <row r="3" ht="21" customHeight="1" s="126">
      <c r="A3" s="47" t="n"/>
      <c r="C3" s="33" t="inlineStr">
        <is>
          <t>Decision Tree In Situ Burning</t>
        </is>
      </c>
      <c r="D3" s="33" t="n"/>
      <c r="E3" s="33" t="n"/>
      <c r="F3" s="33" t="n"/>
      <c r="G3" s="33" t="n"/>
      <c r="H3" s="33" t="n"/>
      <c r="I3" s="33" t="n"/>
      <c r="K3" s="47" t="n"/>
    </row>
    <row r="4">
      <c r="A4" s="47" t="n"/>
      <c r="K4" s="47" t="n"/>
    </row>
    <row r="5">
      <c r="A5" s="47" t="n"/>
      <c r="K5" s="47" t="n"/>
    </row>
    <row r="6">
      <c r="A6" s="47" t="n"/>
      <c r="K6" s="47" t="n"/>
    </row>
    <row r="7">
      <c r="A7" s="47" t="n"/>
      <c r="K7" s="47" t="n"/>
    </row>
    <row r="8">
      <c r="A8" s="47" t="n"/>
      <c r="K8" s="47" t="n"/>
    </row>
    <row r="9">
      <c r="A9" s="47" t="n"/>
      <c r="K9" s="47" t="n"/>
    </row>
    <row r="10">
      <c r="A10" s="47" t="n"/>
      <c r="K10" s="47" t="n"/>
    </row>
    <row r="11">
      <c r="A11" s="47" t="n"/>
      <c r="K11" s="47" t="n"/>
    </row>
    <row r="12">
      <c r="A12" s="47" t="n"/>
      <c r="K12" s="47" t="n"/>
    </row>
    <row r="13">
      <c r="A13" s="47" t="n"/>
      <c r="K13" s="47" t="n"/>
    </row>
    <row r="14">
      <c r="A14" s="47" t="n"/>
      <c r="K14" s="47" t="n"/>
    </row>
    <row r="15">
      <c r="A15" s="47" t="n"/>
      <c r="K15" s="47" t="n"/>
    </row>
    <row r="16">
      <c r="A16" s="47" t="n"/>
      <c r="K16" s="47" t="n"/>
    </row>
    <row r="17">
      <c r="A17" s="47" t="n"/>
      <c r="K17" s="47" t="n"/>
    </row>
    <row r="18">
      <c r="A18" s="47" t="n"/>
      <c r="K18" s="47" t="n"/>
    </row>
    <row r="19">
      <c r="A19" s="47" t="n"/>
      <c r="K19" s="47" t="n"/>
    </row>
    <row r="20">
      <c r="A20" s="47" t="n"/>
      <c r="K20" s="47" t="n"/>
    </row>
    <row r="21">
      <c r="A21" s="47" t="n"/>
      <c r="K21" s="47" t="n"/>
    </row>
    <row r="22">
      <c r="A22" s="47" t="n"/>
      <c r="K22" s="47" t="n"/>
    </row>
    <row r="23">
      <c r="A23" s="47" t="n"/>
      <c r="K23" s="47" t="n"/>
    </row>
    <row r="24">
      <c r="A24" s="47" t="n"/>
      <c r="K24" s="47" t="n"/>
    </row>
    <row r="25">
      <c r="A25" s="47" t="n"/>
      <c r="K25" s="47" t="n"/>
    </row>
    <row r="26">
      <c r="A26" s="47" t="n"/>
      <c r="K26" s="47" t="n"/>
    </row>
    <row r="27">
      <c r="A27" s="47" t="n"/>
      <c r="K27" s="47" t="n"/>
    </row>
    <row r="28">
      <c r="A28" s="47" t="n"/>
      <c r="K28" s="47" t="n"/>
    </row>
    <row r="29">
      <c r="A29" s="47" t="n"/>
      <c r="K29" s="47" t="n"/>
    </row>
    <row r="30">
      <c r="A30" s="47" t="n"/>
      <c r="K30" s="47" t="n"/>
    </row>
    <row r="31">
      <c r="A31" s="47" t="n"/>
      <c r="K31" s="47" t="n"/>
    </row>
    <row r="32">
      <c r="A32" s="47" t="n"/>
      <c r="K32" s="47" t="n"/>
    </row>
    <row r="33">
      <c r="A33" s="47" t="n"/>
      <c r="C33" s="28" t="inlineStr">
        <is>
          <t>RESULTS</t>
        </is>
      </c>
      <c r="D33" s="28" t="inlineStr">
        <is>
          <t>Spring</t>
        </is>
      </c>
      <c r="E33" s="28" t="inlineStr">
        <is>
          <t>Summer</t>
        </is>
      </c>
      <c r="F33" s="28" t="inlineStr">
        <is>
          <t>Autumn</t>
        </is>
      </c>
      <c r="G33" s="28" t="inlineStr">
        <is>
          <t>Winter</t>
        </is>
      </c>
      <c r="K33" s="47" t="n"/>
    </row>
    <row r="34">
      <c r="A34" s="47" t="n"/>
      <c r="C34" s="28" t="inlineStr">
        <is>
          <t>In Situ Burning</t>
        </is>
      </c>
      <c r="D34" s="1" t="n"/>
      <c r="E34" s="1" t="n"/>
      <c r="F34" s="1" t="n"/>
      <c r="G34" s="1" t="n"/>
      <c r="K34" s="47" t="n"/>
    </row>
    <row r="35">
      <c r="A35" s="47" t="n"/>
      <c r="K35" s="47" t="n"/>
    </row>
    <row r="36">
      <c r="A36" s="47" t="n"/>
      <c r="B36" s="47" t="n"/>
      <c r="C36" s="47" t="n"/>
      <c r="D36" s="47" t="n"/>
      <c r="E36" s="47" t="n"/>
      <c r="F36" s="47" t="n"/>
      <c r="G36" s="47" t="n"/>
      <c r="H36" s="47" t="n"/>
      <c r="I36" s="47" t="n"/>
      <c r="J36" s="47" t="n"/>
      <c r="K36" s="47" t="n"/>
    </row>
  </sheetData>
  <conditionalFormatting sqref="E34">
    <cfRule type="containsText" priority="4" operator="containsText" dxfId="0" text="OK">
      <formula>NOT(ISERROR(SEARCH("OK",E34)))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D34:G34" showDropDown="0" showInputMessage="1" showErrorMessage="1" allowBlank="0" prompt="Select from list" type="list">
      <formula1>Decision_tree_result</formula1>
    </dataValidation>
  </dataValidations>
  <pageMargins left="0.7" right="0.7" top="0.75" bottom="0.75" header="0.3" footer="0.3"/>
  <pageSetup orientation="landscape" horizontalDpi="1200" verticalDpi="1200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K36"/>
  <sheetViews>
    <sheetView showGridLines="0" showRowColHeaders="0" zoomScaleNormal="100" workbookViewId="0">
      <selection activeCell="A1" sqref="A1"/>
    </sheetView>
  </sheetViews>
  <sheetFormatPr baseColWidth="8" defaultColWidth="8.7109375" defaultRowHeight="15"/>
  <cols>
    <col width="3.140625" customWidth="1" style="126" min="1" max="1"/>
    <col width="3.7109375" customWidth="1" style="126" min="2" max="2"/>
    <col width="19.140625" bestFit="1" customWidth="1" style="126" min="3" max="3"/>
    <col width="18" bestFit="1" customWidth="1" style="126" min="4" max="7"/>
    <col width="8.7109375" customWidth="1" style="126" min="8" max="9"/>
    <col width="4.5703125" customWidth="1" style="126" min="10" max="10"/>
    <col width="3.28515625" customWidth="1" style="126" min="11" max="11"/>
    <col width="8.7109375" customWidth="1" style="126" min="12" max="14"/>
    <col width="20.42578125" customWidth="1" style="126" min="15" max="15"/>
    <col width="8.7109375" customWidth="1" style="126" min="16" max="16"/>
    <col width="8.7109375" customWidth="1" style="126" min="17" max="16384"/>
  </cols>
  <sheetData>
    <row r="1">
      <c r="A1" s="47" t="n"/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</row>
    <row r="2">
      <c r="A2" s="47" t="n"/>
      <c r="K2" s="47" t="n"/>
    </row>
    <row r="3" ht="21" customHeight="1" s="126">
      <c r="A3" s="47" t="n"/>
      <c r="C3" s="33" t="inlineStr">
        <is>
          <t>Decision Tree Chemical Dispersion</t>
        </is>
      </c>
      <c r="D3" s="33" t="n"/>
      <c r="E3" s="33" t="n"/>
      <c r="F3" s="33" t="n"/>
      <c r="G3" s="33" t="n"/>
      <c r="H3" s="33" t="n"/>
      <c r="I3" s="33" t="n"/>
      <c r="K3" s="47" t="n"/>
    </row>
    <row r="4">
      <c r="A4" s="47" t="n"/>
      <c r="K4" s="47" t="n"/>
    </row>
    <row r="5">
      <c r="A5" s="47" t="n"/>
      <c r="K5" s="47" t="n"/>
    </row>
    <row r="6">
      <c r="A6" s="47" t="n"/>
      <c r="K6" s="47" t="n"/>
    </row>
    <row r="7">
      <c r="A7" s="47" t="n"/>
      <c r="K7" s="47" t="n"/>
    </row>
    <row r="8">
      <c r="A8" s="47" t="n"/>
      <c r="K8" s="47" t="n"/>
    </row>
    <row r="9">
      <c r="A9" s="47" t="n"/>
      <c r="K9" s="47" t="n"/>
    </row>
    <row r="10">
      <c r="A10" s="47" t="n"/>
      <c r="K10" s="47" t="n"/>
    </row>
    <row r="11">
      <c r="A11" s="47" t="n"/>
      <c r="K11" s="47" t="n"/>
    </row>
    <row r="12">
      <c r="A12" s="47" t="n"/>
      <c r="K12" s="47" t="n"/>
    </row>
    <row r="13">
      <c r="A13" s="47" t="n"/>
      <c r="K13" s="47" t="n"/>
    </row>
    <row r="14">
      <c r="A14" s="47" t="n"/>
      <c r="K14" s="47" t="n"/>
    </row>
    <row r="15">
      <c r="A15" s="47" t="n"/>
      <c r="K15" s="47" t="n"/>
    </row>
    <row r="16">
      <c r="A16" s="47" t="n"/>
      <c r="K16" s="47" t="n"/>
    </row>
    <row r="17">
      <c r="A17" s="47" t="n"/>
      <c r="K17" s="47" t="n"/>
    </row>
    <row r="18">
      <c r="A18" s="47" t="n"/>
      <c r="K18" s="47" t="n"/>
    </row>
    <row r="19">
      <c r="A19" s="47" t="n"/>
      <c r="K19" s="47" t="n"/>
    </row>
    <row r="20">
      <c r="A20" s="47" t="n"/>
      <c r="K20" s="47" t="n"/>
    </row>
    <row r="21">
      <c r="A21" s="47" t="n"/>
      <c r="K21" s="47" t="n"/>
    </row>
    <row r="22">
      <c r="A22" s="47" t="n"/>
      <c r="K22" s="47" t="n"/>
    </row>
    <row r="23">
      <c r="A23" s="47" t="n"/>
      <c r="K23" s="47" t="n"/>
    </row>
    <row r="24">
      <c r="A24" s="47" t="n"/>
      <c r="K24" s="47" t="n"/>
    </row>
    <row r="25">
      <c r="A25" s="47" t="n"/>
      <c r="K25" s="47" t="n"/>
    </row>
    <row r="26">
      <c r="A26" s="47" t="n"/>
      <c r="K26" s="47" t="n"/>
    </row>
    <row r="27">
      <c r="A27" s="47" t="n"/>
      <c r="K27" s="47" t="n"/>
    </row>
    <row r="28">
      <c r="A28" s="47" t="n"/>
      <c r="K28" s="47" t="n"/>
    </row>
    <row r="29">
      <c r="A29" s="47" t="n"/>
      <c r="K29" s="47" t="n"/>
    </row>
    <row r="30">
      <c r="A30" s="47" t="n"/>
      <c r="K30" s="47" t="n"/>
    </row>
    <row r="31">
      <c r="A31" s="47" t="n"/>
      <c r="K31" s="47" t="n"/>
    </row>
    <row r="32">
      <c r="A32" s="47" t="n"/>
      <c r="K32" s="47" t="n"/>
    </row>
    <row r="33">
      <c r="A33" s="47" t="n"/>
      <c r="C33" s="28" t="inlineStr">
        <is>
          <t>RESULTS</t>
        </is>
      </c>
      <c r="D33" s="28" t="inlineStr">
        <is>
          <t>Spring</t>
        </is>
      </c>
      <c r="E33" s="28" t="inlineStr">
        <is>
          <t>Summer</t>
        </is>
      </c>
      <c r="F33" s="28" t="inlineStr">
        <is>
          <t>Autumn</t>
        </is>
      </c>
      <c r="G33" s="28" t="inlineStr">
        <is>
          <t>Winter</t>
        </is>
      </c>
      <c r="K33" s="47" t="n"/>
    </row>
    <row r="34">
      <c r="A34" s="47" t="n"/>
      <c r="C34" s="28" t="inlineStr">
        <is>
          <t>Chemical Dispersion</t>
        </is>
      </c>
      <c r="D34" s="1" t="n"/>
      <c r="E34" s="1" t="n"/>
      <c r="F34" s="1" t="n"/>
      <c r="G34" s="1" t="n"/>
      <c r="K34" s="47" t="n"/>
    </row>
    <row r="35">
      <c r="A35" s="47" t="n"/>
      <c r="K35" s="47" t="n"/>
    </row>
    <row r="36">
      <c r="A36" s="47" t="n"/>
      <c r="B36" s="47" t="n"/>
      <c r="C36" s="47" t="n"/>
      <c r="D36" s="47" t="n"/>
      <c r="E36" s="47" t="n"/>
      <c r="F36" s="47" t="n"/>
      <c r="G36" s="47" t="n"/>
      <c r="H36" s="47" t="n"/>
      <c r="I36" s="47" t="n"/>
      <c r="J36" s="47" t="n"/>
      <c r="K36" s="47" t="n"/>
    </row>
  </sheetData>
  <conditionalFormatting sqref="E34">
    <cfRule type="containsText" priority="4" operator="containsText" dxfId="0" text="OK">
      <formula>NOT(ISERROR(SEARCH("OK",E34)))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D34:G34" showDropDown="0" showInputMessage="1" showErrorMessage="1" allowBlank="0" prompt="Select from list" type="list">
      <formula1>Decision_tree_result</formula1>
    </dataValidation>
  </dataValidations>
  <pageMargins left="0.7" right="0.7" top="0.75" bottom="0.75" header="0.3" footer="0.3"/>
  <pageSetup orientation="landscape" horizontalDpi="1200" verticalDpi="1200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K36"/>
  <sheetViews>
    <sheetView showGridLines="0" showRowColHeaders="0" zoomScaleNormal="100" workbookViewId="0">
      <selection activeCell="C34" sqref="C34"/>
    </sheetView>
  </sheetViews>
  <sheetFormatPr baseColWidth="8" defaultRowHeight="15"/>
  <cols>
    <col width="3.140625" customWidth="1" style="126" min="1" max="1"/>
    <col width="3.7109375" customWidth="1" style="126" min="2" max="2"/>
    <col width="19.140625" bestFit="1" customWidth="1" style="126" min="3" max="3"/>
    <col width="18" bestFit="1" customWidth="1" style="126" min="4" max="7"/>
    <col width="4.28515625" customWidth="1" style="126" min="10" max="10"/>
    <col width="3.28515625" customWidth="1" style="126" min="11" max="11"/>
    <col width="20.42578125" customWidth="1" style="126" min="15" max="15"/>
  </cols>
  <sheetData>
    <row r="1">
      <c r="A1" s="47" t="n"/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</row>
    <row r="2">
      <c r="A2" s="47" t="n"/>
      <c r="K2" s="47" t="n"/>
    </row>
    <row r="3" ht="21" customHeight="1" s="126">
      <c r="A3" s="47" t="n"/>
      <c r="C3" s="33" t="inlineStr">
        <is>
          <t>Decision Tree Mechanical Recovery</t>
        </is>
      </c>
      <c r="D3" s="33" t="n"/>
      <c r="E3" s="33" t="n"/>
      <c r="F3" s="33" t="n"/>
      <c r="G3" s="33" t="n"/>
      <c r="H3" s="33" t="n"/>
      <c r="I3" s="33" t="n"/>
      <c r="K3" s="47" t="n"/>
    </row>
    <row r="4">
      <c r="A4" s="47" t="n"/>
      <c r="K4" s="47" t="n"/>
    </row>
    <row r="5">
      <c r="A5" s="47" t="n"/>
      <c r="K5" s="47" t="n"/>
    </row>
    <row r="6">
      <c r="A6" s="47" t="n"/>
      <c r="K6" s="47" t="n"/>
    </row>
    <row r="7">
      <c r="A7" s="47" t="n"/>
      <c r="K7" s="47" t="n"/>
    </row>
    <row r="8">
      <c r="A8" s="47" t="n"/>
      <c r="K8" s="47" t="n"/>
    </row>
    <row r="9">
      <c r="A9" s="47" t="n"/>
      <c r="K9" s="47" t="n"/>
    </row>
    <row r="10">
      <c r="A10" s="47" t="n"/>
      <c r="K10" s="47" t="n"/>
    </row>
    <row r="11">
      <c r="A11" s="47" t="n"/>
      <c r="K11" s="47" t="n"/>
    </row>
    <row r="12">
      <c r="A12" s="47" t="n"/>
      <c r="K12" s="47" t="n"/>
    </row>
    <row r="13">
      <c r="A13" s="47" t="n"/>
      <c r="K13" s="47" t="n"/>
    </row>
    <row r="14">
      <c r="A14" s="47" t="n"/>
      <c r="K14" s="47" t="n"/>
    </row>
    <row r="15">
      <c r="A15" s="47" t="n"/>
      <c r="K15" s="47" t="n"/>
    </row>
    <row r="16">
      <c r="A16" s="47" t="n"/>
      <c r="K16" s="47" t="n"/>
    </row>
    <row r="17">
      <c r="A17" s="47" t="n"/>
      <c r="K17" s="47" t="n"/>
    </row>
    <row r="18">
      <c r="A18" s="47" t="n"/>
      <c r="K18" s="47" t="n"/>
    </row>
    <row r="19">
      <c r="A19" s="47" t="n"/>
      <c r="K19" s="47" t="n"/>
    </row>
    <row r="20">
      <c r="A20" s="47" t="n"/>
      <c r="K20" s="47" t="n"/>
    </row>
    <row r="21">
      <c r="A21" s="47" t="n"/>
      <c r="K21" s="47" t="n"/>
    </row>
    <row r="22">
      <c r="A22" s="47" t="n"/>
      <c r="K22" s="47" t="n"/>
    </row>
    <row r="23">
      <c r="A23" s="47" t="n"/>
      <c r="K23" s="47" t="n"/>
    </row>
    <row r="24">
      <c r="A24" s="47" t="n"/>
      <c r="K24" s="47" t="n"/>
    </row>
    <row r="25">
      <c r="A25" s="47" t="n"/>
      <c r="K25" s="47" t="n"/>
    </row>
    <row r="26">
      <c r="A26" s="47" t="n"/>
      <c r="K26" s="47" t="n"/>
    </row>
    <row r="27">
      <c r="A27" s="47" t="n"/>
      <c r="K27" s="47" t="n"/>
    </row>
    <row r="28">
      <c r="A28" s="47" t="n"/>
      <c r="K28" s="47" t="n"/>
    </row>
    <row r="29">
      <c r="A29" s="47" t="n"/>
      <c r="K29" s="47" t="n"/>
    </row>
    <row r="30">
      <c r="A30" s="47" t="n"/>
      <c r="K30" s="47" t="n"/>
    </row>
    <row r="31">
      <c r="A31" s="47" t="n"/>
      <c r="K31" s="47" t="n"/>
    </row>
    <row r="32">
      <c r="A32" s="47" t="n"/>
      <c r="K32" s="47" t="n"/>
    </row>
    <row r="33">
      <c r="A33" s="47" t="n"/>
      <c r="C33" s="28" t="inlineStr">
        <is>
          <t>RESULTS</t>
        </is>
      </c>
      <c r="D33" s="28" t="inlineStr">
        <is>
          <t>Spring</t>
        </is>
      </c>
      <c r="E33" s="28" t="inlineStr">
        <is>
          <t>Summer</t>
        </is>
      </c>
      <c r="F33" s="28" t="inlineStr">
        <is>
          <t>Autumn</t>
        </is>
      </c>
      <c r="G33" s="28" t="inlineStr">
        <is>
          <t>Winter</t>
        </is>
      </c>
      <c r="K33" s="47" t="n"/>
    </row>
    <row r="34">
      <c r="A34" s="47" t="n"/>
      <c r="C34" s="28" t="inlineStr">
        <is>
          <t>Mechanical recovery</t>
        </is>
      </c>
      <c r="D34" s="1" t="n"/>
      <c r="E34" s="1" t="n"/>
      <c r="F34" s="1" t="n"/>
      <c r="G34" s="1" t="n"/>
      <c r="K34" s="47" t="n"/>
    </row>
    <row r="35">
      <c r="A35" s="47" t="n"/>
      <c r="K35" s="47" t="n"/>
    </row>
    <row r="36">
      <c r="A36" s="47" t="n"/>
      <c r="B36" s="47" t="n"/>
      <c r="C36" s="47" t="n"/>
      <c r="D36" s="47" t="n"/>
      <c r="E36" s="47" t="n"/>
      <c r="F36" s="47" t="n"/>
      <c r="G36" s="47" t="n"/>
      <c r="H36" s="47" t="n"/>
      <c r="I36" s="47" t="n"/>
      <c r="J36" s="47" t="n"/>
      <c r="K36" s="47" t="n"/>
    </row>
  </sheetData>
  <conditionalFormatting sqref="E34">
    <cfRule type="containsText" priority="4" operator="containsText" dxfId="0" text="OK">
      <formula>NOT(ISERROR(SEARCH("OK",E34)))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D34:G34" showDropDown="0" showInputMessage="1" showErrorMessage="1" allowBlank="0" prompt="Select from list" type="list">
      <formula1>Decision_tree_result</formula1>
    </dataValidation>
  </dataValidations>
  <pageMargins left="0.7" right="0.7" top="0.75" bottom="0.75" header="0.3" footer="0.3"/>
  <pageSetup orientation="landscape" horizontalDpi="1200" verticalDpi="1200"/>
</worksheet>
</file>

<file path=xl/worksheets/sheet17.xml><?xml version="1.0" encoding="utf-8"?>
<worksheet xmlns="http://schemas.openxmlformats.org/spreadsheetml/2006/main">
  <sheetPr codeName="Sheet17">
    <outlinePr summaryBelow="1" summaryRight="1"/>
    <pageSetUpPr/>
  </sheetPr>
  <dimension ref="A1:K36"/>
  <sheetViews>
    <sheetView showGridLines="0" showRowColHeaders="0" zoomScaleNormal="100" workbookViewId="0">
      <selection activeCell="A1" sqref="A1"/>
    </sheetView>
  </sheetViews>
  <sheetFormatPr baseColWidth="8" defaultColWidth="8.7109375" defaultRowHeight="15"/>
  <cols>
    <col width="3.140625" customWidth="1" style="126" min="1" max="1"/>
    <col width="4.42578125" customWidth="1" style="126" min="2" max="2"/>
    <col width="19.140625" bestFit="1" customWidth="1" style="126" min="3" max="3"/>
    <col width="18" bestFit="1" customWidth="1" style="126" min="4" max="7"/>
    <col width="8.7109375" customWidth="1" style="126" min="8" max="9"/>
    <col width="4" customWidth="1" style="126" min="10" max="10"/>
    <col width="3.28515625" customWidth="1" style="126" min="11" max="11"/>
    <col width="8.7109375" customWidth="1" style="126" min="12" max="14"/>
    <col width="20.42578125" customWidth="1" style="126" min="15" max="15"/>
    <col width="8.7109375" customWidth="1" style="126" min="16" max="16"/>
    <col width="8.7109375" customWidth="1" style="126" min="17" max="16384"/>
  </cols>
  <sheetData>
    <row r="1">
      <c r="A1" s="47" t="n"/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</row>
    <row r="2">
      <c r="A2" s="47" t="n"/>
      <c r="K2" s="47" t="n"/>
    </row>
    <row r="3" ht="21" customHeight="1" s="126">
      <c r="A3" s="47" t="n"/>
      <c r="C3" s="33" t="inlineStr">
        <is>
          <t>Decision Tree Do Nothing</t>
        </is>
      </c>
      <c r="D3" s="33" t="n"/>
      <c r="E3" s="33" t="n"/>
      <c r="F3" s="33" t="n"/>
      <c r="G3" s="33" t="n"/>
      <c r="H3" s="33" t="n"/>
      <c r="I3" s="33" t="n"/>
      <c r="K3" s="47" t="n"/>
    </row>
    <row r="4">
      <c r="A4" s="47" t="n"/>
      <c r="K4" s="47" t="n"/>
    </row>
    <row r="5">
      <c r="A5" s="47" t="n"/>
      <c r="K5" s="47" t="n"/>
    </row>
    <row r="6">
      <c r="A6" s="47" t="n"/>
      <c r="K6" s="47" t="n"/>
    </row>
    <row r="7">
      <c r="A7" s="47" t="n"/>
      <c r="K7" s="47" t="n"/>
    </row>
    <row r="8">
      <c r="A8" s="47" t="n"/>
      <c r="K8" s="47" t="n"/>
    </row>
    <row r="9">
      <c r="A9" s="47" t="n"/>
      <c r="K9" s="47" t="n"/>
    </row>
    <row r="10">
      <c r="A10" s="47" t="n"/>
      <c r="K10" s="47" t="n"/>
    </row>
    <row r="11">
      <c r="A11" s="47" t="n"/>
      <c r="K11" s="47" t="n"/>
    </row>
    <row r="12">
      <c r="A12" s="47" t="n"/>
      <c r="K12" s="47" t="n"/>
    </row>
    <row r="13">
      <c r="A13" s="47" t="n"/>
      <c r="K13" s="47" t="n"/>
    </row>
    <row r="14">
      <c r="A14" s="47" t="n"/>
      <c r="K14" s="47" t="n"/>
    </row>
    <row r="15">
      <c r="A15" s="47" t="n"/>
      <c r="K15" s="47" t="n"/>
    </row>
    <row r="16">
      <c r="A16" s="47" t="n"/>
      <c r="K16" s="47" t="n"/>
    </row>
    <row r="17">
      <c r="A17" s="47" t="n"/>
      <c r="K17" s="47" t="n"/>
    </row>
    <row r="18">
      <c r="A18" s="47" t="n"/>
      <c r="K18" s="47" t="n"/>
    </row>
    <row r="19">
      <c r="A19" s="47" t="n"/>
      <c r="K19" s="47" t="n"/>
    </row>
    <row r="20">
      <c r="A20" s="47" t="n"/>
      <c r="K20" s="47" t="n"/>
    </row>
    <row r="21">
      <c r="A21" s="47" t="n"/>
      <c r="K21" s="47" t="n"/>
    </row>
    <row r="22">
      <c r="A22" s="47" t="n"/>
      <c r="K22" s="47" t="n"/>
    </row>
    <row r="23">
      <c r="A23" s="47" t="n"/>
      <c r="K23" s="47" t="n"/>
    </row>
    <row r="24">
      <c r="A24" s="47" t="n"/>
      <c r="K24" s="47" t="n"/>
    </row>
    <row r="25">
      <c r="A25" s="47" t="n"/>
      <c r="K25" s="47" t="n"/>
    </row>
    <row r="26">
      <c r="A26" s="47" t="n"/>
      <c r="K26" s="47" t="n"/>
    </row>
    <row r="27">
      <c r="A27" s="47" t="n"/>
      <c r="K27" s="47" t="n"/>
    </row>
    <row r="28">
      <c r="A28" s="47" t="n"/>
      <c r="K28" s="47" t="n"/>
    </row>
    <row r="29">
      <c r="A29" s="47" t="n"/>
      <c r="K29" s="47" t="n"/>
    </row>
    <row r="30">
      <c r="A30" s="47" t="n"/>
      <c r="K30" s="47" t="n"/>
    </row>
    <row r="31">
      <c r="A31" s="47" t="n"/>
      <c r="K31" s="47" t="n"/>
    </row>
    <row r="32">
      <c r="A32" s="47" t="n"/>
      <c r="K32" s="47" t="n"/>
    </row>
    <row r="33">
      <c r="A33" s="47" t="n"/>
      <c r="C33" s="28" t="inlineStr">
        <is>
          <t>RESULTS</t>
        </is>
      </c>
      <c r="D33" s="28" t="inlineStr">
        <is>
          <t>Spring</t>
        </is>
      </c>
      <c r="E33" s="28" t="inlineStr">
        <is>
          <t>Summer</t>
        </is>
      </c>
      <c r="F33" s="28" t="inlineStr">
        <is>
          <t>Autumn</t>
        </is>
      </c>
      <c r="G33" s="28" t="inlineStr">
        <is>
          <t>Winter</t>
        </is>
      </c>
      <c r="K33" s="47" t="n"/>
    </row>
    <row r="34">
      <c r="A34" s="47" t="n"/>
      <c r="C34" s="28" t="inlineStr">
        <is>
          <t>Do Nothing</t>
        </is>
      </c>
      <c r="D34" s="1" t="n"/>
      <c r="E34" s="1" t="n"/>
      <c r="F34" s="1" t="n"/>
      <c r="G34" s="1" t="n"/>
      <c r="K34" s="47" t="n"/>
    </row>
    <row r="35">
      <c r="A35" s="47" t="n"/>
      <c r="K35" s="47" t="n"/>
    </row>
    <row r="36">
      <c r="A36" s="47" t="n"/>
      <c r="B36" s="47" t="n"/>
      <c r="C36" s="47" t="n"/>
      <c r="D36" s="47" t="n"/>
      <c r="E36" s="47" t="n"/>
      <c r="F36" s="47" t="n"/>
      <c r="G36" s="47" t="n"/>
      <c r="H36" s="47" t="n"/>
      <c r="I36" s="47" t="n"/>
      <c r="J36" s="47" t="n"/>
      <c r="K36" s="47" t="n"/>
    </row>
  </sheetData>
  <conditionalFormatting sqref="E34">
    <cfRule type="containsText" priority="4" operator="containsText" dxfId="0" text="OK">
      <formula>NOT(ISERROR(SEARCH("OK",E34)))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sqref="D34:G34" showDropDown="0" showInputMessage="1" showErrorMessage="1" allowBlank="0" prompt="Select from list" type="list">
      <formula1>Decision_tree_result</formula1>
    </dataValidation>
  </dataValidations>
  <pageMargins left="0.7" right="0.7" top="0.75" bottom="0.75" header="0.3" footer="0.3"/>
  <pageSetup orientation="landscape" horizontalDpi="1200" verticalDpi="1200"/>
</worksheet>
</file>

<file path=xl/worksheets/sheet18.xml><?xml version="1.0" encoding="utf-8"?>
<worksheet xmlns="http://schemas.openxmlformats.org/spreadsheetml/2006/main">
  <sheetPr codeName="Sheet18">
    <outlinePr summaryBelow="1" summaryRight="1"/>
    <pageSetUpPr/>
  </sheetPr>
  <dimension ref="B2:B4"/>
  <sheetViews>
    <sheetView workbookViewId="0">
      <selection activeCell="B2" sqref="B2:B4"/>
    </sheetView>
  </sheetViews>
  <sheetFormatPr baseColWidth="8" defaultRowHeight="15"/>
  <sheetData>
    <row r="2">
      <c r="B2" t="inlineStr">
        <is>
          <t>OK</t>
        </is>
      </c>
    </row>
    <row r="3">
      <c r="B3" t="inlineStr">
        <is>
          <t>Consider</t>
        </is>
      </c>
    </row>
    <row r="4">
      <c r="B4" t="inlineStr">
        <is>
          <t>Not recommended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 codeName="Sheet19">
    <outlinePr summaryBelow="1" summaryRight="1"/>
    <pageSetUpPr/>
  </sheetPr>
  <dimension ref="A1:M15"/>
  <sheetViews>
    <sheetView showGridLines="0" showRowColHeaders="0" zoomScale="110" zoomScaleNormal="110" workbookViewId="0">
      <selection activeCell="E5" sqref="E5"/>
    </sheetView>
  </sheetViews>
  <sheetFormatPr baseColWidth="8" defaultColWidth="9.140625" defaultRowHeight="15"/>
  <cols>
    <col width="3.28515625" customWidth="1" style="128" min="1" max="1"/>
    <col width="3.140625" customWidth="1" style="128" min="2" max="2"/>
    <col width="18.5703125" customWidth="1" style="128" min="3" max="3"/>
    <col width="3.5703125" customWidth="1" style="128" min="4" max="4"/>
    <col width="18.5703125" customWidth="1" style="128" min="5" max="5"/>
    <col width="3.5703125" customWidth="1" style="128" min="6" max="6"/>
    <col width="18.5703125" customWidth="1" style="128" min="7" max="7"/>
    <col width="3.5703125" customWidth="1" style="128" min="8" max="8"/>
    <col width="18.5703125" customWidth="1" style="128" min="9" max="9"/>
    <col width="3.5703125" customWidth="1" style="128" min="10" max="10"/>
    <col width="18.5703125" customWidth="1" style="128" min="11" max="11"/>
    <col width="3.28515625" customWidth="1" style="128" min="12" max="12"/>
    <col width="3.85546875" customWidth="1" style="128" min="13" max="13"/>
    <col width="9.140625" customWidth="1" style="128" min="14" max="14"/>
    <col width="9.140625" customWidth="1" style="128" min="15" max="16384"/>
  </cols>
  <sheetData>
    <row r="1">
      <c r="A1" s="92" t="n"/>
      <c r="B1" s="92" t="n"/>
      <c r="C1" s="92" t="n"/>
      <c r="D1" s="92" t="n"/>
      <c r="E1" s="92" t="n"/>
      <c r="F1" s="92" t="n"/>
      <c r="G1" s="92" t="n"/>
      <c r="H1" s="92" t="n"/>
      <c r="I1" s="92" t="n"/>
      <c r="J1" s="92" t="n"/>
      <c r="K1" s="92" t="n"/>
      <c r="L1" s="92" t="n"/>
      <c r="M1" s="92" t="n"/>
    </row>
    <row r="2">
      <c r="A2" s="92" t="n"/>
      <c r="M2" s="92" t="n"/>
    </row>
    <row r="3" ht="21" customHeight="1" s="126">
      <c r="A3" s="92" t="n"/>
      <c r="C3" s="53" t="inlineStr">
        <is>
          <t>EOS results</t>
        </is>
      </c>
      <c r="D3" s="53" t="n"/>
      <c r="E3" s="53" t="n"/>
      <c r="F3" s="53" t="n"/>
      <c r="G3" s="53" t="n"/>
      <c r="H3" s="53" t="n"/>
      <c r="I3" s="53" t="n"/>
      <c r="J3" s="53" t="n"/>
      <c r="K3" s="53" t="n"/>
      <c r="M3" s="92" t="n"/>
    </row>
    <row r="4">
      <c r="A4" s="92" t="n"/>
      <c r="C4" s="60" t="n"/>
      <c r="D4" s="60" t="n"/>
      <c r="E4" s="60" t="n"/>
      <c r="F4" s="60" t="n"/>
      <c r="G4" s="60" t="n"/>
      <c r="H4" s="60" t="n"/>
      <c r="I4" s="60" t="n"/>
      <c r="J4" s="60" t="n"/>
      <c r="K4" s="60" t="n"/>
      <c r="M4" s="92" t="n"/>
    </row>
    <row r="5" customFormat="1" s="105">
      <c r="A5" s="104" t="n"/>
      <c r="E5" s="106" t="inlineStr">
        <is>
          <t>Mechanical recovery</t>
        </is>
      </c>
      <c r="G5" s="106" t="inlineStr">
        <is>
          <t>Chemical dispersion</t>
        </is>
      </c>
      <c r="I5" s="106" t="inlineStr">
        <is>
          <t>In situ burning</t>
        </is>
      </c>
      <c r="K5" s="106" t="inlineStr">
        <is>
          <t>Do nothing</t>
        </is>
      </c>
      <c r="M5" s="104" t="n"/>
    </row>
    <row r="6" customFormat="1" s="85">
      <c r="A6" s="107" t="n"/>
      <c r="E6" s="60" t="n"/>
      <c r="G6" s="60" t="n"/>
      <c r="I6" s="60" t="n"/>
      <c r="K6" s="60" t="n"/>
      <c r="M6" s="107" t="n"/>
    </row>
    <row r="7">
      <c r="A7" s="92" t="n"/>
      <c r="C7" s="108" t="inlineStr">
        <is>
          <t>Spring</t>
        </is>
      </c>
      <c r="D7" s="60" t="n"/>
      <c r="E7" s="110">
        <f>'Step 4 - MR'!D34</f>
        <v/>
      </c>
      <c r="F7" s="127" t="n"/>
      <c r="G7" s="110">
        <f>'Step 4 - CD'!D34</f>
        <v/>
      </c>
      <c r="H7" s="127" t="n"/>
      <c r="I7" s="110">
        <f>'Step 4 - ISB'!D34</f>
        <v/>
      </c>
      <c r="J7" s="127" t="n"/>
      <c r="K7" s="110">
        <f>'Step 4 - DN'!D34</f>
        <v/>
      </c>
      <c r="M7" s="92" t="n"/>
    </row>
    <row r="8">
      <c r="A8" s="92" t="n"/>
      <c r="C8" s="60" t="n"/>
      <c r="D8" s="60" t="n"/>
      <c r="E8" s="109" t="n"/>
      <c r="F8" s="127" t="n"/>
      <c r="G8" s="109" t="n"/>
      <c r="H8" s="127" t="n"/>
      <c r="I8" s="109" t="n"/>
      <c r="J8" s="127" t="n"/>
      <c r="K8" s="109" t="n"/>
      <c r="M8" s="92" t="n"/>
    </row>
    <row r="9">
      <c r="A9" s="92" t="n"/>
      <c r="C9" s="108" t="inlineStr">
        <is>
          <t>Summer</t>
        </is>
      </c>
      <c r="D9" s="60" t="n"/>
      <c r="E9" s="110">
        <f>'Step 4 - MR'!E34</f>
        <v/>
      </c>
      <c r="F9" s="127" t="n"/>
      <c r="G9" s="110">
        <f>'Step 4 - CD'!E34</f>
        <v/>
      </c>
      <c r="H9" s="127" t="n"/>
      <c r="I9" s="110">
        <f>'Step 4 - ISB'!E34</f>
        <v/>
      </c>
      <c r="J9" s="127" t="n"/>
      <c r="K9" s="110">
        <f>'Step 4 - DN'!E34</f>
        <v/>
      </c>
      <c r="M9" s="92" t="n"/>
    </row>
    <row r="10">
      <c r="A10" s="92" t="n"/>
      <c r="C10" s="60" t="n"/>
      <c r="D10" s="60" t="n"/>
      <c r="E10" s="109" t="n"/>
      <c r="F10" s="127" t="n"/>
      <c r="G10" s="109" t="n"/>
      <c r="H10" s="127" t="n"/>
      <c r="I10" s="109" t="n"/>
      <c r="J10" s="127" t="n"/>
      <c r="K10" s="109" t="n"/>
      <c r="M10" s="92" t="n"/>
    </row>
    <row r="11">
      <c r="A11" s="92" t="n"/>
      <c r="C11" s="108" t="inlineStr">
        <is>
          <t>Autumn</t>
        </is>
      </c>
      <c r="D11" s="60" t="n"/>
      <c r="E11" s="110">
        <f>'Step 4 - MR'!F34</f>
        <v/>
      </c>
      <c r="F11" s="127" t="n"/>
      <c r="G11" s="110">
        <f>'Step 4 - CD'!F34</f>
        <v/>
      </c>
      <c r="H11" s="127" t="n"/>
      <c r="I11" s="110">
        <f>'Step 4 - ISB'!F34</f>
        <v/>
      </c>
      <c r="J11" s="127" t="n"/>
      <c r="K11" s="110">
        <f>'Step 4 - DN'!F34</f>
        <v/>
      </c>
      <c r="M11" s="92" t="n"/>
    </row>
    <row r="12">
      <c r="A12" s="92" t="n"/>
      <c r="C12" s="60" t="n"/>
      <c r="D12" s="60" t="n"/>
      <c r="E12" s="109" t="n"/>
      <c r="F12" s="127" t="n"/>
      <c r="G12" s="109" t="n"/>
      <c r="H12" s="127" t="n"/>
      <c r="I12" s="109" t="n"/>
      <c r="J12" s="127" t="n"/>
      <c r="K12" s="109" t="n"/>
      <c r="M12" s="92" t="n"/>
    </row>
    <row r="13">
      <c r="A13" s="92" t="n"/>
      <c r="C13" s="108" t="inlineStr">
        <is>
          <t>Winter</t>
        </is>
      </c>
      <c r="D13" s="60" t="n"/>
      <c r="E13" s="110">
        <f>'Step 4 - MR'!G34</f>
        <v/>
      </c>
      <c r="F13" s="127" t="n"/>
      <c r="G13" s="110">
        <f>'Step 4 - CD'!G34</f>
        <v/>
      </c>
      <c r="H13" s="127" t="n"/>
      <c r="I13" s="110">
        <f>'Step 4 - ISB'!G34</f>
        <v/>
      </c>
      <c r="J13" s="127" t="n"/>
      <c r="K13" s="110">
        <f>'Step 4 - DN'!G34</f>
        <v/>
      </c>
      <c r="M13" s="92" t="n"/>
    </row>
    <row r="14">
      <c r="A14" s="92" t="n"/>
      <c r="M14" s="92" t="n"/>
    </row>
    <row r="15">
      <c r="A15" s="92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</row>
  </sheetData>
  <sheetProtection selectLockedCells="0" selectUnlockedCells="0" algorithmName="SHA-512" sheet="1" objects="1" insertRows="0" insertHyperlinks="1" autoFilter="1" scenarios="1" formatColumns="1" deleteColumns="1" insertColumns="0" pivotTables="1" deleteRows="1" formatCells="1" saltValue="WhovxjKMfqZX3yyPGXlKwA==" formatRows="1" sort="1" spinCount="100000" hashValue="/SGx3S5jG4xmmnB+phE7zl8mOpsZAXd6tZ8klgAJWkErtZhX+IhnNwt3L4AAEeKyAnTlbf9y50jjda6O4IxTBg=="/>
  <conditionalFormatting sqref="E7 E9 E11 E13 G7 G9 G11 G13 I7 I9 I11 I13 K7 K9 K11 K13">
    <cfRule type="containsText" priority="1" operator="containsText" dxfId="2" text="Consider">
      <formula>NOT(ISERROR(SEARCH("Consider",E7)))</formula>
    </cfRule>
    <cfRule type="containsText" priority="2" operator="containsText" dxfId="1" text="Not Recommended">
      <formula>NOT(ISERROR(SEARCH("Not Recommended",E7)))</formula>
    </cfRule>
    <cfRule type="containsText" priority="3" operator="containsText" dxfId="0" text="OK">
      <formula>NOT(ISERROR(SEARCH("OK",E7)))</formula>
    </cfRule>
  </conditionalFormatting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 codeName="Sheet2">
    <tabColor theme="9"/>
    <outlinePr summaryBelow="1" summaryRight="1"/>
    <pageSetUpPr/>
  </sheetPr>
  <dimension ref="A1:Q41"/>
  <sheetViews>
    <sheetView showGridLines="0" showRowColHeaders="0" topLeftCell="A7" zoomScaleNormal="100" workbookViewId="0">
      <selection activeCell="C42" sqref="C42"/>
    </sheetView>
  </sheetViews>
  <sheetFormatPr baseColWidth="8" defaultRowHeight="15"/>
  <cols>
    <col width="2.42578125" customWidth="1" style="126" min="1" max="2"/>
    <col width="45.42578125" bestFit="1" customWidth="1" style="126" min="3" max="3"/>
    <col width="10.5703125" customWidth="1" style="126" min="4" max="4"/>
    <col width="13.28515625" customWidth="1" style="126" min="5" max="5"/>
    <col width="11.42578125" customWidth="1" style="126" min="6" max="6"/>
    <col width="9.42578125" customWidth="1" style="126" min="10" max="10"/>
    <col width="4.140625" customWidth="1" style="126" min="12" max="12"/>
    <col width="2.42578125" customWidth="1" style="126" min="13" max="13"/>
  </cols>
  <sheetData>
    <row r="1">
      <c r="A1" s="30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0" t="n"/>
      <c r="L1" s="30" t="n"/>
      <c r="M1" s="30" t="n"/>
    </row>
    <row r="2">
      <c r="A2" s="30" t="n"/>
      <c r="B2" s="128" t="n"/>
      <c r="C2" s="128" t="n"/>
      <c r="D2" s="128" t="n"/>
      <c r="E2" s="128" t="n"/>
      <c r="F2" s="128" t="n"/>
      <c r="G2" s="128" t="n"/>
      <c r="H2" s="128" t="n"/>
      <c r="I2" s="128" t="n"/>
      <c r="J2" s="128" t="n"/>
      <c r="K2" s="128" t="n"/>
      <c r="L2" s="128" t="n"/>
      <c r="M2" s="30" t="n"/>
    </row>
    <row r="3" ht="21" customHeight="1" s="126">
      <c r="A3" s="30" t="n"/>
      <c r="B3" s="128" t="n"/>
      <c r="C3" s="53" t="inlineStr">
        <is>
          <t>Step 1</t>
        </is>
      </c>
      <c r="D3" s="53" t="inlineStr">
        <is>
          <t>Basic data and information</t>
        </is>
      </c>
      <c r="E3" s="53" t="n"/>
      <c r="F3" s="53" t="n"/>
      <c r="G3" s="54" t="n"/>
      <c r="H3" s="54" t="n"/>
      <c r="I3" s="54" t="n"/>
      <c r="J3" s="54" t="n"/>
      <c r="K3" s="54" t="n"/>
      <c r="L3" s="55" t="n"/>
      <c r="M3" s="29" t="n"/>
    </row>
    <row r="4">
      <c r="A4" s="30" t="n"/>
      <c r="B4" s="128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30" t="n"/>
    </row>
    <row r="5" customFormat="1" s="18">
      <c r="A5" s="8" t="n"/>
      <c r="B5" s="85" t="n"/>
      <c r="C5" s="56" t="inlineStr">
        <is>
          <t xml:space="preserve">Box </t>
        </is>
      </c>
      <c r="D5" s="57" t="inlineStr">
        <is>
          <t>1-1</t>
        </is>
      </c>
      <c r="E5" s="56" t="inlineStr">
        <is>
          <t>Selection of assessment area</t>
        </is>
      </c>
      <c r="F5" s="56" t="n"/>
      <c r="G5" s="56" t="n"/>
      <c r="H5" s="58" t="n"/>
      <c r="I5" s="58" t="n"/>
      <c r="J5" s="58" t="n"/>
      <c r="K5" s="58" t="n"/>
      <c r="L5" s="60" t="n"/>
      <c r="M5" s="8" t="n"/>
    </row>
    <row r="6">
      <c r="A6" s="30" t="n"/>
      <c r="B6" s="128" t="n"/>
      <c r="C6" s="128" t="n"/>
      <c r="D6" s="128" t="n"/>
      <c r="E6" s="85" t="n"/>
      <c r="F6" s="85" t="n"/>
      <c r="G6" s="128" t="n"/>
      <c r="H6" s="128" t="n"/>
      <c r="I6" s="128" t="n"/>
      <c r="J6" s="128" t="n"/>
      <c r="K6" s="128" t="n"/>
      <c r="L6" s="128" t="n"/>
      <c r="M6" s="30" t="n"/>
    </row>
    <row r="7">
      <c r="A7" s="30" t="n"/>
      <c r="B7" s="128" t="n"/>
      <c r="C7" s="128" t="inlineStr">
        <is>
          <t>Name</t>
        </is>
      </c>
      <c r="D7" s="52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30" t="n"/>
    </row>
    <row r="8">
      <c r="A8" s="30" t="n"/>
      <c r="B8" s="128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30" t="n"/>
    </row>
    <row r="9" customFormat="1" s="18">
      <c r="A9" s="8" t="n"/>
      <c r="B9" s="85" t="n"/>
      <c r="C9" s="56" t="inlineStr">
        <is>
          <t>Box</t>
        </is>
      </c>
      <c r="D9" s="57" t="inlineStr">
        <is>
          <t>1-2</t>
        </is>
      </c>
      <c r="E9" s="56" t="inlineStr">
        <is>
          <t>Characterization of the assessment area and water body</t>
        </is>
      </c>
      <c r="F9" s="58" t="n"/>
      <c r="G9" s="58" t="n"/>
      <c r="H9" s="58" t="n"/>
      <c r="I9" s="58" t="n"/>
      <c r="J9" s="58" t="n"/>
      <c r="K9" s="58" t="n"/>
      <c r="L9" s="60" t="n"/>
      <c r="M9" s="8" t="n"/>
    </row>
    <row r="10">
      <c r="A10" s="30" t="n"/>
      <c r="B10" s="128" t="n"/>
      <c r="C10" s="63" t="n"/>
      <c r="D10" s="63" t="n"/>
      <c r="E10" s="63" t="n"/>
      <c r="F10" s="128" t="n"/>
      <c r="G10" s="128" t="n"/>
      <c r="H10" s="128" t="n"/>
      <c r="I10" s="128" t="n"/>
      <c r="J10" s="128" t="n"/>
      <c r="K10" s="128" t="n"/>
      <c r="L10" s="128" t="n"/>
      <c r="M10" s="30" t="n"/>
    </row>
    <row r="11">
      <c r="A11" s="30" t="n"/>
      <c r="B11" s="128" t="n"/>
      <c r="C11" s="128" t="inlineStr">
        <is>
          <t>Sea surface area</t>
        </is>
      </c>
      <c r="D11" s="128" t="inlineStr">
        <is>
          <t>km^2</t>
        </is>
      </c>
      <c r="E11" s="52" t="n">
        <v>40.03550892747404</v>
      </c>
      <c r="F11" s="128" t="n"/>
      <c r="G11" s="128" t="n"/>
      <c r="H11" s="128" t="n"/>
      <c r="I11" s="128" t="n"/>
      <c r="J11" s="128" t="n"/>
      <c r="K11" s="128" t="n"/>
      <c r="L11" s="128" t="n"/>
      <c r="M11" s="30" t="n"/>
    </row>
    <row r="12">
      <c r="A12" s="30" t="n"/>
      <c r="B12" s="128" t="n"/>
      <c r="C12" s="128" t="inlineStr">
        <is>
          <t>Water depth</t>
        </is>
      </c>
      <c r="D12" s="128" t="inlineStr">
        <is>
          <t>m</t>
        </is>
      </c>
      <c r="E12" s="52" t="n">
        <v>4.003550892747405</v>
      </c>
      <c r="F12" s="128" t="n"/>
      <c r="G12" s="128" t="n"/>
      <c r="H12" s="128" t="n"/>
      <c r="I12" s="128" t="n"/>
      <c r="J12" s="128" t="n"/>
      <c r="K12" s="128" t="n"/>
      <c r="L12" s="128" t="n"/>
      <c r="M12" s="30" t="n"/>
    </row>
    <row r="13">
      <c r="A13" s="30" t="n"/>
      <c r="B13" s="128" t="n"/>
      <c r="C13" s="128" t="inlineStr">
        <is>
          <t xml:space="preserve">Seawater volume </t>
        </is>
      </c>
      <c r="D13" s="128" t="inlineStr">
        <is>
          <t>km^3</t>
        </is>
      </c>
      <c r="E13" s="52" t="n">
        <v>186</v>
      </c>
      <c r="F13" s="128" t="n"/>
      <c r="G13" s="128" t="n"/>
      <c r="H13" s="128" t="n"/>
      <c r="I13" s="128" t="n"/>
      <c r="J13" s="128" t="n"/>
      <c r="K13" s="128" t="n"/>
      <c r="L13" s="128" t="n"/>
      <c r="M13" s="30" t="n"/>
      <c r="Q13" s="117" t="n"/>
    </row>
    <row r="14" ht="15.75" customHeight="1" s="126">
      <c r="A14" s="30" t="n"/>
      <c r="B14" s="128" t="n"/>
      <c r="C14" s="128" t="inlineStr">
        <is>
          <t xml:space="preserve">Seabed area </t>
        </is>
      </c>
      <c r="D14" s="128" t="inlineStr">
        <is>
          <t>km^2</t>
        </is>
      </c>
      <c r="E14" s="52" t="n">
        <v>20.01775446373702</v>
      </c>
      <c r="F14" s="128" t="n"/>
      <c r="G14" s="128" t="n"/>
      <c r="H14" s="128" t="n"/>
      <c r="I14" s="128" t="n"/>
      <c r="J14" s="128" t="n"/>
      <c r="K14" s="128" t="n"/>
      <c r="L14" s="128" t="n"/>
      <c r="M14" s="30" t="n"/>
      <c r="Q14" s="118" t="n"/>
    </row>
    <row r="15">
      <c r="A15" s="30" t="n"/>
      <c r="B15" s="128" t="n"/>
      <c r="C15" s="128" t="inlineStr">
        <is>
          <t xml:space="preserve">Shoreline length </t>
        </is>
      </c>
      <c r="D15" s="128" t="inlineStr">
        <is>
          <t>km</t>
        </is>
      </c>
      <c r="E15" s="52" t="n">
        <v>2.001775446373702</v>
      </c>
      <c r="F15" s="128" t="n"/>
      <c r="G15" s="128" t="n"/>
      <c r="H15" s="128" t="n"/>
      <c r="I15" s="128" t="n"/>
      <c r="J15" s="128" t="n"/>
      <c r="K15" s="128" t="n"/>
      <c r="L15" s="128" t="n"/>
      <c r="M15" s="30" t="n"/>
    </row>
    <row r="16">
      <c r="A16" s="30" t="n"/>
      <c r="B16" s="128" t="n"/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30" t="n"/>
    </row>
    <row r="17">
      <c r="A17" s="30" t="n"/>
      <c r="B17" s="128" t="n"/>
      <c r="C17" s="128" t="inlineStr">
        <is>
          <t>Number of seasons</t>
        </is>
      </c>
      <c r="D17" s="52" t="n">
        <v>1</v>
      </c>
      <c r="E17" s="128" t="n"/>
      <c r="F17" s="128" t="n"/>
      <c r="G17" s="128" t="n"/>
      <c r="H17" s="128" t="n"/>
      <c r="I17" s="128" t="n"/>
      <c r="J17" s="128" t="n"/>
      <c r="K17" s="128" t="n"/>
      <c r="L17" s="128" t="n"/>
      <c r="M17" s="30" t="n"/>
    </row>
    <row r="18">
      <c r="A18" s="30" t="n"/>
      <c r="B18" s="128" t="n"/>
      <c r="C18" s="128" t="n"/>
      <c r="D18" s="128" t="n"/>
      <c r="E18" s="128" t="n"/>
      <c r="F18" s="128" t="n"/>
      <c r="G18" s="128" t="n"/>
      <c r="H18" s="128" t="n"/>
      <c r="I18" s="128" t="n"/>
      <c r="J18" s="128" t="n"/>
      <c r="K18" s="128" t="n"/>
      <c r="L18" s="128" t="n"/>
      <c r="M18" s="30" t="n"/>
    </row>
    <row r="19">
      <c r="A19" s="30" t="n"/>
      <c r="B19" s="128" t="n"/>
      <c r="C19" s="128" t="n"/>
      <c r="D19" s="128" t="n"/>
      <c r="E19" s="128" t="inlineStr">
        <is>
          <t>Season 1</t>
        </is>
      </c>
      <c r="F19" s="128" t="n"/>
      <c r="G19" s="128" t="inlineStr">
        <is>
          <t>Season 2</t>
        </is>
      </c>
      <c r="H19" s="128" t="n"/>
      <c r="I19" s="128" t="inlineStr">
        <is>
          <t>Season 3</t>
        </is>
      </c>
      <c r="J19" s="128" t="n"/>
      <c r="K19" s="128" t="inlineStr">
        <is>
          <t>Season 4</t>
        </is>
      </c>
      <c r="L19" s="128" t="n"/>
      <c r="M19" s="30" t="n"/>
    </row>
    <row r="20">
      <c r="A20" s="30" t="n"/>
      <c r="B20" s="128" t="n"/>
      <c r="C20" s="128" t="inlineStr">
        <is>
          <t>Depth of halocline/thermocline</t>
        </is>
      </c>
      <c r="D20" s="128" t="inlineStr">
        <is>
          <t>m</t>
        </is>
      </c>
      <c r="E20" s="52" t="n">
        <v>1.601420357098962</v>
      </c>
      <c r="F20" s="128" t="n"/>
      <c r="G20" s="52" t="n"/>
      <c r="H20" s="128" t="n"/>
      <c r="I20" s="52" t="n"/>
      <c r="J20" s="128" t="n"/>
      <c r="K20" s="52" t="n"/>
      <c r="L20" s="128" t="n"/>
      <c r="M20" s="30" t="n"/>
    </row>
    <row r="21">
      <c r="A21" s="30" t="n"/>
      <c r="B21" s="128" t="n"/>
      <c r="C21" s="128" t="inlineStr">
        <is>
          <t>Seawater volume to halocline/thermocline</t>
        </is>
      </c>
      <c r="D21" s="128" t="inlineStr">
        <is>
          <t>m^3</t>
        </is>
      </c>
      <c r="E21" s="52" t="n">
        <v>16.01420357098962</v>
      </c>
      <c r="F21" s="128" t="n"/>
      <c r="G21" s="52" t="n"/>
      <c r="H21" s="128" t="n"/>
      <c r="I21" s="52" t="n"/>
      <c r="J21" s="128" t="n"/>
      <c r="K21" s="52" t="n"/>
      <c r="L21" s="128" t="n"/>
      <c r="M21" s="30" t="n"/>
    </row>
    <row r="22">
      <c r="A22" s="30" t="n"/>
      <c r="B22" s="128" t="n"/>
      <c r="C22" s="128" t="inlineStr">
        <is>
          <t>Salinity above halocline/thermocline</t>
        </is>
      </c>
      <c r="D22" s="128" t="inlineStr">
        <is>
          <t>psu</t>
        </is>
      </c>
      <c r="E22" s="52" t="n">
        <v>0.5</v>
      </c>
      <c r="F22" s="128" t="n"/>
      <c r="G22" s="52" t="n"/>
      <c r="H22" s="128" t="n"/>
      <c r="I22" s="52" t="n"/>
      <c r="J22" s="128" t="n"/>
      <c r="K22" s="52" t="n"/>
      <c r="L22" s="128" t="n"/>
      <c r="M22" s="30" t="n"/>
    </row>
    <row r="23">
      <c r="A23" s="30" t="n"/>
      <c r="B23" s="128" t="n"/>
      <c r="C23" s="128" t="inlineStr">
        <is>
          <t>Oxygen levels in bottom water</t>
        </is>
      </c>
      <c r="D23" s="128" t="inlineStr">
        <is>
          <t>mg/l</t>
        </is>
      </c>
      <c r="E23" s="52" t="n">
        <v>1</v>
      </c>
      <c r="F23" s="128" t="n"/>
      <c r="G23" s="52" t="n"/>
      <c r="H23" s="128" t="n"/>
      <c r="I23" s="52" t="n"/>
      <c r="J23" s="128" t="n"/>
      <c r="K23" s="52" t="n"/>
      <c r="L23" s="128" t="n"/>
      <c r="M23" s="30" t="n"/>
    </row>
    <row r="24">
      <c r="A24" s="30" t="n"/>
      <c r="B24" s="128" t="n"/>
      <c r="C24" s="128" t="inlineStr">
        <is>
          <t>Water temperature above halocline/thermocline</t>
        </is>
      </c>
      <c r="D24" s="128" t="inlineStr">
        <is>
          <t>°C</t>
        </is>
      </c>
      <c r="E24" s="52" t="n">
        <v>-10</v>
      </c>
      <c r="F24" s="128" t="n"/>
      <c r="G24" s="52" t="n"/>
      <c r="H24" s="128" t="n"/>
      <c r="I24" s="52" t="n"/>
      <c r="J24" s="128" t="n"/>
      <c r="K24" s="52" t="n"/>
      <c r="L24" s="128" t="n"/>
      <c r="M24" s="30" t="n"/>
    </row>
    <row r="25">
      <c r="A25" s="30" t="n"/>
      <c r="B25" s="128" t="n"/>
      <c r="C25" s="128" t="inlineStr">
        <is>
          <t>Nutritional conditions:</t>
        </is>
      </c>
      <c r="D25" s="128" t="n"/>
      <c r="E25" s="52" t="n">
        <v>1</v>
      </c>
      <c r="F25" s="128" t="n"/>
      <c r="G25" s="52" t="n"/>
      <c r="H25" s="128" t="n"/>
      <c r="I25" s="52" t="n"/>
      <c r="J25" s="128" t="n"/>
      <c r="K25" s="52" t="n"/>
      <c r="L25" s="128" t="n"/>
      <c r="M25" s="30" t="n"/>
    </row>
    <row r="26">
      <c r="A26" s="30" t="n"/>
      <c r="B26" s="128" t="n"/>
      <c r="C26" s="128" t="inlineStr">
        <is>
          <t>N</t>
        </is>
      </c>
      <c r="D26" s="128" t="inlineStr">
        <is>
          <t>mg/l</t>
        </is>
      </c>
      <c r="E26" s="52" t="n">
        <v>0</v>
      </c>
      <c r="F26" s="128" t="n"/>
      <c r="G26" s="52" t="n"/>
      <c r="H26" s="128" t="n"/>
      <c r="I26" s="52" t="n"/>
      <c r="J26" s="128" t="n"/>
      <c r="K26" s="52" t="n"/>
      <c r="L26" s="128" t="n"/>
      <c r="M26" s="30" t="n"/>
    </row>
    <row r="27">
      <c r="A27" s="30" t="n"/>
      <c r="B27" s="128" t="n"/>
      <c r="C27" s="128" t="inlineStr">
        <is>
          <t>P</t>
        </is>
      </c>
      <c r="D27" s="128" t="inlineStr">
        <is>
          <t>mg/l</t>
        </is>
      </c>
      <c r="E27" s="52" t="n">
        <v>0</v>
      </c>
      <c r="F27" s="128" t="n"/>
      <c r="G27" s="52" t="n"/>
      <c r="H27" s="128" t="n"/>
      <c r="I27" s="52" t="n"/>
      <c r="J27" s="128" t="n"/>
      <c r="K27" s="52" t="n"/>
      <c r="L27" s="128" t="n"/>
      <c r="M27" s="30" t="n"/>
    </row>
    <row r="28">
      <c r="A28" s="30" t="n"/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30" t="n"/>
    </row>
    <row r="29" customFormat="1" s="18">
      <c r="A29" s="8" t="n"/>
      <c r="B29" s="85" t="n"/>
      <c r="C29" s="56" t="inlineStr">
        <is>
          <t>Box</t>
        </is>
      </c>
      <c r="D29" s="59" t="inlineStr">
        <is>
          <t>1-3</t>
        </is>
      </c>
      <c r="E29" s="56" t="inlineStr">
        <is>
          <t>Ecotoxicological data</t>
        </is>
      </c>
      <c r="F29" s="58" t="n"/>
      <c r="G29" s="58" t="n"/>
      <c r="H29" s="58" t="n"/>
      <c r="I29" s="58" t="n"/>
      <c r="J29" s="58" t="n"/>
      <c r="K29" s="58" t="n"/>
      <c r="L29" s="60" t="n"/>
      <c r="M29" s="8" t="n"/>
    </row>
    <row r="30">
      <c r="A30" s="30" t="n"/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30" t="n"/>
    </row>
    <row r="31">
      <c r="A31" s="30" t="n"/>
      <c r="B31" s="128" t="n"/>
      <c r="C31" s="128" t="inlineStr">
        <is>
          <t>Organism group</t>
        </is>
      </c>
      <c r="D31" s="128" t="n"/>
      <c r="E31" s="128" t="inlineStr">
        <is>
          <t>Zooplankton</t>
        </is>
      </c>
      <c r="F31" s="128" t="inlineStr">
        <is>
          <t>Bivalves</t>
        </is>
      </c>
      <c r="G31" s="128" t="inlineStr">
        <is>
          <t>Fish</t>
        </is>
      </c>
      <c r="I31" s="128" t="n"/>
      <c r="J31" s="60" t="n"/>
      <c r="K31" s="128" t="n"/>
      <c r="L31" s="128" t="n"/>
      <c r="M31" s="30" t="n"/>
    </row>
    <row r="32">
      <c r="A32" s="30" t="n"/>
      <c r="B32" s="128" t="n"/>
      <c r="C32" s="128" t="inlineStr">
        <is>
          <t xml:space="preserve">No Effect Concentration (NEC) </t>
        </is>
      </c>
      <c r="D32" s="128" t="inlineStr">
        <is>
          <t>mg THC/L</t>
        </is>
      </c>
      <c r="E32" s="52" t="n">
        <v>0.4247315911290484</v>
      </c>
      <c r="F32" s="52" t="n">
        <v>0.2546849650471046</v>
      </c>
      <c r="G32" s="52" t="n">
        <v>0.07466109625021843</v>
      </c>
      <c r="I32" s="128" t="n"/>
      <c r="J32" s="60" t="n"/>
      <c r="K32" s="128" t="n"/>
      <c r="L32" s="128" t="n"/>
      <c r="M32" s="30" t="n"/>
    </row>
    <row r="33">
      <c r="A33" s="30" t="n"/>
      <c r="B33" s="128" t="n"/>
      <c r="C33" s="89" t="inlineStr">
        <is>
          <t>Effect concentration (LC50-96 h)</t>
        </is>
      </c>
      <c r="D33" s="128" t="inlineStr">
        <is>
          <t>mg THC/L</t>
        </is>
      </c>
      <c r="E33" s="52" t="n">
        <v>1</v>
      </c>
      <c r="F33" s="52" t="n">
        <v>2</v>
      </c>
      <c r="G33" s="52" t="n">
        <v>1</v>
      </c>
      <c r="I33" s="128" t="n"/>
      <c r="J33" s="128" t="n"/>
      <c r="K33" s="128" t="n"/>
      <c r="L33" s="128" t="n"/>
      <c r="M33" s="30" t="n"/>
    </row>
    <row r="34">
      <c r="A34" s="30" t="n"/>
      <c r="B34" s="128" t="n"/>
      <c r="I34" s="128" t="n"/>
      <c r="J34" s="128" t="n"/>
      <c r="K34" s="128" t="n"/>
      <c r="L34" s="128" t="n"/>
      <c r="M34" s="30" t="n"/>
    </row>
    <row r="35">
      <c r="A35" s="30" t="n"/>
      <c r="B35" s="128" t="n"/>
      <c r="C35" s="128" t="n"/>
      <c r="D35" s="61" t="n"/>
      <c r="E35" s="128" t="n"/>
      <c r="F35" s="61" t="n"/>
      <c r="G35" s="128" t="n"/>
      <c r="H35" s="128" t="n"/>
      <c r="I35" s="128" t="n"/>
      <c r="J35" s="128" t="n"/>
      <c r="K35" s="128" t="n"/>
      <c r="L35" s="128" t="n"/>
      <c r="M35" s="30" t="n"/>
    </row>
    <row r="36">
      <c r="A36" s="30" t="n"/>
      <c r="B36" s="128" t="n"/>
      <c r="C36" s="128" t="inlineStr">
        <is>
          <t>Effect of surface oil on seabird feathers</t>
        </is>
      </c>
      <c r="D36" s="128" t="n"/>
      <c r="E36" s="128" t="inlineStr">
        <is>
          <t>Feather thickness</t>
        </is>
      </c>
      <c r="F36" s="61" t="n"/>
      <c r="G36" s="128" t="n"/>
      <c r="H36" s="128" t="n"/>
      <c r="I36" s="128" t="n"/>
      <c r="J36" s="128" t="n"/>
      <c r="K36" s="128" t="n"/>
      <c r="L36" s="128" t="n"/>
      <c r="M36" s="30" t="n"/>
    </row>
    <row r="37">
      <c r="A37" s="30" t="n"/>
      <c r="B37" s="128" t="n"/>
      <c r="C37" s="128" t="inlineStr">
        <is>
          <t>Damage /change in feather microstructure</t>
        </is>
      </c>
      <c r="D37" s="128" t="inlineStr">
        <is>
          <t>µm</t>
        </is>
      </c>
      <c r="E37" s="52" t="n">
        <v>0.1</v>
      </c>
      <c r="F37" s="128" t="n"/>
      <c r="G37" s="128" t="n"/>
      <c r="H37" s="128" t="n"/>
      <c r="I37" s="128" t="n"/>
      <c r="J37" s="128" t="n"/>
      <c r="K37" s="128" t="n"/>
      <c r="L37" s="128" t="n"/>
      <c r="M37" s="30" t="n"/>
    </row>
    <row r="38">
      <c r="A38" s="30" t="n"/>
      <c r="B38" s="128" t="n"/>
      <c r="C38" s="128" t="inlineStr">
        <is>
          <t xml:space="preserve">Uptake of seawater of feathers </t>
        </is>
      </c>
      <c r="D38" s="128" t="inlineStr">
        <is>
          <t>µm</t>
        </is>
      </c>
      <c r="E38" s="52" t="n">
        <v>3</v>
      </c>
      <c r="F38" s="128" t="n"/>
      <c r="G38" s="128" t="n"/>
      <c r="H38" s="128" t="n"/>
      <c r="I38" s="128" t="n"/>
      <c r="J38" s="128" t="n"/>
      <c r="K38" s="128" t="n"/>
      <c r="L38" s="128" t="n"/>
      <c r="M38" s="30" t="n"/>
    </row>
    <row r="39">
      <c r="A39" s="30" t="n"/>
      <c r="B39" s="128" t="n"/>
      <c r="C39" s="128" t="n"/>
      <c r="D39" s="128" t="n"/>
      <c r="E39" s="61" t="n"/>
      <c r="F39" s="128" t="n"/>
      <c r="G39" s="128" t="n"/>
      <c r="H39" s="128" t="n"/>
      <c r="I39" s="128" t="n"/>
      <c r="J39" s="128" t="n"/>
      <c r="K39" s="128" t="n"/>
      <c r="L39" s="128" t="n"/>
      <c r="M39" s="30" t="n"/>
    </row>
    <row r="40">
      <c r="A40" s="30" t="n"/>
      <c r="B40" s="30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30" t="n"/>
      <c r="L40" s="30" t="n"/>
      <c r="M40" s="30" t="n"/>
    </row>
    <row r="41">
      <c r="E41" s="6" t="n"/>
    </row>
  </sheetData>
  <sheetProtection selectLockedCells="0" selectUnlockedCells="0" algorithmName="SHA-512" sheet="1" objects="0" insertRows="0" insertHyperlinks="1" autoFilter="1" scenarios="0" formatColumns="1" deleteColumns="1" insertColumns="0" pivotTables="1" deleteRows="1" formatCells="1" saltValue="4b8eCsjYu+wVyNlUh4z/qg==" formatRows="1" sort="1" spinCount="100000" hashValue="c1Ad4PbTXxPRr5Jjk6F08+2qwFZBla5KkSrZ7Q00DSN3nf3TOLn+j2k+RyHv87pPEu1IAjivXk52Rq/Qrw3BpA=="/>
  <dataValidations xWindow="1088" yWindow="698" count="11">
    <dataValidation sqref="E33" showDropDown="0" showInputMessage="1" showErrorMessage="1" allowBlank="0" prompt="Enter value or use default value" type="list">
      <formula1>"+DefaultZooplanktonLC50"</formula1>
    </dataValidation>
    <dataValidation sqref="E32" showDropDown="0" showInputMessage="1" showErrorMessage="1" allowBlank="0" prompt="Enter value or use default value_x000a_" type="list">
      <formula1>"+DefaultZooplanktonNEC"</formula1>
    </dataValidation>
    <dataValidation sqref="F33" showDropDown="0" showInputMessage="1" showErrorMessage="1" allowBlank="0" prompt="Enter value or use default value" type="list">
      <formula1>"+DefaultBivalvesLC50"</formula1>
    </dataValidation>
    <dataValidation sqref="F32" showDropDown="0" showInputMessage="1" showErrorMessage="1" allowBlank="0" prompt="Enter value or use default value" type="list">
      <formula1>"+DefaultBivalvesNEC"</formula1>
    </dataValidation>
    <dataValidation sqref="G33" showDropDown="0" showInputMessage="1" showErrorMessage="1" allowBlank="0" prompt="Enter value or use default value" type="list">
      <formula1>"+DefaultFishEC50"</formula1>
    </dataValidation>
    <dataValidation sqref="G32" showDropDown="0" showInputMessage="1" showErrorMessage="1" allowBlank="0" prompt="Enter value or use default value" type="list">
      <formula1>"+DefaultFishNEC"</formula1>
    </dataValidation>
    <dataValidation sqref="E37" showDropDown="0" showInputMessage="1" showErrorMessage="1" allowBlank="0" prompt="Enter a value or use default" type="list">
      <formula1>"+DefaultDamageBird"</formula1>
    </dataValidation>
    <dataValidation sqref="E38" showDropDown="0" showInputMessage="1" showErrorMessage="1" allowBlank="0" prompt="Enter a value or use default" type="list">
      <formula1>"+DefaultUptakeBird"</formula1>
    </dataValidation>
    <dataValidation sqref="E39" showDropDown="1" showInputMessage="1" showErrorMessage="1" allowBlank="0"/>
    <dataValidation sqref="E41" showDropDown="1" showInputMessage="1" showErrorMessage="1" allowBlank="0" prompt="Enter a value or use default"/>
    <dataValidation sqref="E40" showDropDown="0" showInputMessage="1" showErrorMessage="1" allowBlank="0" prompt="Enter a value or use default"/>
  </dataValidation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 codeName="Sheet3">
    <tabColor theme="9"/>
    <outlinePr summaryBelow="1" summaryRight="1"/>
    <pageSetUpPr/>
  </sheetPr>
  <dimension ref="A1:AJ53"/>
  <sheetViews>
    <sheetView showGridLines="0" showRowColHeaders="0" tabSelected="1" topLeftCell="A4" zoomScale="80" zoomScaleNormal="80" workbookViewId="0">
      <selection activeCell="N15" sqref="N15"/>
    </sheetView>
  </sheetViews>
  <sheetFormatPr baseColWidth="8" defaultRowHeight="15"/>
  <cols>
    <col width="3.42578125" customWidth="1" style="126" min="1" max="2"/>
    <col width="41.28515625" customWidth="1" style="126" min="3" max="3"/>
    <col width="4.5703125" bestFit="1" customWidth="1" style="126" min="4" max="4"/>
    <col width="8.5703125" customWidth="1" style="126" min="5" max="5"/>
    <col width="18.85546875" customWidth="1" style="126" min="6" max="6"/>
    <col width="7.5703125" customWidth="1" style="126" min="7" max="7"/>
    <col width="12.85546875" customWidth="1" style="126" min="8" max="8"/>
    <col width="11.5703125" customWidth="1" style="126" min="9" max="9"/>
    <col width="11.85546875" customWidth="1" style="126" min="10" max="10"/>
    <col width="12" customWidth="1" style="126" min="11" max="11"/>
    <col width="9.140625" customWidth="1" style="126" min="12" max="12"/>
    <col width="13.28515625" customWidth="1" style="126" min="13" max="13"/>
    <col width="7.42578125" customWidth="1" style="126" min="14" max="14"/>
    <col width="5.5703125" customWidth="1" style="126" min="15" max="15"/>
    <col width="11.85546875" customWidth="1" style="126" min="16" max="16"/>
    <col width="10.7109375" customWidth="1" style="126" min="17" max="17"/>
    <col width="10.140625" customWidth="1" style="126" min="18" max="18"/>
    <col width="10.42578125" customWidth="1" style="126" min="19" max="19"/>
    <col width="11.42578125" customWidth="1" style="126" min="21" max="22"/>
    <col width="10.5703125" customWidth="1" style="126" min="24" max="24"/>
    <col width="10.42578125" customWidth="1" style="126" min="26" max="27"/>
    <col width="11.5703125" customWidth="1" style="126" min="29" max="29"/>
    <col width="10.42578125" customWidth="1" style="126" min="31" max="31"/>
    <col width="10.7109375" customWidth="1" style="126" min="32" max="32"/>
    <col width="11.85546875" customWidth="1" style="126" min="34" max="34"/>
    <col width="4.85546875" customWidth="1" style="126" min="35" max="35"/>
    <col width="2.7109375" customWidth="1" style="126" min="36" max="36"/>
  </cols>
  <sheetData>
    <row r="1">
      <c r="A1" s="30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0" t="n"/>
      <c r="AG1" s="30" t="n"/>
      <c r="AH1" s="30" t="n"/>
      <c r="AI1" s="30" t="n"/>
      <c r="AJ1" s="30" t="n"/>
    </row>
    <row r="2">
      <c r="A2" s="30" t="n"/>
      <c r="B2" s="62" t="n"/>
      <c r="C2" s="62" t="n"/>
      <c r="D2" s="62" t="n"/>
      <c r="E2" s="62" t="n"/>
      <c r="F2" s="62" t="n"/>
      <c r="G2" s="62" t="n"/>
      <c r="H2" s="62" t="n"/>
      <c r="I2" s="62" t="n"/>
      <c r="J2" s="62" t="n"/>
      <c r="K2" s="62" t="n"/>
      <c r="L2" s="62" t="n"/>
      <c r="M2" s="62" t="n"/>
      <c r="N2" s="62" t="n"/>
      <c r="O2" s="62" t="n"/>
      <c r="P2" s="62" t="n"/>
      <c r="Q2" s="62" t="n"/>
      <c r="R2" s="62" t="n"/>
      <c r="S2" s="62" t="n"/>
      <c r="T2" s="62" t="n"/>
      <c r="U2" s="62" t="n"/>
      <c r="V2" s="62" t="n"/>
      <c r="W2" s="62" t="n"/>
      <c r="X2" s="62" t="n"/>
      <c r="Y2" s="62" t="n"/>
      <c r="Z2" s="62" t="n"/>
      <c r="AA2" s="62" t="n"/>
      <c r="AB2" s="62" t="n"/>
      <c r="AC2" s="62" t="n"/>
      <c r="AD2" s="62" t="n"/>
      <c r="AE2" s="62" t="n"/>
      <c r="AF2" s="62" t="n"/>
      <c r="AG2" s="62" t="n"/>
      <c r="AH2" s="62" t="n"/>
      <c r="AI2" s="62" t="n"/>
      <c r="AJ2" s="30" t="n"/>
    </row>
    <row r="3" ht="21" customHeight="1" s="126">
      <c r="A3" s="30" t="n"/>
      <c r="B3" s="128" t="n"/>
      <c r="C3" s="53" t="inlineStr">
        <is>
          <t>Step 1</t>
        </is>
      </c>
      <c r="D3" s="53" t="inlineStr">
        <is>
          <t>VEC selection</t>
        </is>
      </c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5" t="n"/>
      <c r="AJ3" s="30" t="n"/>
    </row>
    <row r="4">
      <c r="A4" s="30" t="n"/>
      <c r="B4" s="128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128" t="n"/>
      <c r="N4" s="128" t="n"/>
      <c r="O4" s="128" t="n"/>
      <c r="P4" s="128" t="n"/>
      <c r="Q4" s="128" t="n"/>
      <c r="R4" s="128" t="n"/>
      <c r="S4" s="128" t="n"/>
      <c r="T4" s="128" t="n"/>
      <c r="U4" s="128" t="n"/>
      <c r="V4" s="128" t="n"/>
      <c r="W4" s="128" t="n"/>
      <c r="X4" s="128" t="n"/>
      <c r="Y4" s="128" t="n"/>
      <c r="Z4" s="128" t="n"/>
      <c r="AA4" s="128" t="n"/>
      <c r="AB4" s="128" t="n"/>
      <c r="AC4" s="128" t="n"/>
      <c r="AD4" s="128" t="n"/>
      <c r="AE4" s="128" t="n"/>
      <c r="AF4" s="128" t="n"/>
      <c r="AG4" s="128" t="n"/>
      <c r="AH4" s="128" t="n"/>
      <c r="AI4" s="128" t="n"/>
      <c r="AJ4" s="30" t="n"/>
    </row>
    <row r="5" customFormat="1" s="16">
      <c r="A5" s="15" t="n"/>
      <c r="B5" s="63" t="n"/>
      <c r="C5" s="64" t="inlineStr">
        <is>
          <t>Box</t>
        </is>
      </c>
      <c r="D5" s="65" t="inlineStr">
        <is>
          <t>1-4</t>
        </is>
      </c>
      <c r="E5" s="66" t="inlineStr">
        <is>
          <t>Selection of species / organism groups (VECs) of concern in the assessment area</t>
        </is>
      </c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7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8" t="n"/>
      <c r="AJ5" s="15" t="n"/>
    </row>
    <row r="6" customFormat="1" s="16">
      <c r="A6" s="15" t="n"/>
      <c r="B6" s="63" t="n"/>
      <c r="C6" s="63" t="n"/>
      <c r="D6" s="128" t="n"/>
      <c r="E6" s="69" t="n"/>
      <c r="F6" s="69" t="n"/>
      <c r="G6" s="63" t="n"/>
      <c r="H6" s="63" t="n"/>
      <c r="I6" s="63" t="n"/>
      <c r="J6" s="63" t="n"/>
      <c r="K6" s="63" t="n"/>
      <c r="L6" s="63" t="n"/>
      <c r="M6" s="63" t="n"/>
      <c r="N6" s="63" t="n"/>
      <c r="O6" s="128" t="n"/>
      <c r="P6" s="63" t="n"/>
      <c r="Q6" s="63" t="n"/>
      <c r="R6" s="63" t="n"/>
      <c r="S6" s="63" t="n"/>
      <c r="T6" s="63" t="n"/>
      <c r="U6" s="63" t="n"/>
      <c r="V6" s="63" t="n"/>
      <c r="W6" s="63" t="n"/>
      <c r="X6" s="63" t="n"/>
      <c r="Y6" s="63" t="n"/>
      <c r="Z6" s="63" t="n"/>
      <c r="AA6" s="63" t="n"/>
      <c r="AB6" s="63" t="n"/>
      <c r="AC6" s="63" t="n"/>
      <c r="AD6" s="63" t="n"/>
      <c r="AE6" s="63" t="n"/>
      <c r="AF6" s="63" t="n"/>
      <c r="AG6" s="63" t="n"/>
      <c r="AH6" s="63" t="n"/>
      <c r="AI6" s="63" t="n"/>
      <c r="AJ6" s="15" t="n"/>
    </row>
    <row r="7" customFormat="1" s="16">
      <c r="A7" s="15" t="n"/>
      <c r="B7" s="63" t="n"/>
      <c r="C7" s="63" t="n"/>
      <c r="D7" s="128" t="n"/>
      <c r="E7" s="69" t="n"/>
      <c r="F7" s="69" t="n"/>
      <c r="G7" s="63" t="n"/>
      <c r="H7" s="63" t="n"/>
      <c r="I7" s="63" t="n"/>
      <c r="J7" s="63" t="n"/>
      <c r="K7" s="63" t="n"/>
      <c r="L7" s="63" t="n"/>
      <c r="M7" s="63" t="n"/>
      <c r="N7" s="63" t="n"/>
      <c r="O7" s="128" t="n"/>
      <c r="P7" s="98" t="inlineStr">
        <is>
          <t>Number of seasons</t>
        </is>
      </c>
      <c r="Q7" s="98" t="n"/>
      <c r="R7" s="98">
        <f>'Step 1 - Basic data'!D17</f>
        <v/>
      </c>
      <c r="S7" s="63" t="n"/>
      <c r="T7" s="63" t="n"/>
      <c r="U7" s="63" t="n"/>
      <c r="V7" s="63" t="n"/>
      <c r="W7" s="63" t="n"/>
      <c r="X7" s="63" t="n"/>
      <c r="Y7" s="63" t="n"/>
      <c r="Z7" s="63" t="n"/>
      <c r="AA7" s="63" t="n"/>
      <c r="AB7" s="63" t="n"/>
      <c r="AC7" s="63" t="n"/>
      <c r="AD7" s="63" t="n"/>
      <c r="AE7" s="63" t="n"/>
      <c r="AF7" s="63" t="n"/>
      <c r="AG7" s="63" t="n"/>
      <c r="AH7" s="63" t="n"/>
      <c r="AI7" s="63" t="n"/>
      <c r="AJ7" s="15" t="n"/>
    </row>
    <row r="8" customFormat="1" s="16">
      <c r="A8" s="15" t="n"/>
      <c r="B8" s="63" t="n"/>
      <c r="C8" s="63" t="n"/>
      <c r="D8" s="128" t="n"/>
      <c r="E8" s="69" t="n"/>
      <c r="F8" s="69" t="n"/>
      <c r="G8" s="63" t="n"/>
      <c r="H8" s="63" t="n"/>
      <c r="I8" s="63" t="n"/>
      <c r="J8" s="63" t="n"/>
      <c r="K8" s="63" t="n"/>
      <c r="L8" s="63" t="n"/>
      <c r="M8" s="63" t="n"/>
      <c r="N8" s="63" t="n"/>
      <c r="O8" s="128" t="n"/>
      <c r="P8" s="63" t="n"/>
      <c r="Q8" s="63" t="n"/>
      <c r="R8" s="63" t="n"/>
      <c r="S8" s="63" t="n"/>
      <c r="T8" s="63" t="n"/>
      <c r="U8" s="63" t="n"/>
      <c r="V8" s="63" t="n"/>
      <c r="W8" s="63" t="n"/>
      <c r="X8" s="63" t="n"/>
      <c r="Y8" s="63" t="n"/>
      <c r="Z8" s="63" t="n"/>
      <c r="AA8" s="63" t="n"/>
      <c r="AB8" s="63" t="n"/>
      <c r="AC8" s="63" t="n"/>
      <c r="AD8" s="63" t="n"/>
      <c r="AE8" s="63" t="n"/>
      <c r="AF8" s="63" t="n"/>
      <c r="AG8" s="63" t="n"/>
      <c r="AH8" s="63" t="n"/>
      <c r="AI8" s="63" t="n"/>
      <c r="AJ8" s="15" t="n"/>
    </row>
    <row r="9" ht="30" customFormat="1" customHeight="1" s="16">
      <c r="A9" s="15" t="n"/>
      <c r="B9" s="63" t="n"/>
      <c r="C9" s="70" t="inlineStr">
        <is>
          <t>Insert species or select default from list</t>
        </is>
      </c>
      <c r="D9" s="128" t="n"/>
      <c r="E9" s="132" t="inlineStr">
        <is>
          <t>Select 1 if species present in the criteria and 0 if not</t>
        </is>
      </c>
      <c r="F9" s="128" t="n"/>
      <c r="G9" s="128" t="n"/>
      <c r="H9" s="128" t="n"/>
      <c r="I9" s="128" t="n"/>
      <c r="J9" s="128" t="n"/>
      <c r="K9" s="128" t="n"/>
      <c r="L9" s="128" t="n"/>
      <c r="M9" s="128" t="n"/>
      <c r="N9" s="128" t="n"/>
      <c r="O9" s="128" t="n"/>
      <c r="P9" s="130" t="inlineStr">
        <is>
          <t>Select 1 if species present in the spatial compartment and 0 if not</t>
        </is>
      </c>
      <c r="Q9" s="128" t="n"/>
      <c r="R9" s="128" t="n"/>
      <c r="S9" s="128" t="n"/>
      <c r="T9" s="128" t="n"/>
      <c r="U9" s="130" t="inlineStr">
        <is>
          <t>Select 1 if species present in the spatial compartment and 0 if not</t>
        </is>
      </c>
      <c r="V9" s="128" t="n"/>
      <c r="W9" s="128" t="n"/>
      <c r="X9" s="128" t="n"/>
      <c r="Y9" s="128" t="n"/>
      <c r="Z9" s="130" t="inlineStr">
        <is>
          <t>Select 1 if species present in the spatial compartment and 0 if not</t>
        </is>
      </c>
      <c r="AA9" s="128" t="n"/>
      <c r="AB9" s="128" t="n"/>
      <c r="AC9" s="128" t="n"/>
      <c r="AD9" s="63" t="n"/>
      <c r="AE9" s="130" t="inlineStr">
        <is>
          <t>Select 1 if species present in the spatial compartment and 0 if not</t>
        </is>
      </c>
      <c r="AF9" s="128" t="n"/>
      <c r="AG9" s="128" t="n"/>
      <c r="AH9" s="128" t="n"/>
      <c r="AI9" s="63" t="n"/>
      <c r="AJ9" s="15" t="n"/>
    </row>
    <row r="10">
      <c r="A10" s="30" t="n"/>
      <c r="B10" s="128" t="n"/>
      <c r="C10" s="128" t="n"/>
      <c r="D10" s="128" t="n"/>
      <c r="E10" s="128" t="n"/>
      <c r="F10" s="128" t="n"/>
      <c r="G10" s="128" t="n"/>
      <c r="H10" s="128" t="n"/>
      <c r="I10" s="128" t="n"/>
      <c r="J10" s="128" t="n"/>
      <c r="K10" s="128" t="n"/>
      <c r="L10" s="128" t="n"/>
      <c r="M10" s="128" t="n"/>
      <c r="N10" s="128" t="n"/>
      <c r="O10" s="128" t="n"/>
      <c r="P10" s="128" t="n"/>
      <c r="Q10" s="128" t="n"/>
      <c r="R10" s="128" t="n"/>
      <c r="S10" s="128" t="n"/>
      <c r="T10" s="128" t="n"/>
      <c r="U10" s="128" t="n"/>
      <c r="V10" s="128" t="n"/>
      <c r="W10" s="128" t="n"/>
      <c r="X10" s="128" t="n"/>
      <c r="Y10" s="128" t="n"/>
      <c r="Z10" s="128" t="n"/>
      <c r="AA10" s="128" t="n"/>
      <c r="AB10" s="128" t="n"/>
      <c r="AC10" s="128" t="n"/>
      <c r="AD10" s="128" t="n"/>
      <c r="AE10" s="128" t="n"/>
      <c r="AF10" s="128" t="n"/>
      <c r="AG10" s="128" t="n"/>
      <c r="AH10" s="128" t="n"/>
      <c r="AI10" s="128" t="n"/>
      <c r="AJ10" s="30" t="n"/>
    </row>
    <row r="11" ht="45" customHeight="1" s="126">
      <c r="A11" s="30" t="n"/>
      <c r="B11" s="128" t="n"/>
      <c r="C11" s="129" t="inlineStr">
        <is>
          <t>VEC</t>
        </is>
      </c>
      <c r="D11" s="128" t="n"/>
      <c r="E11" s="129" t="inlineStr">
        <is>
          <t>Key species to ecosystem</t>
        </is>
      </c>
      <c r="F11" s="128" t="n"/>
      <c r="G11" s="131" t="inlineStr">
        <is>
          <t>Red listed species</t>
        </is>
      </c>
      <c r="H11" s="131" t="inlineStr">
        <is>
          <t>National responsibility species</t>
        </is>
      </c>
      <c r="I11" s="131" t="inlineStr">
        <is>
          <t>Commercial important</t>
        </is>
      </c>
      <c r="J11" s="131" t="inlineStr">
        <is>
          <t>Stakeholder selected</t>
        </is>
      </c>
      <c r="K11" s="131" t="inlineStr">
        <is>
          <t>Particular sensitive species to oil</t>
        </is>
      </c>
      <c r="L11" s="128" t="n"/>
      <c r="M11" s="128" t="n"/>
      <c r="N11" s="131" t="inlineStr">
        <is>
          <t>Other</t>
        </is>
      </c>
      <c r="O11" s="128" t="n"/>
      <c r="P11" s="129" t="inlineStr">
        <is>
          <t xml:space="preserve"> Season 1</t>
        </is>
      </c>
      <c r="Q11" s="128" t="n"/>
      <c r="R11" s="128" t="n"/>
      <c r="S11" s="128" t="n"/>
      <c r="T11" s="128" t="n"/>
      <c r="U11" s="129" t="inlineStr">
        <is>
          <t>Season 2</t>
        </is>
      </c>
      <c r="V11" s="128" t="n"/>
      <c r="W11" s="128" t="n"/>
      <c r="X11" s="128" t="n"/>
      <c r="Y11" s="128" t="n"/>
      <c r="Z11" s="129" t="inlineStr">
        <is>
          <t>Season 3</t>
        </is>
      </c>
      <c r="AA11" s="128" t="n"/>
      <c r="AB11" s="128" t="n"/>
      <c r="AC11" s="128" t="n"/>
      <c r="AD11" s="128" t="n"/>
      <c r="AE11" s="129" t="inlineStr">
        <is>
          <t>Season 4</t>
        </is>
      </c>
      <c r="AF11" s="128" t="n"/>
      <c r="AG11" s="128" t="n"/>
      <c r="AH11" s="128" t="n"/>
      <c r="AI11" s="128" t="n"/>
      <c r="AJ11" s="30" t="n"/>
    </row>
    <row r="12" ht="30" customHeight="1" s="126">
      <c r="A12" s="30" t="n"/>
      <c r="B12" s="128" t="n"/>
      <c r="C12" s="128" t="n"/>
      <c r="D12" s="128" t="n"/>
      <c r="E12" s="71" t="inlineStr">
        <is>
          <t>Food item</t>
        </is>
      </c>
      <c r="F12" s="71" t="inlineStr">
        <is>
          <t>Habitat structure and condition</t>
        </is>
      </c>
      <c r="G12" s="72" t="n"/>
      <c r="H12" s="72" t="n"/>
      <c r="I12" s="72" t="n"/>
      <c r="J12" s="72" t="n"/>
      <c r="K12" s="71" t="inlineStr">
        <is>
          <t>Smothering</t>
        </is>
      </c>
      <c r="L12" s="72" t="inlineStr">
        <is>
          <t>Toxic</t>
        </is>
      </c>
      <c r="M12" s="72" t="inlineStr">
        <is>
          <t>Accumulation</t>
        </is>
      </c>
      <c r="N12" s="128" t="n"/>
      <c r="O12" s="128" t="n"/>
      <c r="P12" s="71" t="inlineStr">
        <is>
          <t>Sea surface</t>
        </is>
      </c>
      <c r="Q12" s="72" t="inlineStr">
        <is>
          <t>Seawater</t>
        </is>
      </c>
      <c r="R12" s="72" t="inlineStr">
        <is>
          <t>Seabed</t>
        </is>
      </c>
      <c r="S12" s="72" t="inlineStr">
        <is>
          <t>Shoreline</t>
        </is>
      </c>
      <c r="T12" s="128" t="n"/>
      <c r="U12" s="71" t="inlineStr">
        <is>
          <t>Sea surface</t>
        </is>
      </c>
      <c r="V12" s="72" t="inlineStr">
        <is>
          <t>Seawater</t>
        </is>
      </c>
      <c r="W12" s="72" t="inlineStr">
        <is>
          <t>Seabed</t>
        </is>
      </c>
      <c r="X12" s="72" t="inlineStr">
        <is>
          <t>Shoreline</t>
        </is>
      </c>
      <c r="Y12" s="128" t="n"/>
      <c r="Z12" s="71" t="inlineStr">
        <is>
          <t>Sea surface</t>
        </is>
      </c>
      <c r="AA12" s="72" t="inlineStr">
        <is>
          <t>Seawater</t>
        </is>
      </c>
      <c r="AB12" s="72" t="inlineStr">
        <is>
          <t>Seabed</t>
        </is>
      </c>
      <c r="AC12" s="72" t="inlineStr">
        <is>
          <t>Shoreline</t>
        </is>
      </c>
      <c r="AD12" s="128" t="n"/>
      <c r="AE12" s="71" t="inlineStr">
        <is>
          <t>Sea surface</t>
        </is>
      </c>
      <c r="AF12" s="72" t="inlineStr">
        <is>
          <t>Seawater</t>
        </is>
      </c>
      <c r="AG12" s="72" t="inlineStr">
        <is>
          <t>Seabed</t>
        </is>
      </c>
      <c r="AH12" s="72" t="inlineStr">
        <is>
          <t>Shoreline</t>
        </is>
      </c>
      <c r="AI12" s="128" t="n"/>
      <c r="AJ12" s="30" t="n"/>
    </row>
    <row r="13">
      <c r="A13" s="30" t="n"/>
      <c r="B13" s="128" t="n"/>
      <c r="C13" s="52" t="inlineStr">
        <is>
          <t>Coral reefs</t>
        </is>
      </c>
      <c r="D13" s="128" t="n"/>
      <c r="E13" s="73" t="n"/>
      <c r="F13" s="73" t="n"/>
      <c r="G13" s="73" t="n"/>
      <c r="H13" s="73" t="n"/>
      <c r="I13" s="73" t="n"/>
      <c r="J13" s="73" t="n"/>
      <c r="K13" s="73" t="n"/>
      <c r="L13" s="73" t="n"/>
      <c r="M13" s="73" t="n"/>
      <c r="N13" s="73" t="inlineStr">
        <is>
          <t>yes</t>
        </is>
      </c>
      <c r="O13" s="128" t="n"/>
      <c r="P13" s="73" t="n">
        <v>1</v>
      </c>
      <c r="Q13" s="73" t="n">
        <v>0</v>
      </c>
      <c r="R13" s="73" t="n">
        <v>1</v>
      </c>
      <c r="S13" s="73" t="n">
        <v>0</v>
      </c>
      <c r="T13" s="128" t="n"/>
      <c r="U13" s="73" t="n"/>
      <c r="V13" s="73" t="n"/>
      <c r="W13" s="73" t="n"/>
      <c r="X13" s="73" t="n"/>
      <c r="Y13" s="128" t="n"/>
      <c r="Z13" s="73" t="n"/>
      <c r="AA13" s="73" t="n"/>
      <c r="AB13" s="73" t="n"/>
      <c r="AC13" s="73" t="n"/>
      <c r="AD13" s="128" t="n"/>
      <c r="AE13" s="73" t="n"/>
      <c r="AF13" s="73" t="n"/>
      <c r="AG13" s="73" t="n"/>
      <c r="AH13" s="73" t="n"/>
      <c r="AI13" s="128" t="n"/>
      <c r="AJ13" s="30" t="n"/>
    </row>
    <row r="14">
      <c r="A14" s="30" t="n"/>
      <c r="B14" s="128" t="n"/>
      <c r="C14" s="52" t="n"/>
      <c r="D14" s="128" t="n"/>
      <c r="E14" s="73" t="n"/>
      <c r="F14" s="73" t="n"/>
      <c r="G14" s="73" t="n"/>
      <c r="H14" s="73" t="n"/>
      <c r="I14" s="73" t="n"/>
      <c r="J14" s="73" t="n"/>
      <c r="K14" s="73" t="n"/>
      <c r="L14" s="73" t="n"/>
      <c r="M14" s="73" t="n"/>
      <c r="N14" s="73" t="inlineStr">
        <is>
          <t>yes</t>
        </is>
      </c>
      <c r="O14" s="128" t="n"/>
      <c r="P14" s="73" t="n"/>
      <c r="Q14" s="73" t="n"/>
      <c r="R14" s="73" t="n"/>
      <c r="S14" s="73" t="n"/>
      <c r="T14" s="128" t="n"/>
      <c r="U14" s="73" t="n"/>
      <c r="V14" s="73" t="n"/>
      <c r="W14" s="73" t="n"/>
      <c r="X14" s="73" t="n"/>
      <c r="Y14" s="128" t="n"/>
      <c r="Z14" s="73" t="n"/>
      <c r="AA14" s="73" t="n"/>
      <c r="AB14" s="73" t="n"/>
      <c r="AC14" s="73" t="n"/>
      <c r="AD14" s="128" t="n"/>
      <c r="AE14" s="73" t="n"/>
      <c r="AF14" s="73" t="n"/>
      <c r="AG14" s="73" t="n"/>
      <c r="AH14" s="73" t="n"/>
      <c r="AI14" s="128" t="n"/>
      <c r="AJ14" s="30" t="n"/>
    </row>
    <row r="15">
      <c r="A15" s="30" t="n"/>
      <c r="B15" s="128" t="n"/>
      <c r="C15" s="52" t="n"/>
      <c r="D15" s="128" t="n"/>
      <c r="E15" s="73" t="n"/>
      <c r="F15" s="73" t="n"/>
      <c r="G15" s="73" t="n"/>
      <c r="H15" s="73" t="n"/>
      <c r="I15" s="73" t="n"/>
      <c r="J15" s="73" t="n"/>
      <c r="K15" s="73" t="n"/>
      <c r="L15" s="73" t="n"/>
      <c r="M15" s="73" t="n"/>
      <c r="N15" s="73" t="n"/>
      <c r="O15" s="128" t="n"/>
      <c r="P15" s="73" t="n"/>
      <c r="Q15" s="73" t="n"/>
      <c r="R15" s="73" t="n"/>
      <c r="S15" s="73" t="n"/>
      <c r="T15" s="128" t="n"/>
      <c r="U15" s="73" t="n"/>
      <c r="V15" s="73" t="n"/>
      <c r="W15" s="73" t="n"/>
      <c r="X15" s="73" t="n"/>
      <c r="Y15" s="128" t="n"/>
      <c r="Z15" s="73" t="n"/>
      <c r="AA15" s="73" t="n"/>
      <c r="AB15" s="73" t="n"/>
      <c r="AC15" s="73" t="n"/>
      <c r="AD15" s="128" t="n"/>
      <c r="AE15" s="73" t="n"/>
      <c r="AF15" s="73" t="n"/>
      <c r="AG15" s="73" t="n"/>
      <c r="AH15" s="73" t="n"/>
      <c r="AI15" s="128" t="n"/>
      <c r="AJ15" s="30" t="n"/>
    </row>
    <row r="16">
      <c r="A16" s="30" t="n"/>
      <c r="B16" s="128" t="n"/>
      <c r="C16" s="52" t="n"/>
      <c r="D16" s="128" t="n"/>
      <c r="E16" s="73" t="n"/>
      <c r="F16" s="73" t="n"/>
      <c r="G16" s="73" t="n"/>
      <c r="H16" s="73" t="n"/>
      <c r="I16" s="73" t="n"/>
      <c r="J16" s="73" t="n"/>
      <c r="K16" s="73" t="n"/>
      <c r="L16" s="73" t="n"/>
      <c r="M16" s="73" t="n"/>
      <c r="N16" s="73" t="n"/>
      <c r="O16" s="128" t="n"/>
      <c r="P16" s="73" t="n"/>
      <c r="Q16" s="73" t="n"/>
      <c r="R16" s="73" t="n"/>
      <c r="S16" s="73" t="n"/>
      <c r="T16" s="128" t="n"/>
      <c r="U16" s="73" t="n"/>
      <c r="V16" s="73" t="n"/>
      <c r="W16" s="73" t="n"/>
      <c r="X16" s="73" t="n"/>
      <c r="Y16" s="128" t="n"/>
      <c r="Z16" s="73" t="n"/>
      <c r="AA16" s="73" t="n"/>
      <c r="AB16" s="73" t="n"/>
      <c r="AC16" s="73" t="n"/>
      <c r="AD16" s="128" t="n"/>
      <c r="AE16" s="73" t="n"/>
      <c r="AF16" s="73" t="n"/>
      <c r="AG16" s="73" t="n"/>
      <c r="AH16" s="73" t="n"/>
      <c r="AI16" s="128" t="n"/>
      <c r="AJ16" s="30" t="n"/>
    </row>
    <row r="17">
      <c r="A17" s="30" t="n"/>
      <c r="B17" s="128" t="n"/>
      <c r="C17" s="52" t="n"/>
      <c r="D17" s="128" t="n"/>
      <c r="E17" s="73" t="n"/>
      <c r="F17" s="73" t="n"/>
      <c r="G17" s="73" t="n"/>
      <c r="H17" s="73" t="n"/>
      <c r="I17" s="73" t="n"/>
      <c r="J17" s="73" t="n"/>
      <c r="K17" s="73" t="n"/>
      <c r="L17" s="73" t="n"/>
      <c r="M17" s="73" t="n"/>
      <c r="N17" s="73" t="n"/>
      <c r="O17" s="128" t="n"/>
      <c r="P17" s="73" t="n"/>
      <c r="Q17" s="73" t="n"/>
      <c r="R17" s="73" t="n"/>
      <c r="S17" s="73" t="n"/>
      <c r="T17" s="128" t="n"/>
      <c r="U17" s="73" t="n"/>
      <c r="V17" s="73" t="n"/>
      <c r="W17" s="73" t="n"/>
      <c r="X17" s="73" t="n"/>
      <c r="Y17" s="128" t="n"/>
      <c r="Z17" s="73" t="n"/>
      <c r="AA17" s="73" t="n"/>
      <c r="AB17" s="73" t="n"/>
      <c r="AC17" s="73" t="n"/>
      <c r="AD17" s="128" t="n"/>
      <c r="AE17" s="73" t="n"/>
      <c r="AF17" s="73" t="n"/>
      <c r="AG17" s="73" t="n"/>
      <c r="AH17" s="73" t="n"/>
      <c r="AI17" s="128" t="n"/>
      <c r="AJ17" s="30" t="n"/>
    </row>
    <row r="18">
      <c r="A18" s="30" t="n"/>
      <c r="B18" s="128" t="n"/>
      <c r="C18" s="52" t="n"/>
      <c r="D18" s="128" t="n"/>
      <c r="E18" s="73" t="n"/>
      <c r="F18" s="73" t="n"/>
      <c r="G18" s="73" t="n"/>
      <c r="H18" s="73" t="n"/>
      <c r="I18" s="73" t="n"/>
      <c r="J18" s="73" t="n"/>
      <c r="K18" s="73" t="n"/>
      <c r="L18" s="73" t="n"/>
      <c r="M18" s="73" t="n"/>
      <c r="N18" s="73" t="n"/>
      <c r="O18" s="128" t="n"/>
      <c r="P18" s="73" t="n"/>
      <c r="Q18" s="73" t="n"/>
      <c r="R18" s="73" t="n"/>
      <c r="S18" s="73" t="n"/>
      <c r="T18" s="128" t="n"/>
      <c r="U18" s="73" t="n"/>
      <c r="V18" s="73" t="n"/>
      <c r="W18" s="73" t="n"/>
      <c r="X18" s="73" t="n"/>
      <c r="Y18" s="128" t="n"/>
      <c r="Z18" s="73" t="n"/>
      <c r="AA18" s="73" t="n"/>
      <c r="AB18" s="73" t="n"/>
      <c r="AC18" s="73" t="n"/>
      <c r="AD18" s="128" t="n"/>
      <c r="AE18" s="73" t="n"/>
      <c r="AF18" s="73" t="n"/>
      <c r="AG18" s="73" t="n"/>
      <c r="AH18" s="73" t="n"/>
      <c r="AI18" s="128" t="n"/>
      <c r="AJ18" s="30" t="n"/>
    </row>
    <row r="19">
      <c r="A19" s="30" t="n"/>
      <c r="B19" s="128" t="n"/>
      <c r="C19" s="52" t="n"/>
      <c r="D19" s="128" t="n"/>
      <c r="E19" s="73" t="n"/>
      <c r="F19" s="73" t="n"/>
      <c r="G19" s="73" t="n"/>
      <c r="H19" s="73" t="n"/>
      <c r="I19" s="73" t="n"/>
      <c r="J19" s="73" t="n"/>
      <c r="K19" s="73" t="n"/>
      <c r="L19" s="73" t="n"/>
      <c r="M19" s="73" t="n"/>
      <c r="N19" s="73" t="n"/>
      <c r="O19" s="128" t="n"/>
      <c r="P19" s="73" t="n"/>
      <c r="Q19" s="73" t="n"/>
      <c r="R19" s="73" t="n"/>
      <c r="S19" s="73" t="n"/>
      <c r="T19" s="128" t="n"/>
      <c r="U19" s="73" t="n"/>
      <c r="V19" s="73" t="n"/>
      <c r="W19" s="73" t="n"/>
      <c r="X19" s="73" t="n"/>
      <c r="Y19" s="128" t="n"/>
      <c r="Z19" s="73" t="n"/>
      <c r="AA19" s="73" t="n"/>
      <c r="AB19" s="73" t="n"/>
      <c r="AC19" s="73" t="n"/>
      <c r="AD19" s="128" t="n"/>
      <c r="AE19" s="73" t="n"/>
      <c r="AF19" s="73" t="n"/>
      <c r="AG19" s="73" t="n"/>
      <c r="AH19" s="73" t="n"/>
      <c r="AI19" s="128" t="n"/>
      <c r="AJ19" s="30" t="n"/>
    </row>
    <row r="20">
      <c r="A20" s="30" t="n"/>
      <c r="B20" s="128" t="n"/>
      <c r="C20" s="52" t="n"/>
      <c r="D20" s="128" t="n"/>
      <c r="E20" s="73" t="n"/>
      <c r="F20" s="73" t="n"/>
      <c r="G20" s="73" t="n"/>
      <c r="H20" s="73" t="n"/>
      <c r="I20" s="73" t="n"/>
      <c r="J20" s="73" t="n"/>
      <c r="K20" s="73" t="n"/>
      <c r="L20" s="73" t="n"/>
      <c r="M20" s="73" t="n"/>
      <c r="N20" s="73" t="n"/>
      <c r="O20" s="128" t="n"/>
      <c r="P20" s="73" t="n"/>
      <c r="Q20" s="73" t="n"/>
      <c r="R20" s="73" t="n"/>
      <c r="S20" s="73" t="n"/>
      <c r="T20" s="128" t="n"/>
      <c r="U20" s="73" t="n"/>
      <c r="V20" s="73" t="n"/>
      <c r="W20" s="73" t="n"/>
      <c r="X20" s="73" t="n"/>
      <c r="Y20" s="128" t="n"/>
      <c r="Z20" s="73" t="n"/>
      <c r="AA20" s="73" t="n"/>
      <c r="AB20" s="73" t="n"/>
      <c r="AC20" s="73" t="n"/>
      <c r="AD20" s="128" t="n"/>
      <c r="AE20" s="73" t="n"/>
      <c r="AF20" s="73" t="n"/>
      <c r="AG20" s="73" t="n"/>
      <c r="AH20" s="73" t="n"/>
      <c r="AI20" s="128" t="n"/>
      <c r="AJ20" s="30" t="n"/>
    </row>
    <row r="21">
      <c r="A21" s="30" t="n"/>
      <c r="B21" s="128" t="n"/>
      <c r="C21" s="52" t="n"/>
      <c r="D21" s="128" t="n"/>
      <c r="E21" s="73" t="n"/>
      <c r="F21" s="73" t="n"/>
      <c r="G21" s="73" t="n"/>
      <c r="H21" s="73" t="n"/>
      <c r="I21" s="73" t="n"/>
      <c r="J21" s="73" t="n"/>
      <c r="K21" s="73" t="n"/>
      <c r="L21" s="73" t="n"/>
      <c r="M21" s="73" t="n"/>
      <c r="N21" s="73" t="n"/>
      <c r="O21" s="128" t="n"/>
      <c r="P21" s="73" t="n"/>
      <c r="Q21" s="73" t="n"/>
      <c r="R21" s="73" t="n"/>
      <c r="S21" s="73" t="n"/>
      <c r="T21" s="128" t="n"/>
      <c r="U21" s="73" t="n"/>
      <c r="V21" s="73" t="n"/>
      <c r="W21" s="73" t="n"/>
      <c r="X21" s="73" t="n"/>
      <c r="Y21" s="128" t="n"/>
      <c r="Z21" s="73" t="n"/>
      <c r="AA21" s="73" t="n"/>
      <c r="AB21" s="73" t="n"/>
      <c r="AC21" s="73" t="n"/>
      <c r="AD21" s="128" t="n"/>
      <c r="AE21" s="73" t="n"/>
      <c r="AF21" s="73" t="n"/>
      <c r="AG21" s="73" t="n"/>
      <c r="AH21" s="73" t="n"/>
      <c r="AI21" s="128" t="n"/>
      <c r="AJ21" s="30" t="n"/>
    </row>
    <row r="22">
      <c r="A22" s="30" t="n"/>
      <c r="B22" s="128" t="n"/>
      <c r="C22" s="52" t="n"/>
      <c r="D22" s="128" t="n"/>
      <c r="E22" s="73" t="n"/>
      <c r="F22" s="73" t="n"/>
      <c r="G22" s="73" t="n"/>
      <c r="H22" s="73" t="n"/>
      <c r="I22" s="73" t="n"/>
      <c r="J22" s="73" t="n"/>
      <c r="K22" s="73" t="n"/>
      <c r="L22" s="73" t="n"/>
      <c r="M22" s="73" t="n"/>
      <c r="N22" s="73" t="n"/>
      <c r="O22" s="128" t="n"/>
      <c r="P22" s="73" t="n"/>
      <c r="Q22" s="73" t="n"/>
      <c r="R22" s="73" t="n"/>
      <c r="S22" s="73" t="n"/>
      <c r="T22" s="128" t="n"/>
      <c r="U22" s="73" t="n"/>
      <c r="V22" s="73" t="n"/>
      <c r="W22" s="73" t="n"/>
      <c r="X22" s="73" t="n"/>
      <c r="Y22" s="128" t="n"/>
      <c r="Z22" s="73" t="n"/>
      <c r="AA22" s="73" t="n"/>
      <c r="AB22" s="73" t="n"/>
      <c r="AC22" s="73" t="n"/>
      <c r="AD22" s="128" t="n"/>
      <c r="AE22" s="73" t="n"/>
      <c r="AF22" s="73" t="n"/>
      <c r="AG22" s="73" t="n"/>
      <c r="AH22" s="73" t="n"/>
      <c r="AI22" s="128" t="n"/>
      <c r="AJ22" s="30" t="n"/>
    </row>
    <row r="23">
      <c r="A23" s="30" t="n"/>
      <c r="B23" s="128" t="n"/>
      <c r="C23" s="52" t="n"/>
      <c r="D23" s="128" t="n"/>
      <c r="E23" s="73" t="n"/>
      <c r="F23" s="73" t="n"/>
      <c r="G23" s="73" t="n"/>
      <c r="H23" s="73" t="n"/>
      <c r="I23" s="73" t="n"/>
      <c r="J23" s="73" t="n"/>
      <c r="K23" s="73" t="n"/>
      <c r="L23" s="73" t="n"/>
      <c r="M23" s="73" t="n"/>
      <c r="N23" s="73" t="n"/>
      <c r="O23" s="128" t="n"/>
      <c r="P23" s="73" t="n"/>
      <c r="Q23" s="73" t="n"/>
      <c r="R23" s="73" t="n"/>
      <c r="S23" s="73" t="n"/>
      <c r="T23" s="128" t="n"/>
      <c r="U23" s="73" t="n"/>
      <c r="V23" s="73" t="n"/>
      <c r="W23" s="73" t="n"/>
      <c r="X23" s="73" t="n"/>
      <c r="Y23" s="128" t="n"/>
      <c r="Z23" s="73" t="n"/>
      <c r="AA23" s="73" t="n"/>
      <c r="AB23" s="73" t="n"/>
      <c r="AC23" s="73" t="n"/>
      <c r="AD23" s="128" t="n"/>
      <c r="AE23" s="73" t="n"/>
      <c r="AF23" s="73" t="n"/>
      <c r="AG23" s="73" t="n"/>
      <c r="AH23" s="73" t="n"/>
      <c r="AI23" s="128" t="n"/>
      <c r="AJ23" s="30" t="n"/>
    </row>
    <row r="24">
      <c r="A24" s="30" t="n"/>
      <c r="B24" s="128" t="n"/>
      <c r="C24" s="52" t="n"/>
      <c r="D24" s="128" t="n"/>
      <c r="E24" s="73" t="n"/>
      <c r="F24" s="73" t="n"/>
      <c r="G24" s="73" t="n"/>
      <c r="H24" s="73" t="n"/>
      <c r="I24" s="73" t="n"/>
      <c r="J24" s="73" t="n"/>
      <c r="K24" s="73" t="n"/>
      <c r="L24" s="73" t="n"/>
      <c r="M24" s="73" t="n"/>
      <c r="N24" s="73" t="n"/>
      <c r="O24" s="128" t="n"/>
      <c r="P24" s="73" t="n"/>
      <c r="Q24" s="73" t="n"/>
      <c r="R24" s="73" t="n"/>
      <c r="S24" s="73" t="n"/>
      <c r="T24" s="128" t="n"/>
      <c r="U24" s="73" t="n"/>
      <c r="V24" s="73" t="n"/>
      <c r="W24" s="73" t="n"/>
      <c r="X24" s="73" t="n"/>
      <c r="Y24" s="128" t="n"/>
      <c r="Z24" s="73" t="n"/>
      <c r="AA24" s="73" t="n"/>
      <c r="AB24" s="73" t="n"/>
      <c r="AC24" s="73" t="n"/>
      <c r="AD24" s="128" t="n"/>
      <c r="AE24" s="73" t="n"/>
      <c r="AF24" s="73" t="n"/>
      <c r="AG24" s="73" t="n"/>
      <c r="AH24" s="73" t="n"/>
      <c r="AI24" s="128" t="n"/>
      <c r="AJ24" s="30" t="n"/>
    </row>
    <row r="25">
      <c r="A25" s="30" t="n"/>
      <c r="B25" s="128" t="n"/>
      <c r="C25" s="52" t="n"/>
      <c r="D25" s="128" t="n"/>
      <c r="E25" s="73" t="n"/>
      <c r="F25" s="73" t="n"/>
      <c r="G25" s="73" t="n"/>
      <c r="H25" s="73" t="n"/>
      <c r="I25" s="73" t="n"/>
      <c r="J25" s="73" t="n"/>
      <c r="K25" s="73" t="n"/>
      <c r="L25" s="73" t="n"/>
      <c r="M25" s="73" t="n"/>
      <c r="N25" s="73" t="n"/>
      <c r="O25" s="128" t="n"/>
      <c r="P25" s="73" t="n"/>
      <c r="Q25" s="73" t="n"/>
      <c r="R25" s="73" t="n"/>
      <c r="S25" s="73" t="n"/>
      <c r="T25" s="128" t="n"/>
      <c r="U25" s="73" t="n"/>
      <c r="V25" s="73" t="n"/>
      <c r="W25" s="73" t="n"/>
      <c r="X25" s="73" t="n"/>
      <c r="Y25" s="128" t="n"/>
      <c r="Z25" s="73" t="n"/>
      <c r="AA25" s="73" t="n"/>
      <c r="AB25" s="73" t="n"/>
      <c r="AC25" s="73" t="n"/>
      <c r="AD25" s="128" t="n"/>
      <c r="AE25" s="73" t="n"/>
      <c r="AF25" s="73" t="n"/>
      <c r="AG25" s="73" t="n"/>
      <c r="AH25" s="73" t="n"/>
      <c r="AI25" s="128" t="n"/>
      <c r="AJ25" s="30" t="n"/>
    </row>
    <row r="26">
      <c r="A26" s="30" t="n"/>
      <c r="B26" s="128" t="n"/>
      <c r="C26" s="52" t="n"/>
      <c r="D26" s="128" t="n"/>
      <c r="E26" s="73" t="n"/>
      <c r="F26" s="73" t="n"/>
      <c r="G26" s="73" t="n"/>
      <c r="H26" s="73" t="n"/>
      <c r="I26" s="73" t="n"/>
      <c r="J26" s="73" t="n"/>
      <c r="K26" s="73" t="n"/>
      <c r="L26" s="73" t="n"/>
      <c r="M26" s="73" t="n"/>
      <c r="N26" s="73" t="n"/>
      <c r="O26" s="128" t="n"/>
      <c r="P26" s="73" t="n"/>
      <c r="Q26" s="73" t="n"/>
      <c r="R26" s="73" t="n"/>
      <c r="S26" s="73" t="n"/>
      <c r="T26" s="128" t="n"/>
      <c r="U26" s="73" t="n"/>
      <c r="V26" s="73" t="n"/>
      <c r="W26" s="73" t="n"/>
      <c r="X26" s="73" t="n"/>
      <c r="Y26" s="128" t="n"/>
      <c r="Z26" s="73" t="n"/>
      <c r="AA26" s="73" t="n"/>
      <c r="AB26" s="73" t="n"/>
      <c r="AC26" s="73" t="n"/>
      <c r="AD26" s="128" t="n"/>
      <c r="AE26" s="73" t="n"/>
      <c r="AF26" s="73" t="n"/>
      <c r="AG26" s="73" t="n"/>
      <c r="AH26" s="73" t="n"/>
      <c r="AI26" s="128" t="n"/>
      <c r="AJ26" s="30" t="n"/>
    </row>
    <row r="27">
      <c r="A27" s="30" t="n"/>
      <c r="B27" s="128" t="n"/>
      <c r="C27" s="52" t="n"/>
      <c r="D27" s="128" t="n"/>
      <c r="E27" s="73" t="n"/>
      <c r="F27" s="73" t="n"/>
      <c r="G27" s="73" t="n"/>
      <c r="H27" s="73" t="n"/>
      <c r="I27" s="73" t="n"/>
      <c r="J27" s="73" t="n"/>
      <c r="K27" s="73" t="n"/>
      <c r="L27" s="73" t="n"/>
      <c r="M27" s="73" t="n"/>
      <c r="N27" s="73" t="n"/>
      <c r="O27" s="128" t="n"/>
      <c r="P27" s="73" t="n"/>
      <c r="Q27" s="73" t="n"/>
      <c r="R27" s="73" t="n"/>
      <c r="S27" s="73" t="n"/>
      <c r="T27" s="128" t="n"/>
      <c r="U27" s="73" t="n"/>
      <c r="V27" s="73" t="n"/>
      <c r="W27" s="73" t="n"/>
      <c r="X27" s="73" t="n"/>
      <c r="Y27" s="128" t="n"/>
      <c r="Z27" s="73" t="n"/>
      <c r="AA27" s="73" t="n"/>
      <c r="AB27" s="73" t="n"/>
      <c r="AC27" s="73" t="n"/>
      <c r="AD27" s="128" t="n"/>
      <c r="AE27" s="73" t="n"/>
      <c r="AF27" s="73" t="n"/>
      <c r="AG27" s="73" t="n"/>
      <c r="AH27" s="73" t="n"/>
      <c r="AI27" s="128" t="n"/>
      <c r="AJ27" s="30" t="n"/>
    </row>
    <row r="28">
      <c r="A28" s="30" t="n"/>
      <c r="B28" s="128" t="n"/>
      <c r="C28" s="52" t="n"/>
      <c r="D28" s="128" t="n"/>
      <c r="E28" s="73" t="n"/>
      <c r="F28" s="73" t="n"/>
      <c r="G28" s="73" t="n"/>
      <c r="H28" s="73" t="n"/>
      <c r="I28" s="73" t="n"/>
      <c r="J28" s="73" t="n"/>
      <c r="K28" s="73" t="n"/>
      <c r="L28" s="73" t="n"/>
      <c r="M28" s="73" t="n"/>
      <c r="N28" s="73" t="n"/>
      <c r="O28" s="128" t="n"/>
      <c r="P28" s="73" t="n"/>
      <c r="Q28" s="73" t="n"/>
      <c r="R28" s="73" t="n"/>
      <c r="S28" s="73" t="n"/>
      <c r="T28" s="128" t="n"/>
      <c r="U28" s="73" t="n"/>
      <c r="V28" s="73" t="n"/>
      <c r="W28" s="73" t="n"/>
      <c r="X28" s="73" t="n"/>
      <c r="Y28" s="128" t="n"/>
      <c r="Z28" s="73" t="n"/>
      <c r="AA28" s="73" t="n"/>
      <c r="AB28" s="73" t="n"/>
      <c r="AC28" s="73" t="n"/>
      <c r="AD28" s="128" t="n"/>
      <c r="AE28" s="73" t="n"/>
      <c r="AF28" s="73" t="n"/>
      <c r="AG28" s="73" t="n"/>
      <c r="AH28" s="73" t="n"/>
      <c r="AI28" s="128" t="n"/>
      <c r="AJ28" s="30" t="n"/>
    </row>
    <row r="29">
      <c r="A29" s="30" t="n"/>
      <c r="B29" s="128" t="n"/>
      <c r="C29" s="52" t="n"/>
      <c r="D29" s="128" t="n"/>
      <c r="E29" s="73" t="n"/>
      <c r="F29" s="73" t="n"/>
      <c r="G29" s="73" t="n"/>
      <c r="H29" s="73" t="n"/>
      <c r="I29" s="73" t="n"/>
      <c r="J29" s="73" t="n"/>
      <c r="K29" s="73" t="n"/>
      <c r="L29" s="73" t="n"/>
      <c r="M29" s="73" t="n"/>
      <c r="N29" s="73" t="n"/>
      <c r="O29" s="128" t="n"/>
      <c r="P29" s="73" t="n"/>
      <c r="Q29" s="73" t="n"/>
      <c r="R29" s="73" t="n"/>
      <c r="S29" s="73" t="n"/>
      <c r="T29" s="128" t="n"/>
      <c r="U29" s="73" t="n"/>
      <c r="V29" s="73" t="n"/>
      <c r="W29" s="73" t="n"/>
      <c r="X29" s="73" t="n"/>
      <c r="Y29" s="128" t="n"/>
      <c r="Z29" s="73" t="n"/>
      <c r="AA29" s="73" t="n"/>
      <c r="AB29" s="73" t="n"/>
      <c r="AC29" s="73" t="n"/>
      <c r="AD29" s="128" t="n"/>
      <c r="AE29" s="73" t="n"/>
      <c r="AF29" s="73" t="n"/>
      <c r="AG29" s="73" t="n"/>
      <c r="AH29" s="73" t="n"/>
      <c r="AI29" s="128" t="n"/>
      <c r="AJ29" s="30" t="n"/>
    </row>
    <row r="30">
      <c r="A30" s="30" t="n"/>
      <c r="B30" s="128" t="n"/>
      <c r="C30" s="52" t="n"/>
      <c r="D30" s="128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128" t="n"/>
      <c r="P30" s="73" t="n"/>
      <c r="Q30" s="73" t="n"/>
      <c r="R30" s="73" t="n"/>
      <c r="S30" s="73" t="n"/>
      <c r="T30" s="128" t="n"/>
      <c r="U30" s="73" t="n"/>
      <c r="V30" s="73" t="n"/>
      <c r="W30" s="73" t="n"/>
      <c r="X30" s="73" t="n"/>
      <c r="Y30" s="128" t="n"/>
      <c r="Z30" s="73" t="n"/>
      <c r="AA30" s="73" t="n"/>
      <c r="AB30" s="73" t="n"/>
      <c r="AC30" s="73" t="n"/>
      <c r="AD30" s="128" t="n"/>
      <c r="AE30" s="73" t="n"/>
      <c r="AF30" s="73" t="n"/>
      <c r="AG30" s="73" t="n"/>
      <c r="AH30" s="73" t="n"/>
      <c r="AI30" s="128" t="n"/>
      <c r="AJ30" s="30" t="n"/>
    </row>
    <row r="31">
      <c r="A31" s="30" t="n"/>
      <c r="B31" s="128" t="n"/>
      <c r="C31" s="52" t="n"/>
      <c r="D31" s="128" t="n"/>
      <c r="E31" s="73" t="n"/>
      <c r="F31" s="73" t="n"/>
      <c r="G31" s="73" t="n"/>
      <c r="H31" s="73" t="n"/>
      <c r="I31" s="73" t="n"/>
      <c r="J31" s="73" t="n"/>
      <c r="K31" s="73" t="n"/>
      <c r="L31" s="73" t="n"/>
      <c r="M31" s="73" t="n"/>
      <c r="N31" s="73" t="n"/>
      <c r="O31" s="128" t="n"/>
      <c r="P31" s="73" t="n"/>
      <c r="Q31" s="73" t="n"/>
      <c r="R31" s="73" t="n"/>
      <c r="S31" s="73" t="n"/>
      <c r="T31" s="128" t="n"/>
      <c r="U31" s="73" t="n"/>
      <c r="V31" s="73" t="n"/>
      <c r="W31" s="73" t="n"/>
      <c r="X31" s="73" t="n"/>
      <c r="Y31" s="128" t="n"/>
      <c r="Z31" s="73" t="n"/>
      <c r="AA31" s="73" t="n"/>
      <c r="AB31" s="73" t="n"/>
      <c r="AC31" s="73" t="n"/>
      <c r="AD31" s="128" t="n"/>
      <c r="AE31" s="73" t="n"/>
      <c r="AF31" s="73" t="n"/>
      <c r="AG31" s="73" t="n"/>
      <c r="AH31" s="73" t="n"/>
      <c r="AI31" s="128" t="n"/>
      <c r="AJ31" s="30" t="n"/>
    </row>
    <row r="32">
      <c r="A32" s="30" t="n"/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128" t="n"/>
      <c r="AA32" s="128" t="n"/>
      <c r="AB32" s="128" t="n"/>
      <c r="AC32" s="128" t="n"/>
      <c r="AD32" s="128" t="n"/>
      <c r="AE32" s="128" t="n"/>
      <c r="AF32" s="128" t="n"/>
      <c r="AG32" s="128" t="n"/>
      <c r="AH32" s="128" t="n"/>
      <c r="AI32" s="128" t="n"/>
      <c r="AJ32" s="30" t="n"/>
    </row>
    <row r="33">
      <c r="A33" s="30" t="n"/>
      <c r="B33" s="128" t="n"/>
      <c r="C33" s="99" t="inlineStr">
        <is>
          <t>VEC present</t>
        </is>
      </c>
      <c r="D33" s="128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4" t="n"/>
      <c r="O33" s="128" t="n"/>
      <c r="P33" s="77">
        <f>MAX(P13:P32)</f>
        <v/>
      </c>
      <c r="Q33" s="77">
        <f>MAX(Q13:Q32)</f>
        <v/>
      </c>
      <c r="R33" s="77">
        <f>MAX(R13:R32)</f>
        <v/>
      </c>
      <c r="S33" s="77">
        <f>MAX(S13:S32)</f>
        <v/>
      </c>
      <c r="T33" s="128" t="n"/>
      <c r="U33" s="77">
        <f>MAX(U13:U32)</f>
        <v/>
      </c>
      <c r="V33" s="77">
        <f>MAX(V13:V32)</f>
        <v/>
      </c>
      <c r="W33" s="77">
        <f>MAX(W13:W32)</f>
        <v/>
      </c>
      <c r="X33" s="77">
        <f>MAX(X13:X32)</f>
        <v/>
      </c>
      <c r="Y33" s="128" t="n"/>
      <c r="Z33" s="77">
        <f>MAX(Z13:Z32)</f>
        <v/>
      </c>
      <c r="AA33" s="77">
        <f>MAX(AA13:AA32)</f>
        <v/>
      </c>
      <c r="AB33" s="77">
        <f>MAX(AB13:AB32)</f>
        <v/>
      </c>
      <c r="AC33" s="77">
        <f>MAX(AC13:AC32)</f>
        <v/>
      </c>
      <c r="AD33" s="128" t="n"/>
      <c r="AE33" s="77">
        <f>MAX(AE13:AE32)</f>
        <v/>
      </c>
      <c r="AF33" s="77">
        <f>MAX(AF13:AF32)</f>
        <v/>
      </c>
      <c r="AG33" s="77">
        <f>MAX(AG13:AG32)</f>
        <v/>
      </c>
      <c r="AH33" s="77">
        <f>MAX(AH13:AH32)</f>
        <v/>
      </c>
      <c r="AI33" s="128" t="n"/>
      <c r="AJ33" s="30" t="n"/>
    </row>
    <row r="34">
      <c r="A34" s="30" t="n"/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128" t="n"/>
      <c r="AH34" s="128" t="n"/>
      <c r="AI34" s="128" t="n"/>
      <c r="AJ34" s="30" t="n"/>
    </row>
    <row r="35" customFormat="1" s="16">
      <c r="A35" s="15" t="n"/>
      <c r="B35" s="63" t="n"/>
      <c r="C35" s="64" t="inlineStr">
        <is>
          <t>Box</t>
        </is>
      </c>
      <c r="D35" s="65" t="inlineStr">
        <is>
          <t>1-5</t>
        </is>
      </c>
      <c r="E35" s="64" t="inlineStr">
        <is>
          <t>Persistence</t>
        </is>
      </c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7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8" t="n"/>
      <c r="AJ35" s="15" t="n"/>
    </row>
    <row r="36">
      <c r="A36" s="30" t="n"/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128" t="n"/>
      <c r="AH36" s="128" t="n"/>
      <c r="AI36" s="128" t="n"/>
      <c r="AJ36" s="30" t="n"/>
    </row>
    <row r="37" ht="30" customFormat="1" customHeight="1" s="16">
      <c r="A37" s="15" t="n"/>
      <c r="B37" s="63" t="n"/>
      <c r="C37" s="132" t="inlineStr">
        <is>
          <t>Insert or select default from list</t>
        </is>
      </c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30" t="inlineStr">
        <is>
          <t>Select 1 if present in the spatial compartment 'shoreline' and 0 if not</t>
        </is>
      </c>
      <c r="Q37" s="128" t="n"/>
      <c r="R37" s="128" t="n"/>
      <c r="S37" s="128" t="n"/>
      <c r="T37" s="128" t="n"/>
      <c r="U37" s="130" t="inlineStr">
        <is>
          <t>Select 1 if present in the spatial compartment 'shoreline' and 0 if not</t>
        </is>
      </c>
      <c r="V37" s="128" t="n"/>
      <c r="W37" s="128" t="n"/>
      <c r="X37" s="128" t="n"/>
      <c r="Y37" s="128" t="n"/>
      <c r="Z37" s="130" t="inlineStr">
        <is>
          <t>Select 1 if present in the spatial compartment 'shoreline' and 0 if not</t>
        </is>
      </c>
      <c r="AA37" s="128" t="n"/>
      <c r="AB37" s="128" t="n"/>
      <c r="AC37" s="128" t="n"/>
      <c r="AD37" s="63" t="n"/>
      <c r="AE37" s="130" t="inlineStr">
        <is>
          <t>Select 1 if present in the spatial compartment 'shoreline' and 0 if not</t>
        </is>
      </c>
      <c r="AF37" s="128" t="n"/>
      <c r="AG37" s="128" t="n"/>
      <c r="AH37" s="128" t="n"/>
      <c r="AI37" s="63" t="n"/>
      <c r="AJ37" s="15" t="n"/>
    </row>
    <row r="38">
      <c r="A38" s="30" t="n"/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128" t="n"/>
      <c r="AH38" s="128" t="n"/>
      <c r="AI38" s="128" t="n"/>
      <c r="AJ38" s="30" t="n"/>
    </row>
    <row r="39">
      <c r="A39" s="30" t="n"/>
      <c r="B39" s="128" t="n"/>
      <c r="C39" s="128" t="inlineStr">
        <is>
          <t>Retaining capacity high</t>
        </is>
      </c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7" t="inlineStr">
        <is>
          <t xml:space="preserve"> Season 1</t>
        </is>
      </c>
      <c r="Q39" s="128" t="n"/>
      <c r="R39" s="128" t="n"/>
      <c r="S39" s="128" t="n"/>
      <c r="T39" s="128" t="n"/>
      <c r="U39" s="129" t="inlineStr">
        <is>
          <t>Season 2</t>
        </is>
      </c>
      <c r="V39" s="128" t="n"/>
      <c r="W39" s="128" t="n"/>
      <c r="X39" s="128" t="n"/>
      <c r="Y39" s="128" t="n"/>
      <c r="Z39" s="129" t="inlineStr">
        <is>
          <t>Season 3</t>
        </is>
      </c>
      <c r="AA39" s="128" t="n"/>
      <c r="AB39" s="128" t="n"/>
      <c r="AC39" s="128" t="n"/>
      <c r="AD39" s="128" t="n"/>
      <c r="AE39" s="129" t="inlineStr">
        <is>
          <t>Season 4</t>
        </is>
      </c>
      <c r="AF39" s="128" t="n"/>
      <c r="AG39" s="128" t="n"/>
      <c r="AH39" s="128" t="n"/>
      <c r="AI39" s="128" t="n"/>
      <c r="AJ39" s="30" t="n"/>
    </row>
    <row r="40">
      <c r="A40" s="30" t="n"/>
      <c r="B40" s="128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inlineStr">
        <is>
          <t>Shoreline</t>
        </is>
      </c>
      <c r="T40" s="128" t="n"/>
      <c r="U40" s="129" t="n"/>
      <c r="V40" s="129" t="n"/>
      <c r="W40" s="129" t="n"/>
      <c r="X40" s="128" t="inlineStr">
        <is>
          <t>Shoreline</t>
        </is>
      </c>
      <c r="Y40" s="128" t="n"/>
      <c r="Z40" s="129" t="n"/>
      <c r="AA40" s="129" t="n"/>
      <c r="AB40" s="129" t="n"/>
      <c r="AC40" s="128" t="inlineStr">
        <is>
          <t>Shoreline</t>
        </is>
      </c>
      <c r="AD40" s="128" t="n"/>
      <c r="AE40" s="129" t="n"/>
      <c r="AF40" s="129" t="n"/>
      <c r="AG40" s="129" t="n"/>
      <c r="AH40" s="128" t="inlineStr">
        <is>
          <t>Shoreline</t>
        </is>
      </c>
      <c r="AI40" s="128" t="n"/>
      <c r="AJ40" s="30" t="n"/>
    </row>
    <row r="41">
      <c r="A41" s="30" t="n"/>
      <c r="B41" s="128" t="n"/>
      <c r="C41" s="52" t="n"/>
      <c r="D41" s="128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71" t="n"/>
      <c r="Q41" s="72" t="n"/>
      <c r="R41" s="72" t="n"/>
      <c r="S41" s="73" t="n">
        <v>1</v>
      </c>
      <c r="T41" s="128" t="n"/>
      <c r="U41" s="71" t="n"/>
      <c r="V41" s="72" t="n"/>
      <c r="W41" s="72" t="n"/>
      <c r="X41" s="73" t="n"/>
      <c r="Y41" s="128" t="n"/>
      <c r="Z41" s="71" t="n"/>
      <c r="AA41" s="72" t="n"/>
      <c r="AB41" s="128" t="n"/>
      <c r="AC41" s="73" t="n"/>
      <c r="AD41" s="128" t="n"/>
      <c r="AE41" s="71" t="n"/>
      <c r="AF41" s="72" t="n"/>
      <c r="AG41" s="128" t="n"/>
      <c r="AH41" s="73" t="n"/>
      <c r="AI41" s="128" t="n"/>
      <c r="AJ41" s="30" t="n"/>
    </row>
    <row r="42">
      <c r="A42" s="30" t="n"/>
      <c r="B42" s="128" t="n"/>
      <c r="C42" s="52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71" t="n"/>
      <c r="Q42" s="72" t="n"/>
      <c r="R42" s="72" t="n"/>
      <c r="S42" s="73" t="n"/>
      <c r="T42" s="128" t="n"/>
      <c r="U42" s="71" t="n"/>
      <c r="V42" s="72" t="n"/>
      <c r="W42" s="72" t="n"/>
      <c r="X42" s="73" t="n"/>
      <c r="Y42" s="128" t="n"/>
      <c r="Z42" s="71" t="n"/>
      <c r="AA42" s="72" t="n"/>
      <c r="AB42" s="128" t="n"/>
      <c r="AC42" s="73" t="n"/>
      <c r="AD42" s="128" t="n"/>
      <c r="AE42" s="71" t="n"/>
      <c r="AF42" s="72" t="n"/>
      <c r="AG42" s="128" t="n"/>
      <c r="AH42" s="73" t="n"/>
      <c r="AI42" s="128" t="n"/>
      <c r="AJ42" s="30" t="n"/>
    </row>
    <row r="43">
      <c r="A43" s="30" t="n"/>
      <c r="B43" s="128" t="n"/>
      <c r="C43" s="52" t="n"/>
      <c r="D43" s="128" t="n"/>
      <c r="E43" s="128" t="n"/>
      <c r="F43" s="128" t="n"/>
      <c r="G43" s="128" t="n"/>
      <c r="H43" s="128" t="n"/>
      <c r="I43" s="128" t="n"/>
      <c r="J43" s="128" t="n"/>
      <c r="K43" s="128" t="n"/>
      <c r="L43" s="128" t="n"/>
      <c r="M43" s="128" t="n"/>
      <c r="N43" s="128" t="n"/>
      <c r="O43" s="128" t="n"/>
      <c r="P43" s="71" t="n"/>
      <c r="Q43" s="72" t="n"/>
      <c r="R43" s="72" t="n"/>
      <c r="S43" s="73" t="n"/>
      <c r="T43" s="128" t="n"/>
      <c r="U43" s="71" t="n"/>
      <c r="V43" s="72" t="n"/>
      <c r="W43" s="72" t="n"/>
      <c r="X43" s="73" t="n"/>
      <c r="Y43" s="128" t="n"/>
      <c r="Z43" s="71" t="n"/>
      <c r="AA43" s="72" t="n"/>
      <c r="AB43" s="128" t="n"/>
      <c r="AC43" s="73" t="n"/>
      <c r="AD43" s="128" t="n"/>
      <c r="AE43" s="71" t="n"/>
      <c r="AF43" s="72" t="n"/>
      <c r="AG43" s="128" t="n"/>
      <c r="AH43" s="73" t="n"/>
      <c r="AI43" s="128" t="n"/>
      <c r="AJ43" s="30" t="n"/>
    </row>
    <row r="44">
      <c r="A44" s="30" t="n"/>
      <c r="B44" s="128" t="n"/>
      <c r="C44" s="52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  <c r="P44" s="71" t="n"/>
      <c r="Q44" s="72" t="n"/>
      <c r="R44" s="72" t="n"/>
      <c r="S44" s="73" t="n"/>
      <c r="T44" s="128" t="n"/>
      <c r="U44" s="71" t="n"/>
      <c r="V44" s="72" t="n"/>
      <c r="W44" s="72" t="n"/>
      <c r="X44" s="73" t="n"/>
      <c r="Y44" s="128" t="n"/>
      <c r="Z44" s="71" t="n"/>
      <c r="AA44" s="72" t="n"/>
      <c r="AB44" s="128" t="n"/>
      <c r="AC44" s="73" t="n"/>
      <c r="AD44" s="128" t="n"/>
      <c r="AE44" s="71" t="n"/>
      <c r="AF44" s="72" t="n"/>
      <c r="AG44" s="128" t="n"/>
      <c r="AH44" s="73" t="n"/>
      <c r="AI44" s="128" t="n"/>
      <c r="AJ44" s="30" t="n"/>
    </row>
    <row r="45">
      <c r="A45" s="30" t="n"/>
      <c r="B45" s="128" t="n"/>
      <c r="C45" s="52" t="n"/>
      <c r="D45" s="128" t="n"/>
      <c r="E45" s="128" t="n"/>
      <c r="F45" s="128" t="n"/>
      <c r="G45" s="128" t="n"/>
      <c r="H45" s="128" t="n"/>
      <c r="I45" s="128" t="n"/>
      <c r="J45" s="128" t="n"/>
      <c r="K45" s="128" t="n"/>
      <c r="L45" s="128" t="n"/>
      <c r="M45" s="128" t="n"/>
      <c r="N45" s="128" t="n"/>
      <c r="O45" s="128" t="n"/>
      <c r="P45" s="71" t="n"/>
      <c r="Q45" s="72" t="n"/>
      <c r="R45" s="72" t="n"/>
      <c r="S45" s="73" t="n"/>
      <c r="T45" s="128" t="n"/>
      <c r="U45" s="71" t="n"/>
      <c r="V45" s="72" t="n"/>
      <c r="W45" s="72" t="n"/>
      <c r="X45" s="73" t="n"/>
      <c r="Y45" s="128" t="n"/>
      <c r="Z45" s="71" t="n"/>
      <c r="AA45" s="72" t="n"/>
      <c r="AB45" s="128" t="n"/>
      <c r="AC45" s="73" t="n"/>
      <c r="AD45" s="128" t="n"/>
      <c r="AE45" s="71" t="n"/>
      <c r="AF45" s="72" t="n"/>
      <c r="AG45" s="128" t="n"/>
      <c r="AH45" s="73" t="n"/>
      <c r="AI45" s="128" t="n"/>
      <c r="AJ45" s="30" t="n"/>
    </row>
    <row r="46">
      <c r="A46" s="30" t="n"/>
      <c r="B46" s="128" t="n"/>
      <c r="C46" s="52" t="n"/>
      <c r="D46" s="128" t="n"/>
      <c r="E46" s="128" t="n"/>
      <c r="F46" s="128" t="n"/>
      <c r="G46" s="128" t="n"/>
      <c r="H46" s="128" t="n"/>
      <c r="I46" s="128" t="n"/>
      <c r="J46" s="128" t="n"/>
      <c r="K46" s="128" t="n"/>
      <c r="L46" s="128" t="n"/>
      <c r="M46" s="128" t="n"/>
      <c r="N46" s="128" t="n"/>
      <c r="O46" s="128" t="n"/>
      <c r="P46" s="71" t="n"/>
      <c r="Q46" s="72" t="n"/>
      <c r="R46" s="72" t="n"/>
      <c r="S46" s="73" t="n"/>
      <c r="T46" s="128" t="n"/>
      <c r="U46" s="71" t="n"/>
      <c r="V46" s="72" t="n"/>
      <c r="W46" s="72" t="n"/>
      <c r="X46" s="73" t="n"/>
      <c r="Y46" s="128" t="n"/>
      <c r="Z46" s="71" t="n"/>
      <c r="AA46" s="72" t="n"/>
      <c r="AB46" s="128" t="n"/>
      <c r="AC46" s="73" t="n"/>
      <c r="AD46" s="128" t="n"/>
      <c r="AE46" s="71" t="n"/>
      <c r="AF46" s="72" t="n"/>
      <c r="AG46" s="128" t="n"/>
      <c r="AH46" s="73" t="n"/>
      <c r="AI46" s="128" t="n"/>
      <c r="AJ46" s="30" t="n"/>
    </row>
    <row r="47">
      <c r="A47" s="30" t="n"/>
      <c r="B47" s="128" t="n"/>
      <c r="C47" s="128" t="n"/>
      <c r="D47" s="128" t="n"/>
      <c r="E47" s="128" t="n"/>
      <c r="F47" s="75" t="n"/>
      <c r="G47" s="75" t="n"/>
      <c r="H47" s="75" t="n"/>
      <c r="I47" s="75" t="n"/>
      <c r="J47" s="75" t="n"/>
      <c r="K47" s="128" t="n"/>
      <c r="L47" s="128" t="n"/>
      <c r="M47" s="128" t="n"/>
      <c r="N47" s="128" t="n"/>
      <c r="O47" s="128" t="n"/>
      <c r="P47" s="128" t="n"/>
      <c r="Q47" s="128" t="n"/>
      <c r="R47" s="128" t="n"/>
      <c r="S47" s="128" t="n"/>
      <c r="T47" s="128" t="n"/>
      <c r="U47" s="128" t="n"/>
      <c r="V47" s="128" t="n"/>
      <c r="W47" s="128" t="n"/>
      <c r="X47" s="128" t="n"/>
      <c r="Y47" s="128" t="n"/>
      <c r="Z47" s="128" t="n"/>
      <c r="AA47" s="128" t="n"/>
      <c r="AB47" s="128" t="n"/>
      <c r="AC47" s="128" t="n"/>
      <c r="AD47" s="128" t="n"/>
      <c r="AE47" s="128" t="n"/>
      <c r="AF47" s="128" t="n"/>
      <c r="AG47" s="128" t="n"/>
      <c r="AH47" s="128" t="n"/>
      <c r="AI47" s="128" t="n"/>
      <c r="AJ47" s="30" t="n"/>
    </row>
    <row r="48" ht="30" customHeight="1" s="126">
      <c r="A48" s="30" t="n"/>
      <c r="B48" s="128" t="n"/>
      <c r="C48" s="128" t="n"/>
      <c r="D48" s="128" t="n"/>
      <c r="E48" s="128" t="n"/>
      <c r="F48" s="128" t="n"/>
      <c r="G48" s="128" t="n"/>
      <c r="H48" s="128" t="n"/>
      <c r="I48" s="128" t="n"/>
      <c r="J48" s="128" t="n"/>
      <c r="K48" s="128" t="n"/>
      <c r="L48" s="128" t="n"/>
      <c r="M48" s="128" t="n"/>
      <c r="N48" s="128" t="n"/>
      <c r="O48" s="128" t="n"/>
      <c r="P48" s="76" t="inlineStr">
        <is>
          <t>Sea surface</t>
        </is>
      </c>
      <c r="Q48" s="76" t="inlineStr">
        <is>
          <t>Seawater</t>
        </is>
      </c>
      <c r="R48" s="76" t="inlineStr">
        <is>
          <t>Seabed</t>
        </is>
      </c>
      <c r="S48" s="76" t="inlineStr">
        <is>
          <t>Shoreline</t>
        </is>
      </c>
      <c r="T48" s="128" t="n"/>
      <c r="U48" s="76" t="inlineStr">
        <is>
          <t>Sea surface</t>
        </is>
      </c>
      <c r="V48" s="76" t="inlineStr">
        <is>
          <t>Seawater</t>
        </is>
      </c>
      <c r="W48" s="76" t="inlineStr">
        <is>
          <t>Seabed</t>
        </is>
      </c>
      <c r="X48" s="76" t="inlineStr">
        <is>
          <t>Shoreline</t>
        </is>
      </c>
      <c r="Y48" s="128" t="n"/>
      <c r="Z48" s="76" t="inlineStr">
        <is>
          <t>Sea surface</t>
        </is>
      </c>
      <c r="AA48" s="76" t="inlineStr">
        <is>
          <t>Seawater</t>
        </is>
      </c>
      <c r="AB48" s="76" t="inlineStr">
        <is>
          <t>Seabed</t>
        </is>
      </c>
      <c r="AC48" s="76" t="inlineStr">
        <is>
          <t>Shoreline</t>
        </is>
      </c>
      <c r="AD48" s="128" t="n"/>
      <c r="AE48" s="76" t="inlineStr">
        <is>
          <t>Sea surface</t>
        </is>
      </c>
      <c r="AF48" s="76" t="inlineStr">
        <is>
          <t>Seawater</t>
        </is>
      </c>
      <c r="AG48" s="76" t="inlineStr">
        <is>
          <t>Seabed</t>
        </is>
      </c>
      <c r="AH48" s="76" t="inlineStr">
        <is>
          <t>Shoreline</t>
        </is>
      </c>
      <c r="AI48" s="128" t="n"/>
      <c r="AJ48" s="30" t="n"/>
    </row>
    <row r="49">
      <c r="A49" s="30" t="n"/>
      <c r="B49" s="128" t="n"/>
      <c r="C49" s="99" t="inlineStr">
        <is>
          <t>Output (persistence)</t>
        </is>
      </c>
      <c r="D49" s="128" t="n"/>
      <c r="E49" s="128" t="n"/>
      <c r="F49" s="128" t="n"/>
      <c r="G49" s="128" t="n"/>
      <c r="H49" s="128" t="n"/>
      <c r="I49" s="128" t="n"/>
      <c r="J49" s="128" t="n"/>
      <c r="K49" s="128" t="n"/>
      <c r="L49" s="128" t="n"/>
      <c r="M49" s="128" t="n"/>
      <c r="N49" s="128" t="n"/>
      <c r="O49" s="128" t="n"/>
      <c r="P49" s="128" t="n"/>
      <c r="Q49" s="128" t="n"/>
      <c r="R49" s="128" t="n"/>
      <c r="S49" s="98">
        <f>MAX(S41:S46)</f>
        <v/>
      </c>
      <c r="T49" s="128" t="n"/>
      <c r="U49" s="128" t="n"/>
      <c r="V49" s="128" t="n"/>
      <c r="W49" s="128" t="n"/>
      <c r="X49" s="98">
        <f>MAX(X41:X46)</f>
        <v/>
      </c>
      <c r="Y49" s="128" t="n"/>
      <c r="Z49" s="128" t="n"/>
      <c r="AA49" s="128" t="n"/>
      <c r="AB49" s="128" t="n"/>
      <c r="AC49" s="98">
        <f>MAX(AC41:AC46)</f>
        <v/>
      </c>
      <c r="AD49" s="128" t="n"/>
      <c r="AE49" s="128" t="n"/>
      <c r="AF49" s="128" t="n"/>
      <c r="AG49" s="128" t="n"/>
      <c r="AH49" s="98">
        <f>MAX(AH41:AH46)</f>
        <v/>
      </c>
      <c r="AI49" s="128" t="n"/>
      <c r="AJ49" s="30" t="n"/>
    </row>
    <row r="50">
      <c r="A50" s="30" t="n"/>
      <c r="B50" s="128" t="n"/>
      <c r="C50" s="128" t="n"/>
      <c r="D50" s="128" t="n"/>
      <c r="E50" s="128" t="n"/>
      <c r="F50" s="128" t="n"/>
      <c r="G50" s="128" t="n"/>
      <c r="H50" s="128" t="n"/>
      <c r="I50" s="128" t="n"/>
      <c r="J50" s="128" t="n"/>
      <c r="K50" s="128" t="n"/>
      <c r="L50" s="128" t="n"/>
      <c r="M50" s="128" t="n"/>
      <c r="N50" s="128" t="n"/>
      <c r="O50" s="128" t="n"/>
      <c r="P50" s="128" t="n"/>
      <c r="Q50" s="128" t="n"/>
      <c r="R50" s="128" t="n"/>
      <c r="S50" s="128" t="n"/>
      <c r="T50" s="128" t="n"/>
      <c r="U50" s="128" t="n"/>
      <c r="V50" s="128" t="n"/>
      <c r="W50" s="128" t="n"/>
      <c r="X50" s="128" t="n"/>
      <c r="Y50" s="128" t="n"/>
      <c r="Z50" s="128" t="n"/>
      <c r="AA50" s="128" t="n"/>
      <c r="AB50" s="128" t="n"/>
      <c r="AC50" s="128" t="n"/>
      <c r="AD50" s="128" t="n"/>
      <c r="AE50" s="128" t="n"/>
      <c r="AF50" s="128" t="n"/>
      <c r="AG50" s="128" t="n"/>
      <c r="AH50" s="128" t="n"/>
      <c r="AI50" s="128" t="n"/>
      <c r="AJ50" s="30" t="n"/>
    </row>
    <row r="51">
      <c r="A51" s="30" t="n"/>
      <c r="B51" s="128" t="n"/>
      <c r="C51" s="99" t="inlineStr">
        <is>
          <t>Output (VEC + persistence)</t>
        </is>
      </c>
      <c r="D51" s="128" t="n"/>
      <c r="E51" s="128" t="n"/>
      <c r="F51" s="128" t="n"/>
      <c r="G51" s="128" t="n"/>
      <c r="H51" s="128" t="n"/>
      <c r="I51" s="128" t="n"/>
      <c r="J51" s="128" t="n"/>
      <c r="K51" s="128" t="n"/>
      <c r="L51" s="128" t="n"/>
      <c r="M51" s="128" t="n"/>
      <c r="N51" s="128" t="n"/>
      <c r="O51" s="128" t="n"/>
      <c r="P51" s="98">
        <f>P33</f>
        <v/>
      </c>
      <c r="Q51" s="98">
        <f>Q33</f>
        <v/>
      </c>
      <c r="R51" s="98">
        <f>R33</f>
        <v/>
      </c>
      <c r="S51" s="98">
        <f>MAX(S49,S33)</f>
        <v/>
      </c>
      <c r="T51" s="128" t="n"/>
      <c r="U51" s="98">
        <f>U33</f>
        <v/>
      </c>
      <c r="V51" s="98">
        <f>V33</f>
        <v/>
      </c>
      <c r="W51" s="98">
        <f>W33</f>
        <v/>
      </c>
      <c r="X51" s="98">
        <f>MAX(X49,X33)</f>
        <v/>
      </c>
      <c r="Y51" s="128" t="n"/>
      <c r="Z51" s="98">
        <f>Z33</f>
        <v/>
      </c>
      <c r="AA51" s="98">
        <f>AA33</f>
        <v/>
      </c>
      <c r="AB51" s="98">
        <f>AB33</f>
        <v/>
      </c>
      <c r="AC51" s="98">
        <f>MAX(AC49,AC33)</f>
        <v/>
      </c>
      <c r="AD51" s="128" t="n"/>
      <c r="AE51" s="98">
        <f>AE33</f>
        <v/>
      </c>
      <c r="AF51" s="98">
        <f>AF33</f>
        <v/>
      </c>
      <c r="AG51" s="98">
        <f>AG33</f>
        <v/>
      </c>
      <c r="AH51" s="98">
        <f>MAX(AH49,AH33)</f>
        <v/>
      </c>
      <c r="AI51" s="128" t="n"/>
      <c r="AJ51" s="30" t="n"/>
    </row>
    <row r="52">
      <c r="A52" s="30" t="n"/>
      <c r="B52" s="128" t="n"/>
      <c r="C52" s="128" t="n"/>
      <c r="D52" s="128" t="n"/>
      <c r="E52" s="128" t="n"/>
      <c r="F52" s="128" t="n"/>
      <c r="G52" s="128" t="n"/>
      <c r="H52" s="128" t="n"/>
      <c r="I52" s="128" t="n"/>
      <c r="J52" s="128" t="n"/>
      <c r="K52" s="128" t="n"/>
      <c r="L52" s="128" t="n"/>
      <c r="M52" s="128" t="n"/>
      <c r="N52" s="128" t="n"/>
      <c r="O52" s="128" t="n"/>
      <c r="P52" s="128" t="n"/>
      <c r="Q52" s="128" t="n"/>
      <c r="R52" s="128" t="n"/>
      <c r="S52" s="128" t="n"/>
      <c r="T52" s="128" t="n"/>
      <c r="U52" s="128" t="n"/>
      <c r="V52" s="128" t="n"/>
      <c r="W52" s="128" t="n"/>
      <c r="X52" s="128" t="n"/>
      <c r="Y52" s="128" t="n"/>
      <c r="Z52" s="128" t="n"/>
      <c r="AA52" s="128" t="n"/>
      <c r="AB52" s="128" t="n"/>
      <c r="AC52" s="128" t="n"/>
      <c r="AD52" s="128" t="n"/>
      <c r="AE52" s="128" t="n"/>
      <c r="AF52" s="128" t="n"/>
      <c r="AG52" s="128" t="n"/>
      <c r="AH52" s="128" t="n"/>
      <c r="AI52" s="128" t="n"/>
      <c r="AJ52" s="30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0" t="n"/>
      <c r="K53" s="30" t="n"/>
      <c r="L53" s="30" t="n"/>
      <c r="M53" s="30" t="n"/>
      <c r="N53" s="30" t="n"/>
      <c r="O53" s="30" t="n"/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  <c r="Z53" s="30" t="n"/>
      <c r="AA53" s="30" t="n"/>
      <c r="AB53" s="30" t="n"/>
      <c r="AC53" s="30" t="n"/>
      <c r="AD53" s="30" t="n"/>
      <c r="AE53" s="30" t="n"/>
      <c r="AF53" s="30" t="n"/>
      <c r="AG53" s="30" t="n"/>
      <c r="AH53" s="30" t="n"/>
      <c r="AI53" s="30" t="n"/>
      <c r="AJ53" s="30" t="n"/>
    </row>
  </sheetData>
  <sheetProtection selectLockedCells="0" selectUnlockedCells="0" algorithmName="SHA-512" sheet="1" objects="1" insertRows="0" insertHyperlinks="1" autoFilter="1" scenarios="1" formatColumns="1" deleteColumns="1" insertColumns="0" pivotTables="1" deleteRows="1" formatCells="1" saltValue="uFdtELt6+r7CNzq63HNWOQ==" formatRows="1" sort="1" spinCount="100000" hashValue="VMfN/RkzHH4xMQB2A93NmIpG/TEH6rtpzhwgt8zA9yWO8b/joI+alA0mShH/FvcJwausDR70s0VI6zI26VbBmw=="/>
  <mergeCells count="20">
    <mergeCell ref="P37:S37"/>
    <mergeCell ref="U39:X39"/>
    <mergeCell ref="AE9:AH9"/>
    <mergeCell ref="AE37:AH37"/>
    <mergeCell ref="AE11:AH11"/>
    <mergeCell ref="E37:N37"/>
    <mergeCell ref="Z9:AC9"/>
    <mergeCell ref="U9:X9"/>
    <mergeCell ref="Z11:AC11"/>
    <mergeCell ref="P9:S9"/>
    <mergeCell ref="E11:F11"/>
    <mergeCell ref="U11:X11"/>
    <mergeCell ref="P11:S11"/>
    <mergeCell ref="Z37:AC37"/>
    <mergeCell ref="AE39:AH39"/>
    <mergeCell ref="U37:X37"/>
    <mergeCell ref="P39:S39"/>
    <mergeCell ref="E9:N9"/>
    <mergeCell ref="Z39:AC39"/>
    <mergeCell ref="K11:M11"/>
  </mergeCells>
  <dataValidations xWindow="123" yWindow="509" count="4">
    <dataValidation sqref="O13:O31" showDropDown="0" showInputMessage="1" showErrorMessage="1" allowBlank="0" type="list">
      <formula1>$E$9:$E$10</formula1>
    </dataValidation>
    <dataValidation sqref="C13:C31" showDropDown="0" showInputMessage="1" showErrorMessage="1" allowBlank="0" prompt="Insert species or chose a default " type="list">
      <formula1>DefaultSpecies</formula1>
    </dataValidation>
    <dataValidation sqref="C41:C46" showDropDown="0" showInputMessage="1" showErrorMessage="1" allowBlank="0" prompt="Insert shoreline type or select from list" type="list">
      <formula1>Persistence</formula1>
    </dataValidation>
    <dataValidation sqref="D13:D31" showDropDown="0" showInputMessage="1" showErrorMessage="1" allowBlank="0" prompt="Insert species or chose a default "/>
  </dataValidation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>
  <sheetPr codeName="Sheet4">
    <tabColor theme="9"/>
    <outlinePr summaryBelow="1" summaryRight="1"/>
    <pageSetUpPr/>
  </sheetPr>
  <dimension ref="A1:BG69"/>
  <sheetViews>
    <sheetView showGridLines="0" showRowColHeaders="0" zoomScale="80" zoomScaleNormal="80" workbookViewId="0">
      <selection activeCell="A1" sqref="A1"/>
    </sheetView>
  </sheetViews>
  <sheetFormatPr baseColWidth="8" defaultRowHeight="15"/>
  <cols>
    <col width="3.42578125" customWidth="1" style="126" min="1" max="2"/>
    <col width="32" customWidth="1" style="126" min="3" max="3"/>
    <col width="11" customWidth="1" style="126" min="4" max="4"/>
    <col width="11.85546875" customWidth="1" style="126" min="5" max="5"/>
    <col width="12.140625" customWidth="1" style="126" min="6" max="6"/>
    <col width="10.5703125" customWidth="1" style="126" min="7" max="7"/>
    <col width="18.140625" customWidth="1" style="126" min="8" max="8"/>
    <col width="11.85546875" customWidth="1" style="126" min="9" max="9"/>
    <col width="14.5703125" bestFit="1" customWidth="1" style="126" min="10" max="10"/>
    <col width="9.5703125" customWidth="1" style="126" min="12" max="12"/>
    <col width="18.85546875" customWidth="1" style="126" min="13" max="13"/>
    <col width="12.42578125" customWidth="1" style="126" min="14" max="14"/>
    <col width="15" customWidth="1" style="126" min="15" max="15"/>
    <col width="13.5703125" customWidth="1" style="126" min="16" max="16"/>
    <col width="12.140625" customWidth="1" style="126" min="17" max="17"/>
    <col width="19.140625" bestFit="1" customWidth="1" style="126" min="18" max="18"/>
    <col width="19.140625" bestFit="1" customWidth="1" style="126" min="23" max="23"/>
    <col width="19.140625" bestFit="1" customWidth="1" style="126" min="28" max="28"/>
    <col width="17.5703125" bestFit="1" customWidth="1" style="126" min="33" max="33"/>
    <col width="17.5703125" bestFit="1" customWidth="1" style="126" min="38" max="38"/>
    <col width="17.5703125" bestFit="1" customWidth="1" style="126" min="43" max="43"/>
    <col width="17.5703125" bestFit="1" customWidth="1" style="126" min="48" max="48"/>
    <col width="17.5703125" bestFit="1" customWidth="1" style="126" min="53" max="53"/>
    <col width="5.7109375" customWidth="1" style="126" min="58" max="58"/>
    <col width="3.28515625" customWidth="1" style="126" min="59" max="59"/>
  </cols>
  <sheetData>
    <row r="1">
      <c r="A1" s="30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30" t="n"/>
      <c r="T1" s="30" t="n"/>
      <c r="U1" s="30" t="n"/>
      <c r="V1" s="30" t="n"/>
      <c r="W1" s="30" t="n"/>
      <c r="X1" s="30" t="n"/>
      <c r="Y1" s="30" t="n"/>
      <c r="Z1" s="30" t="n"/>
      <c r="AA1" s="30" t="n"/>
      <c r="AB1" s="30" t="n"/>
      <c r="AC1" s="30" t="n"/>
      <c r="AD1" s="30" t="n"/>
      <c r="AE1" s="30" t="n"/>
      <c r="AF1" s="30" t="n"/>
      <c r="AG1" s="30" t="n"/>
      <c r="AH1" s="30" t="n"/>
      <c r="AI1" s="30" t="n"/>
      <c r="AJ1" s="30" t="n"/>
      <c r="AK1" s="30" t="n"/>
      <c r="AL1" s="30" t="n"/>
      <c r="AM1" s="30" t="n"/>
      <c r="AN1" s="30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  <c r="AX1" s="30" t="n"/>
      <c r="AY1" s="30" t="n"/>
      <c r="AZ1" s="30" t="n"/>
      <c r="BA1" s="30" t="n"/>
      <c r="BB1" s="30" t="n"/>
      <c r="BC1" s="30" t="n"/>
      <c r="BD1" s="30" t="n"/>
      <c r="BE1" s="30" t="n"/>
      <c r="BF1" s="30" t="n"/>
      <c r="BG1" s="30" t="n"/>
    </row>
    <row r="2">
      <c r="A2" s="30" t="n"/>
      <c r="B2" s="128" t="n"/>
      <c r="C2" s="128" t="n"/>
      <c r="D2" s="128" t="n"/>
      <c r="E2" s="128" t="n"/>
      <c r="F2" s="128" t="n"/>
      <c r="G2" s="128" t="n"/>
      <c r="H2" s="128" t="n"/>
      <c r="I2" s="128" t="n"/>
      <c r="J2" s="128" t="n"/>
      <c r="K2" s="128" t="n"/>
      <c r="L2" s="128" t="n"/>
      <c r="M2" s="128" t="n"/>
      <c r="N2" s="128" t="n"/>
      <c r="O2" s="128" t="n"/>
      <c r="P2" s="128" t="n"/>
      <c r="Q2" s="128" t="n"/>
      <c r="R2" s="128" t="n"/>
      <c r="S2" s="128" t="n"/>
      <c r="T2" s="128" t="n"/>
      <c r="U2" s="128" t="n"/>
      <c r="V2" s="128" t="n"/>
      <c r="W2" s="128" t="n"/>
      <c r="X2" s="128" t="n"/>
      <c r="Y2" s="128" t="n"/>
      <c r="Z2" s="128" t="n"/>
      <c r="AA2" s="128" t="n"/>
      <c r="AB2" s="128" t="n"/>
      <c r="AC2" s="128" t="n"/>
      <c r="AD2" s="128" t="n"/>
      <c r="AE2" s="128" t="n"/>
      <c r="AF2" s="128" t="n"/>
      <c r="AG2" s="128" t="n"/>
      <c r="AH2" s="128" t="n"/>
      <c r="AI2" s="128" t="n"/>
      <c r="AJ2" s="128" t="n"/>
      <c r="AK2" s="128" t="n"/>
      <c r="AL2" s="128" t="n"/>
      <c r="AM2" s="128" t="n"/>
      <c r="AN2" s="128" t="n"/>
      <c r="AO2" s="128" t="n"/>
      <c r="AP2" s="128" t="n"/>
      <c r="AQ2" s="128" t="n"/>
      <c r="AR2" s="128" t="n"/>
      <c r="AS2" s="128" t="n"/>
      <c r="AT2" s="128" t="n"/>
      <c r="AU2" s="128" t="n"/>
      <c r="AV2" s="128" t="n"/>
      <c r="AW2" s="128" t="n"/>
      <c r="AX2" s="128" t="n"/>
      <c r="AY2" s="128" t="n"/>
      <c r="AZ2" s="128" t="n"/>
      <c r="BA2" s="128" t="n"/>
      <c r="BB2" s="128" t="n"/>
      <c r="BC2" s="128" t="n"/>
      <c r="BD2" s="128" t="n"/>
      <c r="BE2" s="128" t="n"/>
      <c r="BF2" s="128" t="n"/>
      <c r="BG2" s="30" t="n"/>
    </row>
    <row r="3" ht="21" customHeight="1" s="126">
      <c r="A3" s="30" t="n"/>
      <c r="B3" s="128" t="n"/>
      <c r="C3" s="53" t="inlineStr">
        <is>
          <t>Step 1</t>
        </is>
      </c>
      <c r="D3" s="53" t="inlineStr">
        <is>
          <t>Oil spill modelling</t>
        </is>
      </c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4" t="n"/>
      <c r="AM3" s="54" t="n"/>
      <c r="AN3" s="54" t="n"/>
      <c r="AO3" s="54" t="n"/>
      <c r="AP3" s="54" t="n"/>
      <c r="AQ3" s="54" t="n"/>
      <c r="AR3" s="54" t="n"/>
      <c r="AS3" s="54" t="n"/>
      <c r="AT3" s="54" t="n"/>
      <c r="AU3" s="54" t="n"/>
      <c r="AV3" s="54" t="n"/>
      <c r="AW3" s="54" t="n"/>
      <c r="AX3" s="54" t="n"/>
      <c r="AY3" s="54" t="n"/>
      <c r="AZ3" s="54" t="n"/>
      <c r="BA3" s="54" t="n"/>
      <c r="BB3" s="54" t="n"/>
      <c r="BC3" s="54" t="n"/>
      <c r="BD3" s="54" t="n"/>
      <c r="BE3" s="54" t="n"/>
      <c r="BF3" s="55" t="n"/>
      <c r="BG3" s="30" t="n"/>
    </row>
    <row r="4">
      <c r="A4" s="30" t="n"/>
      <c r="B4" s="128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128" t="n"/>
      <c r="N4" s="128" t="n"/>
      <c r="O4" s="128" t="n"/>
      <c r="P4" s="128" t="n"/>
      <c r="Q4" s="128" t="n"/>
      <c r="R4" s="128" t="n"/>
      <c r="S4" s="128" t="n"/>
      <c r="T4" s="128" t="n"/>
      <c r="U4" s="128" t="n"/>
      <c r="V4" s="128" t="n"/>
      <c r="W4" s="128" t="n"/>
      <c r="X4" s="128" t="n"/>
      <c r="Y4" s="128" t="n"/>
      <c r="Z4" s="128" t="n"/>
      <c r="AA4" s="128" t="n"/>
      <c r="AB4" s="128" t="n"/>
      <c r="AC4" s="128" t="n"/>
      <c r="AD4" s="128" t="n"/>
      <c r="AE4" s="128" t="n"/>
      <c r="AF4" s="128" t="n"/>
      <c r="AG4" s="128" t="n"/>
      <c r="AH4" s="128" t="n"/>
      <c r="AI4" s="128" t="n"/>
      <c r="AJ4" s="128" t="n"/>
      <c r="AK4" s="128" t="n"/>
      <c r="AL4" s="128" t="n"/>
      <c r="AM4" s="128" t="n"/>
      <c r="AN4" s="128" t="n"/>
      <c r="AO4" s="128" t="n"/>
      <c r="AP4" s="128" t="n"/>
      <c r="AQ4" s="128" t="n"/>
      <c r="AR4" s="128" t="n"/>
      <c r="AS4" s="128" t="n"/>
      <c r="AT4" s="128" t="n"/>
      <c r="AU4" s="128" t="n"/>
      <c r="AV4" s="128" t="n"/>
      <c r="AW4" s="128" t="n"/>
      <c r="AX4" s="128" t="n"/>
      <c r="AY4" s="128" t="n"/>
      <c r="AZ4" s="128" t="n"/>
      <c r="BA4" s="128" t="n"/>
      <c r="BB4" s="128" t="n"/>
      <c r="BC4" s="128" t="n"/>
      <c r="BD4" s="128" t="n"/>
      <c r="BE4" s="128" t="n"/>
      <c r="BF4" s="128" t="n"/>
      <c r="BG4" s="30" t="n"/>
    </row>
    <row r="5" customFormat="1" s="34">
      <c r="A5" s="7" t="n"/>
      <c r="B5" s="78" t="n"/>
      <c r="C5" s="56" t="inlineStr">
        <is>
          <t xml:space="preserve">Box </t>
        </is>
      </c>
      <c r="D5" s="57" t="inlineStr">
        <is>
          <t>1-6; 1-7</t>
        </is>
      </c>
      <c r="E5" s="56" t="inlineStr">
        <is>
          <t>Oil spill modelling and output from modelling</t>
        </is>
      </c>
      <c r="F5" s="56" t="n"/>
      <c r="G5" s="56" t="n"/>
      <c r="H5" s="56" t="n"/>
      <c r="I5" s="56" t="n"/>
      <c r="J5" s="56" t="n"/>
      <c r="K5" s="56" t="n"/>
      <c r="L5" s="56" t="n"/>
      <c r="M5" s="56" t="n"/>
      <c r="N5" s="56" t="n"/>
      <c r="O5" s="56" t="n"/>
      <c r="P5" s="56" t="n"/>
      <c r="Q5" s="56" t="n"/>
      <c r="R5" s="56" t="n"/>
      <c r="S5" s="56" t="n"/>
      <c r="T5" s="56" t="n"/>
      <c r="U5" s="56" t="n"/>
      <c r="V5" s="56" t="n"/>
      <c r="W5" s="56" t="n"/>
      <c r="X5" s="56" t="n"/>
      <c r="Y5" s="56" t="n"/>
      <c r="Z5" s="56" t="n"/>
      <c r="AA5" s="56" t="n"/>
      <c r="AB5" s="56" t="n"/>
      <c r="AC5" s="56" t="n"/>
      <c r="AD5" s="56" t="n"/>
      <c r="AE5" s="56" t="n"/>
      <c r="AF5" s="56" t="n"/>
      <c r="AG5" s="56" t="n"/>
      <c r="AH5" s="56" t="n"/>
      <c r="AI5" s="56" t="n"/>
      <c r="AJ5" s="56" t="n"/>
      <c r="AK5" s="56" t="n"/>
      <c r="AL5" s="56" t="n"/>
      <c r="AM5" s="56" t="n"/>
      <c r="AN5" s="56" t="n"/>
      <c r="AO5" s="56" t="n"/>
      <c r="AP5" s="56" t="n"/>
      <c r="AQ5" s="56" t="n"/>
      <c r="AR5" s="56" t="n"/>
      <c r="AS5" s="56" t="n"/>
      <c r="AT5" s="56" t="n"/>
      <c r="AU5" s="56" t="n"/>
      <c r="AV5" s="56" t="n"/>
      <c r="AW5" s="56" t="n"/>
      <c r="AX5" s="56" t="n"/>
      <c r="AY5" s="56" t="n"/>
      <c r="AZ5" s="56" t="n"/>
      <c r="BA5" s="56" t="n"/>
      <c r="BB5" s="56" t="n"/>
      <c r="BC5" s="56" t="n"/>
      <c r="BD5" s="56" t="n"/>
      <c r="BE5" s="56" t="n"/>
      <c r="BF5" s="79" t="n"/>
      <c r="BG5" s="7" t="n"/>
    </row>
    <row r="6">
      <c r="A6" s="30" t="n"/>
      <c r="B6" s="128" t="n"/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128" t="n"/>
      <c r="O6" s="128" t="n"/>
      <c r="P6" s="128" t="n"/>
      <c r="Q6" s="128" t="n"/>
      <c r="R6" s="128" t="n"/>
      <c r="S6" s="128" t="n"/>
      <c r="T6" s="128" t="n"/>
      <c r="U6" s="128" t="n"/>
      <c r="V6" s="128" t="n"/>
      <c r="W6" s="128" t="n"/>
      <c r="X6" s="128" t="n"/>
      <c r="Y6" s="128" t="n"/>
      <c r="Z6" s="128" t="n"/>
      <c r="AA6" s="128" t="n"/>
      <c r="AB6" s="128" t="n"/>
      <c r="AC6" s="128" t="n"/>
      <c r="AD6" s="128" t="n"/>
      <c r="AE6" s="128" t="n"/>
      <c r="AF6" s="128" t="n"/>
      <c r="AG6" s="128" t="n"/>
      <c r="AH6" s="128" t="n"/>
      <c r="AI6" s="128" t="n"/>
      <c r="AJ6" s="128" t="n"/>
      <c r="AK6" s="128" t="n"/>
      <c r="AL6" s="128" t="n"/>
      <c r="AM6" s="128" t="n"/>
      <c r="AN6" s="128" t="n"/>
      <c r="AO6" s="128" t="n"/>
      <c r="AP6" s="128" t="n"/>
      <c r="AQ6" s="128" t="n"/>
      <c r="AR6" s="128" t="n"/>
      <c r="AS6" s="128" t="n"/>
      <c r="AT6" s="128" t="n"/>
      <c r="AU6" s="128" t="n"/>
      <c r="AV6" s="128" t="n"/>
      <c r="AW6" s="128" t="n"/>
      <c r="AX6" s="128" t="n"/>
      <c r="AY6" s="128" t="n"/>
      <c r="AZ6" s="128" t="n"/>
      <c r="BA6" s="128" t="n"/>
      <c r="BB6" s="128" t="n"/>
      <c r="BC6" s="128" t="n"/>
      <c r="BD6" s="128" t="n"/>
      <c r="BE6" s="128" t="n"/>
      <c r="BF6" s="128" t="n"/>
      <c r="BG6" s="30" t="n"/>
    </row>
    <row r="7">
      <c r="A7" s="30" t="n"/>
      <c r="B7" s="128" t="n"/>
      <c r="C7" s="80" t="inlineStr">
        <is>
          <t>Variables</t>
        </is>
      </c>
      <c r="D7" s="81" t="n"/>
      <c r="E7" s="81" t="n"/>
      <c r="F7" s="81" t="n"/>
      <c r="G7" s="81" t="n"/>
      <c r="H7" s="81" t="n"/>
      <c r="I7" s="128" t="n"/>
      <c r="J7" s="128" t="n"/>
      <c r="K7" s="128" t="n"/>
      <c r="L7" s="128" t="n"/>
      <c r="M7" s="128" t="n"/>
      <c r="N7" s="128" t="n"/>
      <c r="O7" s="128" t="n"/>
      <c r="P7" s="128" t="n"/>
      <c r="Q7" s="128" t="n"/>
      <c r="R7" s="128" t="n"/>
      <c r="S7" s="128" t="n"/>
      <c r="T7" s="128" t="n"/>
      <c r="U7" s="128" t="n"/>
      <c r="V7" s="128" t="n"/>
      <c r="W7" s="128" t="n"/>
      <c r="X7" s="128" t="n"/>
      <c r="Y7" s="128" t="n"/>
      <c r="Z7" s="128" t="n"/>
      <c r="AA7" s="128" t="n"/>
      <c r="AB7" s="128" t="n"/>
      <c r="AC7" s="128" t="n"/>
      <c r="AD7" s="128" t="n"/>
      <c r="AE7" s="128" t="n"/>
      <c r="AF7" s="128" t="n"/>
      <c r="AG7" s="128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30" t="n"/>
    </row>
    <row r="8">
      <c r="A8" s="30" t="n"/>
      <c r="B8" s="128" t="n"/>
      <c r="C8" s="81" t="inlineStr">
        <is>
          <t>Oil types</t>
        </is>
      </c>
      <c r="D8" s="81" t="inlineStr">
        <is>
          <t>Density, viscosity, evaporation, water soluble etc.</t>
        </is>
      </c>
      <c r="E8" s="81" t="n"/>
      <c r="F8" s="81" t="n"/>
      <c r="G8" s="81" t="n"/>
      <c r="H8" s="81" t="n"/>
      <c r="I8" s="128" t="n"/>
      <c r="J8" s="128" t="n"/>
      <c r="K8" s="128" t="n"/>
      <c r="L8" s="128" t="n"/>
      <c r="M8" s="128" t="n"/>
      <c r="N8" s="128" t="n"/>
      <c r="O8" s="128" t="n"/>
      <c r="P8" s="128" t="n"/>
      <c r="Q8" s="128" t="n"/>
      <c r="R8" s="128" t="n"/>
      <c r="S8" s="128" t="n"/>
      <c r="T8" s="128" t="n"/>
      <c r="U8" s="128" t="n"/>
      <c r="V8" s="128" t="n"/>
      <c r="W8" s="128" t="n"/>
      <c r="X8" s="128" t="n"/>
      <c r="Y8" s="128" t="n"/>
      <c r="Z8" s="128" t="n"/>
      <c r="AA8" s="128" t="n"/>
      <c r="AB8" s="128" t="n"/>
      <c r="AC8" s="128" t="n"/>
      <c r="AD8" s="128" t="n"/>
      <c r="AE8" s="128" t="n"/>
      <c r="AF8" s="128" t="n"/>
      <c r="AG8" s="128" t="n"/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  <c r="AW8" s="128" t="n"/>
      <c r="AX8" s="128" t="n"/>
      <c r="AY8" s="128" t="n"/>
      <c r="AZ8" s="128" t="n"/>
      <c r="BA8" s="128" t="n"/>
      <c r="BB8" s="128" t="n"/>
      <c r="BC8" s="128" t="n"/>
      <c r="BD8" s="128" t="n"/>
      <c r="BE8" s="128" t="n"/>
      <c r="BF8" s="128" t="n"/>
      <c r="BG8" s="30" t="n"/>
    </row>
    <row r="9">
      <c r="A9" s="30" t="n"/>
      <c r="B9" s="128" t="n"/>
      <c r="C9" s="81" t="inlineStr">
        <is>
          <t>Oil amounts</t>
        </is>
      </c>
      <c r="D9" s="81" t="n"/>
      <c r="E9" s="81" t="n"/>
      <c r="F9" s="81" t="n"/>
      <c r="G9" s="81" t="n"/>
      <c r="H9" s="81" t="n"/>
      <c r="I9" s="128" t="n"/>
      <c r="J9" s="128" t="n"/>
      <c r="K9" s="128" t="n"/>
      <c r="L9" s="128" t="n"/>
      <c r="M9" s="128" t="n"/>
      <c r="N9" s="128" t="n"/>
      <c r="O9" s="128" t="n"/>
      <c r="P9" s="128" t="n"/>
      <c r="Q9" s="128" t="n"/>
      <c r="R9" s="128" t="n"/>
      <c r="S9" s="128" t="n"/>
      <c r="T9" s="128" t="n"/>
      <c r="U9" s="128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  <c r="AW9" s="128" t="n"/>
      <c r="AX9" s="128" t="n"/>
      <c r="AY9" s="128" t="n"/>
      <c r="AZ9" s="128" t="n"/>
      <c r="BA9" s="128" t="n"/>
      <c r="BB9" s="128" t="n"/>
      <c r="BC9" s="128" t="n"/>
      <c r="BD9" s="128" t="n"/>
      <c r="BE9" s="128" t="n"/>
      <c r="BF9" s="128" t="n"/>
      <c r="BG9" s="30" t="n"/>
    </row>
    <row r="10">
      <c r="A10" s="30" t="n"/>
      <c r="B10" s="128" t="n"/>
      <c r="C10" s="81" t="inlineStr">
        <is>
          <t>Duration of spill</t>
        </is>
      </c>
      <c r="D10" s="81" t="inlineStr">
        <is>
          <t>continous spill, one spill</t>
        </is>
      </c>
      <c r="E10" s="81" t="n"/>
      <c r="F10" s="81" t="n"/>
      <c r="G10" s="81" t="n"/>
      <c r="H10" s="81" t="n"/>
      <c r="I10" s="128" t="n"/>
      <c r="J10" s="128" t="n"/>
      <c r="K10" s="128" t="n"/>
      <c r="L10" s="128" t="n"/>
      <c r="M10" s="128" t="n"/>
      <c r="N10" s="128" t="n"/>
      <c r="O10" s="128" t="n"/>
      <c r="P10" s="128" t="n"/>
      <c r="Q10" s="128" t="n"/>
      <c r="R10" s="128" t="n"/>
      <c r="S10" s="128" t="n"/>
      <c r="T10" s="128" t="n"/>
      <c r="U10" s="128" t="n"/>
      <c r="V10" s="128" t="n"/>
      <c r="W10" s="128" t="n"/>
      <c r="X10" s="128" t="n"/>
      <c r="Y10" s="128" t="n"/>
      <c r="Z10" s="128" t="n"/>
      <c r="AA10" s="128" t="n"/>
      <c r="AB10" s="128" t="n"/>
      <c r="AC10" s="128" t="n"/>
      <c r="AD10" s="128" t="n"/>
      <c r="AE10" s="128" t="n"/>
      <c r="AF10" s="128" t="n"/>
      <c r="AG10" s="128" t="n"/>
      <c r="AH10" s="128" t="n"/>
      <c r="AI10" s="128" t="n"/>
      <c r="AJ10" s="128" t="n"/>
      <c r="AK10" s="128" t="n"/>
      <c r="AL10" s="128" t="n"/>
      <c r="AM10" s="128" t="n"/>
      <c r="AN10" s="128" t="n"/>
      <c r="AO10" s="128" t="n"/>
      <c r="AP10" s="128" t="n"/>
      <c r="AQ10" s="128" t="n"/>
      <c r="AR10" s="128" t="n"/>
      <c r="AS10" s="128" t="n"/>
      <c r="AT10" s="128" t="n"/>
      <c r="AU10" s="128" t="n"/>
      <c r="AV10" s="128" t="n"/>
      <c r="AW10" s="128" t="n"/>
      <c r="AX10" s="128" t="n"/>
      <c r="AY10" s="128" t="n"/>
      <c r="AZ10" s="128" t="n"/>
      <c r="BA10" s="128" t="n"/>
      <c r="BB10" s="128" t="n"/>
      <c r="BC10" s="128" t="n"/>
      <c r="BD10" s="128" t="n"/>
      <c r="BE10" s="128" t="n"/>
      <c r="BF10" s="128" t="n"/>
      <c r="BG10" s="30" t="n"/>
    </row>
    <row r="11">
      <c r="A11" s="30" t="n"/>
      <c r="B11" s="128" t="n"/>
      <c r="C11" s="81" t="inlineStr">
        <is>
          <t>Weather conditions</t>
        </is>
      </c>
      <c r="D11" s="81" t="inlineStr">
        <is>
          <t>wind, temperature, season</t>
        </is>
      </c>
      <c r="E11" s="81" t="n"/>
      <c r="F11" s="81" t="n"/>
      <c r="G11" s="81" t="n"/>
      <c r="H11" s="81" t="n"/>
      <c r="I11" s="128" t="n"/>
      <c r="J11" s="128" t="n"/>
      <c r="K11" s="128" t="n"/>
      <c r="L11" s="128" t="n"/>
      <c r="M11" s="128" t="n"/>
      <c r="N11" s="128" t="n"/>
      <c r="O11" s="128" t="n"/>
      <c r="P11" s="128" t="n"/>
      <c r="Q11" s="128" t="n"/>
      <c r="R11" s="128" t="n"/>
      <c r="S11" s="128" t="n"/>
      <c r="T11" s="128" t="n"/>
      <c r="U11" s="128" t="n"/>
      <c r="V11" s="128" t="n"/>
      <c r="W11" s="128" t="n"/>
      <c r="X11" s="128" t="n"/>
      <c r="Y11" s="128" t="n"/>
      <c r="Z11" s="128" t="n"/>
      <c r="AA11" s="128" t="n"/>
      <c r="AB11" s="128" t="n"/>
      <c r="AC11" s="128" t="n"/>
      <c r="AD11" s="128" t="n"/>
      <c r="AE11" s="128" t="n"/>
      <c r="AF11" s="128" t="n"/>
      <c r="AG11" s="128" t="n"/>
      <c r="AH11" s="128" t="n"/>
      <c r="AI11" s="128" t="n"/>
      <c r="AJ11" s="128" t="n"/>
      <c r="AK11" s="128" t="n"/>
      <c r="AL11" s="128" t="n"/>
      <c r="AM11" s="128" t="n"/>
      <c r="AN11" s="128" t="n"/>
      <c r="AO11" s="128" t="n"/>
      <c r="AP11" s="128" t="n"/>
      <c r="AQ11" s="128" t="n"/>
      <c r="AR11" s="128" t="n"/>
      <c r="AS11" s="128" t="n"/>
      <c r="AT11" s="128" t="n"/>
      <c r="AU11" s="128" t="n"/>
      <c r="AV11" s="128" t="n"/>
      <c r="AW11" s="128" t="n"/>
      <c r="AX11" s="128" t="n"/>
      <c r="AY11" s="128" t="n"/>
      <c r="AZ11" s="128" t="n"/>
      <c r="BA11" s="128" t="n"/>
      <c r="BB11" s="128" t="n"/>
      <c r="BC11" s="128" t="n"/>
      <c r="BD11" s="128" t="n"/>
      <c r="BE11" s="128" t="n"/>
      <c r="BF11" s="128" t="n"/>
      <c r="BG11" s="30" t="n"/>
    </row>
    <row r="12">
      <c r="A12" s="30" t="n"/>
      <c r="B12" s="128" t="n"/>
      <c r="C12" s="81" t="inlineStr">
        <is>
          <t>Ice</t>
        </is>
      </c>
      <c r="D12" s="81" t="inlineStr">
        <is>
          <t>0-100 %</t>
        </is>
      </c>
      <c r="E12" s="81" t="n"/>
      <c r="F12" s="81" t="n"/>
      <c r="G12" s="81" t="n"/>
      <c r="H12" s="81" t="n"/>
      <c r="I12" s="128" t="n"/>
      <c r="J12" s="128" t="n"/>
      <c r="K12" s="128" t="n"/>
      <c r="L12" s="128" t="n"/>
      <c r="M12" s="128" t="n"/>
      <c r="N12" s="128" t="n"/>
      <c r="O12" s="128" t="n"/>
      <c r="P12" s="128" t="n"/>
      <c r="Q12" s="128" t="n"/>
      <c r="R12" s="128" t="n"/>
      <c r="S12" s="128" t="n"/>
      <c r="T12" s="128" t="n"/>
      <c r="U12" s="128" t="n"/>
      <c r="V12" s="128" t="n"/>
      <c r="W12" s="128" t="n"/>
      <c r="X12" s="128" t="n"/>
      <c r="Y12" s="128" t="n"/>
      <c r="Z12" s="128" t="n"/>
      <c r="AA12" s="128" t="n"/>
      <c r="AB12" s="128" t="n"/>
      <c r="AC12" s="128" t="n"/>
      <c r="AD12" s="128" t="n"/>
      <c r="AE12" s="128" t="n"/>
      <c r="AF12" s="128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  <c r="AW12" s="128" t="n"/>
      <c r="AX12" s="128" t="n"/>
      <c r="AY12" s="128" t="n"/>
      <c r="AZ12" s="128" t="n"/>
      <c r="BA12" s="128" t="n"/>
      <c r="BB12" s="128" t="n"/>
      <c r="BC12" s="128" t="n"/>
      <c r="BD12" s="128" t="n"/>
      <c r="BE12" s="128" t="n"/>
      <c r="BF12" s="128" t="n"/>
      <c r="BG12" s="30" t="n"/>
    </row>
    <row r="13">
      <c r="A13" s="30" t="n"/>
      <c r="B13" s="128" t="n"/>
      <c r="C13" s="81" t="inlineStr">
        <is>
          <t>Modelling duration</t>
        </is>
      </c>
      <c r="D13" s="81" t="inlineStr">
        <is>
          <t>length of simulation</t>
        </is>
      </c>
      <c r="E13" s="81" t="n"/>
      <c r="F13" s="81" t="n"/>
      <c r="G13" s="81" t="n"/>
      <c r="H13" s="81" t="n"/>
      <c r="I13" s="128" t="n"/>
      <c r="J13" s="128" t="n"/>
      <c r="K13" s="128" t="n"/>
      <c r="L13" s="128" t="n"/>
      <c r="M13" s="128" t="n"/>
      <c r="N13" s="128" t="n"/>
      <c r="O13" s="128" t="n"/>
      <c r="P13" s="128" t="n"/>
      <c r="Q13" s="128" t="n"/>
      <c r="R13" s="128" t="n"/>
      <c r="S13" s="128" t="n"/>
      <c r="T13" s="128" t="n"/>
      <c r="U13" s="128" t="n"/>
      <c r="V13" s="128" t="n"/>
      <c r="W13" s="128" t="n"/>
      <c r="X13" s="128" t="n"/>
      <c r="Y13" s="128" t="n"/>
      <c r="Z13" s="128" t="n"/>
      <c r="AA13" s="128" t="n"/>
      <c r="AB13" s="128" t="n"/>
      <c r="AC13" s="128" t="n"/>
      <c r="AD13" s="128" t="n"/>
      <c r="AE13" s="128" t="n"/>
      <c r="AF13" s="128" t="n"/>
      <c r="AG13" s="128" t="n"/>
      <c r="AH13" s="128" t="n"/>
      <c r="AI13" s="128" t="n"/>
      <c r="AJ13" s="128" t="n"/>
      <c r="AK13" s="128" t="n"/>
      <c r="AL13" s="128" t="n"/>
      <c r="AM13" s="128" t="n"/>
      <c r="AN13" s="128" t="n"/>
      <c r="AO13" s="128" t="n"/>
      <c r="AP13" s="128" t="n"/>
      <c r="AQ13" s="128" t="n"/>
      <c r="AR13" s="128" t="n"/>
      <c r="AS13" s="128" t="n"/>
      <c r="AT13" s="128" t="n"/>
      <c r="AU13" s="128" t="n"/>
      <c r="AV13" s="128" t="n"/>
      <c r="AW13" s="128" t="n"/>
      <c r="AX13" s="128" t="n"/>
      <c r="AY13" s="128" t="n"/>
      <c r="AZ13" s="128" t="n"/>
      <c r="BA13" s="128" t="n"/>
      <c r="BB13" s="128" t="n"/>
      <c r="BC13" s="128" t="n"/>
      <c r="BD13" s="128" t="n"/>
      <c r="BE13" s="128" t="n"/>
      <c r="BF13" s="128" t="n"/>
      <c r="BG13" s="30" t="n"/>
    </row>
    <row r="14">
      <c r="A14" s="30" t="n"/>
      <c r="B14" s="128" t="n"/>
      <c r="C14" s="128" t="n"/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128" t="n"/>
      <c r="Q14" s="128" t="n"/>
      <c r="R14" s="128" t="n"/>
      <c r="S14" s="128" t="n"/>
      <c r="T14" s="128" t="n"/>
      <c r="U14" s="128" t="n"/>
      <c r="V14" s="128" t="n"/>
      <c r="W14" s="128" t="n"/>
      <c r="X14" s="128" t="n"/>
      <c r="Y14" s="128" t="n"/>
      <c r="Z14" s="128" t="n"/>
      <c r="AA14" s="128" t="n"/>
      <c r="AB14" s="128" t="n"/>
      <c r="AC14" s="128" t="n"/>
      <c r="AD14" s="128" t="n"/>
      <c r="AE14" s="128" t="n"/>
      <c r="AF14" s="128" t="n"/>
      <c r="AG14" s="128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  <c r="AW14" s="128" t="n"/>
      <c r="AX14" s="128" t="n"/>
      <c r="AY14" s="128" t="n"/>
      <c r="AZ14" s="128" t="n"/>
      <c r="BA14" s="128" t="n"/>
      <c r="BB14" s="128" t="n"/>
      <c r="BC14" s="128" t="n"/>
      <c r="BD14" s="128" t="n"/>
      <c r="BE14" s="128" t="n"/>
      <c r="BF14" s="128" t="n"/>
      <c r="BG14" s="30" t="n"/>
    </row>
    <row r="15">
      <c r="A15" s="30" t="n"/>
      <c r="B15" s="128" t="n"/>
      <c r="C15" s="128" t="n"/>
      <c r="D15" s="82" t="inlineStr">
        <is>
          <t>Small</t>
        </is>
      </c>
      <c r="E15" s="83" t="inlineStr">
        <is>
          <t>Medium</t>
        </is>
      </c>
      <c r="F15" s="119" t="inlineStr">
        <is>
          <t>Large</t>
        </is>
      </c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128" t="n"/>
      <c r="Q15" s="128" t="n"/>
      <c r="R15" s="128" t="n"/>
      <c r="S15" s="128" t="n"/>
      <c r="T15" s="128" t="n"/>
      <c r="U15" s="128" t="n"/>
      <c r="V15" s="128" t="n"/>
      <c r="W15" s="128" t="n"/>
      <c r="X15" s="128" t="n"/>
      <c r="Y15" s="128" t="n"/>
      <c r="Z15" s="128" t="n"/>
      <c r="AA15" s="128" t="n"/>
      <c r="AB15" s="128" t="n"/>
      <c r="AC15" s="128" t="n"/>
      <c r="AD15" s="128" t="n"/>
      <c r="AE15" s="128" t="n"/>
      <c r="AF15" s="128" t="n"/>
      <c r="AG15" s="128" t="n"/>
      <c r="AH15" s="128" t="n"/>
      <c r="AI15" s="128" t="n"/>
      <c r="AJ15" s="128" t="n"/>
      <c r="AK15" s="128" t="n"/>
      <c r="AL15" s="128" t="n"/>
      <c r="AM15" s="128" t="n"/>
      <c r="AN15" s="128" t="n"/>
      <c r="AO15" s="128" t="n"/>
      <c r="AP15" s="128" t="n"/>
      <c r="AQ15" s="128" t="n"/>
      <c r="AR15" s="128" t="n"/>
      <c r="AS15" s="128" t="n"/>
      <c r="AT15" s="128" t="n"/>
      <c r="AU15" s="128" t="n"/>
      <c r="AV15" s="128" t="n"/>
      <c r="AW15" s="128" t="n"/>
      <c r="AX15" s="128" t="n"/>
      <c r="AY15" s="128" t="n"/>
      <c r="AZ15" s="128" t="n"/>
      <c r="BA15" s="128" t="n"/>
      <c r="BB15" s="128" t="n"/>
      <c r="BC15" s="128" t="n"/>
      <c r="BD15" s="128" t="n"/>
      <c r="BE15" s="128" t="n"/>
      <c r="BF15" s="128" t="n"/>
      <c r="BG15" s="30" t="n"/>
    </row>
    <row r="16">
      <c r="A16" s="30" t="n"/>
      <c r="B16" s="128" t="n"/>
      <c r="C16" s="128" t="inlineStr">
        <is>
          <t>Size of oil spills</t>
        </is>
      </c>
      <c r="D16" s="52" t="n">
        <v>3448</v>
      </c>
      <c r="E16" s="84" t="n"/>
      <c r="F16" s="52" t="n"/>
      <c r="G16" s="52" t="n"/>
      <c r="H16" s="128" t="inlineStr">
        <is>
          <t>chose unit</t>
        </is>
      </c>
      <c r="I16" s="128" t="n"/>
      <c r="J16" s="128" t="n"/>
      <c r="K16" s="128" t="n"/>
      <c r="L16" s="128" t="n"/>
      <c r="M16" s="128" t="n"/>
      <c r="N16" s="128" t="n"/>
      <c r="O16" s="128" t="n"/>
      <c r="P16" s="128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128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  <c r="AW16" s="128" t="n"/>
      <c r="AX16" s="128" t="n"/>
      <c r="AY16" s="128" t="n"/>
      <c r="AZ16" s="128" t="n"/>
      <c r="BA16" s="128" t="n"/>
      <c r="BB16" s="128" t="n"/>
      <c r="BC16" s="128" t="n"/>
      <c r="BD16" s="128" t="n"/>
      <c r="BE16" s="128" t="n"/>
      <c r="BF16" s="128" t="n"/>
      <c r="BG16" s="30" t="n"/>
    </row>
    <row r="17">
      <c r="A17" s="30" t="n"/>
      <c r="B17" s="128" t="n"/>
      <c r="C17" s="128" t="n"/>
      <c r="D17" s="128" t="inlineStr">
        <is>
          <t>LARGE</t>
        </is>
      </c>
      <c r="E17" s="128" t="n"/>
      <c r="F17" s="128" t="n"/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128" t="n"/>
      <c r="Q17" s="128" t="n"/>
      <c r="R17" s="128" t="n"/>
      <c r="S17" s="128" t="n"/>
      <c r="T17" s="128" t="n"/>
      <c r="U17" s="128" t="n"/>
      <c r="V17" s="128" t="n"/>
      <c r="W17" s="128" t="n"/>
      <c r="X17" s="128" t="n"/>
      <c r="Y17" s="128" t="n"/>
      <c r="Z17" s="128" t="n"/>
      <c r="AA17" s="128" t="n"/>
      <c r="AB17" s="128" t="n"/>
      <c r="AC17" s="128" t="n"/>
      <c r="AD17" s="128" t="n"/>
      <c r="AE17" s="128" t="n"/>
      <c r="AF17" s="128" t="n"/>
      <c r="AG17" s="128" t="n"/>
      <c r="AH17" s="128" t="n"/>
      <c r="AI17" s="128" t="n"/>
      <c r="AJ17" s="128" t="n"/>
      <c r="AK17" s="128" t="n"/>
      <c r="AL17" s="128" t="n"/>
      <c r="AM17" s="128" t="n"/>
      <c r="AN17" s="128" t="n"/>
      <c r="AO17" s="128" t="n"/>
      <c r="AP17" s="128" t="n"/>
      <c r="AQ17" s="128" t="n"/>
      <c r="AR17" s="128" t="n"/>
      <c r="AS17" s="128" t="n"/>
      <c r="AT17" s="128" t="n"/>
      <c r="AU17" s="128" t="n"/>
      <c r="AV17" s="128" t="n"/>
      <c r="AW17" s="128" t="n"/>
      <c r="AX17" s="128" t="n"/>
      <c r="AY17" s="128" t="n"/>
      <c r="AZ17" s="128" t="n"/>
      <c r="BA17" s="128" t="n"/>
      <c r="BB17" s="128" t="n"/>
      <c r="BC17" s="128" t="n"/>
      <c r="BD17" s="128" t="n"/>
      <c r="BE17" s="128" t="n"/>
      <c r="BF17" s="128" t="n"/>
      <c r="BG17" s="30" t="n"/>
    </row>
    <row r="18">
      <c r="A18" s="30" t="n"/>
      <c r="B18" s="128" t="n"/>
      <c r="C18" s="128" t="inlineStr">
        <is>
          <t>Number of scearios</t>
        </is>
      </c>
      <c r="D18" s="85" t="n"/>
      <c r="E18" s="52" t="n">
        <v>1</v>
      </c>
      <c r="F18" s="128" t="n"/>
      <c r="G18" s="128" t="n"/>
      <c r="H18" s="128" t="n"/>
      <c r="I18" s="85" t="n"/>
      <c r="J18" s="61" t="n"/>
      <c r="K18" s="128" t="n"/>
      <c r="L18" s="128" t="n"/>
      <c r="M18" s="128" t="n"/>
      <c r="N18" s="85" t="n"/>
      <c r="O18" s="61" t="n"/>
      <c r="P18" s="128" t="n"/>
      <c r="Q18" s="128" t="n"/>
      <c r="R18" s="128" t="n"/>
      <c r="S18" s="85" t="n"/>
      <c r="T18" s="61" t="n"/>
      <c r="U18" s="128" t="n"/>
      <c r="V18" s="128" t="n"/>
      <c r="W18" s="128" t="n"/>
      <c r="X18" s="85" t="n"/>
      <c r="Y18" s="61" t="n"/>
      <c r="Z18" s="128" t="n"/>
      <c r="AA18" s="128" t="n"/>
      <c r="AB18" s="128" t="n"/>
      <c r="AC18" s="85" t="n"/>
      <c r="AD18" s="61" t="n"/>
      <c r="AE18" s="128" t="n"/>
      <c r="AF18" s="128" t="n"/>
      <c r="AG18" s="128" t="n"/>
      <c r="AH18" s="85" t="n"/>
      <c r="AI18" s="61" t="n"/>
      <c r="AJ18" s="128" t="n"/>
      <c r="AK18" s="128" t="n"/>
      <c r="AL18" s="128" t="n"/>
      <c r="AM18" s="85" t="n"/>
      <c r="AN18" s="61" t="n"/>
      <c r="AO18" s="128" t="n"/>
      <c r="AP18" s="128" t="n"/>
      <c r="AQ18" s="128" t="n"/>
      <c r="AR18" s="85" t="n"/>
      <c r="AS18" s="61" t="n"/>
      <c r="AT18" s="128" t="n"/>
      <c r="AU18" s="128" t="n"/>
      <c r="AV18" s="128" t="n"/>
      <c r="AW18" s="85" t="n"/>
      <c r="AX18" s="61" t="n"/>
      <c r="AY18" s="128" t="n"/>
      <c r="AZ18" s="128" t="n"/>
      <c r="BA18" s="128" t="n"/>
      <c r="BB18" s="85" t="n"/>
      <c r="BC18" s="61" t="n"/>
      <c r="BD18" s="128" t="n"/>
      <c r="BE18" s="128" t="n"/>
      <c r="BF18" s="128" t="n"/>
      <c r="BG18" s="30" t="n"/>
    </row>
    <row r="19">
      <c r="A19" s="30" t="n"/>
      <c r="B19" s="128" t="n"/>
      <c r="C19" s="128" t="n"/>
      <c r="D19" s="85" t="n"/>
      <c r="E19" s="128" t="n"/>
      <c r="F19" s="128" t="n"/>
      <c r="G19" s="128" t="n"/>
      <c r="H19" s="128" t="n"/>
      <c r="I19" s="85" t="n"/>
      <c r="J19" s="128" t="n"/>
      <c r="K19" s="128" t="n"/>
      <c r="L19" s="128" t="n"/>
      <c r="M19" s="128" t="n"/>
      <c r="N19" s="85" t="n"/>
      <c r="O19" s="128" t="n"/>
      <c r="P19" s="128" t="n"/>
      <c r="Q19" s="128" t="n"/>
      <c r="R19" s="128" t="n"/>
      <c r="S19" s="85" t="n"/>
      <c r="T19" s="128" t="n"/>
      <c r="U19" s="128" t="n"/>
      <c r="V19" s="128" t="n"/>
      <c r="W19" s="128" t="n"/>
      <c r="X19" s="85" t="n"/>
      <c r="Y19" s="128" t="n"/>
      <c r="Z19" s="128" t="n"/>
      <c r="AA19" s="128" t="n"/>
      <c r="AB19" s="128" t="n"/>
      <c r="AC19" s="85" t="n"/>
      <c r="AD19" s="128" t="n"/>
      <c r="AE19" s="128" t="n"/>
      <c r="AF19" s="128" t="n"/>
      <c r="AG19" s="128" t="n"/>
      <c r="AH19" s="85" t="n"/>
      <c r="AI19" s="128" t="n"/>
      <c r="AJ19" s="128" t="n"/>
      <c r="AK19" s="128" t="n"/>
      <c r="AL19" s="128" t="n"/>
      <c r="AM19" s="85" t="n"/>
      <c r="AN19" s="128" t="n"/>
      <c r="AO19" s="128" t="n"/>
      <c r="AP19" s="128" t="n"/>
      <c r="AQ19" s="128" t="n"/>
      <c r="AR19" s="85" t="n"/>
      <c r="AS19" s="128" t="n"/>
      <c r="AT19" s="128" t="n"/>
      <c r="AU19" s="128" t="n"/>
      <c r="AV19" s="128" t="n"/>
      <c r="AW19" s="85" t="n"/>
      <c r="AX19" s="128" t="n"/>
      <c r="AY19" s="128" t="n"/>
      <c r="AZ19" s="128" t="n"/>
      <c r="BA19" s="128" t="n"/>
      <c r="BB19" s="85" t="n"/>
      <c r="BC19" s="128" t="n"/>
      <c r="BD19" s="128" t="n"/>
      <c r="BE19" s="128" t="n"/>
      <c r="BF19" s="128" t="n"/>
      <c r="BG19" s="30" t="n"/>
    </row>
    <row r="20">
      <c r="A20" s="30" t="n"/>
      <c r="B20" s="128" t="n"/>
      <c r="C20" s="99" t="inlineStr">
        <is>
          <t>Scenario</t>
        </is>
      </c>
      <c r="D20" s="99" t="n">
        <v>1</v>
      </c>
      <c r="E20" s="128" t="n"/>
      <c r="F20" s="128" t="n"/>
      <c r="G20" s="128" t="n"/>
      <c r="H20" s="99" t="inlineStr">
        <is>
          <t>Scenario</t>
        </is>
      </c>
      <c r="I20" s="99">
        <f>$E$18-(($E$18-D20))+1</f>
        <v/>
      </c>
      <c r="J20" s="128" t="n"/>
      <c r="K20" s="128" t="n"/>
      <c r="L20" s="128" t="n"/>
      <c r="M20" s="99" t="inlineStr">
        <is>
          <t>Scenario</t>
        </is>
      </c>
      <c r="N20" s="99">
        <f>$E$18-(($E$18-I20))+1</f>
        <v/>
      </c>
      <c r="O20" s="128" t="n"/>
      <c r="P20" s="128" t="n"/>
      <c r="Q20" s="128" t="n"/>
      <c r="R20" s="99" t="inlineStr">
        <is>
          <t>Scenario</t>
        </is>
      </c>
      <c r="S20" s="99">
        <f>$E$18-(($E$18-N20))+1</f>
        <v/>
      </c>
      <c r="T20" s="128" t="n"/>
      <c r="U20" s="128" t="n"/>
      <c r="V20" s="128" t="n"/>
      <c r="W20" s="99" t="inlineStr">
        <is>
          <t>Scenario</t>
        </is>
      </c>
      <c r="X20" s="99">
        <f>$E$18-(($E$18-S20))+1</f>
        <v/>
      </c>
      <c r="Y20" s="128" t="n"/>
      <c r="Z20" s="128" t="n"/>
      <c r="AA20" s="128" t="n"/>
      <c r="AB20" s="99" t="inlineStr">
        <is>
          <t>Scenario</t>
        </is>
      </c>
      <c r="AC20" s="99">
        <f>$E$18-(($E$18-X20))+1</f>
        <v/>
      </c>
      <c r="AD20" s="128" t="n"/>
      <c r="AE20" s="128" t="n"/>
      <c r="AF20" s="128" t="n"/>
      <c r="AG20" s="99" t="inlineStr">
        <is>
          <t>Scenario</t>
        </is>
      </c>
      <c r="AH20" s="99">
        <f>$E$18-(($E$18-AC20))+1</f>
        <v/>
      </c>
      <c r="AI20" s="128" t="n"/>
      <c r="AJ20" s="128" t="n"/>
      <c r="AK20" s="128" t="n"/>
      <c r="AL20" s="99" t="inlineStr">
        <is>
          <t>Scenario</t>
        </is>
      </c>
      <c r="AM20" s="99">
        <f>$E$18-(($E$18-AH20))+1</f>
        <v/>
      </c>
      <c r="AN20" s="128" t="n"/>
      <c r="AO20" s="128" t="n"/>
      <c r="AP20" s="128" t="n"/>
      <c r="AQ20" s="99" t="inlineStr">
        <is>
          <t>Scenario</t>
        </is>
      </c>
      <c r="AR20" s="99">
        <f>$E$18-(($E$18-AM20))+1</f>
        <v/>
      </c>
      <c r="AS20" s="128" t="n"/>
      <c r="AT20" s="128" t="n"/>
      <c r="AU20" s="128" t="n"/>
      <c r="AV20" s="99" t="inlineStr">
        <is>
          <t>Scenario</t>
        </is>
      </c>
      <c r="AW20" s="99">
        <f>$E$18-(($E$18-AR20))+1</f>
        <v/>
      </c>
      <c r="AX20" s="128" t="n"/>
      <c r="AY20" s="128" t="n"/>
      <c r="AZ20" s="128" t="n"/>
      <c r="BA20" s="99" t="inlineStr">
        <is>
          <t>Scenario</t>
        </is>
      </c>
      <c r="BB20" s="99" t="inlineStr">
        <is>
          <t>X</t>
        </is>
      </c>
      <c r="BC20" s="128" t="n"/>
      <c r="BD20" s="128" t="n"/>
      <c r="BE20" s="128" t="n"/>
      <c r="BF20" s="128" t="n"/>
      <c r="BG20" s="30" t="n"/>
    </row>
    <row r="21">
      <c r="A21" s="30" t="n"/>
      <c r="B21" s="128" t="n"/>
      <c r="C21" s="128" t="inlineStr">
        <is>
          <t>Oil type</t>
        </is>
      </c>
      <c r="D21" s="52" t="inlineStr">
        <is>
          <t>bunker oil</t>
        </is>
      </c>
      <c r="E21" s="128" t="n"/>
      <c r="F21" s="128" t="n"/>
      <c r="G21" s="128" t="n"/>
      <c r="H21" s="128" t="inlineStr">
        <is>
          <t>Oil type</t>
        </is>
      </c>
      <c r="I21" s="52" t="n"/>
      <c r="J21" s="128" t="n"/>
      <c r="K21" s="128" t="n"/>
      <c r="L21" s="128" t="n"/>
      <c r="M21" s="128" t="inlineStr">
        <is>
          <t>Oil type</t>
        </is>
      </c>
      <c r="N21" s="52" t="n"/>
      <c r="O21" s="128" t="n"/>
      <c r="P21" s="128" t="n"/>
      <c r="Q21" s="128" t="n"/>
      <c r="R21" s="128" t="inlineStr">
        <is>
          <t>Oil type</t>
        </is>
      </c>
      <c r="S21" s="52" t="n"/>
      <c r="T21" s="128" t="n"/>
      <c r="U21" s="128" t="n"/>
      <c r="V21" s="128" t="n"/>
      <c r="W21" s="128" t="inlineStr">
        <is>
          <t>Oil type</t>
        </is>
      </c>
      <c r="X21" s="52" t="n"/>
      <c r="Y21" s="128" t="n"/>
      <c r="Z21" s="128" t="n"/>
      <c r="AA21" s="128" t="n"/>
      <c r="AB21" s="128" t="inlineStr">
        <is>
          <t>Oil type</t>
        </is>
      </c>
      <c r="AC21" s="52" t="n"/>
      <c r="AD21" s="128" t="n"/>
      <c r="AE21" s="128" t="n"/>
      <c r="AF21" s="128" t="n"/>
      <c r="AG21" s="128" t="inlineStr">
        <is>
          <t>Oil type</t>
        </is>
      </c>
      <c r="AH21" s="52" t="n"/>
      <c r="AI21" s="128" t="n"/>
      <c r="AJ21" s="128" t="n"/>
      <c r="AK21" s="128" t="n"/>
      <c r="AL21" s="128" t="inlineStr">
        <is>
          <t>Oil type</t>
        </is>
      </c>
      <c r="AM21" s="52" t="n"/>
      <c r="AN21" s="128" t="n"/>
      <c r="AO21" s="128" t="n"/>
      <c r="AP21" s="128" t="n"/>
      <c r="AQ21" s="128" t="inlineStr">
        <is>
          <t>Oil type</t>
        </is>
      </c>
      <c r="AR21" s="52" t="n"/>
      <c r="AS21" s="128" t="n"/>
      <c r="AT21" s="128" t="n"/>
      <c r="AU21" s="128" t="n"/>
      <c r="AV21" s="128" t="inlineStr">
        <is>
          <t>Oil type</t>
        </is>
      </c>
      <c r="AW21" s="52" t="n"/>
      <c r="AX21" s="128" t="n"/>
      <c r="AY21" s="128" t="n"/>
      <c r="AZ21" s="128" t="n"/>
      <c r="BA21" s="128" t="inlineStr">
        <is>
          <t>Oil type</t>
        </is>
      </c>
      <c r="BB21" s="52" t="n"/>
      <c r="BC21" s="128" t="n"/>
      <c r="BD21" s="128" t="n"/>
      <c r="BE21" s="128" t="n"/>
      <c r="BF21" s="128" t="n"/>
      <c r="BG21" s="30" t="n"/>
    </row>
    <row r="22">
      <c r="A22" s="30" t="n"/>
      <c r="B22" s="128" t="n"/>
      <c r="C22" s="128" t="inlineStr">
        <is>
          <t>Oil density</t>
        </is>
      </c>
      <c r="D22" s="52" t="n">
        <v>40</v>
      </c>
      <c r="E22" s="128" t="inlineStr">
        <is>
          <t>g/cm^3</t>
        </is>
      </c>
      <c r="F22" s="128" t="n"/>
      <c r="G22" s="128" t="n"/>
      <c r="H22" s="128" t="inlineStr">
        <is>
          <t>Oil density</t>
        </is>
      </c>
      <c r="I22" s="52" t="n"/>
      <c r="J22" s="128" t="inlineStr">
        <is>
          <t>g/cm^3</t>
        </is>
      </c>
      <c r="K22" s="128" t="n"/>
      <c r="L22" s="128" t="n"/>
      <c r="M22" s="128" t="inlineStr">
        <is>
          <t>Oil density</t>
        </is>
      </c>
      <c r="N22" s="52" t="n"/>
      <c r="O22" s="128" t="inlineStr">
        <is>
          <t>g/cm^3</t>
        </is>
      </c>
      <c r="P22" s="128" t="n"/>
      <c r="Q22" s="128" t="n"/>
      <c r="R22" s="128" t="inlineStr">
        <is>
          <t>Oil density</t>
        </is>
      </c>
      <c r="S22" s="52" t="n"/>
      <c r="T22" s="128" t="inlineStr">
        <is>
          <t>g/cm^3</t>
        </is>
      </c>
      <c r="U22" s="128" t="n"/>
      <c r="V22" s="128" t="n"/>
      <c r="W22" s="128" t="inlineStr">
        <is>
          <t>Oil density</t>
        </is>
      </c>
      <c r="X22" s="52" t="n"/>
      <c r="Y22" s="128" t="inlineStr">
        <is>
          <t>g/cm^3</t>
        </is>
      </c>
      <c r="Z22" s="128" t="n"/>
      <c r="AA22" s="128" t="n"/>
      <c r="AB22" s="128" t="inlineStr">
        <is>
          <t>Oil density</t>
        </is>
      </c>
      <c r="AC22" s="52" t="n"/>
      <c r="AD22" s="128" t="inlineStr">
        <is>
          <t>g/cm^3</t>
        </is>
      </c>
      <c r="AE22" s="128" t="n"/>
      <c r="AF22" s="128" t="n"/>
      <c r="AG22" s="128" t="inlineStr">
        <is>
          <t>Oil density</t>
        </is>
      </c>
      <c r="AH22" s="52" t="n"/>
      <c r="AI22" s="128" t="inlineStr">
        <is>
          <t>g/cm^3</t>
        </is>
      </c>
      <c r="AJ22" s="128" t="n"/>
      <c r="AK22" s="128" t="n"/>
      <c r="AL22" s="128" t="inlineStr">
        <is>
          <t>Oil density</t>
        </is>
      </c>
      <c r="AM22" s="52" t="n"/>
      <c r="AN22" s="128" t="inlineStr">
        <is>
          <t>g/cm^3</t>
        </is>
      </c>
      <c r="AO22" s="128" t="n"/>
      <c r="AP22" s="128" t="n"/>
      <c r="AQ22" s="128" t="inlineStr">
        <is>
          <t>Oil density</t>
        </is>
      </c>
      <c r="AR22" s="52" t="n"/>
      <c r="AS22" s="128" t="inlineStr">
        <is>
          <t>g/cm^3</t>
        </is>
      </c>
      <c r="AT22" s="128" t="n"/>
      <c r="AU22" s="128" t="n"/>
      <c r="AV22" s="128" t="inlineStr">
        <is>
          <t>Oil density</t>
        </is>
      </c>
      <c r="AW22" s="52" t="n"/>
      <c r="AX22" s="128" t="inlineStr">
        <is>
          <t>g/cm^3</t>
        </is>
      </c>
      <c r="AY22" s="128" t="n"/>
      <c r="AZ22" s="128" t="n"/>
      <c r="BA22" s="128" t="inlineStr">
        <is>
          <t>Oil density</t>
        </is>
      </c>
      <c r="BB22" s="52" t="n"/>
      <c r="BC22" s="128" t="inlineStr">
        <is>
          <t>g/cm^3</t>
        </is>
      </c>
      <c r="BD22" s="128" t="n"/>
      <c r="BE22" s="128" t="n"/>
      <c r="BF22" s="128" t="n"/>
      <c r="BG22" s="30" t="n"/>
    </row>
    <row r="23">
      <c r="A23" s="30" t="n"/>
      <c r="B23" s="128" t="n"/>
      <c r="C23" s="128" t="inlineStr">
        <is>
          <t>Oil viscosity</t>
        </is>
      </c>
      <c r="D23" s="52" t="n">
        <v>15</v>
      </c>
      <c r="E23" s="128" t="inlineStr">
        <is>
          <t>cP</t>
        </is>
      </c>
      <c r="F23" s="128" t="n"/>
      <c r="G23" s="128" t="n"/>
      <c r="H23" s="128" t="inlineStr">
        <is>
          <t>Oil viscosity</t>
        </is>
      </c>
      <c r="I23" s="52" t="n"/>
      <c r="J23" s="128" t="inlineStr">
        <is>
          <t>cP</t>
        </is>
      </c>
      <c r="K23" s="128" t="n"/>
      <c r="L23" s="128" t="n"/>
      <c r="M23" s="128" t="inlineStr">
        <is>
          <t>Oil viscosity</t>
        </is>
      </c>
      <c r="N23" s="52" t="n"/>
      <c r="O23" s="128" t="inlineStr">
        <is>
          <t>cP</t>
        </is>
      </c>
      <c r="P23" s="128" t="n"/>
      <c r="Q23" s="128" t="n"/>
      <c r="R23" s="128" t="inlineStr">
        <is>
          <t>Oil viscosity</t>
        </is>
      </c>
      <c r="S23" s="52" t="n"/>
      <c r="T23" s="128" t="inlineStr">
        <is>
          <t>cP</t>
        </is>
      </c>
      <c r="U23" s="128" t="n"/>
      <c r="V23" s="128" t="n"/>
      <c r="W23" s="128" t="inlineStr">
        <is>
          <t>Oil viscosity</t>
        </is>
      </c>
      <c r="X23" s="52" t="n"/>
      <c r="Y23" s="128" t="inlineStr">
        <is>
          <t>cP</t>
        </is>
      </c>
      <c r="Z23" s="128" t="n"/>
      <c r="AA23" s="128" t="n"/>
      <c r="AB23" s="128" t="inlineStr">
        <is>
          <t>Oil viscosity</t>
        </is>
      </c>
      <c r="AC23" s="52" t="n"/>
      <c r="AD23" s="128" t="inlineStr">
        <is>
          <t>cP</t>
        </is>
      </c>
      <c r="AE23" s="128" t="n"/>
      <c r="AF23" s="128" t="n"/>
      <c r="AG23" s="128" t="inlineStr">
        <is>
          <t>Oil viscosity</t>
        </is>
      </c>
      <c r="AH23" s="52" t="n"/>
      <c r="AI23" s="128" t="inlineStr">
        <is>
          <t>cP</t>
        </is>
      </c>
      <c r="AJ23" s="128" t="n"/>
      <c r="AK23" s="128" t="n"/>
      <c r="AL23" s="128" t="inlineStr">
        <is>
          <t>Oil viscosity</t>
        </is>
      </c>
      <c r="AM23" s="52" t="n"/>
      <c r="AN23" s="128" t="inlineStr">
        <is>
          <t>cP</t>
        </is>
      </c>
      <c r="AO23" s="128" t="n"/>
      <c r="AP23" s="128" t="n"/>
      <c r="AQ23" s="128" t="inlineStr">
        <is>
          <t>Oil viscosity</t>
        </is>
      </c>
      <c r="AR23" s="52" t="n"/>
      <c r="AS23" s="128" t="inlineStr">
        <is>
          <t>cP</t>
        </is>
      </c>
      <c r="AT23" s="128" t="n"/>
      <c r="AU23" s="128" t="n"/>
      <c r="AV23" s="128" t="inlineStr">
        <is>
          <t>Oil viscosity</t>
        </is>
      </c>
      <c r="AW23" s="52" t="n"/>
      <c r="AX23" s="128" t="inlineStr">
        <is>
          <t>cP</t>
        </is>
      </c>
      <c r="AY23" s="128" t="n"/>
      <c r="AZ23" s="128" t="n"/>
      <c r="BA23" s="128" t="inlineStr">
        <is>
          <t>Oil viscosity</t>
        </is>
      </c>
      <c r="BB23" s="52" t="n"/>
      <c r="BC23" s="128" t="inlineStr">
        <is>
          <t>cP</t>
        </is>
      </c>
      <c r="BD23" s="128" t="n"/>
      <c r="BE23" s="128" t="n"/>
      <c r="BF23" s="128" t="n"/>
      <c r="BG23" s="30" t="n"/>
    </row>
    <row r="24">
      <c r="A24" s="30" t="n"/>
      <c r="B24" s="128" t="n"/>
      <c r="C24" s="128" t="inlineStr">
        <is>
          <t>Oil amount</t>
        </is>
      </c>
      <c r="D24" s="52" t="n">
        <v>0.3001326208172237</v>
      </c>
      <c r="E24" s="128" t="inlineStr">
        <is>
          <t>chose unit</t>
        </is>
      </c>
      <c r="F24" s="128" t="n"/>
      <c r="G24" s="128" t="n"/>
      <c r="H24" s="128" t="inlineStr">
        <is>
          <t>Oil amount</t>
        </is>
      </c>
      <c r="I24" s="52" t="n"/>
      <c r="J24" s="128" t="inlineStr">
        <is>
          <t>chose unit</t>
        </is>
      </c>
      <c r="K24" s="128" t="n"/>
      <c r="L24" s="128" t="n"/>
      <c r="M24" s="128" t="inlineStr">
        <is>
          <t>Oil amount</t>
        </is>
      </c>
      <c r="N24" s="52" t="n"/>
      <c r="O24" s="128" t="inlineStr">
        <is>
          <t>chose unit</t>
        </is>
      </c>
      <c r="P24" s="128" t="n"/>
      <c r="Q24" s="128" t="n"/>
      <c r="R24" s="128" t="inlineStr">
        <is>
          <t>Oil amount</t>
        </is>
      </c>
      <c r="S24" s="52" t="n"/>
      <c r="T24" s="128" t="inlineStr">
        <is>
          <t>chose unit</t>
        </is>
      </c>
      <c r="U24" s="128" t="n"/>
      <c r="V24" s="128" t="n"/>
      <c r="W24" s="128" t="inlineStr">
        <is>
          <t>Oil amount</t>
        </is>
      </c>
      <c r="X24" s="52" t="n"/>
      <c r="Y24" s="128" t="inlineStr">
        <is>
          <t>chose unit</t>
        </is>
      </c>
      <c r="Z24" s="128" t="n"/>
      <c r="AA24" s="128" t="n"/>
      <c r="AB24" s="128" t="inlineStr">
        <is>
          <t>Oil amount</t>
        </is>
      </c>
      <c r="AC24" s="52" t="n"/>
      <c r="AD24" s="128" t="inlineStr">
        <is>
          <t>chose unit</t>
        </is>
      </c>
      <c r="AE24" s="128" t="n"/>
      <c r="AF24" s="128" t="n"/>
      <c r="AG24" s="128" t="inlineStr">
        <is>
          <t>Oil amount</t>
        </is>
      </c>
      <c r="AH24" s="52" t="n"/>
      <c r="AI24" s="128" t="inlineStr">
        <is>
          <t>chose unit</t>
        </is>
      </c>
      <c r="AJ24" s="128" t="n"/>
      <c r="AK24" s="128" t="n"/>
      <c r="AL24" s="128" t="inlineStr">
        <is>
          <t>Oil amount</t>
        </is>
      </c>
      <c r="AM24" s="52" t="n"/>
      <c r="AN24" s="128" t="inlineStr">
        <is>
          <t>chose unit</t>
        </is>
      </c>
      <c r="AO24" s="128" t="n"/>
      <c r="AP24" s="128" t="n"/>
      <c r="AQ24" s="128" t="inlineStr">
        <is>
          <t>Oil amount</t>
        </is>
      </c>
      <c r="AR24" s="52" t="n"/>
      <c r="AS24" s="128" t="inlineStr">
        <is>
          <t>chose unit</t>
        </is>
      </c>
      <c r="AT24" s="128" t="n"/>
      <c r="AU24" s="128" t="n"/>
      <c r="AV24" s="128" t="inlineStr">
        <is>
          <t>Oil amount</t>
        </is>
      </c>
      <c r="AW24" s="52" t="n"/>
      <c r="AX24" s="128" t="inlineStr">
        <is>
          <t>chose unit</t>
        </is>
      </c>
      <c r="AY24" s="128" t="n"/>
      <c r="AZ24" s="128" t="n"/>
      <c r="BA24" s="128" t="inlineStr">
        <is>
          <t>Oil amount</t>
        </is>
      </c>
      <c r="BB24" s="52" t="n"/>
      <c r="BC24" s="128" t="inlineStr">
        <is>
          <t>chose unit</t>
        </is>
      </c>
      <c r="BD24" s="128" t="n"/>
      <c r="BE24" s="128" t="n"/>
      <c r="BF24" s="128" t="n"/>
      <c r="BG24" s="30" t="n"/>
    </row>
    <row r="25">
      <c r="A25" s="30" t="n"/>
      <c r="B25" s="128" t="n"/>
      <c r="C25" s="128" t="inlineStr">
        <is>
          <t>Duration</t>
        </is>
      </c>
      <c r="D25" s="52" t="n">
        <v>93</v>
      </c>
      <c r="E25" s="128" t="inlineStr">
        <is>
          <t>chose unit</t>
        </is>
      </c>
      <c r="F25" s="128" t="n"/>
      <c r="G25" s="128" t="n"/>
      <c r="H25" s="128" t="inlineStr">
        <is>
          <t>Duration</t>
        </is>
      </c>
      <c r="I25" s="52" t="n"/>
      <c r="J25" s="128" t="inlineStr">
        <is>
          <t>chose unit</t>
        </is>
      </c>
      <c r="K25" s="128" t="n"/>
      <c r="L25" s="128" t="n"/>
      <c r="M25" s="128" t="inlineStr">
        <is>
          <t>Duration</t>
        </is>
      </c>
      <c r="N25" s="52" t="n"/>
      <c r="O25" s="128" t="inlineStr">
        <is>
          <t>chose unit</t>
        </is>
      </c>
      <c r="P25" s="128" t="n"/>
      <c r="Q25" s="128" t="n"/>
      <c r="R25" s="128" t="inlineStr">
        <is>
          <t>Duration</t>
        </is>
      </c>
      <c r="S25" s="52" t="n"/>
      <c r="T25" s="128" t="inlineStr">
        <is>
          <t>chose unit</t>
        </is>
      </c>
      <c r="U25" s="128" t="n"/>
      <c r="V25" s="128" t="n"/>
      <c r="W25" s="128" t="inlineStr">
        <is>
          <t>Duration</t>
        </is>
      </c>
      <c r="X25" s="52" t="n"/>
      <c r="Y25" s="128" t="inlineStr">
        <is>
          <t>chose unit</t>
        </is>
      </c>
      <c r="Z25" s="128" t="n"/>
      <c r="AA25" s="128" t="n"/>
      <c r="AB25" s="128" t="inlineStr">
        <is>
          <t>Duration</t>
        </is>
      </c>
      <c r="AC25" s="52" t="n"/>
      <c r="AD25" s="128" t="inlineStr">
        <is>
          <t>chose unit</t>
        </is>
      </c>
      <c r="AE25" s="128" t="n"/>
      <c r="AF25" s="128" t="n"/>
      <c r="AG25" s="128" t="inlineStr">
        <is>
          <t>Duration</t>
        </is>
      </c>
      <c r="AH25" s="52" t="n"/>
      <c r="AI25" s="128" t="inlineStr">
        <is>
          <t>chose unit</t>
        </is>
      </c>
      <c r="AJ25" s="128" t="n"/>
      <c r="AK25" s="128" t="n"/>
      <c r="AL25" s="128" t="inlineStr">
        <is>
          <t>Duration</t>
        </is>
      </c>
      <c r="AM25" s="52" t="n"/>
      <c r="AN25" s="128" t="inlineStr">
        <is>
          <t>chose unit</t>
        </is>
      </c>
      <c r="AO25" s="128" t="n"/>
      <c r="AP25" s="128" t="n"/>
      <c r="AQ25" s="128" t="inlineStr">
        <is>
          <t>Duration</t>
        </is>
      </c>
      <c r="AR25" s="52" t="n"/>
      <c r="AS25" s="128" t="inlineStr">
        <is>
          <t>chose unit</t>
        </is>
      </c>
      <c r="AT25" s="128" t="n"/>
      <c r="AU25" s="128" t="n"/>
      <c r="AV25" s="128" t="inlineStr">
        <is>
          <t>Duration</t>
        </is>
      </c>
      <c r="AW25" s="52" t="n"/>
      <c r="AX25" s="128" t="inlineStr">
        <is>
          <t>chose unit</t>
        </is>
      </c>
      <c r="AY25" s="128" t="n"/>
      <c r="AZ25" s="128" t="n"/>
      <c r="BA25" s="128" t="inlineStr">
        <is>
          <t>Duration</t>
        </is>
      </c>
      <c r="BB25" s="52" t="n"/>
      <c r="BC25" s="128" t="inlineStr">
        <is>
          <t>chose unit</t>
        </is>
      </c>
      <c r="BD25" s="128" t="n"/>
      <c r="BE25" s="128" t="n"/>
      <c r="BF25" s="128" t="n"/>
      <c r="BG25" s="30" t="n"/>
    </row>
    <row r="26">
      <c r="A26" s="30" t="n"/>
      <c r="B26" s="128" t="n"/>
      <c r="C26" s="128" t="inlineStr">
        <is>
          <t>Rate</t>
        </is>
      </c>
      <c r="D26" s="90">
        <f>D24/D25</f>
        <v/>
      </c>
      <c r="E26" s="86" t="inlineStr">
        <is>
          <t>chose unit</t>
        </is>
      </c>
      <c r="F26" s="128" t="n"/>
      <c r="G26" s="128" t="n"/>
      <c r="H26" s="128" t="inlineStr">
        <is>
          <t>Rate</t>
        </is>
      </c>
      <c r="I26" s="90">
        <f>I24/I25</f>
        <v/>
      </c>
      <c r="J26" s="86" t="inlineStr">
        <is>
          <t>chose unit</t>
        </is>
      </c>
      <c r="K26" s="128" t="n"/>
      <c r="L26" s="128" t="n"/>
      <c r="M26" s="128" t="inlineStr">
        <is>
          <t>Rate</t>
        </is>
      </c>
      <c r="N26" s="90">
        <f>N24/N25</f>
        <v/>
      </c>
      <c r="O26" s="86" t="inlineStr">
        <is>
          <t>chose unit</t>
        </is>
      </c>
      <c r="P26" s="128" t="n"/>
      <c r="Q26" s="128" t="n"/>
      <c r="R26" s="128" t="inlineStr">
        <is>
          <t>Rate</t>
        </is>
      </c>
      <c r="S26" s="90">
        <f>S24/S25</f>
        <v/>
      </c>
      <c r="T26" s="86" t="inlineStr">
        <is>
          <t>chose unit</t>
        </is>
      </c>
      <c r="U26" s="128" t="n"/>
      <c r="V26" s="128" t="n"/>
      <c r="W26" s="128" t="inlineStr">
        <is>
          <t>Rate</t>
        </is>
      </c>
      <c r="X26" s="90">
        <f>X24/X25</f>
        <v/>
      </c>
      <c r="Y26" s="86" t="inlineStr">
        <is>
          <t>chose unit</t>
        </is>
      </c>
      <c r="Z26" s="128" t="n"/>
      <c r="AA26" s="128" t="n"/>
      <c r="AB26" s="128" t="inlineStr">
        <is>
          <t>Rate</t>
        </is>
      </c>
      <c r="AC26" s="90">
        <f>AC24/AC25</f>
        <v/>
      </c>
      <c r="AD26" s="86" t="inlineStr">
        <is>
          <t>chose unit</t>
        </is>
      </c>
      <c r="AE26" s="128" t="n"/>
      <c r="AF26" s="128" t="n"/>
      <c r="AG26" s="128" t="inlineStr">
        <is>
          <t>Rate</t>
        </is>
      </c>
      <c r="AH26" s="90">
        <f>AH24/AH25</f>
        <v/>
      </c>
      <c r="AI26" s="86" t="inlineStr">
        <is>
          <t>chose unit</t>
        </is>
      </c>
      <c r="AJ26" s="128" t="n"/>
      <c r="AK26" s="128" t="n"/>
      <c r="AL26" s="128" t="inlineStr">
        <is>
          <t>Rate</t>
        </is>
      </c>
      <c r="AM26" s="90">
        <f>AM24/AM25</f>
        <v/>
      </c>
      <c r="AN26" s="86" t="inlineStr">
        <is>
          <t>chose unit</t>
        </is>
      </c>
      <c r="AO26" s="128" t="n"/>
      <c r="AP26" s="128" t="n"/>
      <c r="AQ26" s="128" t="inlineStr">
        <is>
          <t>Rate</t>
        </is>
      </c>
      <c r="AR26" s="90">
        <f>AR24/AR25</f>
        <v/>
      </c>
      <c r="AS26" s="86" t="inlineStr">
        <is>
          <t>chose unit</t>
        </is>
      </c>
      <c r="AT26" s="128" t="n"/>
      <c r="AU26" s="128" t="n"/>
      <c r="AV26" s="128" t="inlineStr">
        <is>
          <t>Rate</t>
        </is>
      </c>
      <c r="AW26" s="90">
        <f>AW24/AW25</f>
        <v/>
      </c>
      <c r="AX26" s="86" t="inlineStr">
        <is>
          <t>chose unit</t>
        </is>
      </c>
      <c r="AY26" s="128" t="n"/>
      <c r="AZ26" s="128" t="n"/>
      <c r="BA26" s="128" t="inlineStr">
        <is>
          <t>Rate</t>
        </is>
      </c>
      <c r="BB26" s="90">
        <f>BB24/BB25</f>
        <v/>
      </c>
      <c r="BC26" s="86" t="inlineStr">
        <is>
          <t>chose unit</t>
        </is>
      </c>
      <c r="BD26" s="128" t="n"/>
      <c r="BE26" s="128" t="n"/>
      <c r="BF26" s="128" t="n"/>
      <c r="BG26" s="30" t="n"/>
    </row>
    <row r="27">
      <c r="A27" s="30" t="n"/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  <c r="AG27" s="128" t="n"/>
      <c r="AH27" s="128" t="n"/>
      <c r="AI27" s="128" t="n"/>
      <c r="AJ27" s="128" t="n"/>
      <c r="AK27" s="128" t="n"/>
      <c r="AL27" s="128" t="n"/>
      <c r="AM27" s="128" t="n"/>
      <c r="AN27" s="128" t="n"/>
      <c r="AO27" s="128" t="n"/>
      <c r="AP27" s="128" t="n"/>
      <c r="AQ27" s="128" t="n"/>
      <c r="AR27" s="128" t="n"/>
      <c r="AS27" s="128" t="n"/>
      <c r="AT27" s="128" t="n"/>
      <c r="AU27" s="128" t="n"/>
      <c r="AV27" s="128" t="n"/>
      <c r="AW27" s="128" t="n"/>
      <c r="AX27" s="128" t="n"/>
      <c r="AY27" s="128" t="n"/>
      <c r="AZ27" s="128" t="n"/>
      <c r="BA27" s="128" t="n"/>
      <c r="BB27" s="128" t="n"/>
      <c r="BC27" s="128" t="n"/>
      <c r="BD27" s="128" t="n"/>
      <c r="BE27" s="128" t="n"/>
      <c r="BF27" s="128" t="n"/>
      <c r="BG27" s="30" t="n"/>
    </row>
    <row r="28">
      <c r="A28" s="30" t="n"/>
      <c r="B28" s="128" t="n"/>
      <c r="C28" s="128" t="inlineStr">
        <is>
          <t>Wind</t>
        </is>
      </c>
      <c r="D28" s="52" t="n">
        <v>65</v>
      </c>
      <c r="E28" s="128" t="inlineStr">
        <is>
          <t>m/s</t>
        </is>
      </c>
      <c r="F28" s="128" t="n"/>
      <c r="G28" s="128" t="n"/>
      <c r="H28" s="128" t="inlineStr">
        <is>
          <t>Wind</t>
        </is>
      </c>
      <c r="I28" s="52" t="n"/>
      <c r="J28" s="128" t="inlineStr">
        <is>
          <t>m/s</t>
        </is>
      </c>
      <c r="K28" s="128" t="n"/>
      <c r="L28" s="128" t="n"/>
      <c r="M28" s="128" t="inlineStr">
        <is>
          <t>Wind</t>
        </is>
      </c>
      <c r="N28" s="52" t="n"/>
      <c r="O28" s="128" t="inlineStr">
        <is>
          <t>m/s</t>
        </is>
      </c>
      <c r="P28" s="128" t="n"/>
      <c r="Q28" s="128" t="n"/>
      <c r="R28" s="128" t="inlineStr">
        <is>
          <t>Wind</t>
        </is>
      </c>
      <c r="S28" s="52" t="n"/>
      <c r="T28" s="128" t="inlineStr">
        <is>
          <t>m/s</t>
        </is>
      </c>
      <c r="U28" s="128" t="n"/>
      <c r="V28" s="128" t="n"/>
      <c r="W28" s="128" t="inlineStr">
        <is>
          <t>Wind</t>
        </is>
      </c>
      <c r="X28" s="52" t="n"/>
      <c r="Y28" s="128" t="inlineStr">
        <is>
          <t>m/s</t>
        </is>
      </c>
      <c r="Z28" s="128" t="n"/>
      <c r="AA28" s="128" t="n"/>
      <c r="AB28" s="128" t="inlineStr">
        <is>
          <t>Wind</t>
        </is>
      </c>
      <c r="AC28" s="52" t="n"/>
      <c r="AD28" s="128" t="inlineStr">
        <is>
          <t>m/s</t>
        </is>
      </c>
      <c r="AE28" s="128" t="n"/>
      <c r="AF28" s="128" t="n"/>
      <c r="AG28" s="128" t="inlineStr">
        <is>
          <t>Wind</t>
        </is>
      </c>
      <c r="AH28" s="52" t="n"/>
      <c r="AI28" s="128" t="inlineStr">
        <is>
          <t>m/s</t>
        </is>
      </c>
      <c r="AJ28" s="128" t="n"/>
      <c r="AK28" s="128" t="n"/>
      <c r="AL28" s="128" t="inlineStr">
        <is>
          <t>Wind</t>
        </is>
      </c>
      <c r="AM28" s="52" t="n"/>
      <c r="AN28" s="128" t="inlineStr">
        <is>
          <t>m/s</t>
        </is>
      </c>
      <c r="AO28" s="128" t="n"/>
      <c r="AP28" s="128" t="n"/>
      <c r="AQ28" s="128" t="inlineStr">
        <is>
          <t>Wind</t>
        </is>
      </c>
      <c r="AR28" s="52" t="n"/>
      <c r="AS28" s="128" t="inlineStr">
        <is>
          <t>m/s</t>
        </is>
      </c>
      <c r="AT28" s="128" t="n"/>
      <c r="AU28" s="128" t="n"/>
      <c r="AV28" s="128" t="inlineStr">
        <is>
          <t>Wind</t>
        </is>
      </c>
      <c r="AW28" s="52" t="n"/>
      <c r="AX28" s="128" t="inlineStr">
        <is>
          <t>m/s</t>
        </is>
      </c>
      <c r="AY28" s="128" t="n"/>
      <c r="AZ28" s="128" t="n"/>
      <c r="BA28" s="128" t="inlineStr">
        <is>
          <t>Wind</t>
        </is>
      </c>
      <c r="BB28" s="52" t="n"/>
      <c r="BC28" s="128" t="inlineStr">
        <is>
          <t>m/s</t>
        </is>
      </c>
      <c r="BD28" s="128" t="n"/>
      <c r="BE28" s="128" t="n"/>
      <c r="BF28" s="128" t="n"/>
      <c r="BG28" s="30" t="n"/>
    </row>
    <row r="29">
      <c r="A29" s="30" t="n"/>
      <c r="B29" s="128" t="n"/>
      <c r="C29" s="128" t="inlineStr">
        <is>
          <t>Air temp.</t>
        </is>
      </c>
      <c r="D29" s="52" t="n">
        <v>-31</v>
      </c>
      <c r="E29" s="128" t="inlineStr">
        <is>
          <t>°C</t>
        </is>
      </c>
      <c r="F29" s="128" t="n"/>
      <c r="G29" s="128" t="n"/>
      <c r="H29" s="128" t="inlineStr">
        <is>
          <t>Air temp.</t>
        </is>
      </c>
      <c r="I29" s="52" t="n"/>
      <c r="J29" s="128" t="inlineStr">
        <is>
          <t>°C</t>
        </is>
      </c>
      <c r="K29" s="128" t="n"/>
      <c r="L29" s="128" t="n"/>
      <c r="M29" s="128" t="inlineStr">
        <is>
          <t>Air temp.</t>
        </is>
      </c>
      <c r="N29" s="52" t="n"/>
      <c r="O29" s="128" t="inlineStr">
        <is>
          <t>°C</t>
        </is>
      </c>
      <c r="P29" s="128" t="n"/>
      <c r="Q29" s="128" t="n"/>
      <c r="R29" s="128" t="inlineStr">
        <is>
          <t>Air temp.</t>
        </is>
      </c>
      <c r="S29" s="52" t="n"/>
      <c r="T29" s="128" t="inlineStr">
        <is>
          <t>°C</t>
        </is>
      </c>
      <c r="U29" s="128" t="n"/>
      <c r="V29" s="128" t="n"/>
      <c r="W29" s="128" t="inlineStr">
        <is>
          <t>Air temp.</t>
        </is>
      </c>
      <c r="X29" s="52" t="n"/>
      <c r="Y29" s="128" t="inlineStr">
        <is>
          <t>°C</t>
        </is>
      </c>
      <c r="Z29" s="128" t="n"/>
      <c r="AA29" s="128" t="n"/>
      <c r="AB29" s="128" t="inlineStr">
        <is>
          <t>Air temp.</t>
        </is>
      </c>
      <c r="AC29" s="52" t="n"/>
      <c r="AD29" s="128" t="inlineStr">
        <is>
          <t>°C</t>
        </is>
      </c>
      <c r="AE29" s="128" t="n"/>
      <c r="AF29" s="128" t="n"/>
      <c r="AG29" s="128" t="inlineStr">
        <is>
          <t>Air temp.</t>
        </is>
      </c>
      <c r="AH29" s="52" t="n"/>
      <c r="AI29" s="128" t="inlineStr">
        <is>
          <t>°C</t>
        </is>
      </c>
      <c r="AJ29" s="128" t="n"/>
      <c r="AK29" s="128" t="n"/>
      <c r="AL29" s="128" t="inlineStr">
        <is>
          <t>Air temp.</t>
        </is>
      </c>
      <c r="AM29" s="52" t="n"/>
      <c r="AN29" s="128" t="inlineStr">
        <is>
          <t>°C</t>
        </is>
      </c>
      <c r="AO29" s="128" t="n"/>
      <c r="AP29" s="128" t="n"/>
      <c r="AQ29" s="128" t="inlineStr">
        <is>
          <t>Air temp.</t>
        </is>
      </c>
      <c r="AR29" s="52" t="n"/>
      <c r="AS29" s="128" t="inlineStr">
        <is>
          <t>°C</t>
        </is>
      </c>
      <c r="AT29" s="128" t="n"/>
      <c r="AU29" s="128" t="n"/>
      <c r="AV29" s="128" t="inlineStr">
        <is>
          <t>Air temp.</t>
        </is>
      </c>
      <c r="AW29" s="52" t="n"/>
      <c r="AX29" s="128" t="inlineStr">
        <is>
          <t>°C</t>
        </is>
      </c>
      <c r="AY29" s="128" t="n"/>
      <c r="AZ29" s="128" t="n"/>
      <c r="BA29" s="128" t="inlineStr">
        <is>
          <t>Air temp.</t>
        </is>
      </c>
      <c r="BB29" s="52" t="n"/>
      <c r="BC29" s="128" t="inlineStr">
        <is>
          <t>°C</t>
        </is>
      </c>
      <c r="BD29" s="128" t="n"/>
      <c r="BE29" s="128" t="n"/>
      <c r="BF29" s="128" t="n"/>
      <c r="BG29" s="30" t="n"/>
    </row>
    <row r="30">
      <c r="A30" s="30" t="n"/>
      <c r="B30" s="128" t="n"/>
      <c r="C30" s="128" t="inlineStr">
        <is>
          <t>Ice</t>
        </is>
      </c>
      <c r="D30" s="52" t="n">
        <v>21</v>
      </c>
      <c r="E30" s="128" t="inlineStr">
        <is>
          <t>%</t>
        </is>
      </c>
      <c r="F30" s="128" t="n"/>
      <c r="G30" s="128" t="n"/>
      <c r="H30" s="128" t="inlineStr">
        <is>
          <t>Ice</t>
        </is>
      </c>
      <c r="I30" s="52" t="n"/>
      <c r="J30" s="128" t="inlineStr">
        <is>
          <t>%</t>
        </is>
      </c>
      <c r="K30" s="128" t="n"/>
      <c r="L30" s="128" t="n"/>
      <c r="M30" s="128" t="inlineStr">
        <is>
          <t>Ice</t>
        </is>
      </c>
      <c r="N30" s="52" t="n"/>
      <c r="O30" s="128" t="inlineStr">
        <is>
          <t>%</t>
        </is>
      </c>
      <c r="P30" s="128" t="n"/>
      <c r="Q30" s="128" t="n"/>
      <c r="R30" s="128" t="inlineStr">
        <is>
          <t>Ice</t>
        </is>
      </c>
      <c r="S30" s="52" t="n"/>
      <c r="T30" s="128" t="inlineStr">
        <is>
          <t>%</t>
        </is>
      </c>
      <c r="U30" s="128" t="n"/>
      <c r="V30" s="128" t="n"/>
      <c r="W30" s="128" t="inlineStr">
        <is>
          <t>Ice</t>
        </is>
      </c>
      <c r="X30" s="52" t="n"/>
      <c r="Y30" s="128" t="inlineStr">
        <is>
          <t>%</t>
        </is>
      </c>
      <c r="Z30" s="128" t="n"/>
      <c r="AA30" s="128" t="n"/>
      <c r="AB30" s="128" t="inlineStr">
        <is>
          <t>Ice</t>
        </is>
      </c>
      <c r="AC30" s="52" t="inlineStr">
        <is>
          <t>set value</t>
        </is>
      </c>
      <c r="AD30" s="128" t="inlineStr">
        <is>
          <t>%</t>
        </is>
      </c>
      <c r="AE30" s="128" t="n"/>
      <c r="AF30" s="128" t="n"/>
      <c r="AG30" s="128" t="inlineStr">
        <is>
          <t>Ice</t>
        </is>
      </c>
      <c r="AH30" s="52" t="n"/>
      <c r="AI30" s="128" t="inlineStr">
        <is>
          <t>%</t>
        </is>
      </c>
      <c r="AJ30" s="128" t="n"/>
      <c r="AK30" s="128" t="n"/>
      <c r="AL30" s="128" t="inlineStr">
        <is>
          <t>Ice</t>
        </is>
      </c>
      <c r="AM30" s="52" t="n"/>
      <c r="AN30" s="128" t="inlineStr">
        <is>
          <t>%</t>
        </is>
      </c>
      <c r="AO30" s="128" t="n"/>
      <c r="AP30" s="128" t="n"/>
      <c r="AQ30" s="128" t="inlineStr">
        <is>
          <t>Ice</t>
        </is>
      </c>
      <c r="AR30" s="52" t="n"/>
      <c r="AS30" s="128" t="inlineStr">
        <is>
          <t>%</t>
        </is>
      </c>
      <c r="AT30" s="128" t="n"/>
      <c r="AU30" s="128" t="n"/>
      <c r="AV30" s="128" t="inlineStr">
        <is>
          <t>Ice</t>
        </is>
      </c>
      <c r="AW30" s="52" t="n"/>
      <c r="AX30" s="128" t="inlineStr">
        <is>
          <t>%</t>
        </is>
      </c>
      <c r="AY30" s="128" t="n"/>
      <c r="AZ30" s="128" t="n"/>
      <c r="BA30" s="128" t="inlineStr">
        <is>
          <t>Ice</t>
        </is>
      </c>
      <c r="BB30" s="52" t="n"/>
      <c r="BC30" s="128" t="inlineStr">
        <is>
          <t>%</t>
        </is>
      </c>
      <c r="BD30" s="128" t="n"/>
      <c r="BE30" s="128" t="n"/>
      <c r="BF30" s="128" t="n"/>
      <c r="BG30" s="30" t="n"/>
    </row>
    <row r="31">
      <c r="A31" s="30" t="n"/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128" t="n"/>
      <c r="AA31" s="128" t="n"/>
      <c r="AB31" s="128" t="n"/>
      <c r="AC31" s="128" t="n"/>
      <c r="AD31" s="128" t="n"/>
      <c r="AE31" s="128" t="n"/>
      <c r="AF31" s="128" t="n"/>
      <c r="AG31" s="128" t="n"/>
      <c r="AH31" s="128" t="n"/>
      <c r="AI31" s="128" t="n"/>
      <c r="AJ31" s="128" t="n"/>
      <c r="AK31" s="128" t="n"/>
      <c r="AL31" s="128" t="n"/>
      <c r="AM31" s="128" t="n"/>
      <c r="AN31" s="128" t="n"/>
      <c r="AO31" s="128" t="n"/>
      <c r="AP31" s="128" t="n"/>
      <c r="AQ31" s="128" t="n"/>
      <c r="AR31" s="128" t="n"/>
      <c r="AS31" s="128" t="n"/>
      <c r="AT31" s="128" t="n"/>
      <c r="AU31" s="128" t="n"/>
      <c r="AV31" s="128" t="n"/>
      <c r="AW31" s="128" t="n"/>
      <c r="AX31" s="128" t="n"/>
      <c r="AY31" s="128" t="n"/>
      <c r="AZ31" s="128" t="n"/>
      <c r="BA31" s="128" t="n"/>
      <c r="BB31" s="128" t="n"/>
      <c r="BC31" s="128" t="n"/>
      <c r="BD31" s="128" t="n"/>
      <c r="BE31" s="128" t="n"/>
      <c r="BF31" s="128" t="n"/>
      <c r="BG31" s="30" t="n"/>
    </row>
    <row r="32">
      <c r="A32" s="30" t="n"/>
      <c r="B32" s="128" t="n"/>
      <c r="C32" s="128" t="inlineStr">
        <is>
          <t>Release point</t>
        </is>
      </c>
      <c r="D32" s="52" t="n">
        <v>1</v>
      </c>
      <c r="E32" s="128" t="n"/>
      <c r="F32" s="128" t="n"/>
      <c r="G32" s="128" t="n"/>
      <c r="H32" s="128" t="inlineStr">
        <is>
          <t>Release point</t>
        </is>
      </c>
      <c r="I32" s="52" t="n"/>
      <c r="J32" s="128" t="n"/>
      <c r="K32" s="128" t="n"/>
      <c r="L32" s="128" t="n"/>
      <c r="M32" s="128" t="inlineStr">
        <is>
          <t>Release point</t>
        </is>
      </c>
      <c r="N32" s="52" t="n"/>
      <c r="O32" s="128" t="n"/>
      <c r="P32" s="128" t="n"/>
      <c r="Q32" s="128" t="n"/>
      <c r="R32" s="128" t="inlineStr">
        <is>
          <t>Release point</t>
        </is>
      </c>
      <c r="S32" s="52" t="n"/>
      <c r="T32" s="128" t="n"/>
      <c r="U32" s="128" t="n"/>
      <c r="V32" s="128" t="n"/>
      <c r="W32" s="128" t="inlineStr">
        <is>
          <t>Release point</t>
        </is>
      </c>
      <c r="X32" s="52" t="n"/>
      <c r="Y32" s="128" t="n"/>
      <c r="Z32" s="128" t="n"/>
      <c r="AA32" s="128" t="n"/>
      <c r="AB32" s="128" t="inlineStr">
        <is>
          <t>Release point</t>
        </is>
      </c>
      <c r="AC32" s="52" t="n"/>
      <c r="AD32" s="128" t="n"/>
      <c r="AE32" s="128" t="n"/>
      <c r="AF32" s="128" t="n"/>
      <c r="AG32" s="128" t="inlineStr">
        <is>
          <t>Release point</t>
        </is>
      </c>
      <c r="AH32" s="52" t="n"/>
      <c r="AI32" s="128" t="n"/>
      <c r="AJ32" s="128" t="n"/>
      <c r="AK32" s="128" t="n"/>
      <c r="AL32" s="128" t="inlineStr">
        <is>
          <t>Release point</t>
        </is>
      </c>
      <c r="AM32" s="52" t="n"/>
      <c r="AN32" s="128" t="n"/>
      <c r="AO32" s="128" t="n"/>
      <c r="AP32" s="128" t="n"/>
      <c r="AQ32" s="128" t="inlineStr">
        <is>
          <t>Release point</t>
        </is>
      </c>
      <c r="AR32" s="52" t="n"/>
      <c r="AS32" s="128" t="n"/>
      <c r="AT32" s="128" t="n"/>
      <c r="AU32" s="128" t="n"/>
      <c r="AV32" s="128" t="inlineStr">
        <is>
          <t>Release point</t>
        </is>
      </c>
      <c r="AW32" s="52" t="n"/>
      <c r="AX32" s="128" t="n"/>
      <c r="AY32" s="128" t="n"/>
      <c r="AZ32" s="128" t="n"/>
      <c r="BA32" s="128" t="inlineStr">
        <is>
          <t>Release point</t>
        </is>
      </c>
      <c r="BB32" s="52" t="n"/>
      <c r="BC32" s="128" t="n"/>
      <c r="BD32" s="128" t="n"/>
      <c r="BE32" s="128" t="n"/>
      <c r="BF32" s="128" t="n"/>
      <c r="BG32" s="30" t="n"/>
    </row>
    <row r="33">
      <c r="A33" s="30" t="n"/>
      <c r="B33" s="128" t="n"/>
      <c r="C33" s="128" t="inlineStr">
        <is>
          <t>Start time</t>
        </is>
      </c>
      <c r="D33" s="52" t="n">
        <v>1</v>
      </c>
      <c r="E33" s="128" t="inlineStr">
        <is>
          <t>Day</t>
        </is>
      </c>
      <c r="F33" s="52" t="n"/>
      <c r="G33" s="128" t="inlineStr">
        <is>
          <t>Year</t>
        </is>
      </c>
      <c r="H33" s="128" t="inlineStr">
        <is>
          <t>Start time</t>
        </is>
      </c>
      <c r="I33" s="52" t="n"/>
      <c r="J33" s="128" t="inlineStr">
        <is>
          <t>Day</t>
        </is>
      </c>
      <c r="K33" s="52" t="n"/>
      <c r="L33" s="128" t="inlineStr">
        <is>
          <t>Year</t>
        </is>
      </c>
      <c r="M33" s="128" t="inlineStr">
        <is>
          <t>Start time</t>
        </is>
      </c>
      <c r="N33" s="52" t="n"/>
      <c r="O33" s="128" t="inlineStr">
        <is>
          <t>Day</t>
        </is>
      </c>
      <c r="P33" s="52" t="n"/>
      <c r="Q33" s="128" t="inlineStr">
        <is>
          <t>Year</t>
        </is>
      </c>
      <c r="R33" s="128" t="inlineStr">
        <is>
          <t>Start time</t>
        </is>
      </c>
      <c r="S33" s="52" t="n"/>
      <c r="T33" s="128" t="inlineStr">
        <is>
          <t>Day</t>
        </is>
      </c>
      <c r="U33" s="52" t="n"/>
      <c r="V33" s="128" t="inlineStr">
        <is>
          <t>Year</t>
        </is>
      </c>
      <c r="W33" s="128" t="inlineStr">
        <is>
          <t>Start time</t>
        </is>
      </c>
      <c r="X33" s="52" t="n"/>
      <c r="Y33" s="128" t="inlineStr">
        <is>
          <t>Day</t>
        </is>
      </c>
      <c r="Z33" s="52" t="n"/>
      <c r="AA33" s="128" t="inlineStr">
        <is>
          <t>Year</t>
        </is>
      </c>
      <c r="AB33" s="128" t="inlineStr">
        <is>
          <t>Start time</t>
        </is>
      </c>
      <c r="AC33" s="52" t="n"/>
      <c r="AD33" s="128" t="inlineStr">
        <is>
          <t>Day</t>
        </is>
      </c>
      <c r="AE33" s="52" t="n"/>
      <c r="AF33" s="128" t="inlineStr">
        <is>
          <t>Year</t>
        </is>
      </c>
      <c r="AG33" s="128" t="inlineStr">
        <is>
          <t>Start time</t>
        </is>
      </c>
      <c r="AH33" s="52" t="n"/>
      <c r="AI33" s="128" t="inlineStr">
        <is>
          <t>Day</t>
        </is>
      </c>
      <c r="AJ33" s="52" t="n"/>
      <c r="AK33" s="128" t="inlineStr">
        <is>
          <t>Year</t>
        </is>
      </c>
      <c r="AL33" s="128" t="inlineStr">
        <is>
          <t>Start time</t>
        </is>
      </c>
      <c r="AM33" s="52" t="n"/>
      <c r="AN33" s="128" t="inlineStr">
        <is>
          <t>Day</t>
        </is>
      </c>
      <c r="AO33" s="52" t="n"/>
      <c r="AP33" s="128" t="inlineStr">
        <is>
          <t>Year</t>
        </is>
      </c>
      <c r="AQ33" s="128" t="inlineStr">
        <is>
          <t>Start time</t>
        </is>
      </c>
      <c r="AR33" s="52" t="n"/>
      <c r="AS33" s="128" t="inlineStr">
        <is>
          <t>Day</t>
        </is>
      </c>
      <c r="AT33" s="52" t="n"/>
      <c r="AU33" s="128" t="inlineStr">
        <is>
          <t>Year</t>
        </is>
      </c>
      <c r="AV33" s="128" t="inlineStr">
        <is>
          <t>Start time</t>
        </is>
      </c>
      <c r="AW33" s="52" t="n"/>
      <c r="AX33" s="128" t="inlineStr">
        <is>
          <t>Day</t>
        </is>
      </c>
      <c r="AY33" s="52" t="n"/>
      <c r="AZ33" s="128" t="inlineStr">
        <is>
          <t>Year</t>
        </is>
      </c>
      <c r="BA33" s="128" t="inlineStr">
        <is>
          <t>Start time</t>
        </is>
      </c>
      <c r="BB33" s="52" t="n"/>
      <c r="BC33" s="128" t="inlineStr">
        <is>
          <t>Day</t>
        </is>
      </c>
      <c r="BD33" s="52" t="n"/>
      <c r="BE33" s="128" t="inlineStr">
        <is>
          <t>Year</t>
        </is>
      </c>
      <c r="BF33" s="128" t="n"/>
      <c r="BG33" s="30" t="n"/>
    </row>
    <row r="34">
      <c r="A34" s="30" t="n"/>
      <c r="B34" s="128" t="n"/>
      <c r="C34" s="128" t="inlineStr">
        <is>
          <t>End time</t>
        </is>
      </c>
      <c r="D34" s="52" t="n">
        <v>1</v>
      </c>
      <c r="E34" s="128" t="inlineStr">
        <is>
          <t>Day</t>
        </is>
      </c>
      <c r="F34" s="52" t="n"/>
      <c r="G34" s="128" t="inlineStr">
        <is>
          <t>Year</t>
        </is>
      </c>
      <c r="H34" s="128" t="inlineStr">
        <is>
          <t>End time</t>
        </is>
      </c>
      <c r="I34" s="52" t="n"/>
      <c r="J34" s="128" t="inlineStr">
        <is>
          <t>Day</t>
        </is>
      </c>
      <c r="K34" s="52" t="n"/>
      <c r="L34" s="128" t="inlineStr">
        <is>
          <t>Year</t>
        </is>
      </c>
      <c r="M34" s="128" t="inlineStr">
        <is>
          <t>End time</t>
        </is>
      </c>
      <c r="N34" s="52" t="n"/>
      <c r="O34" s="128" t="inlineStr">
        <is>
          <t>Day</t>
        </is>
      </c>
      <c r="P34" s="52" t="n"/>
      <c r="Q34" s="128" t="inlineStr">
        <is>
          <t>Year</t>
        </is>
      </c>
      <c r="R34" s="128" t="inlineStr">
        <is>
          <t>End time</t>
        </is>
      </c>
      <c r="S34" s="52" t="n"/>
      <c r="T34" s="128" t="inlineStr">
        <is>
          <t>Day</t>
        </is>
      </c>
      <c r="U34" s="52" t="n"/>
      <c r="V34" s="128" t="inlineStr">
        <is>
          <t>Year</t>
        </is>
      </c>
      <c r="W34" s="128" t="inlineStr">
        <is>
          <t>End time</t>
        </is>
      </c>
      <c r="X34" s="52" t="n"/>
      <c r="Y34" s="128" t="inlineStr">
        <is>
          <t>Day</t>
        </is>
      </c>
      <c r="Z34" s="52" t="n"/>
      <c r="AA34" s="128" t="inlineStr">
        <is>
          <t>Year</t>
        </is>
      </c>
      <c r="AB34" s="128" t="inlineStr">
        <is>
          <t>End time</t>
        </is>
      </c>
      <c r="AC34" s="52" t="n"/>
      <c r="AD34" s="128" t="inlineStr">
        <is>
          <t>Day</t>
        </is>
      </c>
      <c r="AE34" s="52" t="n"/>
      <c r="AF34" s="128" t="inlineStr">
        <is>
          <t>Year</t>
        </is>
      </c>
      <c r="AG34" s="128" t="inlineStr">
        <is>
          <t>End time</t>
        </is>
      </c>
      <c r="AH34" s="52" t="n"/>
      <c r="AI34" s="128" t="inlineStr">
        <is>
          <t>Day</t>
        </is>
      </c>
      <c r="AJ34" s="52" t="n"/>
      <c r="AK34" s="128" t="inlineStr">
        <is>
          <t>Year</t>
        </is>
      </c>
      <c r="AL34" s="128" t="inlineStr">
        <is>
          <t>End time</t>
        </is>
      </c>
      <c r="AM34" s="52" t="n"/>
      <c r="AN34" s="128" t="inlineStr">
        <is>
          <t>Day</t>
        </is>
      </c>
      <c r="AO34" s="52" t="n"/>
      <c r="AP34" s="128" t="inlineStr">
        <is>
          <t>Year</t>
        </is>
      </c>
      <c r="AQ34" s="128" t="inlineStr">
        <is>
          <t>End time</t>
        </is>
      </c>
      <c r="AR34" s="52" t="n"/>
      <c r="AS34" s="128" t="inlineStr">
        <is>
          <t>Day</t>
        </is>
      </c>
      <c r="AT34" s="52" t="n"/>
      <c r="AU34" s="128" t="inlineStr">
        <is>
          <t>Year</t>
        </is>
      </c>
      <c r="AV34" s="128" t="inlineStr">
        <is>
          <t>End time</t>
        </is>
      </c>
      <c r="AW34" s="52" t="n"/>
      <c r="AX34" s="128" t="inlineStr">
        <is>
          <t>Day</t>
        </is>
      </c>
      <c r="AY34" s="52" t="n"/>
      <c r="AZ34" s="128" t="inlineStr">
        <is>
          <t>Year</t>
        </is>
      </c>
      <c r="BA34" s="128" t="inlineStr">
        <is>
          <t>End time</t>
        </is>
      </c>
      <c r="BB34" s="52" t="n"/>
      <c r="BC34" s="128" t="inlineStr">
        <is>
          <t>Day</t>
        </is>
      </c>
      <c r="BD34" s="52" t="n"/>
      <c r="BE34" s="128" t="inlineStr">
        <is>
          <t>Year</t>
        </is>
      </c>
      <c r="BF34" s="128" t="n"/>
      <c r="BG34" s="30" t="n"/>
    </row>
    <row r="35">
      <c r="A35" s="30" t="n"/>
      <c r="B35" s="128" t="n"/>
      <c r="C35" s="128" t="inlineStr">
        <is>
          <t>Simulation length</t>
        </is>
      </c>
      <c r="D35" s="52" t="n">
        <v>1</v>
      </c>
      <c r="E35" s="128" t="n"/>
      <c r="F35" s="52" t="n"/>
      <c r="G35" s="128" t="n"/>
      <c r="H35" s="128" t="inlineStr">
        <is>
          <t>Simulation length</t>
        </is>
      </c>
      <c r="I35" s="52" t="n"/>
      <c r="J35" s="128" t="n"/>
      <c r="K35" s="52" t="n"/>
      <c r="L35" s="128" t="n"/>
      <c r="M35" s="128" t="inlineStr">
        <is>
          <t>Simulation length</t>
        </is>
      </c>
      <c r="N35" s="52" t="n"/>
      <c r="O35" s="128" t="n"/>
      <c r="P35" s="52" t="n"/>
      <c r="Q35" s="128" t="n"/>
      <c r="R35" s="128" t="inlineStr">
        <is>
          <t>Simulation length</t>
        </is>
      </c>
      <c r="S35" s="52" t="n"/>
      <c r="T35" s="128" t="n"/>
      <c r="U35" s="52" t="n"/>
      <c r="V35" s="128" t="n"/>
      <c r="W35" s="128" t="inlineStr">
        <is>
          <t>Simulation length</t>
        </is>
      </c>
      <c r="X35" s="52" t="n"/>
      <c r="Y35" s="128" t="n"/>
      <c r="Z35" s="52" t="n"/>
      <c r="AA35" s="128" t="n"/>
      <c r="AB35" s="128" t="inlineStr">
        <is>
          <t>Simulation length</t>
        </is>
      </c>
      <c r="AC35" s="52" t="n"/>
      <c r="AD35" s="128" t="n"/>
      <c r="AE35" s="52" t="n"/>
      <c r="AF35" s="128" t="n"/>
      <c r="AG35" s="128" t="inlineStr">
        <is>
          <t>Simulation length</t>
        </is>
      </c>
      <c r="AH35" s="52" t="n"/>
      <c r="AI35" s="128" t="n"/>
      <c r="AJ35" s="52" t="n"/>
      <c r="AK35" s="128" t="n"/>
      <c r="AL35" s="128" t="inlineStr">
        <is>
          <t>Simulation length</t>
        </is>
      </c>
      <c r="AM35" s="52" t="n"/>
      <c r="AN35" s="128" t="n"/>
      <c r="AO35" s="52" t="n"/>
      <c r="AP35" s="128" t="n"/>
      <c r="AQ35" s="128" t="inlineStr">
        <is>
          <t>Simulation length</t>
        </is>
      </c>
      <c r="AR35" s="52" t="n"/>
      <c r="AS35" s="128" t="n"/>
      <c r="AT35" s="52" t="n"/>
      <c r="AU35" s="128" t="n"/>
      <c r="AV35" s="128" t="inlineStr">
        <is>
          <t>Simulation length</t>
        </is>
      </c>
      <c r="AW35" s="52" t="n"/>
      <c r="AX35" s="128" t="n"/>
      <c r="AY35" s="52" t="n"/>
      <c r="AZ35" s="128" t="n"/>
      <c r="BA35" s="128" t="inlineStr">
        <is>
          <t>Simulation length</t>
        </is>
      </c>
      <c r="BB35" s="52" t="n"/>
      <c r="BC35" s="128" t="n"/>
      <c r="BD35" s="52" t="n"/>
      <c r="BE35" s="128" t="n"/>
      <c r="BF35" s="128" t="n"/>
      <c r="BG35" s="30" t="n"/>
    </row>
    <row r="36">
      <c r="A36" s="30" t="n"/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128" t="n"/>
      <c r="AH36" s="128" t="n"/>
      <c r="AI36" s="128" t="n"/>
      <c r="AJ36" s="128" t="n"/>
      <c r="AK36" s="128" t="n"/>
      <c r="AL36" s="128" t="n"/>
      <c r="AM36" s="128" t="n"/>
      <c r="AN36" s="128" t="n"/>
      <c r="AO36" s="128" t="n"/>
      <c r="AP36" s="128" t="n"/>
      <c r="AQ36" s="128" t="n"/>
      <c r="AR36" s="128" t="n"/>
      <c r="AS36" s="128" t="n"/>
      <c r="AT36" s="128" t="n"/>
      <c r="AU36" s="128" t="n"/>
      <c r="AV36" s="128" t="n"/>
      <c r="AW36" s="128" t="n"/>
      <c r="AX36" s="128" t="n"/>
      <c r="AY36" s="128" t="n"/>
      <c r="AZ36" s="128" t="n"/>
      <c r="BA36" s="128" t="n"/>
      <c r="BB36" s="128" t="n"/>
      <c r="BC36" s="128" t="n"/>
      <c r="BD36" s="128" t="n"/>
      <c r="BE36" s="128" t="n"/>
      <c r="BF36" s="128" t="n"/>
      <c r="BG36" s="30" t="n"/>
    </row>
    <row r="37">
      <c r="A37" s="30" t="n"/>
      <c r="B37" s="128" t="n"/>
      <c r="C37" s="99" t="inlineStr">
        <is>
          <t>Output from modelling after</t>
        </is>
      </c>
      <c r="D37" s="52" t="n">
        <v>1</v>
      </c>
      <c r="E37" s="128" t="inlineStr">
        <is>
          <t>days of simulation</t>
        </is>
      </c>
      <c r="F37" s="128" t="n"/>
      <c r="G37" s="128" t="n"/>
      <c r="H37" s="128" t="n"/>
      <c r="I37" s="61" t="n"/>
      <c r="J37" s="128" t="n"/>
      <c r="K37" s="128" t="n"/>
      <c r="L37" s="128" t="n"/>
      <c r="M37" s="128" t="n"/>
      <c r="N37" s="61" t="n"/>
      <c r="O37" s="128" t="n"/>
      <c r="P37" s="128" t="n"/>
      <c r="Q37" s="128" t="n"/>
      <c r="R37" s="128" t="n"/>
      <c r="S37" s="61" t="n"/>
      <c r="T37" s="128" t="n"/>
      <c r="U37" s="128" t="n"/>
      <c r="V37" s="128" t="n"/>
      <c r="W37" s="128" t="n"/>
      <c r="X37" s="61" t="n"/>
      <c r="Y37" s="128" t="n"/>
      <c r="Z37" s="128" t="n"/>
      <c r="AA37" s="128" t="n"/>
      <c r="AB37" s="128" t="n"/>
      <c r="AC37" s="61" t="n"/>
      <c r="AD37" s="128" t="n"/>
      <c r="AE37" s="128" t="n"/>
      <c r="AF37" s="128" t="n"/>
      <c r="AG37" s="128" t="n"/>
      <c r="AH37" s="61" t="n"/>
      <c r="AI37" s="128" t="n"/>
      <c r="AJ37" s="128" t="n"/>
      <c r="AK37" s="128" t="n"/>
      <c r="AL37" s="128" t="n"/>
      <c r="AM37" s="61" t="n"/>
      <c r="AN37" s="128" t="n"/>
      <c r="AO37" s="128" t="n"/>
      <c r="AP37" s="128" t="n"/>
      <c r="AQ37" s="128" t="n"/>
      <c r="AR37" s="61" t="n"/>
      <c r="AS37" s="128" t="n"/>
      <c r="AT37" s="128" t="n"/>
      <c r="AU37" s="128" t="n"/>
      <c r="AV37" s="128" t="n"/>
      <c r="AW37" s="61" t="n"/>
      <c r="AX37" s="128" t="n"/>
      <c r="AY37" s="128" t="n"/>
      <c r="AZ37" s="128" t="n"/>
      <c r="BA37" s="128" t="n"/>
      <c r="BB37" s="61" t="n"/>
      <c r="BC37" s="128" t="n"/>
      <c r="BD37" s="128" t="n"/>
      <c r="BE37" s="128" t="n"/>
      <c r="BF37" s="128" t="n"/>
      <c r="BG37" s="30" t="n"/>
    </row>
    <row r="38">
      <c r="A38" s="30" t="n"/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128" t="n"/>
      <c r="AH38" s="128" t="n"/>
      <c r="AI38" s="128" t="n"/>
      <c r="AJ38" s="128" t="n"/>
      <c r="AK38" s="128" t="n"/>
      <c r="AL38" s="128" t="n"/>
      <c r="AM38" s="128" t="n"/>
      <c r="AN38" s="128" t="n"/>
      <c r="AO38" s="128" t="n"/>
      <c r="AP38" s="128" t="n"/>
      <c r="AQ38" s="128" t="n"/>
      <c r="AR38" s="128" t="n"/>
      <c r="AS38" s="128" t="n"/>
      <c r="AT38" s="128" t="n"/>
      <c r="AU38" s="128" t="n"/>
      <c r="AV38" s="128" t="n"/>
      <c r="AW38" s="128" t="n"/>
      <c r="AX38" s="128" t="n"/>
      <c r="AY38" s="128" t="n"/>
      <c r="AZ38" s="128" t="n"/>
      <c r="BA38" s="128" t="n"/>
      <c r="BB38" s="128" t="n"/>
      <c r="BC38" s="128" t="n"/>
      <c r="BD38" s="128" t="n"/>
      <c r="BE38" s="128" t="n"/>
      <c r="BF38" s="128" t="n"/>
      <c r="BG38" s="30" t="n"/>
    </row>
    <row r="39" ht="30" customHeight="1" s="126">
      <c r="A39" s="30" t="n"/>
      <c r="B39" s="128" t="n"/>
      <c r="C39" s="128" t="n"/>
      <c r="D39" s="87" t="inlineStr">
        <is>
          <t>Sea surface</t>
        </is>
      </c>
      <c r="E39" s="87" t="inlineStr">
        <is>
          <t>Seawater</t>
        </is>
      </c>
      <c r="F39" s="87" t="inlineStr">
        <is>
          <t>Seabed</t>
        </is>
      </c>
      <c r="G39" s="87" t="inlineStr">
        <is>
          <t>Shoreline</t>
        </is>
      </c>
      <c r="H39" s="87" t="inlineStr">
        <is>
          <t>Total volume</t>
        </is>
      </c>
      <c r="I39" s="87" t="inlineStr">
        <is>
          <t>Evaporated</t>
        </is>
      </c>
      <c r="J39" s="87" t="inlineStr">
        <is>
          <t>Naturally dispersed</t>
        </is>
      </c>
      <c r="K39" s="87" t="inlineStr">
        <is>
          <t>Water content</t>
        </is>
      </c>
      <c r="L39" s="87" t="inlineStr">
        <is>
          <t>Density</t>
        </is>
      </c>
      <c r="M39" s="128" t="n"/>
      <c r="N39" s="88" t="inlineStr">
        <is>
          <t>Limit values</t>
        </is>
      </c>
      <c r="O39" s="128" t="n"/>
      <c r="P39" s="87" t="inlineStr">
        <is>
          <t>Output for decision trees</t>
        </is>
      </c>
      <c r="Q39" s="128" t="n"/>
      <c r="R39" s="128" t="n"/>
      <c r="S39" s="128" t="n"/>
      <c r="T39" s="128" t="n"/>
      <c r="U39" s="128" t="n"/>
      <c r="V39" s="128" t="n"/>
      <c r="W39" s="128" t="n"/>
      <c r="X39" s="128" t="n"/>
      <c r="Y39" s="128" t="n"/>
      <c r="Z39" s="128" t="n"/>
      <c r="AA39" s="128" t="n"/>
      <c r="AB39" s="128" t="n"/>
      <c r="AC39" s="128" t="n"/>
      <c r="AD39" s="128" t="n"/>
      <c r="AE39" s="128" t="n"/>
      <c r="AF39" s="128" t="n"/>
      <c r="AG39" s="128" t="n"/>
      <c r="AH39" s="128" t="n"/>
      <c r="AI39" s="128" t="n"/>
      <c r="AJ39" s="128" t="n"/>
      <c r="AK39" s="128" t="n"/>
      <c r="AL39" s="128" t="n"/>
      <c r="AM39" s="128" t="n"/>
      <c r="AN39" s="128" t="n"/>
      <c r="AO39" s="128" t="n"/>
      <c r="AP39" s="128" t="n"/>
      <c r="AQ39" s="128" t="n"/>
      <c r="AR39" s="128" t="n"/>
      <c r="AS39" s="128" t="n"/>
      <c r="AT39" s="128" t="n"/>
      <c r="AU39" s="128" t="n"/>
      <c r="AV39" s="128" t="n"/>
      <c r="AW39" s="128" t="n"/>
      <c r="AX39" s="128" t="n"/>
      <c r="AY39" s="128" t="n"/>
      <c r="AZ39" s="128" t="n"/>
      <c r="BA39" s="128" t="n"/>
      <c r="BB39" s="128" t="n"/>
      <c r="BC39" s="128" t="n"/>
      <c r="BD39" s="128" t="n"/>
      <c r="BE39" s="128" t="n"/>
      <c r="BF39" s="128" t="n"/>
      <c r="BG39" s="30" t="n"/>
    </row>
    <row r="40" ht="45" customHeight="1" s="126">
      <c r="A40" s="30" t="n"/>
      <c r="B40" s="128" t="n"/>
      <c r="C40" s="128" t="n"/>
      <c r="D40" s="99" t="inlineStr">
        <is>
          <t>m^3 oil</t>
        </is>
      </c>
      <c r="E40" s="99" t="inlineStr">
        <is>
          <t>m^3 oil</t>
        </is>
      </c>
      <c r="F40" s="99" t="inlineStr">
        <is>
          <t>m^3 oil</t>
        </is>
      </c>
      <c r="G40" s="99" t="inlineStr">
        <is>
          <t>m^3 oil</t>
        </is>
      </c>
      <c r="H40" s="99" t="inlineStr">
        <is>
          <t>m^3 oil</t>
        </is>
      </c>
      <c r="I40" s="99" t="inlineStr">
        <is>
          <t>%</t>
        </is>
      </c>
      <c r="J40" s="99" t="inlineStr">
        <is>
          <t>%</t>
        </is>
      </c>
      <c r="K40" s="99" t="inlineStr">
        <is>
          <t>%</t>
        </is>
      </c>
      <c r="L40" s="99" t="inlineStr">
        <is>
          <t>g/cm3</t>
        </is>
      </c>
      <c r="M40" s="128" t="n"/>
      <c r="N40" s="89" t="inlineStr">
        <is>
          <t>Evaporation + Natural dispersion</t>
        </is>
      </c>
      <c r="O40" s="128" t="n"/>
      <c r="P40" s="89" t="inlineStr">
        <is>
          <t>Evaporation + natural dispersion</t>
        </is>
      </c>
      <c r="Q40" s="128" t="n"/>
      <c r="R40" s="128" t="n"/>
      <c r="S40" s="128" t="n"/>
      <c r="T40" s="128" t="n"/>
      <c r="U40" s="128" t="n"/>
      <c r="V40" s="128" t="n"/>
      <c r="W40" s="128" t="n"/>
      <c r="X40" s="128" t="n"/>
      <c r="Y40" s="128" t="n"/>
      <c r="Z40" s="128" t="n"/>
      <c r="AA40" s="128" t="n"/>
      <c r="AB40" s="128" t="n"/>
      <c r="AC40" s="128" t="n"/>
      <c r="AD40" s="128" t="n"/>
      <c r="AE40" s="128" t="n"/>
      <c r="AF40" s="128" t="n"/>
      <c r="AG40" s="128" t="n"/>
      <c r="AH40" s="128" t="n"/>
      <c r="AI40" s="128" t="n"/>
      <c r="AJ40" s="128" t="n"/>
      <c r="AK40" s="128" t="n"/>
      <c r="AL40" s="128" t="n"/>
      <c r="AM40" s="128" t="n"/>
      <c r="AN40" s="128" t="n"/>
      <c r="AO40" s="128" t="n"/>
      <c r="AP40" s="128" t="n"/>
      <c r="AQ40" s="128" t="n"/>
      <c r="AR40" s="128" t="n"/>
      <c r="AS40" s="128" t="n"/>
      <c r="AT40" s="128" t="n"/>
      <c r="AU40" s="128" t="n"/>
      <c r="AV40" s="128" t="n"/>
      <c r="AW40" s="128" t="n"/>
      <c r="AX40" s="128" t="n"/>
      <c r="AY40" s="128" t="n"/>
      <c r="AZ40" s="128" t="n"/>
      <c r="BA40" s="128" t="n"/>
      <c r="BB40" s="128" t="n"/>
      <c r="BC40" s="128" t="n"/>
      <c r="BD40" s="128" t="n"/>
      <c r="BE40" s="128" t="n"/>
      <c r="BF40" s="128" t="n"/>
      <c r="BG40" s="30" t="n"/>
    </row>
    <row r="41">
      <c r="A41" s="30" t="n"/>
      <c r="B41" s="128" t="n"/>
      <c r="C41" s="128" t="inlineStr">
        <is>
          <t>Scenario 1</t>
        </is>
      </c>
      <c r="D41" s="52" t="n">
        <v>287</v>
      </c>
      <c r="E41" s="52" t="n">
        <v>186</v>
      </c>
      <c r="F41" s="52" t="n">
        <v>285</v>
      </c>
      <c r="G41" s="52" t="n">
        <v>145</v>
      </c>
      <c r="H41" s="52" t="n">
        <v>903</v>
      </c>
      <c r="I41" s="52" t="n">
        <v>10</v>
      </c>
      <c r="J41" s="52" t="n">
        <v>20</v>
      </c>
      <c r="K41" s="52" t="n">
        <v>50</v>
      </c>
      <c r="L41" s="90">
        <f>D22</f>
        <v/>
      </c>
      <c r="M41" s="128" t="n"/>
      <c r="N41" s="52" t="n"/>
      <c r="O41" s="128" t="n"/>
      <c r="P41" s="52" t="n">
        <v>33</v>
      </c>
      <c r="Q41" s="128" t="n"/>
      <c r="R41" s="128" t="n"/>
      <c r="S41" s="128" t="n"/>
      <c r="T41" s="128" t="n"/>
      <c r="U41" s="128" t="n"/>
      <c r="V41" s="128" t="n"/>
      <c r="W41" s="128" t="n"/>
      <c r="X41" s="128" t="n"/>
      <c r="Y41" s="128" t="n"/>
      <c r="Z41" s="128" t="n"/>
      <c r="AA41" s="128" t="n"/>
      <c r="AB41" s="128" t="n"/>
      <c r="AC41" s="128" t="n"/>
      <c r="AD41" s="128" t="n"/>
      <c r="AE41" s="128" t="n"/>
      <c r="AF41" s="128" t="n"/>
      <c r="AG41" s="128" t="n"/>
      <c r="AH41" s="128" t="n"/>
      <c r="AI41" s="128" t="n"/>
      <c r="AJ41" s="128" t="n"/>
      <c r="AK41" s="128" t="n"/>
      <c r="AL41" s="128" t="n"/>
      <c r="AM41" s="128" t="n"/>
      <c r="AN41" s="128" t="n"/>
      <c r="AO41" s="128" t="n"/>
      <c r="AP41" s="128" t="n"/>
      <c r="AQ41" s="128" t="n"/>
      <c r="AR41" s="128" t="n"/>
      <c r="AS41" s="128" t="n"/>
      <c r="AT41" s="128" t="n"/>
      <c r="AU41" s="128" t="n"/>
      <c r="AV41" s="128" t="n"/>
      <c r="AW41" s="128" t="n"/>
      <c r="AX41" s="128" t="n"/>
      <c r="AY41" s="128" t="n"/>
      <c r="AZ41" s="128" t="n"/>
      <c r="BA41" s="128" t="n"/>
      <c r="BB41" s="128" t="n"/>
      <c r="BC41" s="128" t="n"/>
      <c r="BD41" s="128" t="n"/>
      <c r="BE41" s="128" t="n"/>
      <c r="BF41" s="128" t="n"/>
      <c r="BG41" s="30" t="n"/>
    </row>
    <row r="42">
      <c r="A42" s="30" t="n"/>
      <c r="B42" s="128" t="n"/>
      <c r="C42" s="128" t="inlineStr">
        <is>
          <t>Scenario 2</t>
        </is>
      </c>
      <c r="D42" s="52" t="n"/>
      <c r="E42" s="52" t="n"/>
      <c r="F42" s="52" t="n"/>
      <c r="G42" s="52" t="n"/>
      <c r="H42" s="52" t="n"/>
      <c r="I42" s="52" t="n"/>
      <c r="J42" s="52" t="n"/>
      <c r="K42" s="52" t="n"/>
      <c r="L42" s="90">
        <f>I22</f>
        <v/>
      </c>
      <c r="M42" s="128" t="n"/>
      <c r="N42" s="52" t="n"/>
      <c r="O42" s="128" t="n"/>
      <c r="P42" s="52" t="n"/>
      <c r="Q42" s="128" t="n"/>
      <c r="R42" s="128" t="n"/>
      <c r="S42" s="128" t="n"/>
      <c r="T42" s="128" t="n"/>
      <c r="U42" s="128" t="n"/>
      <c r="V42" s="128" t="n"/>
      <c r="W42" s="128" t="n"/>
      <c r="X42" s="128" t="n"/>
      <c r="Y42" s="128" t="n"/>
      <c r="Z42" s="128" t="n"/>
      <c r="AA42" s="128" t="n"/>
      <c r="AB42" s="128" t="n"/>
      <c r="AC42" s="128" t="n"/>
      <c r="AD42" s="128" t="n"/>
      <c r="AE42" s="128" t="n"/>
      <c r="AF42" s="128" t="n"/>
      <c r="AG42" s="128" t="n"/>
      <c r="AH42" s="128" t="n"/>
      <c r="AI42" s="128" t="n"/>
      <c r="AJ42" s="128" t="n"/>
      <c r="AK42" s="128" t="n"/>
      <c r="AL42" s="128" t="n"/>
      <c r="AM42" s="128" t="n"/>
      <c r="AN42" s="128" t="n"/>
      <c r="AO42" s="128" t="n"/>
      <c r="AP42" s="128" t="n"/>
      <c r="AQ42" s="128" t="n"/>
      <c r="AR42" s="128" t="n"/>
      <c r="AS42" s="128" t="n"/>
      <c r="AT42" s="128" t="n"/>
      <c r="AU42" s="128" t="n"/>
      <c r="AV42" s="128" t="n"/>
      <c r="AW42" s="128" t="n"/>
      <c r="AX42" s="128" t="n"/>
      <c r="AY42" s="128" t="n"/>
      <c r="AZ42" s="128" t="n"/>
      <c r="BA42" s="128" t="n"/>
      <c r="BB42" s="128" t="n"/>
      <c r="BC42" s="128" t="n"/>
      <c r="BD42" s="128" t="n"/>
      <c r="BE42" s="128" t="n"/>
      <c r="BF42" s="128" t="n"/>
      <c r="BG42" s="30" t="n"/>
    </row>
    <row r="43">
      <c r="A43" s="30" t="n"/>
      <c r="B43" s="128" t="n"/>
      <c r="C43" s="128" t="inlineStr">
        <is>
          <t>Scenario 3</t>
        </is>
      </c>
      <c r="D43" s="52" t="n"/>
      <c r="E43" s="52" t="n"/>
      <c r="F43" s="52" t="n"/>
      <c r="G43" s="52" t="n"/>
      <c r="H43" s="52" t="n"/>
      <c r="I43" s="52" t="n"/>
      <c r="J43" s="52" t="n"/>
      <c r="K43" s="52" t="n"/>
      <c r="L43" s="90">
        <f>N22</f>
        <v/>
      </c>
      <c r="M43" s="128" t="n"/>
      <c r="N43" s="52" t="n"/>
      <c r="O43" s="128" t="n"/>
      <c r="P43" s="52" t="n"/>
      <c r="Q43" s="128" t="n"/>
      <c r="R43" s="128" t="n"/>
      <c r="S43" s="128" t="n"/>
      <c r="T43" s="128" t="n"/>
      <c r="U43" s="128" t="n"/>
      <c r="V43" s="128" t="n"/>
      <c r="W43" s="128" t="n"/>
      <c r="X43" s="128" t="n"/>
      <c r="Y43" s="128" t="n"/>
      <c r="Z43" s="128" t="n"/>
      <c r="AA43" s="128" t="n"/>
      <c r="AB43" s="128" t="n"/>
      <c r="AC43" s="128" t="n"/>
      <c r="AD43" s="128" t="n"/>
      <c r="AE43" s="128" t="n"/>
      <c r="AF43" s="128" t="n"/>
      <c r="AG43" s="128" t="n"/>
      <c r="AH43" s="128" t="n"/>
      <c r="AI43" s="128" t="n"/>
      <c r="AJ43" s="128" t="n"/>
      <c r="AK43" s="128" t="n"/>
      <c r="AL43" s="128" t="n"/>
      <c r="AM43" s="128" t="n"/>
      <c r="AN43" s="128" t="n"/>
      <c r="AO43" s="128" t="n"/>
      <c r="AP43" s="128" t="n"/>
      <c r="AQ43" s="128" t="n"/>
      <c r="AR43" s="128" t="n"/>
      <c r="AS43" s="128" t="n"/>
      <c r="AT43" s="128" t="n"/>
      <c r="AU43" s="128" t="n"/>
      <c r="AV43" s="128" t="n"/>
      <c r="AW43" s="128" t="n"/>
      <c r="AX43" s="128" t="n"/>
      <c r="AY43" s="128" t="n"/>
      <c r="AZ43" s="128" t="n"/>
      <c r="BA43" s="128" t="n"/>
      <c r="BB43" s="128" t="n"/>
      <c r="BC43" s="128" t="n"/>
      <c r="BD43" s="128" t="n"/>
      <c r="BE43" s="128" t="n"/>
      <c r="BF43" s="128" t="n"/>
      <c r="BG43" s="30" t="n"/>
    </row>
    <row r="44">
      <c r="A44" s="30" t="n"/>
      <c r="B44" s="128" t="n"/>
      <c r="C44" s="128" t="inlineStr">
        <is>
          <t>Scenario 4</t>
        </is>
      </c>
      <c r="D44" s="52" t="n"/>
      <c r="E44" s="52" t="n"/>
      <c r="F44" s="52" t="n"/>
      <c r="G44" s="52" t="n"/>
      <c r="H44" s="52" t="n"/>
      <c r="I44" s="52" t="n"/>
      <c r="J44" s="52" t="n"/>
      <c r="K44" s="52" t="n"/>
      <c r="L44" s="90">
        <f>S22</f>
        <v/>
      </c>
      <c r="M44" s="128" t="n"/>
      <c r="N44" s="52" t="n"/>
      <c r="O44" s="128" t="n"/>
      <c r="P44" s="52" t="n"/>
      <c r="Q44" s="128" t="n"/>
      <c r="R44" s="128" t="n"/>
      <c r="S44" s="128" t="n"/>
      <c r="T44" s="128" t="n"/>
      <c r="U44" s="128" t="n"/>
      <c r="V44" s="128" t="n"/>
      <c r="W44" s="128" t="n"/>
      <c r="X44" s="128" t="n"/>
      <c r="Y44" s="128" t="n"/>
      <c r="Z44" s="128" t="n"/>
      <c r="AA44" s="128" t="n"/>
      <c r="AB44" s="128" t="n"/>
      <c r="AC44" s="128" t="n"/>
      <c r="AD44" s="128" t="n"/>
      <c r="AE44" s="128" t="n"/>
      <c r="AF44" s="128" t="n"/>
      <c r="AG44" s="128" t="n"/>
      <c r="AH44" s="128" t="n"/>
      <c r="AI44" s="128" t="n"/>
      <c r="AJ44" s="128" t="n"/>
      <c r="AK44" s="128" t="n"/>
      <c r="AL44" s="128" t="n"/>
      <c r="AM44" s="128" t="n"/>
      <c r="AN44" s="128" t="n"/>
      <c r="AO44" s="128" t="n"/>
      <c r="AP44" s="128" t="n"/>
      <c r="AQ44" s="128" t="n"/>
      <c r="AR44" s="128" t="n"/>
      <c r="AS44" s="128" t="n"/>
      <c r="AT44" s="128" t="n"/>
      <c r="AU44" s="128" t="n"/>
      <c r="AV44" s="128" t="n"/>
      <c r="AW44" s="128" t="n"/>
      <c r="AX44" s="128" t="n"/>
      <c r="AY44" s="128" t="n"/>
      <c r="AZ44" s="128" t="n"/>
      <c r="BA44" s="128" t="n"/>
      <c r="BB44" s="128" t="n"/>
      <c r="BC44" s="128" t="n"/>
      <c r="BD44" s="128" t="n"/>
      <c r="BE44" s="128" t="n"/>
      <c r="BF44" s="128" t="n"/>
      <c r="BG44" s="30" t="n"/>
    </row>
    <row r="45">
      <c r="A45" s="30" t="n"/>
      <c r="B45" s="128" t="n"/>
      <c r="C45" s="128" t="inlineStr">
        <is>
          <t>Scenario 5</t>
        </is>
      </c>
      <c r="D45" s="52" t="n"/>
      <c r="E45" s="52" t="n"/>
      <c r="F45" s="52" t="n"/>
      <c r="G45" s="52" t="n"/>
      <c r="H45" s="52" t="n"/>
      <c r="I45" s="52" t="n"/>
      <c r="J45" s="52" t="n"/>
      <c r="K45" s="52" t="n"/>
      <c r="L45" s="90">
        <f>X22</f>
        <v/>
      </c>
      <c r="M45" s="128" t="n"/>
      <c r="N45" s="52" t="n"/>
      <c r="O45" s="128" t="n"/>
      <c r="P45" s="52" t="n"/>
      <c r="Q45" s="128" t="n"/>
      <c r="R45" s="128" t="n"/>
      <c r="S45" s="128" t="n"/>
      <c r="T45" s="128" t="n"/>
      <c r="U45" s="128" t="n"/>
      <c r="V45" s="128" t="n"/>
      <c r="W45" s="128" t="n"/>
      <c r="X45" s="128" t="n"/>
      <c r="Y45" s="128" t="n"/>
      <c r="Z45" s="128" t="n"/>
      <c r="AA45" s="128" t="n"/>
      <c r="AB45" s="128" t="n"/>
      <c r="AC45" s="128" t="n"/>
      <c r="AD45" s="128" t="n"/>
      <c r="AE45" s="128" t="n"/>
      <c r="AF45" s="128" t="n"/>
      <c r="AG45" s="128" t="n"/>
      <c r="AH45" s="128" t="n"/>
      <c r="AI45" s="128" t="n"/>
      <c r="AJ45" s="128" t="n"/>
      <c r="AK45" s="128" t="n"/>
      <c r="AL45" s="128" t="n"/>
      <c r="AM45" s="128" t="n"/>
      <c r="AN45" s="128" t="n"/>
      <c r="AO45" s="128" t="n"/>
      <c r="AP45" s="128" t="n"/>
      <c r="AQ45" s="128" t="n"/>
      <c r="AR45" s="128" t="n"/>
      <c r="AS45" s="128" t="n"/>
      <c r="AT45" s="128" t="n"/>
      <c r="AU45" s="128" t="n"/>
      <c r="AV45" s="128" t="n"/>
      <c r="AW45" s="128" t="n"/>
      <c r="AX45" s="128" t="n"/>
      <c r="AY45" s="128" t="n"/>
      <c r="AZ45" s="128" t="n"/>
      <c r="BA45" s="128" t="n"/>
      <c r="BB45" s="128" t="n"/>
      <c r="BC45" s="128" t="n"/>
      <c r="BD45" s="128" t="n"/>
      <c r="BE45" s="128" t="n"/>
      <c r="BF45" s="128" t="n"/>
      <c r="BG45" s="30" t="n"/>
    </row>
    <row r="46">
      <c r="A46" s="30" t="n"/>
      <c r="B46" s="128" t="n"/>
      <c r="C46" s="128" t="inlineStr">
        <is>
          <t>Scenario 6</t>
        </is>
      </c>
      <c r="D46" s="52" t="n"/>
      <c r="E46" s="52" t="n"/>
      <c r="F46" s="52" t="n"/>
      <c r="G46" s="52" t="n"/>
      <c r="H46" s="52" t="n"/>
      <c r="I46" s="52" t="n"/>
      <c r="J46" s="52" t="n"/>
      <c r="K46" s="52" t="n"/>
      <c r="L46" s="90">
        <f>AC22</f>
        <v/>
      </c>
      <c r="M46" s="128" t="n"/>
      <c r="N46" s="52" t="n"/>
      <c r="O46" s="128" t="n"/>
      <c r="P46" s="52" t="n"/>
      <c r="Q46" s="128" t="n"/>
      <c r="R46" s="128" t="n"/>
      <c r="S46" s="128" t="n"/>
      <c r="T46" s="128" t="n"/>
      <c r="U46" s="128" t="n"/>
      <c r="V46" s="128" t="n"/>
      <c r="W46" s="128" t="n"/>
      <c r="X46" s="128" t="n"/>
      <c r="Y46" s="128" t="n"/>
      <c r="Z46" s="128" t="n"/>
      <c r="AA46" s="128" t="n"/>
      <c r="AB46" s="128" t="n"/>
      <c r="AC46" s="128" t="n"/>
      <c r="AD46" s="128" t="n"/>
      <c r="AE46" s="128" t="n"/>
      <c r="AF46" s="128" t="n"/>
      <c r="AG46" s="128" t="n"/>
      <c r="AH46" s="128" t="n"/>
      <c r="AI46" s="128" t="n"/>
      <c r="AJ46" s="128" t="n"/>
      <c r="AK46" s="128" t="n"/>
      <c r="AL46" s="128" t="n"/>
      <c r="AM46" s="128" t="n"/>
      <c r="AN46" s="128" t="n"/>
      <c r="AO46" s="128" t="n"/>
      <c r="AP46" s="128" t="n"/>
      <c r="AQ46" s="128" t="n"/>
      <c r="AR46" s="128" t="n"/>
      <c r="AS46" s="128" t="n"/>
      <c r="AT46" s="128" t="n"/>
      <c r="AU46" s="128" t="n"/>
      <c r="AV46" s="128" t="n"/>
      <c r="AW46" s="128" t="n"/>
      <c r="AX46" s="128" t="n"/>
      <c r="AY46" s="128" t="n"/>
      <c r="AZ46" s="128" t="n"/>
      <c r="BA46" s="128" t="n"/>
      <c r="BB46" s="128" t="n"/>
      <c r="BC46" s="128" t="n"/>
      <c r="BD46" s="128" t="n"/>
      <c r="BE46" s="128" t="n"/>
      <c r="BF46" s="128" t="n"/>
      <c r="BG46" s="30" t="n"/>
    </row>
    <row r="47">
      <c r="A47" s="30" t="n"/>
      <c r="B47" s="128" t="n"/>
      <c r="C47" s="128" t="inlineStr">
        <is>
          <t>Scenario 7</t>
        </is>
      </c>
      <c r="D47" s="52" t="n"/>
      <c r="E47" s="52" t="n"/>
      <c r="F47" s="52" t="n"/>
      <c r="G47" s="52" t="n"/>
      <c r="H47" s="52" t="n"/>
      <c r="I47" s="52" t="n"/>
      <c r="J47" s="52" t="n"/>
      <c r="K47" s="52" t="n"/>
      <c r="L47" s="90">
        <f>AH22</f>
        <v/>
      </c>
      <c r="M47" s="128" t="n"/>
      <c r="N47" s="52" t="n"/>
      <c r="O47" s="128" t="n"/>
      <c r="P47" s="52" t="n"/>
      <c r="Q47" s="128" t="n"/>
      <c r="R47" s="128" t="n"/>
      <c r="S47" s="128" t="n"/>
      <c r="T47" s="128" t="n"/>
      <c r="U47" s="128" t="n"/>
      <c r="V47" s="128" t="n"/>
      <c r="W47" s="128" t="n"/>
      <c r="X47" s="128" t="n"/>
      <c r="Y47" s="128" t="n"/>
      <c r="Z47" s="128" t="n"/>
      <c r="AA47" s="128" t="n"/>
      <c r="AB47" s="128" t="n"/>
      <c r="AC47" s="128" t="n"/>
      <c r="AD47" s="128" t="n"/>
      <c r="AE47" s="128" t="n"/>
      <c r="AF47" s="128" t="n"/>
      <c r="AG47" s="128" t="n"/>
      <c r="AH47" s="128" t="n"/>
      <c r="AI47" s="128" t="n"/>
      <c r="AJ47" s="128" t="n"/>
      <c r="AK47" s="128" t="n"/>
      <c r="AL47" s="128" t="n"/>
      <c r="AM47" s="128" t="n"/>
      <c r="AN47" s="128" t="n"/>
      <c r="AO47" s="128" t="n"/>
      <c r="AP47" s="128" t="n"/>
      <c r="AQ47" s="128" t="n"/>
      <c r="AR47" s="128" t="n"/>
      <c r="AS47" s="128" t="n"/>
      <c r="AT47" s="128" t="n"/>
      <c r="AU47" s="128" t="n"/>
      <c r="AV47" s="128" t="n"/>
      <c r="AW47" s="128" t="n"/>
      <c r="AX47" s="128" t="n"/>
      <c r="AY47" s="128" t="n"/>
      <c r="AZ47" s="128" t="n"/>
      <c r="BA47" s="128" t="n"/>
      <c r="BB47" s="128" t="n"/>
      <c r="BC47" s="128" t="n"/>
      <c r="BD47" s="128" t="n"/>
      <c r="BE47" s="128" t="n"/>
      <c r="BF47" s="128" t="n"/>
      <c r="BG47" s="30" t="n"/>
    </row>
    <row r="48">
      <c r="A48" s="30" t="n"/>
      <c r="B48" s="128" t="n"/>
      <c r="C48" s="128" t="inlineStr">
        <is>
          <t>Scenario 8</t>
        </is>
      </c>
      <c r="D48" s="52" t="n"/>
      <c r="E48" s="52" t="n"/>
      <c r="F48" s="52" t="n"/>
      <c r="G48" s="52" t="n"/>
      <c r="H48" s="52" t="n"/>
      <c r="I48" s="52" t="n"/>
      <c r="J48" s="52" t="n"/>
      <c r="K48" s="52" t="n"/>
      <c r="L48" s="90">
        <f>AM22</f>
        <v/>
      </c>
      <c r="M48" s="128" t="n"/>
      <c r="N48" s="52" t="n"/>
      <c r="O48" s="128" t="n"/>
      <c r="P48" s="52" t="n"/>
      <c r="Q48" s="128" t="n"/>
      <c r="R48" s="128" t="n"/>
      <c r="S48" s="128" t="n"/>
      <c r="T48" s="128" t="n"/>
      <c r="U48" s="128" t="n"/>
      <c r="V48" s="128" t="n"/>
      <c r="W48" s="128" t="n"/>
      <c r="X48" s="128" t="n"/>
      <c r="Y48" s="128" t="n"/>
      <c r="Z48" s="128" t="n"/>
      <c r="AA48" s="128" t="n"/>
      <c r="AB48" s="128" t="n"/>
      <c r="AC48" s="128" t="n"/>
      <c r="AD48" s="128" t="n"/>
      <c r="AE48" s="128" t="n"/>
      <c r="AF48" s="128" t="n"/>
      <c r="AG48" s="128" t="n"/>
      <c r="AH48" s="128" t="n"/>
      <c r="AI48" s="128" t="n"/>
      <c r="AJ48" s="128" t="n"/>
      <c r="AK48" s="128" t="n"/>
      <c r="AL48" s="128" t="n"/>
      <c r="AM48" s="128" t="n"/>
      <c r="AN48" s="128" t="n"/>
      <c r="AO48" s="128" t="n"/>
      <c r="AP48" s="128" t="n"/>
      <c r="AQ48" s="128" t="n"/>
      <c r="AR48" s="128" t="n"/>
      <c r="AS48" s="128" t="n"/>
      <c r="AT48" s="128" t="n"/>
      <c r="AU48" s="128" t="n"/>
      <c r="AV48" s="128" t="n"/>
      <c r="AW48" s="128" t="n"/>
      <c r="AX48" s="128" t="n"/>
      <c r="AY48" s="128" t="n"/>
      <c r="AZ48" s="128" t="n"/>
      <c r="BA48" s="128" t="n"/>
      <c r="BB48" s="128" t="n"/>
      <c r="BC48" s="128" t="n"/>
      <c r="BD48" s="128" t="n"/>
      <c r="BE48" s="128" t="n"/>
      <c r="BF48" s="128" t="n"/>
      <c r="BG48" s="30" t="n"/>
    </row>
    <row r="49">
      <c r="A49" s="30" t="n"/>
      <c r="B49" s="128" t="n"/>
      <c r="C49" s="128" t="inlineStr">
        <is>
          <t>Scenario 9</t>
        </is>
      </c>
      <c r="D49" s="52" t="n"/>
      <c r="E49" s="52" t="n"/>
      <c r="F49" s="52" t="n"/>
      <c r="G49" s="52" t="n"/>
      <c r="H49" s="52" t="n"/>
      <c r="I49" s="52" t="n"/>
      <c r="J49" s="52" t="n"/>
      <c r="K49" s="52" t="n"/>
      <c r="L49" s="90">
        <f>AR22</f>
        <v/>
      </c>
      <c r="M49" s="128" t="n"/>
      <c r="N49" s="52" t="n"/>
      <c r="O49" s="128" t="n"/>
      <c r="P49" s="52" t="n"/>
      <c r="Q49" s="128" t="n"/>
      <c r="R49" s="128" t="n"/>
      <c r="S49" s="128" t="n"/>
      <c r="T49" s="128" t="n"/>
      <c r="U49" s="128" t="n"/>
      <c r="V49" s="128" t="n"/>
      <c r="W49" s="128" t="n"/>
      <c r="X49" s="128" t="n"/>
      <c r="Y49" s="128" t="n"/>
      <c r="Z49" s="128" t="n"/>
      <c r="AA49" s="128" t="n"/>
      <c r="AB49" s="128" t="n"/>
      <c r="AC49" s="128" t="n"/>
      <c r="AD49" s="128" t="n"/>
      <c r="AE49" s="128" t="n"/>
      <c r="AF49" s="128" t="n"/>
      <c r="AG49" s="128" t="n"/>
      <c r="AH49" s="128" t="n"/>
      <c r="AI49" s="128" t="n"/>
      <c r="AJ49" s="128" t="n"/>
      <c r="AK49" s="128" t="n"/>
      <c r="AL49" s="128" t="n"/>
      <c r="AM49" s="128" t="n"/>
      <c r="AN49" s="128" t="n"/>
      <c r="AO49" s="128" t="n"/>
      <c r="AP49" s="128" t="n"/>
      <c r="AQ49" s="128" t="n"/>
      <c r="AR49" s="128" t="n"/>
      <c r="AS49" s="128" t="n"/>
      <c r="AT49" s="128" t="n"/>
      <c r="AU49" s="128" t="n"/>
      <c r="AV49" s="128" t="n"/>
      <c r="AW49" s="128" t="n"/>
      <c r="AX49" s="128" t="n"/>
      <c r="AY49" s="128" t="n"/>
      <c r="AZ49" s="128" t="n"/>
      <c r="BA49" s="128" t="n"/>
      <c r="BB49" s="128" t="n"/>
      <c r="BC49" s="128" t="n"/>
      <c r="BD49" s="128" t="n"/>
      <c r="BE49" s="128" t="n"/>
      <c r="BF49" s="128" t="n"/>
      <c r="BG49" s="30" t="n"/>
    </row>
    <row r="50">
      <c r="A50" s="30" t="n"/>
      <c r="B50" s="128" t="n"/>
      <c r="C50" s="128" t="inlineStr">
        <is>
          <t>Scenario 10</t>
        </is>
      </c>
      <c r="D50" s="52" t="n"/>
      <c r="E50" s="52" t="n"/>
      <c r="F50" s="52" t="n"/>
      <c r="G50" s="52" t="n"/>
      <c r="H50" s="52" t="n"/>
      <c r="I50" s="52" t="n"/>
      <c r="J50" s="52" t="n"/>
      <c r="K50" s="52" t="n"/>
      <c r="L50" s="90">
        <f>AW22</f>
        <v/>
      </c>
      <c r="M50" s="128" t="n"/>
      <c r="N50" s="52" t="n"/>
      <c r="O50" s="128" t="n"/>
      <c r="P50" s="52" t="n"/>
      <c r="Q50" s="128" t="n"/>
      <c r="R50" s="128" t="n"/>
      <c r="S50" s="128" t="n"/>
      <c r="T50" s="128" t="n"/>
      <c r="U50" s="128" t="n"/>
      <c r="V50" s="128" t="n"/>
      <c r="W50" s="128" t="n"/>
      <c r="X50" s="128" t="n"/>
      <c r="Y50" s="128" t="n"/>
      <c r="Z50" s="128" t="n"/>
      <c r="AA50" s="128" t="n"/>
      <c r="AB50" s="128" t="n"/>
      <c r="AC50" s="128" t="n"/>
      <c r="AD50" s="128" t="n"/>
      <c r="AE50" s="128" t="n"/>
      <c r="AF50" s="128" t="n"/>
      <c r="AG50" s="128" t="n"/>
      <c r="AH50" s="128" t="n"/>
      <c r="AI50" s="128" t="n"/>
      <c r="AJ50" s="128" t="n"/>
      <c r="AK50" s="128" t="n"/>
      <c r="AL50" s="128" t="n"/>
      <c r="AM50" s="128" t="n"/>
      <c r="AN50" s="128" t="n"/>
      <c r="AO50" s="128" t="n"/>
      <c r="AP50" s="128" t="n"/>
      <c r="AQ50" s="128" t="n"/>
      <c r="AR50" s="128" t="n"/>
      <c r="AS50" s="128" t="n"/>
      <c r="AT50" s="128" t="n"/>
      <c r="AU50" s="128" t="n"/>
      <c r="AV50" s="128" t="n"/>
      <c r="AW50" s="128" t="n"/>
      <c r="AX50" s="128" t="n"/>
      <c r="AY50" s="128" t="n"/>
      <c r="AZ50" s="128" t="n"/>
      <c r="BA50" s="128" t="n"/>
      <c r="BB50" s="128" t="n"/>
      <c r="BC50" s="128" t="n"/>
      <c r="BD50" s="128" t="n"/>
      <c r="BE50" s="128" t="n"/>
      <c r="BF50" s="128" t="n"/>
      <c r="BG50" s="30" t="n"/>
    </row>
    <row r="51">
      <c r="A51" s="30" t="n"/>
      <c r="B51" s="128" t="n"/>
      <c r="C51" s="128" t="inlineStr">
        <is>
          <t>Scenario X</t>
        </is>
      </c>
      <c r="D51" s="52" t="n"/>
      <c r="E51" s="52" t="n"/>
      <c r="F51" s="52" t="n"/>
      <c r="G51" s="52" t="n"/>
      <c r="H51" s="52" t="n"/>
      <c r="I51" s="52" t="n"/>
      <c r="J51" s="52" t="n"/>
      <c r="K51" s="52" t="n"/>
      <c r="L51" s="90">
        <f>BB22</f>
        <v/>
      </c>
      <c r="M51" s="128" t="n"/>
      <c r="N51" s="52" t="n"/>
      <c r="O51" s="128" t="n"/>
      <c r="P51" s="52" t="n"/>
      <c r="Q51" s="128" t="n"/>
      <c r="R51" s="128" t="n"/>
      <c r="S51" s="128" t="n"/>
      <c r="T51" s="128" t="n"/>
      <c r="U51" s="128" t="n"/>
      <c r="V51" s="128" t="n"/>
      <c r="W51" s="128" t="n"/>
      <c r="X51" s="128" t="n"/>
      <c r="Y51" s="128" t="n"/>
      <c r="Z51" s="128" t="n"/>
      <c r="AA51" s="128" t="n"/>
      <c r="AB51" s="128" t="n"/>
      <c r="AC51" s="128" t="n"/>
      <c r="AD51" s="128" t="n"/>
      <c r="AE51" s="128" t="n"/>
      <c r="AF51" s="128" t="n"/>
      <c r="AG51" s="128" t="n"/>
      <c r="AH51" s="128" t="n"/>
      <c r="AI51" s="128" t="n"/>
      <c r="AJ51" s="128" t="n"/>
      <c r="AK51" s="128" t="n"/>
      <c r="AL51" s="128" t="n"/>
      <c r="AM51" s="128" t="n"/>
      <c r="AN51" s="128" t="n"/>
      <c r="AO51" s="128" t="n"/>
      <c r="AP51" s="128" t="n"/>
      <c r="AQ51" s="128" t="n"/>
      <c r="AR51" s="128" t="n"/>
      <c r="AS51" s="128" t="n"/>
      <c r="AT51" s="128" t="n"/>
      <c r="AU51" s="128" t="n"/>
      <c r="AV51" s="128" t="n"/>
      <c r="AW51" s="128" t="n"/>
      <c r="AX51" s="128" t="n"/>
      <c r="AY51" s="128" t="n"/>
      <c r="AZ51" s="128" t="n"/>
      <c r="BA51" s="128" t="n"/>
      <c r="BB51" s="128" t="n"/>
      <c r="BC51" s="128" t="n"/>
      <c r="BD51" s="128" t="n"/>
      <c r="BE51" s="128" t="n"/>
      <c r="BF51" s="128" t="n"/>
      <c r="BG51" s="30" t="n"/>
    </row>
    <row r="52">
      <c r="A52" s="30" t="n"/>
      <c r="B52" s="128" t="n"/>
      <c r="C52" s="128" t="n"/>
      <c r="D52" s="61" t="n"/>
      <c r="E52" s="61" t="n"/>
      <c r="F52" s="61" t="n"/>
      <c r="G52" s="61" t="n"/>
      <c r="H52" s="61" t="n"/>
      <c r="I52" s="61" t="n"/>
      <c r="J52" s="128" t="n"/>
      <c r="K52" s="128" t="n"/>
      <c r="L52" s="128" t="n"/>
      <c r="M52" s="128" t="n"/>
      <c r="N52" s="128" t="n"/>
      <c r="O52" s="128" t="n"/>
      <c r="P52" s="128" t="n"/>
      <c r="Q52" s="128" t="n"/>
      <c r="R52" s="128" t="n"/>
      <c r="S52" s="128" t="n"/>
      <c r="T52" s="128" t="n"/>
      <c r="U52" s="128" t="n"/>
      <c r="V52" s="128" t="n"/>
      <c r="W52" s="128" t="n"/>
      <c r="X52" s="128" t="n"/>
      <c r="Y52" s="128" t="n"/>
      <c r="Z52" s="128" t="n"/>
      <c r="AA52" s="128" t="n"/>
      <c r="AB52" s="128" t="n"/>
      <c r="AC52" s="128" t="n"/>
      <c r="AD52" s="128" t="n"/>
      <c r="AE52" s="128" t="n"/>
      <c r="AF52" s="128" t="n"/>
      <c r="AG52" s="128" t="n"/>
      <c r="AH52" s="128" t="n"/>
      <c r="AI52" s="128" t="n"/>
      <c r="AJ52" s="128" t="n"/>
      <c r="AK52" s="128" t="n"/>
      <c r="AL52" s="128" t="n"/>
      <c r="AM52" s="128" t="n"/>
      <c r="AN52" s="128" t="n"/>
      <c r="AO52" s="128" t="n"/>
      <c r="AP52" s="128" t="n"/>
      <c r="AQ52" s="128" t="n"/>
      <c r="AR52" s="128" t="n"/>
      <c r="AS52" s="128" t="n"/>
      <c r="AT52" s="128" t="n"/>
      <c r="AU52" s="128" t="n"/>
      <c r="AV52" s="128" t="n"/>
      <c r="AW52" s="128" t="n"/>
      <c r="AX52" s="128" t="n"/>
      <c r="AY52" s="128" t="n"/>
      <c r="AZ52" s="128" t="n"/>
      <c r="BA52" s="128" t="n"/>
      <c r="BB52" s="128" t="n"/>
      <c r="BC52" s="128" t="n"/>
      <c r="BD52" s="128" t="n"/>
      <c r="BE52" s="128" t="n"/>
      <c r="BF52" s="128" t="n"/>
      <c r="BG52" s="30" t="n"/>
    </row>
    <row r="53" customFormat="1" s="18">
      <c r="A53" s="8" t="n"/>
      <c r="B53" s="85" t="n"/>
      <c r="C53" s="56" t="inlineStr">
        <is>
          <t>Box</t>
        </is>
      </c>
      <c r="D53" s="57" t="inlineStr">
        <is>
          <t>1-8</t>
        </is>
      </c>
      <c r="E53" s="56" t="inlineStr">
        <is>
          <t>Distance to congregations of concern in the assessment area's surroundings</t>
        </is>
      </c>
      <c r="F53" s="58" t="n"/>
      <c r="G53" s="58" t="n"/>
      <c r="H53" s="58" t="n"/>
      <c r="I53" s="58" t="n"/>
      <c r="J53" s="58" t="n"/>
      <c r="K53" s="58" t="n"/>
      <c r="L53" s="58" t="n"/>
      <c r="M53" s="58" t="n"/>
      <c r="N53" s="58" t="n"/>
      <c r="O53" s="58" t="n"/>
      <c r="P53" s="58" t="n"/>
      <c r="Q53" s="58" t="n"/>
      <c r="R53" s="58" t="n"/>
      <c r="S53" s="58" t="n"/>
      <c r="T53" s="58" t="n"/>
      <c r="U53" s="58" t="n"/>
      <c r="V53" s="58" t="n"/>
      <c r="W53" s="58" t="n"/>
      <c r="X53" s="58" t="n"/>
      <c r="Y53" s="58" t="n"/>
      <c r="Z53" s="58" t="n"/>
      <c r="AA53" s="58" t="n"/>
      <c r="AB53" s="58" t="n"/>
      <c r="AC53" s="58" t="n"/>
      <c r="AD53" s="58" t="n"/>
      <c r="AE53" s="58" t="n"/>
      <c r="AF53" s="58" t="n"/>
      <c r="AG53" s="58" t="n"/>
      <c r="AH53" s="58" t="n"/>
      <c r="AI53" s="58" t="n"/>
      <c r="AJ53" s="58" t="n"/>
      <c r="AK53" s="58" t="n"/>
      <c r="AL53" s="58" t="n"/>
      <c r="AM53" s="58" t="n"/>
      <c r="AN53" s="58" t="n"/>
      <c r="AO53" s="58" t="n"/>
      <c r="AP53" s="58" t="n"/>
      <c r="AQ53" s="58" t="n"/>
      <c r="AR53" s="58" t="n"/>
      <c r="AS53" s="58" t="n"/>
      <c r="AT53" s="58" t="n"/>
      <c r="AU53" s="58" t="n"/>
      <c r="AV53" s="58" t="n"/>
      <c r="AW53" s="58" t="n"/>
      <c r="AX53" s="58" t="n"/>
      <c r="AY53" s="58" t="n"/>
      <c r="AZ53" s="58" t="n"/>
      <c r="BA53" s="58" t="n"/>
      <c r="BB53" s="58" t="n"/>
      <c r="BC53" s="58" t="n"/>
      <c r="BD53" s="58" t="n"/>
      <c r="BE53" s="58" t="n"/>
      <c r="BF53" s="58" t="n"/>
      <c r="BG53" s="8" t="n"/>
    </row>
    <row r="54">
      <c r="A54" s="30" t="n"/>
      <c r="B54" s="128" t="n"/>
      <c r="C54" s="128" t="n"/>
      <c r="D54" s="128" t="n"/>
      <c r="E54" s="128" t="n"/>
      <c r="F54" s="128" t="n"/>
      <c r="G54" s="128" t="n"/>
      <c r="H54" s="128" t="n"/>
      <c r="I54" s="128" t="n"/>
      <c r="J54" s="128" t="n"/>
      <c r="K54" s="128" t="n"/>
      <c r="L54" s="128" t="n"/>
      <c r="M54" s="128" t="n"/>
      <c r="N54" s="128" t="n"/>
      <c r="O54" s="128" t="n"/>
      <c r="P54" s="128" t="n"/>
      <c r="Q54" s="128" t="n"/>
      <c r="R54" s="128" t="n"/>
      <c r="S54" s="128" t="n"/>
      <c r="T54" s="128" t="n"/>
      <c r="U54" s="128" t="n"/>
      <c r="V54" s="128" t="n"/>
      <c r="W54" s="128" t="n"/>
      <c r="X54" s="128" t="n"/>
      <c r="Y54" s="128" t="n"/>
      <c r="Z54" s="128" t="n"/>
      <c r="AA54" s="128" t="n"/>
      <c r="AB54" s="128" t="n"/>
      <c r="AC54" s="128" t="n"/>
      <c r="AD54" s="128" t="n"/>
      <c r="AE54" s="128" t="n"/>
      <c r="AF54" s="128" t="n"/>
      <c r="AG54" s="128" t="n"/>
      <c r="AH54" s="128" t="n"/>
      <c r="AI54" s="128" t="n"/>
      <c r="AJ54" s="128" t="n"/>
      <c r="AK54" s="128" t="n"/>
      <c r="AL54" s="128" t="n"/>
      <c r="AM54" s="128" t="n"/>
      <c r="AN54" s="128" t="n"/>
      <c r="AO54" s="128" t="n"/>
      <c r="AP54" s="128" t="n"/>
      <c r="AQ54" s="128" t="n"/>
      <c r="AR54" s="128" t="n"/>
      <c r="AS54" s="128" t="n"/>
      <c r="AT54" s="128" t="n"/>
      <c r="AU54" s="128" t="n"/>
      <c r="AV54" s="128" t="n"/>
      <c r="AW54" s="128" t="n"/>
      <c r="AX54" s="128" t="n"/>
      <c r="AY54" s="128" t="n"/>
      <c r="AZ54" s="128" t="n"/>
      <c r="BA54" s="128" t="n"/>
      <c r="BB54" s="128" t="n"/>
      <c r="BC54" s="128" t="n"/>
      <c r="BD54" s="128" t="n"/>
      <c r="BE54" s="128" t="n"/>
      <c r="BF54" s="128" t="n"/>
      <c r="BG54" s="30" t="n"/>
    </row>
    <row r="55" ht="110.25" customHeight="1" s="126">
      <c r="A55" s="30" t="n"/>
      <c r="B55" s="128" t="n"/>
      <c r="C55" s="128" t="n"/>
      <c r="D55" s="87" t="inlineStr">
        <is>
          <t>Distance to inhabitation</t>
        </is>
      </c>
      <c r="E55" s="87" t="inlineStr">
        <is>
          <t>Distance to sensitive organisms / animal congregations</t>
        </is>
      </c>
      <c r="F55" s="87" t="inlineStr">
        <is>
          <t>Distance to permanent ice</t>
        </is>
      </c>
      <c r="G55" s="87" t="inlineStr">
        <is>
          <t>Distance to site specific sensitive objects</t>
        </is>
      </c>
      <c r="H55" s="87" t="inlineStr">
        <is>
          <t>Prevailing wind direction</t>
        </is>
      </c>
      <c r="I55" s="128" t="n"/>
      <c r="J55" s="128" t="n"/>
      <c r="K55" s="128" t="n"/>
      <c r="L55" s="128" t="n"/>
      <c r="M55" s="128" t="n"/>
      <c r="N55" s="128" t="n"/>
      <c r="O55" s="128" t="n"/>
      <c r="P55" s="128" t="n"/>
      <c r="Q55" s="128" t="n"/>
      <c r="R55" s="128" t="n"/>
      <c r="S55" s="128" t="n"/>
      <c r="T55" s="128" t="n"/>
      <c r="U55" s="128" t="n"/>
      <c r="V55" s="128" t="n"/>
      <c r="W55" s="128" t="n"/>
      <c r="X55" s="128" t="n"/>
      <c r="Y55" s="128" t="n"/>
      <c r="Z55" s="128" t="n"/>
      <c r="AA55" s="128" t="n"/>
      <c r="AB55" s="128" t="n"/>
      <c r="AC55" s="128" t="n"/>
      <c r="AD55" s="128" t="n"/>
      <c r="AE55" s="128" t="n"/>
      <c r="AF55" s="128" t="n"/>
      <c r="AG55" s="128" t="n"/>
      <c r="AH55" s="128" t="n"/>
      <c r="AI55" s="128" t="n"/>
      <c r="AJ55" s="128" t="n"/>
      <c r="AK55" s="128" t="n"/>
      <c r="AL55" s="128" t="n"/>
      <c r="AM55" s="128" t="n"/>
      <c r="AN55" s="128" t="n"/>
      <c r="AO55" s="128" t="n"/>
      <c r="AP55" s="128" t="n"/>
      <c r="AQ55" s="128" t="n"/>
      <c r="AR55" s="128" t="n"/>
      <c r="AS55" s="128" t="n"/>
      <c r="AT55" s="128" t="n"/>
      <c r="AU55" s="128" t="n"/>
      <c r="AV55" s="128" t="n"/>
      <c r="AW55" s="128" t="n"/>
      <c r="AX55" s="128" t="n"/>
      <c r="AY55" s="128" t="n"/>
      <c r="AZ55" s="128" t="n"/>
      <c r="BA55" s="128" t="n"/>
      <c r="BB55" s="128" t="n"/>
      <c r="BC55" s="128" t="n"/>
      <c r="BD55" s="128" t="n"/>
      <c r="BE55" s="128" t="n"/>
      <c r="BF55" s="128" t="n"/>
      <c r="BG55" s="30" t="n"/>
    </row>
    <row r="56">
      <c r="A56" s="30" t="n"/>
      <c r="B56" s="128" t="n"/>
      <c r="C56" s="128" t="n"/>
      <c r="D56" s="99" t="inlineStr">
        <is>
          <t>km</t>
        </is>
      </c>
      <c r="E56" s="99" t="inlineStr">
        <is>
          <t>km</t>
        </is>
      </c>
      <c r="F56" s="99" t="inlineStr">
        <is>
          <t>km</t>
        </is>
      </c>
      <c r="G56" s="99" t="inlineStr">
        <is>
          <t>km</t>
        </is>
      </c>
      <c r="H56" s="99" t="n"/>
      <c r="I56" s="128" t="n"/>
      <c r="J56" s="128" t="n"/>
      <c r="K56" s="128" t="n"/>
      <c r="L56" s="128" t="n"/>
      <c r="M56" s="128" t="n"/>
      <c r="N56" s="128" t="n"/>
      <c r="O56" s="128" t="n"/>
      <c r="P56" s="128" t="n"/>
      <c r="Q56" s="128" t="n"/>
      <c r="R56" s="128" t="n"/>
      <c r="S56" s="128" t="n"/>
      <c r="T56" s="128" t="n"/>
      <c r="U56" s="128" t="n"/>
      <c r="V56" s="128" t="n"/>
      <c r="W56" s="128" t="n"/>
      <c r="X56" s="128" t="n"/>
      <c r="Y56" s="128" t="n"/>
      <c r="Z56" s="128" t="n"/>
      <c r="AA56" s="128" t="n"/>
      <c r="AB56" s="128" t="n"/>
      <c r="AC56" s="128" t="n"/>
      <c r="AD56" s="128" t="n"/>
      <c r="AE56" s="128" t="n"/>
      <c r="AF56" s="128" t="n"/>
      <c r="AG56" s="128" t="n"/>
      <c r="AH56" s="128" t="n"/>
      <c r="AI56" s="128" t="n"/>
      <c r="AJ56" s="128" t="n"/>
      <c r="AK56" s="128" t="n"/>
      <c r="AL56" s="128" t="n"/>
      <c r="AM56" s="128" t="n"/>
      <c r="AN56" s="128" t="n"/>
      <c r="AO56" s="128" t="n"/>
      <c r="AP56" s="128" t="n"/>
      <c r="AQ56" s="128" t="n"/>
      <c r="AR56" s="128" t="n"/>
      <c r="AS56" s="128" t="n"/>
      <c r="AT56" s="128" t="n"/>
      <c r="AU56" s="128" t="n"/>
      <c r="AV56" s="128" t="n"/>
      <c r="AW56" s="128" t="n"/>
      <c r="AX56" s="128" t="n"/>
      <c r="AY56" s="128" t="n"/>
      <c r="AZ56" s="128" t="n"/>
      <c r="BA56" s="128" t="n"/>
      <c r="BB56" s="128" t="n"/>
      <c r="BC56" s="128" t="n"/>
      <c r="BD56" s="128" t="n"/>
      <c r="BE56" s="128" t="n"/>
      <c r="BF56" s="128" t="n"/>
      <c r="BG56" s="30" t="n"/>
    </row>
    <row r="57">
      <c r="A57" s="30" t="n"/>
      <c r="B57" s="128" t="n"/>
      <c r="C57" s="128" t="inlineStr">
        <is>
          <t>Scenario 1</t>
        </is>
      </c>
      <c r="D57" s="52" t="n">
        <v>376</v>
      </c>
      <c r="E57" s="52" t="n">
        <v>32</v>
      </c>
      <c r="F57" s="52" t="n">
        <v>473</v>
      </c>
      <c r="G57" s="52" t="n">
        <v>377</v>
      </c>
      <c r="H57" s="52" t="inlineStr">
        <is>
          <t>N</t>
        </is>
      </c>
      <c r="I57" s="128" t="n"/>
      <c r="J57" s="128" t="n"/>
      <c r="K57" s="128" t="n"/>
      <c r="L57" s="128" t="n"/>
      <c r="M57" s="128" t="n"/>
      <c r="N57" s="128" t="n"/>
      <c r="O57" s="128" t="n"/>
      <c r="P57" s="128" t="n"/>
      <c r="Q57" s="128" t="n"/>
      <c r="R57" s="128" t="n"/>
      <c r="S57" s="128" t="n"/>
      <c r="T57" s="128" t="n"/>
      <c r="U57" s="128" t="n"/>
      <c r="V57" s="128" t="n"/>
      <c r="W57" s="128" t="n"/>
      <c r="X57" s="128" t="n"/>
      <c r="Y57" s="128" t="n"/>
      <c r="Z57" s="128" t="n"/>
      <c r="AA57" s="128" t="n"/>
      <c r="AB57" s="128" t="n"/>
      <c r="AC57" s="128" t="n"/>
      <c r="AD57" s="128" t="n"/>
      <c r="AE57" s="128" t="n"/>
      <c r="AF57" s="128" t="n"/>
      <c r="AG57" s="128" t="n"/>
      <c r="AH57" s="128" t="n"/>
      <c r="AI57" s="128" t="n"/>
      <c r="AJ57" s="128" t="n"/>
      <c r="AK57" s="128" t="n"/>
      <c r="AL57" s="128" t="n"/>
      <c r="AM57" s="128" t="n"/>
      <c r="AN57" s="128" t="n"/>
      <c r="AO57" s="128" t="n"/>
      <c r="AP57" s="128" t="n"/>
      <c r="AQ57" s="128" t="n"/>
      <c r="AR57" s="128" t="n"/>
      <c r="AS57" s="128" t="n"/>
      <c r="AT57" s="128" t="n"/>
      <c r="AU57" s="128" t="n"/>
      <c r="AV57" s="128" t="n"/>
      <c r="AW57" s="128" t="n"/>
      <c r="AX57" s="128" t="n"/>
      <c r="AY57" s="128" t="n"/>
      <c r="AZ57" s="128" t="n"/>
      <c r="BA57" s="128" t="n"/>
      <c r="BB57" s="128" t="n"/>
      <c r="BC57" s="128" t="n"/>
      <c r="BD57" s="128" t="n"/>
      <c r="BE57" s="128" t="n"/>
      <c r="BF57" s="128" t="n"/>
      <c r="BG57" s="30" t="n"/>
    </row>
    <row r="58">
      <c r="A58" s="30" t="n"/>
      <c r="B58" s="128" t="n"/>
      <c r="C58" s="128" t="inlineStr">
        <is>
          <t>Scenario 2</t>
        </is>
      </c>
      <c r="D58" s="52" t="n"/>
      <c r="E58" s="52" t="n"/>
      <c r="F58" s="52" t="n"/>
      <c r="G58" s="52" t="n"/>
      <c r="H58" s="52" t="n"/>
      <c r="I58" s="128" t="n"/>
      <c r="J58" s="128" t="n"/>
      <c r="K58" s="128" t="n"/>
      <c r="L58" s="128" t="n"/>
      <c r="M58" s="128" t="n"/>
      <c r="N58" s="128" t="n"/>
      <c r="O58" s="128" t="n"/>
      <c r="P58" s="128" t="n"/>
      <c r="Q58" s="128" t="n"/>
      <c r="R58" s="128" t="n"/>
      <c r="S58" s="128" t="n"/>
      <c r="T58" s="128" t="n"/>
      <c r="U58" s="128" t="n"/>
      <c r="V58" s="128" t="n"/>
      <c r="W58" s="128" t="n"/>
      <c r="X58" s="128" t="n"/>
      <c r="Y58" s="128" t="n"/>
      <c r="Z58" s="128" t="n"/>
      <c r="AA58" s="128" t="n"/>
      <c r="AB58" s="128" t="n"/>
      <c r="AC58" s="128" t="n"/>
      <c r="AD58" s="128" t="n"/>
      <c r="AE58" s="128" t="n"/>
      <c r="AF58" s="128" t="n"/>
      <c r="AG58" s="128" t="n"/>
      <c r="AH58" s="128" t="n"/>
      <c r="AI58" s="128" t="n"/>
      <c r="AJ58" s="128" t="n"/>
      <c r="AK58" s="128" t="n"/>
      <c r="AL58" s="128" t="n"/>
      <c r="AM58" s="128" t="n"/>
      <c r="AN58" s="128" t="n"/>
      <c r="AO58" s="128" t="n"/>
      <c r="AP58" s="128" t="n"/>
      <c r="AQ58" s="128" t="n"/>
      <c r="AR58" s="128" t="n"/>
      <c r="AS58" s="128" t="n"/>
      <c r="AT58" s="128" t="n"/>
      <c r="AU58" s="128" t="n"/>
      <c r="AV58" s="128" t="n"/>
      <c r="AW58" s="128" t="n"/>
      <c r="AX58" s="128" t="n"/>
      <c r="AY58" s="128" t="n"/>
      <c r="AZ58" s="128" t="n"/>
      <c r="BA58" s="128" t="n"/>
      <c r="BB58" s="128" t="n"/>
      <c r="BC58" s="128" t="n"/>
      <c r="BD58" s="128" t="n"/>
      <c r="BE58" s="128" t="n"/>
      <c r="BF58" s="128" t="n"/>
      <c r="BG58" s="30" t="n"/>
    </row>
    <row r="59">
      <c r="A59" s="30" t="n"/>
      <c r="B59" s="128" t="n"/>
      <c r="C59" s="128" t="inlineStr">
        <is>
          <t>Scenario 3</t>
        </is>
      </c>
      <c r="D59" s="52" t="n"/>
      <c r="E59" s="52" t="n"/>
      <c r="F59" s="52" t="n"/>
      <c r="G59" s="52" t="n"/>
      <c r="H59" s="52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X59" s="128" t="n"/>
      <c r="Y59" s="128" t="n"/>
      <c r="Z59" s="128" t="n"/>
      <c r="AA59" s="128" t="n"/>
      <c r="AB59" s="128" t="n"/>
      <c r="AC59" s="128" t="n"/>
      <c r="AD59" s="128" t="n"/>
      <c r="AE59" s="128" t="n"/>
      <c r="AF59" s="128" t="n"/>
      <c r="AG59" s="128" t="n"/>
      <c r="AH59" s="128" t="n"/>
      <c r="AI59" s="128" t="n"/>
      <c r="AJ59" s="128" t="n"/>
      <c r="AK59" s="128" t="n"/>
      <c r="AL59" s="128" t="n"/>
      <c r="AM59" s="128" t="n"/>
      <c r="AN59" s="128" t="n"/>
      <c r="AO59" s="128" t="n"/>
      <c r="AP59" s="128" t="n"/>
      <c r="AQ59" s="128" t="n"/>
      <c r="AR59" s="128" t="n"/>
      <c r="AS59" s="128" t="n"/>
      <c r="AT59" s="128" t="n"/>
      <c r="AU59" s="128" t="n"/>
      <c r="AV59" s="128" t="n"/>
      <c r="AW59" s="128" t="n"/>
      <c r="AX59" s="128" t="n"/>
      <c r="AY59" s="128" t="n"/>
      <c r="AZ59" s="128" t="n"/>
      <c r="BA59" s="128" t="n"/>
      <c r="BB59" s="128" t="n"/>
      <c r="BC59" s="128" t="n"/>
      <c r="BD59" s="128" t="n"/>
      <c r="BE59" s="128" t="n"/>
      <c r="BF59" s="128" t="n"/>
      <c r="BG59" s="30" t="n"/>
    </row>
    <row r="60">
      <c r="A60" s="30" t="n"/>
      <c r="B60" s="128" t="n"/>
      <c r="C60" s="128" t="inlineStr">
        <is>
          <t>Scenario 4</t>
        </is>
      </c>
      <c r="D60" s="52" t="n"/>
      <c r="E60" s="52" t="n"/>
      <c r="F60" s="52" t="n"/>
      <c r="G60" s="52" t="n"/>
      <c r="H60" s="52" t="n"/>
      <c r="I60" s="128" t="n"/>
      <c r="J60" s="128" t="n"/>
      <c r="K60" s="128" t="n"/>
      <c r="L60" s="128" t="n"/>
      <c r="M60" s="128" t="n"/>
      <c r="N60" s="128" t="n"/>
      <c r="O60" s="128" t="n"/>
      <c r="P60" s="128" t="n"/>
      <c r="Q60" s="128" t="n"/>
      <c r="R60" s="128" t="n"/>
      <c r="S60" s="128" t="n"/>
      <c r="T60" s="128" t="n"/>
      <c r="U60" s="128" t="n"/>
      <c r="V60" s="128" t="n"/>
      <c r="W60" s="128" t="n"/>
      <c r="X60" s="128" t="n"/>
      <c r="Y60" s="128" t="n"/>
      <c r="Z60" s="128" t="n"/>
      <c r="AA60" s="128" t="n"/>
      <c r="AB60" s="128" t="n"/>
      <c r="AC60" s="128" t="n"/>
      <c r="AD60" s="128" t="n"/>
      <c r="AE60" s="128" t="n"/>
      <c r="AF60" s="128" t="n"/>
      <c r="AG60" s="128" t="n"/>
      <c r="AH60" s="128" t="n"/>
      <c r="AI60" s="128" t="n"/>
      <c r="AJ60" s="128" t="n"/>
      <c r="AK60" s="128" t="n"/>
      <c r="AL60" s="128" t="n"/>
      <c r="AM60" s="128" t="n"/>
      <c r="AN60" s="128" t="n"/>
      <c r="AO60" s="128" t="n"/>
      <c r="AP60" s="128" t="n"/>
      <c r="AQ60" s="128" t="n"/>
      <c r="AR60" s="128" t="n"/>
      <c r="AS60" s="128" t="n"/>
      <c r="AT60" s="128" t="n"/>
      <c r="AU60" s="128" t="n"/>
      <c r="AV60" s="128" t="n"/>
      <c r="AW60" s="128" t="n"/>
      <c r="AX60" s="128" t="n"/>
      <c r="AY60" s="128" t="n"/>
      <c r="AZ60" s="128" t="n"/>
      <c r="BA60" s="128" t="n"/>
      <c r="BB60" s="128" t="n"/>
      <c r="BC60" s="128" t="n"/>
      <c r="BD60" s="128" t="n"/>
      <c r="BE60" s="128" t="n"/>
      <c r="BF60" s="128" t="n"/>
      <c r="BG60" s="30" t="n"/>
    </row>
    <row r="61">
      <c r="A61" s="30" t="n"/>
      <c r="B61" s="128" t="n"/>
      <c r="C61" s="128" t="inlineStr">
        <is>
          <t>Scenario 5</t>
        </is>
      </c>
      <c r="D61" s="52" t="n"/>
      <c r="E61" s="52" t="n"/>
      <c r="F61" s="52" t="n"/>
      <c r="G61" s="52" t="n"/>
      <c r="H61" s="52" t="n"/>
      <c r="I61" s="128" t="n"/>
      <c r="J61" s="128" t="n"/>
      <c r="K61" s="128" t="n"/>
      <c r="L61" s="128" t="n"/>
      <c r="M61" s="128" t="n"/>
      <c r="N61" s="128" t="n"/>
      <c r="O61" s="128" t="n"/>
      <c r="P61" s="128" t="n"/>
      <c r="Q61" s="128" t="n"/>
      <c r="R61" s="128" t="n"/>
      <c r="S61" s="128" t="n"/>
      <c r="T61" s="128" t="n"/>
      <c r="U61" s="128" t="n"/>
      <c r="V61" s="128" t="n"/>
      <c r="W61" s="128" t="n"/>
      <c r="X61" s="128" t="n"/>
      <c r="Y61" s="128" t="n"/>
      <c r="Z61" s="128" t="n"/>
      <c r="AA61" s="128" t="n"/>
      <c r="AB61" s="128" t="n"/>
      <c r="AC61" s="128" t="n"/>
      <c r="AD61" s="128" t="n"/>
      <c r="AE61" s="128" t="n"/>
      <c r="AF61" s="128" t="n"/>
      <c r="AG61" s="128" t="n"/>
      <c r="AH61" s="128" t="n"/>
      <c r="AI61" s="128" t="n"/>
      <c r="AJ61" s="128" t="n"/>
      <c r="AK61" s="128" t="n"/>
      <c r="AL61" s="128" t="n"/>
      <c r="AM61" s="128" t="n"/>
      <c r="AN61" s="128" t="n"/>
      <c r="AO61" s="128" t="n"/>
      <c r="AP61" s="128" t="n"/>
      <c r="AQ61" s="128" t="n"/>
      <c r="AR61" s="128" t="n"/>
      <c r="AS61" s="128" t="n"/>
      <c r="AT61" s="128" t="n"/>
      <c r="AU61" s="128" t="n"/>
      <c r="AV61" s="128" t="n"/>
      <c r="AW61" s="128" t="n"/>
      <c r="AX61" s="128" t="n"/>
      <c r="AY61" s="128" t="n"/>
      <c r="AZ61" s="128" t="n"/>
      <c r="BA61" s="128" t="n"/>
      <c r="BB61" s="128" t="n"/>
      <c r="BC61" s="128" t="n"/>
      <c r="BD61" s="128" t="n"/>
      <c r="BE61" s="128" t="n"/>
      <c r="BF61" s="128" t="n"/>
      <c r="BG61" s="30" t="n"/>
    </row>
    <row r="62">
      <c r="A62" s="30" t="n"/>
      <c r="B62" s="128" t="n"/>
      <c r="C62" s="128" t="inlineStr">
        <is>
          <t>Scenario 6</t>
        </is>
      </c>
      <c r="D62" s="52" t="n"/>
      <c r="E62" s="52" t="n"/>
      <c r="F62" s="52" t="n"/>
      <c r="G62" s="52" t="n"/>
      <c r="H62" s="52" t="n"/>
      <c r="I62" s="128" t="n"/>
      <c r="J62" s="128" t="n"/>
      <c r="K62" s="128" t="n"/>
      <c r="L62" s="128" t="n"/>
      <c r="M62" s="128" t="n"/>
      <c r="N62" s="128" t="n"/>
      <c r="O62" s="128" t="n"/>
      <c r="P62" s="128" t="n"/>
      <c r="Q62" s="128" t="n"/>
      <c r="R62" s="128" t="n"/>
      <c r="S62" s="128" t="n"/>
      <c r="T62" s="128" t="n"/>
      <c r="U62" s="128" t="n"/>
      <c r="V62" s="128" t="n"/>
      <c r="W62" s="128" t="n"/>
      <c r="X62" s="128" t="n"/>
      <c r="Y62" s="128" t="n"/>
      <c r="Z62" s="128" t="n"/>
      <c r="AA62" s="128" t="n"/>
      <c r="AB62" s="128" t="n"/>
      <c r="AC62" s="128" t="n"/>
      <c r="AD62" s="128" t="n"/>
      <c r="AE62" s="128" t="n"/>
      <c r="AF62" s="128" t="n"/>
      <c r="AG62" s="128" t="n"/>
      <c r="AH62" s="128" t="n"/>
      <c r="AI62" s="128" t="n"/>
      <c r="AJ62" s="128" t="n"/>
      <c r="AK62" s="128" t="n"/>
      <c r="AL62" s="128" t="n"/>
      <c r="AM62" s="128" t="n"/>
      <c r="AN62" s="128" t="n"/>
      <c r="AO62" s="128" t="n"/>
      <c r="AP62" s="128" t="n"/>
      <c r="AQ62" s="128" t="n"/>
      <c r="AR62" s="128" t="n"/>
      <c r="AS62" s="128" t="n"/>
      <c r="AT62" s="128" t="n"/>
      <c r="AU62" s="128" t="n"/>
      <c r="AV62" s="128" t="n"/>
      <c r="AW62" s="128" t="n"/>
      <c r="AX62" s="128" t="n"/>
      <c r="AY62" s="128" t="n"/>
      <c r="AZ62" s="128" t="n"/>
      <c r="BA62" s="128" t="n"/>
      <c r="BB62" s="128" t="n"/>
      <c r="BC62" s="128" t="n"/>
      <c r="BD62" s="128" t="n"/>
      <c r="BE62" s="128" t="n"/>
      <c r="BF62" s="128" t="n"/>
      <c r="BG62" s="30" t="n"/>
    </row>
    <row r="63">
      <c r="A63" s="30" t="n"/>
      <c r="B63" s="128" t="n"/>
      <c r="C63" s="128" t="inlineStr">
        <is>
          <t>Scenario 7</t>
        </is>
      </c>
      <c r="D63" s="52" t="n"/>
      <c r="E63" s="52" t="n"/>
      <c r="F63" s="52" t="n"/>
      <c r="G63" s="52" t="n"/>
      <c r="H63" s="52" t="n"/>
      <c r="I63" s="128" t="n"/>
      <c r="J63" s="128" t="n"/>
      <c r="K63" s="128" t="n"/>
      <c r="L63" s="128" t="n"/>
      <c r="M63" s="128" t="n"/>
      <c r="N63" s="128" t="n"/>
      <c r="O63" s="128" t="n"/>
      <c r="P63" s="128" t="n"/>
      <c r="Q63" s="128" t="n"/>
      <c r="R63" s="128" t="n"/>
      <c r="S63" s="128" t="n"/>
      <c r="T63" s="128" t="n"/>
      <c r="U63" s="128" t="n"/>
      <c r="V63" s="128" t="n"/>
      <c r="W63" s="128" t="n"/>
      <c r="X63" s="128" t="n"/>
      <c r="Y63" s="128" t="n"/>
      <c r="Z63" s="128" t="n"/>
      <c r="AA63" s="128" t="n"/>
      <c r="AB63" s="128" t="n"/>
      <c r="AC63" s="128" t="n"/>
      <c r="AD63" s="128" t="n"/>
      <c r="AE63" s="128" t="n"/>
      <c r="AF63" s="128" t="n"/>
      <c r="AG63" s="128" t="n"/>
      <c r="AH63" s="128" t="n"/>
      <c r="AI63" s="128" t="n"/>
      <c r="AJ63" s="128" t="n"/>
      <c r="AK63" s="128" t="n"/>
      <c r="AL63" s="128" t="n"/>
      <c r="AM63" s="128" t="n"/>
      <c r="AN63" s="128" t="n"/>
      <c r="AO63" s="128" t="n"/>
      <c r="AP63" s="128" t="n"/>
      <c r="AQ63" s="128" t="n"/>
      <c r="AR63" s="128" t="n"/>
      <c r="AS63" s="128" t="n"/>
      <c r="AT63" s="128" t="n"/>
      <c r="AU63" s="128" t="n"/>
      <c r="AV63" s="128" t="n"/>
      <c r="AW63" s="128" t="n"/>
      <c r="AX63" s="128" t="n"/>
      <c r="AY63" s="128" t="n"/>
      <c r="AZ63" s="128" t="n"/>
      <c r="BA63" s="128" t="n"/>
      <c r="BB63" s="128" t="n"/>
      <c r="BC63" s="128" t="n"/>
      <c r="BD63" s="128" t="n"/>
      <c r="BE63" s="128" t="n"/>
      <c r="BF63" s="128" t="n"/>
      <c r="BG63" s="30" t="n"/>
    </row>
    <row r="64">
      <c r="A64" s="30" t="n"/>
      <c r="B64" s="128" t="n"/>
      <c r="C64" s="128" t="inlineStr">
        <is>
          <t>Scenario 8</t>
        </is>
      </c>
      <c r="D64" s="52" t="n"/>
      <c r="E64" s="52" t="n"/>
      <c r="F64" s="52" t="n"/>
      <c r="G64" s="52" t="n"/>
      <c r="H64" s="52" t="n"/>
      <c r="I64" s="128" t="n"/>
      <c r="J64" s="128" t="n"/>
      <c r="K64" s="128" t="n"/>
      <c r="L64" s="128" t="n"/>
      <c r="M64" s="128" t="n"/>
      <c r="N64" s="128" t="n"/>
      <c r="O64" s="128" t="n"/>
      <c r="P64" s="128" t="n"/>
      <c r="Q64" s="128" t="n"/>
      <c r="R64" s="128" t="n"/>
      <c r="S64" s="128" t="n"/>
      <c r="T64" s="128" t="n"/>
      <c r="U64" s="128" t="n"/>
      <c r="V64" s="128" t="n"/>
      <c r="W64" s="128" t="n"/>
      <c r="X64" s="128" t="n"/>
      <c r="Y64" s="128" t="n"/>
      <c r="Z64" s="128" t="n"/>
      <c r="AA64" s="128" t="n"/>
      <c r="AB64" s="128" t="n"/>
      <c r="AC64" s="128" t="n"/>
      <c r="AD64" s="128" t="n"/>
      <c r="AE64" s="128" t="n"/>
      <c r="AF64" s="128" t="n"/>
      <c r="AG64" s="128" t="n"/>
      <c r="AH64" s="128" t="n"/>
      <c r="AI64" s="128" t="n"/>
      <c r="AJ64" s="128" t="n"/>
      <c r="AK64" s="128" t="n"/>
      <c r="AL64" s="128" t="n"/>
      <c r="AM64" s="128" t="n"/>
      <c r="AN64" s="128" t="n"/>
      <c r="AO64" s="128" t="n"/>
      <c r="AP64" s="128" t="n"/>
      <c r="AQ64" s="128" t="n"/>
      <c r="AR64" s="128" t="n"/>
      <c r="AS64" s="128" t="n"/>
      <c r="AT64" s="128" t="n"/>
      <c r="AU64" s="128" t="n"/>
      <c r="AV64" s="128" t="n"/>
      <c r="AW64" s="128" t="n"/>
      <c r="AX64" s="128" t="n"/>
      <c r="AY64" s="128" t="n"/>
      <c r="AZ64" s="128" t="n"/>
      <c r="BA64" s="128" t="n"/>
      <c r="BB64" s="128" t="n"/>
      <c r="BC64" s="128" t="n"/>
      <c r="BD64" s="128" t="n"/>
      <c r="BE64" s="128" t="n"/>
      <c r="BF64" s="128" t="n"/>
      <c r="BG64" s="30" t="n"/>
    </row>
    <row r="65">
      <c r="A65" s="30" t="n"/>
      <c r="B65" s="128" t="n"/>
      <c r="C65" s="128" t="inlineStr">
        <is>
          <t>Scenario 9</t>
        </is>
      </c>
      <c r="D65" s="52" t="n"/>
      <c r="E65" s="52" t="n"/>
      <c r="F65" s="52" t="n"/>
      <c r="G65" s="52" t="n"/>
      <c r="H65" s="52" t="n"/>
      <c r="I65" s="128" t="n"/>
      <c r="J65" s="128" t="n"/>
      <c r="K65" s="128" t="n"/>
      <c r="L65" s="128" t="n"/>
      <c r="M65" s="128" t="n"/>
      <c r="N65" s="128" t="n"/>
      <c r="O65" s="128" t="n"/>
      <c r="P65" s="128" t="n"/>
      <c r="Q65" s="128" t="n"/>
      <c r="R65" s="128" t="n"/>
      <c r="S65" s="128" t="n"/>
      <c r="T65" s="128" t="n"/>
      <c r="U65" s="128" t="n"/>
      <c r="V65" s="128" t="n"/>
      <c r="W65" s="128" t="n"/>
      <c r="X65" s="128" t="n"/>
      <c r="Y65" s="128" t="n"/>
      <c r="Z65" s="128" t="n"/>
      <c r="AA65" s="128" t="n"/>
      <c r="AB65" s="128" t="n"/>
      <c r="AC65" s="128" t="n"/>
      <c r="AD65" s="128" t="n"/>
      <c r="AE65" s="128" t="n"/>
      <c r="AF65" s="128" t="n"/>
      <c r="AG65" s="128" t="n"/>
      <c r="AH65" s="128" t="n"/>
      <c r="AI65" s="128" t="n"/>
      <c r="AJ65" s="128" t="n"/>
      <c r="AK65" s="128" t="n"/>
      <c r="AL65" s="128" t="n"/>
      <c r="AM65" s="128" t="n"/>
      <c r="AN65" s="128" t="n"/>
      <c r="AO65" s="128" t="n"/>
      <c r="AP65" s="128" t="n"/>
      <c r="AQ65" s="128" t="n"/>
      <c r="AR65" s="128" t="n"/>
      <c r="AS65" s="128" t="n"/>
      <c r="AT65" s="128" t="n"/>
      <c r="AU65" s="128" t="n"/>
      <c r="AV65" s="128" t="n"/>
      <c r="AW65" s="128" t="n"/>
      <c r="AX65" s="128" t="n"/>
      <c r="AY65" s="128" t="n"/>
      <c r="AZ65" s="128" t="n"/>
      <c r="BA65" s="128" t="n"/>
      <c r="BB65" s="128" t="n"/>
      <c r="BC65" s="128" t="n"/>
      <c r="BD65" s="128" t="n"/>
      <c r="BE65" s="128" t="n"/>
      <c r="BF65" s="128" t="n"/>
      <c r="BG65" s="30" t="n"/>
    </row>
    <row r="66">
      <c r="A66" s="30" t="n"/>
      <c r="B66" s="128" t="n"/>
      <c r="C66" s="128" t="inlineStr">
        <is>
          <t>Scenario 10</t>
        </is>
      </c>
      <c r="D66" s="52" t="n"/>
      <c r="E66" s="52" t="n"/>
      <c r="F66" s="52" t="n"/>
      <c r="G66" s="52" t="n"/>
      <c r="H66" s="52" t="n"/>
      <c r="I66" s="128" t="n"/>
      <c r="J66" s="128" t="n"/>
      <c r="K66" s="128" t="n"/>
      <c r="L66" s="128" t="n"/>
      <c r="M66" s="128" t="n"/>
      <c r="N66" s="128" t="n"/>
      <c r="O66" s="128" t="n"/>
      <c r="P66" s="128" t="n"/>
      <c r="Q66" s="128" t="n"/>
      <c r="R66" s="128" t="n"/>
      <c r="S66" s="128" t="n"/>
      <c r="T66" s="128" t="n"/>
      <c r="U66" s="128" t="n"/>
      <c r="V66" s="128" t="n"/>
      <c r="W66" s="128" t="n"/>
      <c r="X66" s="128" t="n"/>
      <c r="Y66" s="128" t="n"/>
      <c r="Z66" s="128" t="n"/>
      <c r="AA66" s="128" t="n"/>
      <c r="AB66" s="128" t="n"/>
      <c r="AC66" s="128" t="n"/>
      <c r="AD66" s="128" t="n"/>
      <c r="AE66" s="128" t="n"/>
      <c r="AF66" s="128" t="n"/>
      <c r="AG66" s="128" t="n"/>
      <c r="AH66" s="128" t="n"/>
      <c r="AI66" s="128" t="n"/>
      <c r="AJ66" s="128" t="n"/>
      <c r="AK66" s="128" t="n"/>
      <c r="AL66" s="128" t="n"/>
      <c r="AM66" s="128" t="n"/>
      <c r="AN66" s="128" t="n"/>
      <c r="AO66" s="128" t="n"/>
      <c r="AP66" s="128" t="n"/>
      <c r="AQ66" s="128" t="n"/>
      <c r="AR66" s="128" t="n"/>
      <c r="AS66" s="128" t="n"/>
      <c r="AT66" s="128" t="n"/>
      <c r="AU66" s="128" t="n"/>
      <c r="AV66" s="128" t="n"/>
      <c r="AW66" s="128" t="n"/>
      <c r="AX66" s="128" t="n"/>
      <c r="AY66" s="128" t="n"/>
      <c r="AZ66" s="128" t="n"/>
      <c r="BA66" s="128" t="n"/>
      <c r="BB66" s="128" t="n"/>
      <c r="BC66" s="128" t="n"/>
      <c r="BD66" s="128" t="n"/>
      <c r="BE66" s="128" t="n"/>
      <c r="BF66" s="128" t="n"/>
      <c r="BG66" s="30" t="n"/>
    </row>
    <row r="67">
      <c r="A67" s="30" t="n"/>
      <c r="B67" s="128" t="n"/>
      <c r="C67" s="128" t="inlineStr">
        <is>
          <t>Scenario X</t>
        </is>
      </c>
      <c r="D67" s="52" t="n"/>
      <c r="E67" s="52" t="n"/>
      <c r="F67" s="52" t="n"/>
      <c r="G67" s="52" t="n"/>
      <c r="H67" s="52" t="n"/>
      <c r="I67" s="128" t="n"/>
      <c r="J67" s="128" t="n"/>
      <c r="K67" s="128" t="n"/>
      <c r="L67" s="128" t="n"/>
      <c r="M67" s="128" t="n"/>
      <c r="N67" s="128" t="n"/>
      <c r="O67" s="128" t="n"/>
      <c r="P67" s="128" t="n"/>
      <c r="Q67" s="128" t="n"/>
      <c r="R67" s="128" t="n"/>
      <c r="S67" s="128" t="n"/>
      <c r="T67" s="128" t="n"/>
      <c r="U67" s="128" t="n"/>
      <c r="V67" s="128" t="n"/>
      <c r="W67" s="128" t="n"/>
      <c r="X67" s="128" t="n"/>
      <c r="Y67" s="128" t="n"/>
      <c r="Z67" s="128" t="n"/>
      <c r="AA67" s="128" t="n"/>
      <c r="AB67" s="128" t="n"/>
      <c r="AC67" s="128" t="n"/>
      <c r="AD67" s="128" t="n"/>
      <c r="AE67" s="128" t="n"/>
      <c r="AF67" s="128" t="n"/>
      <c r="AG67" s="128" t="n"/>
      <c r="AH67" s="128" t="n"/>
      <c r="AI67" s="128" t="n"/>
      <c r="AJ67" s="128" t="n"/>
      <c r="AK67" s="128" t="n"/>
      <c r="AL67" s="128" t="n"/>
      <c r="AM67" s="128" t="n"/>
      <c r="AN67" s="128" t="n"/>
      <c r="AO67" s="128" t="n"/>
      <c r="AP67" s="128" t="n"/>
      <c r="AQ67" s="128" t="n"/>
      <c r="AR67" s="128" t="n"/>
      <c r="AS67" s="128" t="n"/>
      <c r="AT67" s="128" t="n"/>
      <c r="AU67" s="128" t="n"/>
      <c r="AV67" s="128" t="n"/>
      <c r="AW67" s="128" t="n"/>
      <c r="AX67" s="128" t="n"/>
      <c r="AY67" s="128" t="n"/>
      <c r="AZ67" s="128" t="n"/>
      <c r="BA67" s="128" t="n"/>
      <c r="BB67" s="128" t="n"/>
      <c r="BC67" s="128" t="n"/>
      <c r="BD67" s="128" t="n"/>
      <c r="BE67" s="128" t="n"/>
      <c r="BF67" s="128" t="n"/>
      <c r="BG67" s="30" t="n"/>
    </row>
    <row r="68">
      <c r="A68" s="30" t="n"/>
      <c r="B68" s="128" t="n"/>
      <c r="C68" s="128" t="n"/>
      <c r="D68" s="128" t="n"/>
      <c r="E68" s="128" t="n"/>
      <c r="F68" s="128" t="n"/>
      <c r="G68" s="128" t="n"/>
      <c r="H68" s="128" t="n"/>
      <c r="I68" s="128" t="n"/>
      <c r="J68" s="128" t="n"/>
      <c r="K68" s="128" t="n"/>
      <c r="L68" s="128" t="n"/>
      <c r="M68" s="128" t="n"/>
      <c r="N68" s="128" t="n"/>
      <c r="O68" s="128" t="n"/>
      <c r="P68" s="128" t="n"/>
      <c r="Q68" s="128" t="n"/>
      <c r="R68" s="128" t="n"/>
      <c r="S68" s="128" t="n"/>
      <c r="T68" s="128" t="n"/>
      <c r="U68" s="128" t="n"/>
      <c r="V68" s="128" t="n"/>
      <c r="W68" s="128" t="n"/>
      <c r="X68" s="128" t="n"/>
      <c r="Y68" s="128" t="n"/>
      <c r="Z68" s="128" t="n"/>
      <c r="AA68" s="128" t="n"/>
      <c r="AB68" s="128" t="n"/>
      <c r="AC68" s="128" t="n"/>
      <c r="AD68" s="128" t="n"/>
      <c r="AE68" s="128" t="n"/>
      <c r="AF68" s="128" t="n"/>
      <c r="AG68" s="128" t="n"/>
      <c r="AH68" s="128" t="n"/>
      <c r="AI68" s="128" t="n"/>
      <c r="AJ68" s="128" t="n"/>
      <c r="AK68" s="128" t="n"/>
      <c r="AL68" s="128" t="n"/>
      <c r="AM68" s="128" t="n"/>
      <c r="AN68" s="128" t="n"/>
      <c r="AO68" s="128" t="n"/>
      <c r="AP68" s="128" t="n"/>
      <c r="AQ68" s="128" t="n"/>
      <c r="AR68" s="128" t="n"/>
      <c r="AS68" s="128" t="n"/>
      <c r="AT68" s="128" t="n"/>
      <c r="AU68" s="128" t="n"/>
      <c r="AV68" s="128" t="n"/>
      <c r="AW68" s="128" t="n"/>
      <c r="AX68" s="128" t="n"/>
      <c r="AY68" s="128" t="n"/>
      <c r="AZ68" s="128" t="n"/>
      <c r="BA68" s="128" t="n"/>
      <c r="BB68" s="128" t="n"/>
      <c r="BC68" s="128" t="n"/>
      <c r="BD68" s="128" t="n"/>
      <c r="BE68" s="128" t="n"/>
      <c r="BF68" s="128" t="n"/>
      <c r="BG68" s="30" t="n"/>
    </row>
    <row r="69">
      <c r="A69" s="30" t="n"/>
      <c r="B69" s="30" t="n"/>
      <c r="C69" s="30" t="n"/>
      <c r="D69" s="30" t="n"/>
      <c r="E69" s="30" t="n"/>
      <c r="F69" s="30" t="n"/>
      <c r="G69" s="30" t="n"/>
      <c r="H69" s="30" t="n"/>
      <c r="I69" s="30" t="n"/>
      <c r="J69" s="30" t="n"/>
      <c r="K69" s="30" t="n"/>
      <c r="L69" s="30" t="n"/>
      <c r="M69" s="30" t="n"/>
      <c r="N69" s="30" t="n"/>
      <c r="O69" s="30" t="n"/>
      <c r="P69" s="30" t="n"/>
      <c r="Q69" s="30" t="n"/>
      <c r="R69" s="30" t="n"/>
      <c r="S69" s="30" t="n"/>
      <c r="T69" s="30" t="n"/>
      <c r="U69" s="30" t="n"/>
      <c r="V69" s="30" t="n"/>
      <c r="W69" s="30" t="n"/>
      <c r="X69" s="30" t="n"/>
      <c r="Y69" s="30" t="n"/>
      <c r="Z69" s="30" t="n"/>
      <c r="AA69" s="30" t="n"/>
      <c r="AB69" s="30" t="n"/>
      <c r="AC69" s="30" t="n"/>
      <c r="AD69" s="30" t="n"/>
      <c r="AE69" s="30" t="n"/>
      <c r="AF69" s="30" t="n"/>
      <c r="AG69" s="30" t="n"/>
      <c r="AH69" s="30" t="n"/>
      <c r="AI69" s="30" t="n"/>
      <c r="AJ69" s="30" t="n"/>
      <c r="AK69" s="30" t="n"/>
      <c r="AL69" s="30" t="n"/>
      <c r="AM69" s="30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30" t="n"/>
      <c r="BD69" s="30" t="n"/>
      <c r="BE69" s="30" t="n"/>
      <c r="BF69" s="30" t="n"/>
      <c r="BG69" s="30" t="n"/>
    </row>
  </sheetData>
  <sheetProtection selectLockedCells="0" selectUnlockedCells="0" algorithmName="SHA-512" sheet="1" objects="1" insertRows="0" insertHyperlinks="1" autoFilter="1" scenarios="1" formatColumns="1" deleteColumns="1" insertColumns="0" pivotTables="1" deleteRows="1" formatCells="1" saltValue="5/tOSIPL121n9AIygMF+1w==" formatRows="1" sort="1" spinCount="100000" hashValue="IeZ1jPI1YD2Cy435ANSRe5V7a6mnOPm2LspSRRtCwCI/42W1Qm/+N5NAycBduWMxt0+icFRvkyW8PkJ8Aio3Bw=="/>
  <conditionalFormatting sqref="F24">
    <cfRule type="colorScale" priority="12">
      <colorScale>
        <cfvo type="num" val="$D$16"/>
        <cfvo type="num" val="0"/>
        <cfvo type="num" val="$F$16"/>
        <color theme="8" tint="0.7999816888943144"/>
        <color theme="8" tint="0.3999755851924192"/>
        <color theme="8" tint="-0.249977111117893"/>
      </colorScale>
    </cfRule>
  </conditionalFormatting>
  <conditionalFormatting sqref="D24">
    <cfRule type="colorScale" priority="11">
      <colorScale>
        <cfvo type="min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I24">
    <cfRule type="colorScale" priority="10">
      <colorScale>
        <cfvo type="num" val="$D$16"/>
        <cfvo type="num" val="$E$16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N24">
    <cfRule type="colorScale" priority="9">
      <colorScale>
        <cfvo type="num" val="$D$16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S24">
    <cfRule type="colorScale" priority="8">
      <colorScale>
        <cfvo type="num" val="$D$16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X24">
    <cfRule type="colorScale" priority="7">
      <colorScale>
        <cfvo type="num" val="$D$16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AC24">
    <cfRule type="colorScale" priority="6">
      <colorScale>
        <cfvo type="num" val="$D$16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AH24">
    <cfRule type="colorScale" priority="5">
      <colorScale>
        <cfvo type="num" val="$D$16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AM24">
    <cfRule type="colorScale" priority="4">
      <colorScale>
        <cfvo type="num" val="$D$16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AR24">
    <cfRule type="colorScale" priority="3">
      <colorScale>
        <cfvo type="num" val="$D$16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AW24">
    <cfRule type="colorScale" priority="2">
      <colorScale>
        <cfvo type="num" val="$D$16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conditionalFormatting sqref="BB24">
    <cfRule type="colorScale" priority="1">
      <colorScale>
        <cfvo type="num" val="$D$16"/>
        <cfvo type="num" val="0"/>
        <cfvo type="num" val="$F$16"/>
        <color theme="4" tint="0.3999755851924192"/>
        <color theme="6" tint="0.3999755851924192"/>
        <color theme="9" tint="0.3999755851924192"/>
      </colorScale>
    </cfRule>
  </conditionalFormatting>
  <dataValidations xWindow="392" yWindow="645" count="3">
    <dataValidation sqref="D37" showDropDown="0" showInputMessage="1" showErrorMessage="1" allowBlank="0" prompt="Enter a value or choose default" type="list">
      <formula1>"+DefaultSimulationLength"</formula1>
    </dataValidation>
    <dataValidation sqref="D26 I26 N26 S26 X26 AC26 AH26 AM26 AR26 AW26 BB26" showDropDown="0" showInputMessage="1" showErrorMessage="1" allowBlank="0" prompt="Calculates the rate based on oil amount and duration"/>
    <dataValidation sqref="N41:N51" showDropDown="0" showInputMessage="1" showErrorMessage="1" allowBlank="0" type="list">
      <formula1>"+Default_Evap_Nat.Disp"</formula1>
    </dataValidation>
  </dataValidations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>
  <sheetPr codeName="Sheet5">
    <tabColor theme="9" tint="0.7999816888943144"/>
    <outlinePr summaryBelow="1" summaryRight="1"/>
    <pageSetUpPr/>
  </sheetPr>
  <dimension ref="B1:AB22"/>
  <sheetViews>
    <sheetView topLeftCell="B1" workbookViewId="0">
      <selection activeCell="J6" sqref="J6"/>
    </sheetView>
  </sheetViews>
  <sheetFormatPr baseColWidth="8" defaultRowHeight="15"/>
  <sheetData>
    <row r="1">
      <c r="B1" t="inlineStr">
        <is>
          <t>ice (B21)</t>
        </is>
      </c>
      <c r="D1" t="inlineStr">
        <is>
          <t>C15</t>
        </is>
      </c>
      <c r="E1" t="inlineStr">
        <is>
          <t>C16</t>
        </is>
      </c>
      <c r="F1" t="inlineStr">
        <is>
          <t>C17</t>
        </is>
      </c>
      <c r="H1" t="inlineStr">
        <is>
          <t>E47</t>
        </is>
      </c>
      <c r="I1" t="inlineStr">
        <is>
          <t>Box 1.7</t>
        </is>
      </c>
      <c r="L1" s="134" t="n"/>
      <c r="M1" t="inlineStr">
        <is>
          <t>box 1.9</t>
        </is>
      </c>
      <c r="O1" t="inlineStr">
        <is>
          <t>Oil spill modelling</t>
        </is>
      </c>
      <c r="R1" t="inlineStr">
        <is>
          <t>VEC</t>
        </is>
      </c>
      <c r="T1" t="inlineStr">
        <is>
          <t>Species</t>
        </is>
      </c>
      <c r="X1" t="inlineStr">
        <is>
          <t>persistence</t>
        </is>
      </c>
      <c r="AA1" t="inlineStr">
        <is>
          <t>Evaporation</t>
        </is>
      </c>
      <c r="AB1" t="inlineStr">
        <is>
          <t>Natural Dispersion</t>
        </is>
      </c>
    </row>
    <row r="2">
      <c r="B2" s="3" t="n"/>
      <c r="D2" s="3" t="inlineStr">
        <is>
          <t>chose unit</t>
        </is>
      </c>
      <c r="E2" s="3" t="inlineStr">
        <is>
          <t>chose unit</t>
        </is>
      </c>
      <c r="F2" t="inlineStr">
        <is>
          <t>chose unit</t>
        </is>
      </c>
      <c r="I2" t="inlineStr">
        <is>
          <t>Organism group</t>
        </is>
      </c>
      <c r="J2" t="inlineStr">
        <is>
          <t>LC50</t>
        </is>
      </c>
      <c r="K2" t="inlineStr">
        <is>
          <t>NEC</t>
        </is>
      </c>
      <c r="M2" t="n">
        <v>1</v>
      </c>
      <c r="P2" t="inlineStr">
        <is>
          <t>Oil spill amounts</t>
        </is>
      </c>
      <c r="R2" t="n">
        <v>1</v>
      </c>
      <c r="T2" s="17" t="inlineStr">
        <is>
          <t xml:space="preserve">Benthos                               </t>
        </is>
      </c>
      <c r="X2" t="inlineStr">
        <is>
          <t>Ice</t>
        </is>
      </c>
      <c r="AA2" t="n">
        <v>90</v>
      </c>
    </row>
    <row r="3">
      <c r="B3" s="4" t="n">
        <v>0</v>
      </c>
      <c r="D3" s="4" t="inlineStr">
        <is>
          <t>tonne</t>
        </is>
      </c>
      <c r="E3" s="4" t="inlineStr">
        <is>
          <t>min</t>
        </is>
      </c>
      <c r="F3" t="inlineStr">
        <is>
          <t>tonne/min</t>
        </is>
      </c>
      <c r="H3" t="inlineStr">
        <is>
          <t>N</t>
        </is>
      </c>
      <c r="I3" t="inlineStr">
        <is>
          <t>Zooplankton</t>
        </is>
      </c>
      <c r="J3" t="n">
        <v>0.7</v>
      </c>
      <c r="K3" t="n">
        <v>0.5</v>
      </c>
      <c r="M3" t="n">
        <v>2</v>
      </c>
      <c r="N3" t="inlineStr">
        <is>
          <t>simulation length</t>
        </is>
      </c>
      <c r="P3" t="inlineStr">
        <is>
          <t>&lt;7</t>
        </is>
      </c>
      <c r="Q3" t="inlineStr">
        <is>
          <t>tonne</t>
        </is>
      </c>
      <c r="R3" t="n">
        <v>0</v>
      </c>
      <c r="T3" t="inlineStr">
        <is>
          <t>Coastal fish</t>
        </is>
      </c>
      <c r="X3" t="inlineStr">
        <is>
          <t>Sand</t>
        </is>
      </c>
    </row>
    <row r="4">
      <c r="B4" s="4" t="n">
        <v>10</v>
      </c>
      <c r="D4" s="4" t="inlineStr">
        <is>
          <t>m^3</t>
        </is>
      </c>
      <c r="E4" s="4" t="inlineStr">
        <is>
          <t>hr</t>
        </is>
      </c>
      <c r="F4" t="inlineStr">
        <is>
          <t>tonne/hr</t>
        </is>
      </c>
      <c r="H4" t="inlineStr">
        <is>
          <t>NE</t>
        </is>
      </c>
      <c r="I4" t="inlineStr">
        <is>
          <t>Bivalves</t>
        </is>
      </c>
      <c r="J4" t="n">
        <v>2</v>
      </c>
      <c r="K4" t="n">
        <v>1</v>
      </c>
      <c r="M4" t="n">
        <v>3</v>
      </c>
      <c r="N4" t="n">
        <v>3</v>
      </c>
      <c r="P4" t="inlineStr">
        <is>
          <t>7-700</t>
        </is>
      </c>
      <c r="Q4" t="inlineStr">
        <is>
          <t>tonne</t>
        </is>
      </c>
      <c r="T4" t="inlineStr">
        <is>
          <t xml:space="preserve">Coral reefs                           </t>
        </is>
      </c>
      <c r="X4" t="inlineStr">
        <is>
          <t>Stones</t>
        </is>
      </c>
    </row>
    <row r="5">
      <c r="B5" s="4" t="n">
        <v>15</v>
      </c>
      <c r="D5" s="5" t="inlineStr">
        <is>
          <t>L</t>
        </is>
      </c>
      <c r="E5" s="5" t="inlineStr">
        <is>
          <t>day</t>
        </is>
      </c>
      <c r="F5" t="inlineStr">
        <is>
          <t>tonne/day</t>
        </is>
      </c>
      <c r="H5" t="inlineStr">
        <is>
          <t>E</t>
        </is>
      </c>
      <c r="I5" t="inlineStr">
        <is>
          <t>Fish</t>
        </is>
      </c>
      <c r="J5" t="n">
        <v>1</v>
      </c>
      <c r="K5" t="n">
        <v>0.15</v>
      </c>
      <c r="M5" t="n">
        <v>4</v>
      </c>
      <c r="P5" t="inlineStr">
        <is>
          <t>&gt;700</t>
        </is>
      </c>
      <c r="Q5" t="inlineStr">
        <is>
          <t>tonne</t>
        </is>
      </c>
      <c r="T5" t="inlineStr">
        <is>
          <t>Demersal fish</t>
        </is>
      </c>
      <c r="X5" t="inlineStr">
        <is>
          <t>Pebbles</t>
        </is>
      </c>
    </row>
    <row r="6">
      <c r="B6" s="4" t="n">
        <v>20</v>
      </c>
      <c r="F6" t="inlineStr">
        <is>
          <t>m^3/min</t>
        </is>
      </c>
      <c r="H6" t="inlineStr">
        <is>
          <t>SE</t>
        </is>
      </c>
      <c r="M6" t="n">
        <v>5</v>
      </c>
      <c r="T6" t="inlineStr">
        <is>
          <t xml:space="preserve">Ichthyoplankton      </t>
        </is>
      </c>
      <c r="X6" t="inlineStr">
        <is>
          <t>Boulders</t>
        </is>
      </c>
    </row>
    <row r="7">
      <c r="B7" s="4" t="n">
        <v>25</v>
      </c>
      <c r="F7" t="inlineStr">
        <is>
          <t>m^3/hr</t>
        </is>
      </c>
      <c r="H7" t="inlineStr">
        <is>
          <t>S</t>
        </is>
      </c>
      <c r="M7" t="n">
        <v>6</v>
      </c>
      <c r="T7" s="17" t="inlineStr">
        <is>
          <t xml:space="preserve">Intertidal community organisms                           </t>
        </is>
      </c>
      <c r="X7" t="inlineStr">
        <is>
          <t>Marsh</t>
        </is>
      </c>
    </row>
    <row r="8">
      <c r="B8" s="4" t="n">
        <v>30</v>
      </c>
      <c r="F8" t="inlineStr">
        <is>
          <t>m^3/day</t>
        </is>
      </c>
      <c r="H8" t="inlineStr">
        <is>
          <t>SW</t>
        </is>
      </c>
      <c r="I8" t="inlineStr">
        <is>
          <t>Birds O'Hara</t>
        </is>
      </c>
      <c r="M8" t="n">
        <v>7</v>
      </c>
      <c r="T8" s="17" t="inlineStr">
        <is>
          <t xml:space="preserve">Kelp forest organisms                           </t>
        </is>
      </c>
      <c r="X8" t="inlineStr">
        <is>
          <t>Mangrove</t>
        </is>
      </c>
    </row>
    <row r="9">
      <c r="B9" s="4" t="n">
        <v>35</v>
      </c>
      <c r="F9" t="inlineStr">
        <is>
          <t>L/min</t>
        </is>
      </c>
      <c r="H9" t="inlineStr">
        <is>
          <t>W</t>
        </is>
      </c>
      <c r="I9" t="inlineStr">
        <is>
          <t>damage</t>
        </is>
      </c>
      <c r="J9" t="n">
        <v>0.1</v>
      </c>
      <c r="M9" t="n">
        <v>8</v>
      </c>
      <c r="T9" t="inlineStr">
        <is>
          <t>Mangrove community</t>
        </is>
      </c>
      <c r="X9" t="inlineStr">
        <is>
          <t>Low energy, rocky</t>
        </is>
      </c>
    </row>
    <row r="10">
      <c r="B10" s="4" t="n">
        <v>40</v>
      </c>
      <c r="F10" t="inlineStr">
        <is>
          <t>L/hr</t>
        </is>
      </c>
      <c r="H10" t="inlineStr">
        <is>
          <t>NW</t>
        </is>
      </c>
      <c r="I10" t="inlineStr">
        <is>
          <t>uptake</t>
        </is>
      </c>
      <c r="J10" t="n">
        <v>3</v>
      </c>
      <c r="M10" t="n">
        <v>9</v>
      </c>
      <c r="T10" s="17" t="inlineStr">
        <is>
          <t>Marine mammals</t>
        </is>
      </c>
      <c r="X10" t="inlineStr">
        <is>
          <t>Other</t>
        </is>
      </c>
    </row>
    <row r="11">
      <c r="B11" s="4" t="n">
        <v>45</v>
      </c>
      <c r="F11" t="inlineStr">
        <is>
          <t>L/day</t>
        </is>
      </c>
      <c r="M11" t="n">
        <v>0</v>
      </c>
      <c r="T11" s="17" t="inlineStr">
        <is>
          <t>Marine reptiles</t>
        </is>
      </c>
    </row>
    <row r="12">
      <c r="B12" s="4" t="n">
        <v>50</v>
      </c>
      <c r="M12" t="n">
        <v>10</v>
      </c>
      <c r="T12" t="inlineStr">
        <is>
          <t>Marsh community</t>
        </is>
      </c>
    </row>
    <row r="13">
      <c r="B13" s="4" t="n">
        <v>55</v>
      </c>
      <c r="T13" t="inlineStr">
        <is>
          <t>Pelagic fish</t>
        </is>
      </c>
    </row>
    <row r="14">
      <c r="B14" s="4" t="n">
        <v>60</v>
      </c>
      <c r="T14" s="17" t="inlineStr">
        <is>
          <t xml:space="preserve">Phytoplankton       </t>
        </is>
      </c>
    </row>
    <row r="15">
      <c r="B15" s="4" t="n">
        <v>65</v>
      </c>
      <c r="T15" s="17" t="inlineStr">
        <is>
          <t>Seabirds</t>
        </is>
      </c>
    </row>
    <row r="16">
      <c r="B16" s="4" t="n">
        <v>70</v>
      </c>
      <c r="T16" t="inlineStr">
        <is>
          <t xml:space="preserve">Zooplankton                       </t>
        </is>
      </c>
    </row>
    <row r="17">
      <c r="B17" s="4" t="n">
        <v>75</v>
      </c>
    </row>
    <row r="18">
      <c r="B18" s="4" t="n">
        <v>80</v>
      </c>
    </row>
    <row r="19">
      <c r="B19" s="4" t="n">
        <v>85</v>
      </c>
    </row>
    <row r="20">
      <c r="B20" s="4" t="n">
        <v>90</v>
      </c>
    </row>
    <row r="21">
      <c r="B21" s="4" t="n">
        <v>95</v>
      </c>
    </row>
    <row r="22">
      <c r="B22" s="5" t="n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tabColor theme="4"/>
    <outlinePr summaryBelow="1" summaryRight="1"/>
    <pageSetUpPr/>
  </sheetPr>
  <dimension ref="A1:N36"/>
  <sheetViews>
    <sheetView showGridLines="0" showRowColHeaders="0" zoomScale="90" zoomScaleNormal="90" workbookViewId="0">
      <selection activeCell="E32" sqref="E32"/>
    </sheetView>
  </sheetViews>
  <sheetFormatPr baseColWidth="8" defaultRowHeight="15"/>
  <cols>
    <col width="3.5703125" customWidth="1" style="126" min="1" max="1"/>
    <col width="4" customWidth="1" style="126" min="2" max="2"/>
    <col width="48.7109375" customWidth="1" style="126" min="3" max="3"/>
    <col width="11.5703125" bestFit="1" customWidth="1" style="126" min="4" max="4"/>
    <col width="10.42578125" customWidth="1" style="126" min="5" max="5"/>
    <col width="12.140625" bestFit="1" customWidth="1" style="126" min="6" max="6"/>
    <col width="13.28515625" bestFit="1" customWidth="1" style="126" min="7" max="7"/>
    <col width="12.5703125" bestFit="1" customWidth="1" style="126" min="8" max="8"/>
    <col width="11" bestFit="1" customWidth="1" style="126" min="9" max="9"/>
    <col width="18.5703125" bestFit="1" customWidth="1" style="126" min="10" max="10"/>
    <col width="13.5703125" bestFit="1" customWidth="1" style="126" min="11" max="11"/>
    <col width="4.42578125" customWidth="1" style="126" min="13" max="13"/>
    <col width="3.28515625" customWidth="1" style="126" min="14" max="14"/>
  </cols>
  <sheetData>
    <row r="1">
      <c r="A1" s="30" t="n"/>
      <c r="B1" s="30" t="n"/>
      <c r="C1" s="30" t="n"/>
      <c r="D1" s="30" t="n"/>
      <c r="E1" s="30" t="n"/>
      <c r="F1" s="30" t="n"/>
      <c r="G1" s="30" t="n"/>
      <c r="H1" s="30" t="n"/>
      <c r="I1" s="30" t="n"/>
      <c r="J1" s="30" t="n"/>
      <c r="K1" s="30" t="n"/>
      <c r="L1" s="30" t="n"/>
      <c r="M1" s="30" t="n"/>
      <c r="N1" s="30" t="n"/>
    </row>
    <row r="2">
      <c r="A2" s="30" t="n"/>
      <c r="N2" s="30" t="n"/>
    </row>
    <row r="3" ht="21" customHeight="1" s="126">
      <c r="A3" s="30" t="n"/>
      <c r="C3" s="43" t="inlineStr">
        <is>
          <t>Step 2</t>
        </is>
      </c>
      <c r="D3" s="43" t="inlineStr">
        <is>
          <t>Assessment of potential pollution</t>
        </is>
      </c>
      <c r="E3" s="33" t="n"/>
      <c r="F3" s="33" t="n"/>
      <c r="G3" s="33" t="n"/>
      <c r="H3" s="33" t="n"/>
      <c r="I3" s="33" t="n"/>
      <c r="J3" s="33" t="n"/>
      <c r="K3" s="33" t="n"/>
      <c r="L3" s="33" t="n"/>
      <c r="N3" s="30" t="n"/>
    </row>
    <row r="4">
      <c r="A4" s="30" t="n"/>
      <c r="N4" s="30" t="n"/>
    </row>
    <row r="5" customFormat="1" s="16">
      <c r="A5" s="15" t="n"/>
      <c r="C5" s="40" t="inlineStr">
        <is>
          <t>Box</t>
        </is>
      </c>
      <c r="D5" s="51" t="inlineStr">
        <is>
          <t>2-2</t>
        </is>
      </c>
      <c r="E5" s="40" t="inlineStr">
        <is>
          <t>Calculations of sea surface area and seawater volume pollution</t>
        </is>
      </c>
      <c r="F5" s="40" t="n"/>
      <c r="G5" s="40" t="n"/>
      <c r="H5" s="40" t="n"/>
      <c r="I5" s="40" t="n"/>
      <c r="J5" s="40" t="n"/>
      <c r="K5" s="40" t="n"/>
      <c r="L5" s="40" t="n"/>
      <c r="N5" s="15" t="n"/>
    </row>
    <row r="6">
      <c r="A6" s="30" t="n"/>
      <c r="N6" s="30" t="n"/>
    </row>
    <row r="7">
      <c r="A7" s="30" t="n"/>
      <c r="C7" s="26" t="inlineStr">
        <is>
          <t>For assumptions behind calculations consult Box 2.1</t>
        </is>
      </c>
      <c r="N7" s="30" t="n"/>
    </row>
    <row r="8">
      <c r="A8" s="30" t="n"/>
      <c r="N8" s="30" t="n"/>
    </row>
    <row r="9">
      <c r="A9" s="30" t="n"/>
      <c r="C9" s="26" t="inlineStr">
        <is>
          <t>Input from 'Oil spill modelling' sheet</t>
        </is>
      </c>
      <c r="E9" t="inlineStr">
        <is>
          <t xml:space="preserve">After </t>
        </is>
      </c>
      <c r="F9" s="90">
        <f>'Step 1 - Oil spill modelling'!D37</f>
        <v/>
      </c>
      <c r="G9" t="inlineStr">
        <is>
          <t>days of modelling</t>
        </is>
      </c>
      <c r="N9" s="30" t="n"/>
    </row>
    <row r="10">
      <c r="A10" s="30" t="n"/>
      <c r="N10" s="30" t="n"/>
    </row>
    <row r="11">
      <c r="A11" s="30" t="n"/>
      <c r="D11" t="inlineStr">
        <is>
          <t>Sea surface</t>
        </is>
      </c>
      <c r="E11" t="inlineStr">
        <is>
          <t>Seawater</t>
        </is>
      </c>
      <c r="F11" t="inlineStr">
        <is>
          <t>Seabed</t>
        </is>
      </c>
      <c r="G11" t="inlineStr">
        <is>
          <t>Shoreline</t>
        </is>
      </c>
      <c r="H11" t="inlineStr">
        <is>
          <t>Total volume</t>
        </is>
      </c>
      <c r="I11" t="inlineStr">
        <is>
          <t>Evaporated</t>
        </is>
      </c>
      <c r="J11" t="inlineStr">
        <is>
          <t>Naturally dispersed</t>
        </is>
      </c>
      <c r="K11" t="inlineStr">
        <is>
          <t>Water content</t>
        </is>
      </c>
      <c r="N11" s="30" t="n"/>
    </row>
    <row r="12">
      <c r="A12" s="30" t="n"/>
      <c r="D12" t="inlineStr">
        <is>
          <t>m^3 oil</t>
        </is>
      </c>
      <c r="E12" t="inlineStr">
        <is>
          <t>m^3 oil</t>
        </is>
      </c>
      <c r="F12" t="inlineStr">
        <is>
          <t>m^3 oil</t>
        </is>
      </c>
      <c r="G12" t="inlineStr">
        <is>
          <t>m^3 oil</t>
        </is>
      </c>
      <c r="H12" t="inlineStr">
        <is>
          <t>m^3 oil</t>
        </is>
      </c>
      <c r="I12" t="inlineStr">
        <is>
          <t>%</t>
        </is>
      </c>
      <c r="J12" t="inlineStr">
        <is>
          <t>%</t>
        </is>
      </c>
      <c r="K12" t="inlineStr">
        <is>
          <t>%</t>
        </is>
      </c>
      <c r="N12" s="30" t="n"/>
    </row>
    <row r="13">
      <c r="A13" s="30" t="n"/>
      <c r="C13" t="inlineStr">
        <is>
          <t>Worst case value</t>
        </is>
      </c>
      <c r="D13" s="90">
        <f>MAX('Step 1 - Oil spill modelling'!D41:D51)</f>
        <v/>
      </c>
      <c r="E13" s="90">
        <f>MAX('Step 1 - Oil spill modelling'!E41:E51)</f>
        <v/>
      </c>
      <c r="F13" s="90">
        <f>MAX('Step 1 - Oil spill modelling'!F41:F51)</f>
        <v/>
      </c>
      <c r="G13" s="90">
        <f>MAX('Step 1 - Oil spill modelling'!G41:G51)</f>
        <v/>
      </c>
      <c r="H13" s="90">
        <f>MAX('Step 1 - Oil spill modelling'!H41:H51)</f>
        <v/>
      </c>
      <c r="I13" s="90">
        <f>MAX('Step 1 - Oil spill modelling'!I41:I51)</f>
        <v/>
      </c>
      <c r="J13" s="90">
        <f>MAX('Step 1 - Oil spill modelling'!J41:J51)</f>
        <v/>
      </c>
      <c r="K13" s="90">
        <f>MAX('Step 1 - Oil spill modelling'!K41:K51)</f>
        <v/>
      </c>
      <c r="N13" s="30" t="n"/>
    </row>
    <row r="14">
      <c r="A14" s="30" t="n"/>
      <c r="N14" s="30" t="n"/>
    </row>
    <row r="15">
      <c r="A15" s="30" t="n"/>
      <c r="C15" s="114" t="inlineStr">
        <is>
          <t>Sea surface area with oil slick thickness with potential effects on seabird feathers</t>
        </is>
      </c>
      <c r="D15" s="25" t="n"/>
      <c r="E15" s="25" t="n"/>
      <c r="F15" s="25" t="n"/>
      <c r="G15" s="25" t="n"/>
      <c r="H15" s="25" t="n"/>
      <c r="I15" s="25" t="n"/>
      <c r="J15" s="25" t="n"/>
      <c r="K15" s="25" t="n"/>
      <c r="L15" s="114" t="n"/>
      <c r="N15" s="30" t="n"/>
    </row>
    <row r="16">
      <c r="A16" s="30" t="n"/>
      <c r="C16" t="inlineStr">
        <is>
          <t>Oil on sea surface</t>
        </is>
      </c>
      <c r="D16" t="inlineStr">
        <is>
          <t>m^3 oil</t>
        </is>
      </c>
      <c r="E16" s="24">
        <f>D13</f>
        <v/>
      </c>
      <c r="N16" s="30" t="n"/>
    </row>
    <row r="17">
      <c r="A17" s="30" t="n"/>
      <c r="C17" t="inlineStr">
        <is>
          <t>Damage /change in feather microstructure</t>
        </is>
      </c>
      <c r="D17" t="inlineStr">
        <is>
          <t>µm</t>
        </is>
      </c>
      <c r="E17" s="98">
        <f>'Step 1 - Basic data'!E37</f>
        <v/>
      </c>
      <c r="N17" s="30" t="n"/>
    </row>
    <row r="18">
      <c r="A18" s="30" t="n"/>
      <c r="C18" s="18" t="inlineStr">
        <is>
          <t>Sea surface areas exposed</t>
        </is>
      </c>
      <c r="D18" s="18" t="inlineStr">
        <is>
          <t>km^2</t>
        </is>
      </c>
      <c r="E18" s="12">
        <f>(E16/(E17*10^-6))/1000000</f>
        <v/>
      </c>
      <c r="N18" s="30" t="n"/>
    </row>
    <row r="19">
      <c r="A19" s="30" t="n"/>
      <c r="C19" s="18" t="n"/>
      <c r="D19" s="18" t="n"/>
      <c r="N19" s="30" t="n"/>
    </row>
    <row r="20">
      <c r="A20" s="30" t="n"/>
      <c r="C20" s="22" t="inlineStr">
        <is>
          <t>Seawater volumen potentially polluted at a toxic level from natural dispersion and chemical dispersion</t>
        </is>
      </c>
      <c r="D20" s="114" t="n"/>
      <c r="E20" s="13" t="n"/>
      <c r="F20" s="13" t="n"/>
      <c r="G20" s="13" t="n"/>
      <c r="H20" s="13" t="n"/>
      <c r="I20" s="13" t="n"/>
      <c r="J20" s="13" t="n"/>
      <c r="K20" s="114" t="n"/>
      <c r="L20" s="114" t="n"/>
      <c r="N20" s="30" t="n"/>
    </row>
    <row r="21">
      <c r="A21" s="30" t="n"/>
      <c r="C21" t="inlineStr">
        <is>
          <t xml:space="preserve">Dissolved or natural dispersed oil in seawater </t>
        </is>
      </c>
      <c r="D21" t="inlineStr">
        <is>
          <t>m^3 oil</t>
        </is>
      </c>
      <c r="E21" s="98">
        <f>E13</f>
        <v/>
      </c>
      <c r="N21" s="30" t="n"/>
    </row>
    <row r="22">
      <c r="A22" s="30" t="n"/>
      <c r="C22" t="inlineStr">
        <is>
          <t xml:space="preserve">Chemically dispersed oil in seawater </t>
        </is>
      </c>
      <c r="D22" t="inlineStr">
        <is>
          <t>m^3 oil</t>
        </is>
      </c>
      <c r="E22" s="98">
        <f>'Step 2 - Pollution Assessment'!H13</f>
        <v/>
      </c>
      <c r="N22" s="30" t="n"/>
    </row>
    <row r="23">
      <c r="A23" s="30" t="n"/>
      <c r="C23" t="inlineStr">
        <is>
          <t xml:space="preserve">Lowest EC50 or NEC for aquatic organisms </t>
        </is>
      </c>
      <c r="D23" t="inlineStr">
        <is>
          <t>mg THC/L</t>
        </is>
      </c>
      <c r="E23" s="98">
        <f>MIN('Step 1 - Basic data'!E33:G34)</f>
        <v/>
      </c>
      <c r="N23" s="30" t="n"/>
    </row>
    <row r="24">
      <c r="A24" s="30" t="n"/>
      <c r="C24" s="18" t="inlineStr">
        <is>
          <t>Seawater volume exposed (natural dispersion)</t>
        </is>
      </c>
      <c r="D24" s="18" t="inlineStr">
        <is>
          <t>m^3</t>
        </is>
      </c>
      <c r="E24" s="14">
        <f>(E21*10^6*(MAX('Step 1 - Oil spill modelling'!L41:L51))/(E23*1000))</f>
        <v/>
      </c>
      <c r="F24" s="50" t="n"/>
      <c r="N24" s="30" t="n"/>
    </row>
    <row r="25">
      <c r="A25" s="30" t="n"/>
      <c r="C25" s="18" t="inlineStr">
        <is>
          <t>Seawater volume exposed (chemical dispersion)</t>
        </is>
      </c>
      <c r="D25" s="18" t="inlineStr">
        <is>
          <t>m^3</t>
        </is>
      </c>
      <c r="E25" s="14">
        <f>(E22*10^6*(MAX('Step 1 - Oil spill modelling'!L41:L51))/(E23*1000))</f>
        <v/>
      </c>
      <c r="N25" s="30" t="n"/>
    </row>
    <row r="26">
      <c r="A26" s="30" t="n"/>
      <c r="C26" s="18" t="n"/>
      <c r="D26" s="18" t="n"/>
      <c r="N26" s="30" t="n"/>
    </row>
    <row r="27">
      <c r="A27" s="30" t="n"/>
      <c r="C27" s="114" t="inlineStr">
        <is>
          <t>Natural dispersion and evaporation assessment</t>
        </is>
      </c>
      <c r="D27" s="115" t="n"/>
      <c r="E27" s="114" t="n"/>
      <c r="F27" s="114" t="n"/>
      <c r="G27" s="114" t="n"/>
      <c r="H27" s="114" t="n"/>
      <c r="I27" s="114" t="n"/>
      <c r="J27" s="114" t="n"/>
      <c r="K27" s="114" t="n"/>
      <c r="L27" s="114" t="n"/>
      <c r="N27" s="30" t="n"/>
    </row>
    <row r="28">
      <c r="A28" s="30" t="n"/>
      <c r="C28" t="inlineStr">
        <is>
          <t>Percentage of naturally dispersed oil</t>
        </is>
      </c>
      <c r="D28" t="inlineStr">
        <is>
          <t>%</t>
        </is>
      </c>
      <c r="E28" s="98">
        <f>J13</f>
        <v/>
      </c>
      <c r="N28" s="30" t="n"/>
    </row>
    <row r="29">
      <c r="A29" s="30" t="n"/>
      <c r="C29" t="inlineStr">
        <is>
          <t>Percantage of evaporated oil</t>
        </is>
      </c>
      <c r="D29" t="inlineStr">
        <is>
          <t>%</t>
        </is>
      </c>
      <c r="E29" s="98">
        <f>I13</f>
        <v/>
      </c>
      <c r="N29" s="30" t="n"/>
    </row>
    <row r="30">
      <c r="A30" s="30" t="n"/>
      <c r="C30" t="inlineStr">
        <is>
          <t>Sum (evaporated + dispersed oil)</t>
        </is>
      </c>
      <c r="D30" t="inlineStr">
        <is>
          <t>%</t>
        </is>
      </c>
      <c r="E30" s="98">
        <f>SUM(E28:E29)</f>
        <v/>
      </c>
      <c r="N30" s="30" t="n"/>
    </row>
    <row r="31">
      <c r="A31" s="30" t="n"/>
      <c r="C31" s="18" t="n"/>
      <c r="N31" s="30" t="n"/>
    </row>
    <row r="32">
      <c r="A32" s="30" t="n"/>
      <c r="C32" t="inlineStr">
        <is>
          <t>Limit value</t>
        </is>
      </c>
      <c r="D32" t="inlineStr">
        <is>
          <t>%</t>
        </is>
      </c>
      <c r="E32" s="52" t="inlineStr">
        <is>
          <t>no</t>
        </is>
      </c>
      <c r="N32" s="30" t="n"/>
    </row>
    <row r="33">
      <c r="A33" s="30" t="n"/>
      <c r="C33" s="18" t="n"/>
      <c r="D33" s="18" t="n"/>
      <c r="N33" s="30" t="n"/>
    </row>
    <row r="34">
      <c r="A34" s="30" t="n"/>
      <c r="C34" s="116" t="inlineStr">
        <is>
          <t>Output for the decision trees</t>
        </is>
      </c>
      <c r="D34" s="18" t="n"/>
      <c r="E34" s="12">
        <f>IF(E30&gt;=E32,"HIGH","LOW")</f>
        <v/>
      </c>
      <c r="N34" s="30" t="n"/>
    </row>
    <row r="35">
      <c r="A35" s="30" t="n"/>
      <c r="N35" s="30" t="n"/>
    </row>
    <row r="36">
      <c r="A36" s="30" t="n"/>
      <c r="B36" s="30" t="n"/>
      <c r="C36" s="30" t="n"/>
      <c r="D36" s="30" t="n"/>
      <c r="E36" s="30" t="n"/>
      <c r="F36" s="30" t="n"/>
      <c r="G36" s="30" t="n"/>
      <c r="H36" s="30" t="n"/>
      <c r="I36" s="30" t="n"/>
      <c r="J36" s="30" t="n"/>
      <c r="K36" s="30" t="n"/>
      <c r="L36" s="30" t="n"/>
      <c r="M36" s="30" t="n"/>
      <c r="N36" s="30" t="n"/>
    </row>
  </sheetData>
  <sheetProtection selectLockedCells="0" selectUnlockedCells="0" algorithmName="SHA-512" sheet="1" objects="1" insertRows="0" insertHyperlinks="1" autoFilter="1" scenarios="1" formatColumns="1" deleteColumns="1" insertColumns="0" pivotTables="1" deleteRows="1" formatCells="1" saltValue="pjW6vIa7eP5ET9d0RBj7Ug==" formatRows="1" sort="1" spinCount="100000" hashValue="BWuSSoj2UftzcLqIODXE0STcsZXhaeRLlI12lANyJZevHPy1f2g8DxvFg1s+GQOB0CRRMUyrk9QSWnc2iBb0bQ=="/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>
  <sheetPr codeName="Sheet7">
    <tabColor theme="4"/>
    <outlinePr summaryBelow="1" summaryRight="1"/>
    <pageSetUpPr/>
  </sheetPr>
  <dimension ref="A1:T25"/>
  <sheetViews>
    <sheetView showGridLines="0" showRowColHeaders="0" zoomScale="90" zoomScaleNormal="90" workbookViewId="0">
      <selection activeCell="C11" sqref="C11"/>
    </sheetView>
  </sheetViews>
  <sheetFormatPr baseColWidth="8" defaultColWidth="8.5703125" defaultRowHeight="15"/>
  <cols>
    <col width="2.7109375" customWidth="1" style="134" min="1" max="1"/>
    <col width="3.85546875" customWidth="1" style="134" min="2" max="2"/>
    <col width="18.42578125" bestFit="1" customWidth="1" style="134" min="3" max="3"/>
    <col width="18.5703125" customWidth="1" style="134" min="4" max="5"/>
    <col width="4.5703125" customWidth="1" style="135" min="6" max="6"/>
    <col width="4.5703125" customWidth="1" style="126" min="7" max="7"/>
    <col width="18.5703125" customWidth="1" style="134" min="8" max="9"/>
    <col width="5.5703125" customWidth="1" style="134" min="10" max="10"/>
    <col width="5.5703125" customWidth="1" style="126" min="11" max="11"/>
    <col width="18.5703125" customWidth="1" style="134" min="12" max="13"/>
    <col width="5.5703125" customWidth="1" style="134" min="14" max="14"/>
    <col width="5.5703125" customWidth="1" style="126" min="15" max="15"/>
    <col width="18.5703125" customWidth="1" style="134" min="16" max="17"/>
    <col width="4.5703125" customWidth="1" style="134" min="18" max="18"/>
    <col width="4.7109375" customWidth="1" style="134" min="19" max="19"/>
    <col width="4.42578125" customWidth="1" style="134" min="20" max="20"/>
    <col width="8.5703125" customWidth="1" style="134" min="21" max="21"/>
    <col width="8.5703125" customWidth="1" style="134" min="22" max="16384"/>
  </cols>
  <sheetData>
    <row r="1">
      <c r="A1" s="36" t="n"/>
      <c r="B1" s="36" t="n"/>
      <c r="C1" s="36" t="n"/>
      <c r="D1" s="36" t="n"/>
      <c r="E1" s="36" t="n"/>
      <c r="F1" s="38" t="n"/>
      <c r="G1" s="30" t="n"/>
      <c r="H1" s="36" t="n"/>
      <c r="I1" s="36" t="n"/>
      <c r="J1" s="36" t="n"/>
      <c r="K1" s="30" t="n"/>
      <c r="L1" s="36" t="n"/>
      <c r="M1" s="36" t="n"/>
      <c r="N1" s="36" t="n"/>
      <c r="O1" s="30" t="n"/>
      <c r="P1" s="36" t="n"/>
      <c r="Q1" s="36" t="n"/>
      <c r="R1" s="36" t="n"/>
      <c r="S1" s="36" t="n"/>
      <c r="T1" s="36" t="n"/>
    </row>
    <row r="2">
      <c r="A2" s="36" t="n"/>
      <c r="T2" s="36" t="n"/>
    </row>
    <row r="3" ht="21" customHeight="1" s="126">
      <c r="A3" s="36" t="n"/>
      <c r="C3" s="43" t="inlineStr">
        <is>
          <t>Step 2</t>
        </is>
      </c>
      <c r="D3" s="43" t="inlineStr">
        <is>
          <t>Assessment of response methods</t>
        </is>
      </c>
      <c r="E3" s="44" t="n"/>
      <c r="F3" s="45" t="n"/>
      <c r="G3" s="33" t="n"/>
      <c r="H3" s="44" t="n"/>
      <c r="I3" s="44" t="n"/>
      <c r="J3" s="44" t="n"/>
      <c r="K3" s="33" t="n"/>
      <c r="L3" s="44" t="n"/>
      <c r="M3" s="44" t="n"/>
      <c r="N3" s="44" t="n"/>
      <c r="O3" s="33" t="n"/>
      <c r="P3" s="44" t="n"/>
      <c r="Q3" s="44" t="n"/>
      <c r="R3" s="44" t="n"/>
      <c r="T3" s="36" t="n"/>
    </row>
    <row r="4">
      <c r="A4" s="36" t="n"/>
      <c r="C4" s="18" t="n"/>
      <c r="D4" s="18" t="n"/>
      <c r="T4" s="36" t="n"/>
    </row>
    <row r="5" customFormat="1" s="39">
      <c r="A5" s="20" t="n"/>
      <c r="C5" s="40" t="inlineStr">
        <is>
          <t>Box</t>
        </is>
      </c>
      <c r="D5" s="51" t="inlineStr">
        <is>
          <t>2-5</t>
        </is>
      </c>
      <c r="E5" s="40" t="inlineStr">
        <is>
          <t>Assessment of environmental pros and cons of the oil spill response technologies</t>
        </is>
      </c>
      <c r="F5" s="41" t="n"/>
      <c r="G5" s="40" t="n"/>
      <c r="H5" s="42" t="n"/>
      <c r="I5" s="42" t="n"/>
      <c r="J5" s="42" t="n"/>
      <c r="K5" s="40" t="n"/>
      <c r="L5" s="42" t="n"/>
      <c r="M5" s="42" t="n"/>
      <c r="N5" s="42" t="n"/>
      <c r="O5" s="40" t="n"/>
      <c r="P5" s="42" t="n"/>
      <c r="Q5" s="42" t="n"/>
      <c r="R5" s="42" t="n"/>
      <c r="T5" s="20" t="n"/>
    </row>
    <row r="6">
      <c r="A6" s="36" t="n"/>
      <c r="C6" s="18" t="n"/>
      <c r="D6" s="18" t="n"/>
      <c r="T6" s="36" t="n"/>
    </row>
    <row r="7">
      <c r="A7" s="36" t="n"/>
      <c r="C7" s="26" t="inlineStr">
        <is>
          <t>See also box 2.3 and 2.4 for guidance for further background information about response technologies</t>
        </is>
      </c>
      <c r="D7" s="26" t="n"/>
      <c r="E7" s="27" t="n"/>
      <c r="F7" s="49" t="n"/>
      <c r="G7" s="26" t="n"/>
      <c r="H7" s="27" t="n"/>
      <c r="I7" s="27" t="n"/>
      <c r="T7" s="36" t="n"/>
    </row>
    <row r="8">
      <c r="A8" s="36" t="n"/>
      <c r="T8" s="36" t="n"/>
    </row>
    <row r="9">
      <c r="A9" s="36" t="n"/>
      <c r="C9" s="19" t="n"/>
      <c r="D9" s="133" t="inlineStr">
        <is>
          <t>Sea surface (ss)</t>
        </is>
      </c>
      <c r="H9" s="133" t="inlineStr">
        <is>
          <t>Seawater (sw)</t>
        </is>
      </c>
      <c r="L9" s="133" t="inlineStr">
        <is>
          <t>Seabed (sb)</t>
        </is>
      </c>
      <c r="P9" s="133" t="inlineStr">
        <is>
          <t>Shoreline (sl)</t>
        </is>
      </c>
      <c r="S9" s="134" t="n"/>
      <c r="T9" s="36" t="n"/>
    </row>
    <row r="10">
      <c r="A10" s="36" t="n"/>
      <c r="C10" s="19" t="n"/>
      <c r="D10" s="133" t="inlineStr">
        <is>
          <t>Pros</t>
        </is>
      </c>
      <c r="E10" s="133" t="inlineStr">
        <is>
          <t>Cons</t>
        </is>
      </c>
      <c r="F10" s="46" t="inlineStr">
        <is>
          <t>+/¸</t>
        </is>
      </c>
      <c r="H10" s="133" t="inlineStr">
        <is>
          <t>Pros</t>
        </is>
      </c>
      <c r="I10" s="133" t="inlineStr">
        <is>
          <t>Cons</t>
        </is>
      </c>
      <c r="J10" s="46" t="inlineStr">
        <is>
          <t>+/¸</t>
        </is>
      </c>
      <c r="L10" s="133" t="inlineStr">
        <is>
          <t>Pros</t>
        </is>
      </c>
      <c r="M10" s="133" t="inlineStr">
        <is>
          <t>Cons</t>
        </is>
      </c>
      <c r="N10" s="46" t="inlineStr">
        <is>
          <t>+/¸</t>
        </is>
      </c>
      <c r="P10" s="133" t="inlineStr">
        <is>
          <t>Pros</t>
        </is>
      </c>
      <c r="Q10" s="133" t="inlineStr">
        <is>
          <t>Cons</t>
        </is>
      </c>
      <c r="R10" s="46" t="inlineStr">
        <is>
          <t>+/¸</t>
        </is>
      </c>
      <c r="T10" s="36" t="n"/>
    </row>
    <row r="11" ht="45" customFormat="1" customHeight="1" s="10">
      <c r="A11" s="37" t="n"/>
      <c r="C11" s="133" t="inlineStr">
        <is>
          <t>Mechanical recovery</t>
        </is>
      </c>
      <c r="D11" s="10" t="inlineStr">
        <is>
          <t>Oil is removed from sea surface</t>
        </is>
      </c>
      <c r="F11" s="91" t="n">
        <v>0</v>
      </c>
      <c r="H11" s="10" t="inlineStr">
        <is>
          <t>Prevent the natural dispersion process</t>
        </is>
      </c>
      <c r="J11" s="91" t="n">
        <v>1</v>
      </c>
      <c r="L11" s="10" t="inlineStr">
        <is>
          <t>Prevent sedimentation of weathered oil</t>
        </is>
      </c>
      <c r="N11" s="91" t="n">
        <v>-1</v>
      </c>
      <c r="P11" s="10" t="inlineStr">
        <is>
          <t>Oil is removed from the environment</t>
        </is>
      </c>
      <c r="R11" s="91" t="n">
        <v>0</v>
      </c>
      <c r="T11" s="37" t="n"/>
    </row>
    <row r="12">
      <c r="A12" s="30" t="n"/>
      <c r="F12" s="128" t="n"/>
      <c r="J12" s="128" t="n"/>
      <c r="N12" s="128" t="n"/>
      <c r="R12" s="128" t="n"/>
      <c r="T12" s="30" t="n"/>
    </row>
    <row r="13" ht="153" customFormat="1" customHeight="1" s="10">
      <c r="A13" s="37" t="n"/>
      <c r="C13" s="133" t="inlineStr">
        <is>
          <t>Chemical dispersion</t>
        </is>
      </c>
      <c r="D13" s="10" t="inlineStr">
        <is>
          <t>Oil is removed from sea surface</t>
        </is>
      </c>
      <c r="F13" s="91" t="n">
        <v>1</v>
      </c>
      <c r="I13" s="10" t="inlineStr">
        <is>
          <t>Oil is not removed from environment. Potential toxic oil concentrations. Chemicals are added to the effect of oil.                              Uptake of oil droplets.                               O2 consumption.</t>
        </is>
      </c>
      <c r="J13" s="91" t="n">
        <v>-1</v>
      </c>
      <c r="M13" s="10" t="inlineStr">
        <is>
          <t>Dispersed oil plume reach seabed and/or potential risk of dispersed oil sediment as oily floc</t>
        </is>
      </c>
      <c r="N13" s="91" t="n">
        <v>0</v>
      </c>
      <c r="P13" s="9" t="inlineStr">
        <is>
          <t>Oil is combated offshore</t>
        </is>
      </c>
      <c r="R13" s="91" t="n">
        <v>0</v>
      </c>
      <c r="T13" s="37" t="n"/>
    </row>
    <row r="14">
      <c r="A14" s="30" t="n"/>
      <c r="F14" s="128" t="n"/>
      <c r="J14" s="128" t="n"/>
      <c r="N14" s="128" t="n"/>
      <c r="R14" s="128" t="n"/>
      <c r="T14" s="30" t="n"/>
    </row>
    <row r="15" ht="75" customHeight="1" s="126">
      <c r="A15" s="36" t="n"/>
      <c r="C15" s="133" t="inlineStr">
        <is>
          <t>In situ burning</t>
        </is>
      </c>
      <c r="D15" s="9" t="inlineStr">
        <is>
          <t>Oil is removed from sea surface                                                   Acute toxic volatile oil compounds are combusted</t>
        </is>
      </c>
      <c r="E15" s="9" t="n"/>
      <c r="F15" s="91" t="n">
        <v>-1</v>
      </c>
      <c r="H15" s="9" t="n"/>
      <c r="I15" s="9" t="inlineStr">
        <is>
          <t>Sinking residues and particles from combustion</t>
        </is>
      </c>
      <c r="J15" s="91" t="n">
        <v>1</v>
      </c>
      <c r="L15" s="9" t="n"/>
      <c r="M15" s="9" t="inlineStr">
        <is>
          <t>Sedimentation of residues and particles from combustion</t>
        </is>
      </c>
      <c r="N15" s="91" t="n">
        <v>0</v>
      </c>
      <c r="P15" s="9" t="inlineStr">
        <is>
          <t>Oil is combated offshore</t>
        </is>
      </c>
      <c r="Q15" s="9" t="n"/>
      <c r="R15" s="91" t="n">
        <v>-1</v>
      </c>
      <c r="T15" s="36" t="n"/>
    </row>
    <row r="16">
      <c r="A16" s="30" t="n"/>
      <c r="F16" s="128" t="n"/>
      <c r="J16" s="128" t="n"/>
      <c r="N16" s="128" t="n"/>
      <c r="R16" s="128" t="n"/>
      <c r="T16" s="30" t="n"/>
    </row>
    <row r="17" ht="45" customHeight="1" s="126">
      <c r="A17" s="36" t="n"/>
      <c r="C17" s="133" t="inlineStr">
        <is>
          <t>Do nothing</t>
        </is>
      </c>
      <c r="D17" s="9" t="n"/>
      <c r="E17" s="9" t="inlineStr">
        <is>
          <t>Smother and toxic effects on organisms associated with sea surface</t>
        </is>
      </c>
      <c r="F17" s="91" t="n">
        <v>1</v>
      </c>
      <c r="H17" s="9" t="n"/>
      <c r="I17" s="9" t="inlineStr">
        <is>
          <t>Natural dispersion may occur</t>
        </is>
      </c>
      <c r="J17" s="91" t="n">
        <v>-1</v>
      </c>
      <c r="L17" s="9" t="n"/>
      <c r="M17" s="10" t="inlineStr">
        <is>
          <t>Sedimentation of weathered oil may occur</t>
        </is>
      </c>
      <c r="N17" s="91" t="n">
        <v>-1</v>
      </c>
      <c r="P17" s="9" t="n"/>
      <c r="Q17" s="9" t="inlineStr">
        <is>
          <t>Smother and toxic effects on shoreline organisms</t>
        </is>
      </c>
      <c r="R17" s="91" t="n">
        <v>-1</v>
      </c>
      <c r="T17" s="36" t="n"/>
    </row>
    <row r="18" ht="24.95" customHeight="1" s="126">
      <c r="A18" s="36" t="n"/>
      <c r="T18" s="36" t="n"/>
    </row>
    <row r="19" ht="18.95" customHeight="1" s="126">
      <c r="A19" s="36" t="n"/>
      <c r="B19" s="36" t="n"/>
      <c r="C19" s="36" t="n"/>
      <c r="D19" s="36" t="n"/>
      <c r="E19" s="36" t="n"/>
      <c r="F19" s="38" t="n"/>
      <c r="G19" s="30" t="n"/>
      <c r="H19" s="36" t="n"/>
      <c r="I19" s="36" t="n"/>
      <c r="J19" s="36" t="n"/>
      <c r="K19" s="30" t="n"/>
      <c r="L19" s="36" t="n"/>
      <c r="M19" s="36" t="n"/>
      <c r="N19" s="36" t="n"/>
      <c r="O19" s="30" t="n"/>
      <c r="P19" s="36" t="n"/>
      <c r="Q19" s="36" t="n"/>
      <c r="R19" s="36" t="n"/>
      <c r="S19" s="36" t="n"/>
      <c r="T19" s="36" t="n"/>
    </row>
    <row r="25">
      <c r="D25" s="135" t="n"/>
    </row>
  </sheetData>
  <mergeCells count="5">
    <mergeCell ref="L9:N9"/>
    <mergeCell ref="S9:S10"/>
    <mergeCell ref="P9:R9"/>
    <mergeCell ref="D9:F9"/>
    <mergeCell ref="H9:J9"/>
  </mergeCells>
  <dataValidations xWindow="638" yWindow="1061" count="3">
    <dataValidation sqref="F11 F13 F15 J11 N11 R11 R13 R15" showDropDown="0" showInputMessage="1" showErrorMessage="1" allowBlank="0" error="Should be 1, 0.5, 0, -0.5 or -1" prompt="Select default or enter a value" type="list" errorStyle="information">
      <formula1>"+Default_1"</formula1>
    </dataValidation>
    <dataValidation sqref="N13" showDropDown="0" showInputMessage="1" showErrorMessage="1" allowBlank="0" error="Should be 1, 0.5, 0, -0.5 or -1" prompt="Select default or enter a value" type="list" errorStyle="information">
      <formula1>"+Default_0"</formula1>
    </dataValidation>
    <dataValidation sqref="F17 J13 J15 J17 N15 N17 R17" showDropDown="0" showInputMessage="1" showErrorMessage="1" allowBlank="0" error="Should be 1, 0.5, 0, -0.5 or -1" prompt="Select default or enter a value" type="list" errorStyle="information">
      <formula1>"+Default_minus1"</formula1>
    </dataValidation>
  </dataValidations>
  <pageMargins left="0.7" right="0.7" top="0.75" bottom="0.75" header="0.3" footer="0.3"/>
  <pageSetup orientation="portrait" horizontalDpi="1200" verticalDpi="1200"/>
</worksheet>
</file>

<file path=xl/worksheets/sheet8.xml><?xml version="1.0" encoding="utf-8"?>
<worksheet xmlns="http://schemas.openxmlformats.org/spreadsheetml/2006/main">
  <sheetPr codeName="Sheet8">
    <tabColor theme="4" tint="0.7999816888943144"/>
    <outlinePr summaryBelow="1" summaryRight="1"/>
    <pageSetUpPr/>
  </sheetPr>
  <dimension ref="B2:L7"/>
  <sheetViews>
    <sheetView workbookViewId="0">
      <selection activeCell="L3" sqref="L3"/>
    </sheetView>
  </sheetViews>
  <sheetFormatPr baseColWidth="8" defaultRowHeight="15"/>
  <sheetData>
    <row r="2">
      <c r="B2" t="inlineStr">
        <is>
          <t>oil film thickness on seabed</t>
        </is>
      </c>
      <c r="E2" t="inlineStr">
        <is>
          <t>oil film thickness shoreline</t>
        </is>
      </c>
      <c r="I2" t="inlineStr">
        <is>
          <t>pros and cons</t>
        </is>
      </c>
      <c r="L2" t="inlineStr">
        <is>
          <t>limit value</t>
        </is>
      </c>
    </row>
    <row r="3">
      <c r="B3" t="n">
        <v>1</v>
      </c>
      <c r="E3" t="n">
        <v>1</v>
      </c>
      <c r="I3" t="n">
        <v>1</v>
      </c>
      <c r="L3" s="50" t="n">
        <v>90</v>
      </c>
    </row>
    <row r="4">
      <c r="I4" t="n">
        <v>0</v>
      </c>
    </row>
    <row r="5">
      <c r="I5" t="n">
        <v>-1</v>
      </c>
    </row>
    <row r="6">
      <c r="I6" t="n">
        <v>-0.5</v>
      </c>
    </row>
    <row r="7">
      <c r="I7" t="n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9">
    <tabColor theme="7"/>
    <outlinePr summaryBelow="1" summaryRight="1"/>
    <pageSetUpPr/>
  </sheetPr>
  <dimension ref="A1:P54"/>
  <sheetViews>
    <sheetView showGridLines="0" showRowColHeaders="0" zoomScale="80" zoomScaleNormal="80" workbookViewId="0">
      <selection activeCell="D46" sqref="D46"/>
    </sheetView>
  </sheetViews>
  <sheetFormatPr baseColWidth="8" defaultColWidth="9.140625" defaultRowHeight="15"/>
  <cols>
    <col width="3.140625" customWidth="1" style="128" min="1" max="1"/>
    <col width="3.5703125" customWidth="1" style="128" min="2" max="2"/>
    <col width="8.5703125" customWidth="1" style="128" min="3" max="3"/>
    <col width="22.42578125" customWidth="1" style="128" min="4" max="4"/>
    <col width="14.42578125" customWidth="1" style="128" min="5" max="5"/>
    <col width="15.5703125" customWidth="1" style="128" min="6" max="6"/>
    <col width="17.42578125" customWidth="1" style="128" min="7" max="7"/>
    <col width="18.42578125" customWidth="1" style="128" min="8" max="8"/>
    <col width="4.140625" customWidth="1" style="128" min="9" max="10"/>
    <col width="9.5703125" customWidth="1" style="128" min="11" max="11"/>
    <col width="13" customWidth="1" style="128" min="12" max="12"/>
    <col width="7.42578125" customWidth="1" style="128" min="13" max="13"/>
    <col width="9.140625" customWidth="1" style="128" min="14" max="17"/>
    <col width="25" customWidth="1" style="128" min="18" max="18"/>
    <col width="9.140625" customWidth="1" style="128" min="19" max="22"/>
    <col width="13" bestFit="1" customWidth="1" style="128" min="23" max="23"/>
    <col width="9.140625" customWidth="1" style="128" min="24" max="24"/>
    <col width="9.140625" customWidth="1" style="128" min="25" max="16384"/>
  </cols>
  <sheetData>
    <row r="1">
      <c r="A1" s="92" t="n"/>
      <c r="B1" s="92" t="n"/>
      <c r="C1" s="92" t="n"/>
      <c r="D1" s="92" t="n"/>
      <c r="E1" s="92" t="n"/>
      <c r="F1" s="92" t="n"/>
      <c r="G1" s="92" t="n"/>
      <c r="H1" s="92" t="n"/>
      <c r="I1" s="92" t="n"/>
      <c r="J1" s="92" t="n"/>
    </row>
    <row r="2">
      <c r="A2" s="92" t="n"/>
      <c r="J2" s="92" t="n"/>
    </row>
    <row r="3" ht="21" customHeight="1" s="126">
      <c r="A3" s="92" t="n"/>
      <c r="C3" s="53" t="inlineStr">
        <is>
          <t>Step 3</t>
        </is>
      </c>
      <c r="D3" s="53" t="inlineStr">
        <is>
          <t>Effect index</t>
        </is>
      </c>
      <c r="E3" s="54" t="n"/>
      <c r="F3" s="54" t="n"/>
      <c r="G3" s="54" t="n"/>
      <c r="H3" s="54" t="n"/>
      <c r="J3" s="92" t="n"/>
    </row>
    <row r="4">
      <c r="A4" s="92" t="n"/>
      <c r="J4" s="92" t="n"/>
    </row>
    <row r="5" customFormat="1" s="63">
      <c r="A5" s="93" t="n"/>
      <c r="C5" s="64" t="inlineStr">
        <is>
          <t>Box</t>
        </is>
      </c>
      <c r="D5" s="94" t="inlineStr">
        <is>
          <t>3-1</t>
        </is>
      </c>
      <c r="E5" s="64" t="inlineStr">
        <is>
          <t>Index for environmental effects related to compartment and technology</t>
        </is>
      </c>
      <c r="F5" s="64" t="n"/>
      <c r="G5" s="64" t="n"/>
      <c r="H5" s="64" t="n"/>
      <c r="J5" s="93" t="n"/>
    </row>
    <row r="6">
      <c r="A6" s="92" t="n"/>
      <c r="J6" s="92" t="n"/>
    </row>
    <row r="7">
      <c r="A7" s="92" t="n"/>
      <c r="D7" s="95" t="inlineStr">
        <is>
          <t>The Effect index is automatically calculated for each season and compartment</t>
        </is>
      </c>
      <c r="E7" s="95" t="n"/>
      <c r="F7" s="95" t="n"/>
      <c r="G7" s="95" t="n"/>
      <c r="H7" s="95" t="n"/>
      <c r="J7" s="92" t="n"/>
    </row>
    <row r="8">
      <c r="A8" s="92" t="n"/>
      <c r="D8" s="95" t="inlineStr">
        <is>
          <t>To be used in the decision trees</t>
        </is>
      </c>
      <c r="E8" s="95" t="n"/>
      <c r="F8" s="95" t="n"/>
      <c r="G8" s="95" t="n"/>
      <c r="H8" s="95" t="n"/>
      <c r="J8" s="92" t="n"/>
    </row>
    <row r="9">
      <c r="A9" s="92" t="n"/>
      <c r="J9" s="92" t="n"/>
    </row>
    <row r="10">
      <c r="A10" s="92" t="n"/>
      <c r="E10" s="85" t="inlineStr">
        <is>
          <t>Season 1</t>
        </is>
      </c>
      <c r="J10" s="92" t="n"/>
      <c r="N10" s="136" t="n"/>
      <c r="O10" s="128" t="n"/>
      <c r="P10" s="128" t="n"/>
    </row>
    <row r="11">
      <c r="A11" s="92" t="n"/>
      <c r="E11" s="96" t="inlineStr">
        <is>
          <t>Sea surface</t>
        </is>
      </c>
      <c r="F11" s="96" t="inlineStr">
        <is>
          <t>Seawater</t>
        </is>
      </c>
      <c r="G11" s="96" t="inlineStr">
        <is>
          <t>Seabed</t>
        </is>
      </c>
      <c r="H11" s="96" t="inlineStr">
        <is>
          <t>Shoreline</t>
        </is>
      </c>
      <c r="J11" s="92" t="n"/>
    </row>
    <row r="12">
      <c r="A12" s="92" t="n"/>
      <c r="E12" s="96" t="inlineStr">
        <is>
          <t>(Ess)</t>
        </is>
      </c>
      <c r="F12" s="96" t="inlineStr">
        <is>
          <t>(Esw)</t>
        </is>
      </c>
      <c r="G12" s="97" t="inlineStr">
        <is>
          <t>(Esb)</t>
        </is>
      </c>
      <c r="H12" s="96" t="inlineStr">
        <is>
          <t>(Esl)</t>
        </is>
      </c>
      <c r="J12" s="92" t="n"/>
    </row>
    <row r="13">
      <c r="A13" s="92" t="n"/>
      <c r="D13" s="133" t="inlineStr">
        <is>
          <t>Mechanical recovery</t>
        </is>
      </c>
      <c r="E13" s="98">
        <f>'Step 1 - VEC and Persistence'!P33*'Step 2 - OSR pros_cons'!F11</f>
        <v/>
      </c>
      <c r="F13" s="98">
        <f>'Step 1 - VEC and Persistence'!Q33*'Step 2 - OSR pros_cons'!J11</f>
        <v/>
      </c>
      <c r="G13" s="98">
        <f>'Step 1 - VEC and Persistence'!R33*'Step 2 - OSR pros_cons'!N11</f>
        <v/>
      </c>
      <c r="H13" s="98">
        <f>'Step 1 - VEC and Persistence'!S51*'Step 2 - OSR pros_cons'!R11*IF('Step 2 - Pollution Assessment'!G13=0,0,1)</f>
        <v/>
      </c>
      <c r="J13" s="92" t="n"/>
    </row>
    <row r="14">
      <c r="A14" s="92" t="n"/>
      <c r="J14" s="92" t="n"/>
    </row>
    <row r="15">
      <c r="A15" s="92" t="n"/>
      <c r="D15" s="133" t="inlineStr">
        <is>
          <t>Chemical dispersion</t>
        </is>
      </c>
      <c r="E15" s="98">
        <f>'Step 1 - VEC and Persistence'!P33*'Step 2 - OSR pros_cons'!F13</f>
        <v/>
      </c>
      <c r="F15" s="98">
        <f>'Step 1 - VEC and Persistence'!Q33*'Step 2 - OSR pros_cons'!J13</f>
        <v/>
      </c>
      <c r="G15" s="98">
        <f>'Step 1 - VEC and Persistence'!R33*'Step 2 - OSR pros_cons'!N13</f>
        <v/>
      </c>
      <c r="H15" s="98">
        <f>'Step 1 - VEC and Persistence'!S51*'Step 2 - OSR pros_cons'!R13*IF('Step 2 - Pollution Assessment'!G13=0,0,1)</f>
        <v/>
      </c>
      <c r="J15" s="92" t="n"/>
    </row>
    <row r="16">
      <c r="A16" s="92" t="n"/>
      <c r="J16" s="92" t="n"/>
    </row>
    <row r="17">
      <c r="A17" s="92" t="n"/>
      <c r="D17" s="133" t="inlineStr">
        <is>
          <t>In situ burning</t>
        </is>
      </c>
      <c r="E17" s="98">
        <f>'Step 1 - VEC and Persistence'!P33*'Step 2 - OSR pros_cons'!F15</f>
        <v/>
      </c>
      <c r="F17" s="98">
        <f>'Step 1 - VEC and Persistence'!Q33*'Step 2 - OSR pros_cons'!J15</f>
        <v/>
      </c>
      <c r="G17" s="98">
        <f>'Step 1 - VEC and Persistence'!R33*'Step 2 - OSR pros_cons'!N15</f>
        <v/>
      </c>
      <c r="H17" s="98">
        <f>'Step 1 - VEC and Persistence'!S51*'Step 2 - OSR pros_cons'!R15*IF('Step 2 - Pollution Assessment'!G13=0,0,1)</f>
        <v/>
      </c>
      <c r="J17" s="92" t="n"/>
    </row>
    <row r="18">
      <c r="A18" s="92" t="n"/>
      <c r="J18" s="92" t="n"/>
    </row>
    <row r="19">
      <c r="A19" s="92" t="n"/>
      <c r="D19" s="133" t="inlineStr">
        <is>
          <t>Do nothing</t>
        </is>
      </c>
      <c r="E19" s="98">
        <f>'Step 1 - VEC and Persistence'!P33*'Step 2 - OSR pros_cons'!F17</f>
        <v/>
      </c>
      <c r="F19" s="98">
        <f>'Step 1 - VEC and Persistence'!Q33*'Step 2 - OSR pros_cons'!J17</f>
        <v/>
      </c>
      <c r="G19" s="98">
        <f>'Step 1 - VEC and Persistence'!R33*'Step 2 - OSR pros_cons'!N17</f>
        <v/>
      </c>
      <c r="H19" s="98">
        <f>'Step 1 - VEC and Persistence'!S51*'Step 2 - OSR pros_cons'!R17*IF('Step 2 - Pollution Assessment'!G13=0,0,1)</f>
        <v/>
      </c>
      <c r="J19" s="92" t="n"/>
    </row>
    <row r="20">
      <c r="A20" s="92" t="n"/>
      <c r="J20" s="92" t="n"/>
    </row>
    <row r="21">
      <c r="A21" s="92" t="n"/>
      <c r="D21" s="128" t="inlineStr">
        <is>
          <t>Effect index [E]</t>
        </is>
      </c>
      <c r="E21" s="85" t="inlineStr">
        <is>
          <t>Season 2</t>
        </is>
      </c>
      <c r="J21" s="92" t="n"/>
    </row>
    <row r="22">
      <c r="A22" s="92" t="n"/>
      <c r="E22" s="96" t="inlineStr">
        <is>
          <t>Sea surface</t>
        </is>
      </c>
      <c r="F22" s="96" t="inlineStr">
        <is>
          <t>Seawater</t>
        </is>
      </c>
      <c r="G22" s="96" t="inlineStr">
        <is>
          <t>Seabed</t>
        </is>
      </c>
      <c r="H22" s="96" t="inlineStr">
        <is>
          <t>Shoreline</t>
        </is>
      </c>
      <c r="J22" s="92" t="n"/>
    </row>
    <row r="23">
      <c r="A23" s="92" t="n"/>
      <c r="E23" s="96" t="inlineStr">
        <is>
          <t>(Ess)</t>
        </is>
      </c>
      <c r="F23" s="96" t="inlineStr">
        <is>
          <t>(Esw)</t>
        </is>
      </c>
      <c r="G23" s="97" t="inlineStr">
        <is>
          <t>(Esb)</t>
        </is>
      </c>
      <c r="H23" s="96" t="inlineStr">
        <is>
          <t>(Esl)</t>
        </is>
      </c>
      <c r="J23" s="92" t="n"/>
    </row>
    <row r="24">
      <c r="A24" s="92" t="n"/>
      <c r="D24" s="133" t="inlineStr">
        <is>
          <t>Mechanical recovery</t>
        </is>
      </c>
      <c r="E24" s="98">
        <f>'Step 1 - VEC and Persistence'!$U$51*'Step 2 - OSR pros_cons'!F11</f>
        <v/>
      </c>
      <c r="F24" s="98">
        <f>'Step 1 - VEC and Persistence'!$V$51*'Step 2 - OSR pros_cons'!J11</f>
        <v/>
      </c>
      <c r="G24" s="98">
        <f>'Step 1 - VEC and Persistence'!$W$51*'Step 2 - OSR pros_cons'!N11</f>
        <v/>
      </c>
      <c r="H24" s="98">
        <f>'Step 1 - VEC and Persistence'!$X$51*'Step 2 - OSR pros_cons'!R11*IF('Step 2 - Pollution Assessment'!G13=0,0,1)</f>
        <v/>
      </c>
      <c r="J24" s="92" t="n"/>
    </row>
    <row r="25">
      <c r="A25" s="92" t="n"/>
      <c r="J25" s="92" t="n"/>
    </row>
    <row r="26">
      <c r="A26" s="92" t="n"/>
      <c r="D26" s="133" t="inlineStr">
        <is>
          <t>Chemical dispersion</t>
        </is>
      </c>
      <c r="E26" s="98">
        <f>'Step 1 - VEC and Persistence'!$U$51*'Step 2 - OSR pros_cons'!F13</f>
        <v/>
      </c>
      <c r="F26" s="98">
        <f>'Step 1 - VEC and Persistence'!$V$51*'Step 2 - OSR pros_cons'!J13</f>
        <v/>
      </c>
      <c r="G26" s="98">
        <f>'Step 1 - VEC and Persistence'!$W$51*'Step 2 - OSR pros_cons'!N13</f>
        <v/>
      </c>
      <c r="H26" s="98">
        <f>'Step 1 - VEC and Persistence'!$X$51*'Step 2 - OSR pros_cons'!R13*IF('Step 2 - Pollution Assessment'!G13=0,0,1)</f>
        <v/>
      </c>
      <c r="J26" s="92" t="n"/>
    </row>
    <row r="27">
      <c r="A27" s="92" t="n"/>
      <c r="J27" s="92" t="n"/>
    </row>
    <row r="28">
      <c r="A28" s="92" t="n"/>
      <c r="D28" s="133" t="inlineStr">
        <is>
          <t>In situ burning</t>
        </is>
      </c>
      <c r="E28" s="98">
        <f>'Step 1 - VEC and Persistence'!$U$51*'Step 2 - OSR pros_cons'!F15</f>
        <v/>
      </c>
      <c r="F28" s="98">
        <f>'Step 1 - VEC and Persistence'!$V$51*'Step 2 - OSR pros_cons'!J15</f>
        <v/>
      </c>
      <c r="G28" s="98">
        <f>'Step 1 - VEC and Persistence'!$W$51*'Step 2 - OSR pros_cons'!N15</f>
        <v/>
      </c>
      <c r="H28" s="98">
        <f>'Step 1 - VEC and Persistence'!$X$51*'Step 2 - OSR pros_cons'!R15*IF('Step 2 - Pollution Assessment'!G13=0,0,1)</f>
        <v/>
      </c>
      <c r="J28" s="92" t="n"/>
    </row>
    <row r="29">
      <c r="A29" s="92" t="n"/>
      <c r="J29" s="92" t="n"/>
    </row>
    <row r="30">
      <c r="A30" s="92" t="n"/>
      <c r="D30" s="133" t="inlineStr">
        <is>
          <t>Do nothing</t>
        </is>
      </c>
      <c r="E30" s="98">
        <f>'Step 1 - VEC and Persistence'!$U$51*'Step 2 - OSR pros_cons'!F17</f>
        <v/>
      </c>
      <c r="F30" s="98">
        <f>'Step 1 - VEC and Persistence'!$V$51*'Step 2 - OSR pros_cons'!J17</f>
        <v/>
      </c>
      <c r="G30" s="98">
        <f>'Step 1 - VEC and Persistence'!$W$51*'Step 2 - OSR pros_cons'!N17</f>
        <v/>
      </c>
      <c r="H30" s="98">
        <f>'Step 1 - VEC and Persistence'!$X$51*'Step 2 - OSR pros_cons'!R17*IF('Step 2 - Pollution Assessment'!G13=0,0,1)</f>
        <v/>
      </c>
      <c r="J30" s="92" t="n"/>
    </row>
    <row r="31">
      <c r="A31" s="92" t="n"/>
      <c r="J31" s="92" t="n"/>
    </row>
    <row r="32">
      <c r="A32" s="92" t="n"/>
      <c r="D32" s="128" t="inlineStr">
        <is>
          <t>Effect index [E]</t>
        </is>
      </c>
      <c r="E32" s="85" t="inlineStr">
        <is>
          <t>Season 3</t>
        </is>
      </c>
      <c r="J32" s="92" t="n"/>
    </row>
    <row r="33">
      <c r="A33" s="92" t="n"/>
      <c r="E33" s="96" t="inlineStr">
        <is>
          <t>Sea surface</t>
        </is>
      </c>
      <c r="F33" s="96" t="inlineStr">
        <is>
          <t>Seawater</t>
        </is>
      </c>
      <c r="G33" s="96" t="inlineStr">
        <is>
          <t>Seabed</t>
        </is>
      </c>
      <c r="H33" s="96" t="inlineStr">
        <is>
          <t>Shoreline</t>
        </is>
      </c>
      <c r="J33" s="92" t="n"/>
    </row>
    <row r="34">
      <c r="A34" s="92" t="n"/>
      <c r="E34" s="96" t="inlineStr">
        <is>
          <t>(Ess)</t>
        </is>
      </c>
      <c r="F34" s="96" t="inlineStr">
        <is>
          <t>(Esw)</t>
        </is>
      </c>
      <c r="G34" s="97" t="inlineStr">
        <is>
          <t>(Esb)</t>
        </is>
      </c>
      <c r="H34" s="96" t="inlineStr">
        <is>
          <t>(Esl)</t>
        </is>
      </c>
      <c r="J34" s="92" t="n"/>
    </row>
    <row r="35">
      <c r="A35" s="92" t="n"/>
      <c r="D35" s="133" t="inlineStr">
        <is>
          <t>Mechanical recovery</t>
        </is>
      </c>
      <c r="E35" s="98">
        <f>'Step 1 - VEC and Persistence'!$U$51*'Step 2 - OSR pros_cons'!F11</f>
        <v/>
      </c>
      <c r="F35" s="98">
        <f>'Step 1 - VEC and Persistence'!$AA$51*'Step 2 - OSR pros_cons'!J11</f>
        <v/>
      </c>
      <c r="G35" s="98">
        <f>'Step 1 - VEC and Persistence'!$AB$51*'Step 2 - OSR pros_cons'!N11</f>
        <v/>
      </c>
      <c r="H35" s="98">
        <f>'Step 1 - VEC and Persistence'!$AC$51*'Step 2 - OSR pros_cons'!R11*IF('Step 2 - Pollution Assessment'!G13=0,0,1)</f>
        <v/>
      </c>
      <c r="J35" s="92" t="n"/>
    </row>
    <row r="36">
      <c r="A36" s="92" t="n"/>
      <c r="J36" s="92" t="n"/>
    </row>
    <row r="37">
      <c r="A37" s="92" t="n"/>
      <c r="D37" s="133" t="inlineStr">
        <is>
          <t>Chemical dispersion</t>
        </is>
      </c>
      <c r="E37" s="98">
        <f>'Step 1 - VEC and Persistence'!$U$51*'Step 2 - OSR pros_cons'!F13</f>
        <v/>
      </c>
      <c r="F37" s="98">
        <f>'Step 1 - VEC and Persistence'!$AA$51*'Step 2 - OSR pros_cons'!J13</f>
        <v/>
      </c>
      <c r="G37" s="98">
        <f>'Step 1 - VEC and Persistence'!$AB$51*'Step 2 - OSR pros_cons'!N13</f>
        <v/>
      </c>
      <c r="H37" s="98">
        <f>'Step 1 - VEC and Persistence'!$AC$51*'Step 2 - OSR pros_cons'!R13*IF('Step 2 - Pollution Assessment'!G13=0,0,1)</f>
        <v/>
      </c>
      <c r="J37" s="92" t="n"/>
    </row>
    <row r="38">
      <c r="A38" s="92" t="n"/>
      <c r="J38" s="92" t="n"/>
    </row>
    <row r="39">
      <c r="A39" s="92" t="n"/>
      <c r="D39" s="133" t="inlineStr">
        <is>
          <t>In situ burning</t>
        </is>
      </c>
      <c r="E39" s="98">
        <f>'Step 1 - VEC and Persistence'!$U$51*'Step 2 - OSR pros_cons'!F15</f>
        <v/>
      </c>
      <c r="F39" s="98">
        <f>'Step 1 - VEC and Persistence'!$AA$51*'Step 2 - OSR pros_cons'!J15</f>
        <v/>
      </c>
      <c r="G39" s="98">
        <f>'Step 1 - VEC and Persistence'!$AB$51*'Step 2 - OSR pros_cons'!N15</f>
        <v/>
      </c>
      <c r="H39" s="98">
        <f>'Step 1 - VEC and Persistence'!$AC$51*'Step 2 - OSR pros_cons'!R15*IF('Step 2 - Pollution Assessment'!G13=0,0,1)</f>
        <v/>
      </c>
      <c r="J39" s="92" t="n"/>
    </row>
    <row r="40">
      <c r="A40" s="92" t="n"/>
      <c r="J40" s="92" t="n"/>
    </row>
    <row r="41">
      <c r="A41" s="92" t="n"/>
      <c r="D41" s="133" t="inlineStr">
        <is>
          <t>Do nothing</t>
        </is>
      </c>
      <c r="E41" s="98">
        <f>'Step 1 - VEC and Persistence'!$U$51*'Step 2 - OSR pros_cons'!F17</f>
        <v/>
      </c>
      <c r="F41" s="98">
        <f>'Step 1 - VEC and Persistence'!$AA$51*'Step 2 - OSR pros_cons'!J17</f>
        <v/>
      </c>
      <c r="G41" s="98">
        <f>'Step 1 - VEC and Persistence'!$AB$51*'Step 2 - OSR pros_cons'!N17</f>
        <v/>
      </c>
      <c r="H41" s="98">
        <f>'Step 1 - VEC and Persistence'!$AC$51*'Step 2 - OSR pros_cons'!R17*IF('Step 2 - Pollution Assessment'!G13=0,0,1)</f>
        <v/>
      </c>
      <c r="J41" s="92" t="n"/>
    </row>
    <row r="42">
      <c r="A42" s="92" t="n"/>
      <c r="J42" s="92" t="n"/>
    </row>
    <row r="43">
      <c r="A43" s="92" t="n"/>
      <c r="D43" s="128" t="inlineStr">
        <is>
          <t>Effect index [E]</t>
        </is>
      </c>
      <c r="E43" s="85" t="inlineStr">
        <is>
          <t>Season 4</t>
        </is>
      </c>
      <c r="J43" s="92" t="n"/>
    </row>
    <row r="44">
      <c r="A44" s="92" t="n"/>
      <c r="E44" s="96" t="inlineStr">
        <is>
          <t>Sea surface</t>
        </is>
      </c>
      <c r="F44" s="96" t="inlineStr">
        <is>
          <t>Seawater</t>
        </is>
      </c>
      <c r="G44" s="96" t="inlineStr">
        <is>
          <t>Seabed</t>
        </is>
      </c>
      <c r="H44" s="96" t="inlineStr">
        <is>
          <t>Shoreline</t>
        </is>
      </c>
      <c r="J44" s="92" t="n"/>
    </row>
    <row r="45">
      <c r="A45" s="92" t="n"/>
      <c r="E45" s="96" t="inlineStr">
        <is>
          <t>(Ess)</t>
        </is>
      </c>
      <c r="F45" s="96" t="inlineStr">
        <is>
          <t>(Esw)</t>
        </is>
      </c>
      <c r="G45" s="97" t="inlineStr">
        <is>
          <t>(Esb)</t>
        </is>
      </c>
      <c r="H45" s="96" t="inlineStr">
        <is>
          <t>(Esl)</t>
        </is>
      </c>
      <c r="J45" s="92" t="n"/>
    </row>
    <row r="46">
      <c r="A46" s="92" t="n"/>
      <c r="D46" s="133" t="inlineStr">
        <is>
          <t>Mechanical recovery</t>
        </is>
      </c>
      <c r="E46" s="98">
        <f>'Step 1 - VEC and Persistence'!$AE$51*'Step 2 - OSR pros_cons'!F11</f>
        <v/>
      </c>
      <c r="F46" s="98">
        <f>'Step 1 - VEC and Persistence'!$AF$51*'Step 2 - OSR pros_cons'!J11</f>
        <v/>
      </c>
      <c r="G46" s="98">
        <f>'Step 1 - VEC and Persistence'!$AG$51*'Step 2 - OSR pros_cons'!N11</f>
        <v/>
      </c>
      <c r="H46" s="98">
        <f>'Step 1 - VEC and Persistence'!$AH$51*'Step 2 - OSR pros_cons'!R11*IF('Step 2 - Pollution Assessment'!G13=0,0,1)</f>
        <v/>
      </c>
      <c r="J46" s="92" t="n"/>
    </row>
    <row r="47">
      <c r="A47" s="92" t="n"/>
      <c r="J47" s="92" t="n"/>
    </row>
    <row r="48">
      <c r="A48" s="92" t="n"/>
      <c r="D48" s="133" t="inlineStr">
        <is>
          <t>Chemical dispersion</t>
        </is>
      </c>
      <c r="E48" s="98">
        <f>'Step 1 - VEC and Persistence'!$AE$51*'Step 2 - OSR pros_cons'!F13</f>
        <v/>
      </c>
      <c r="F48" s="98">
        <f>'Step 1 - VEC and Persistence'!$AF$51*'Step 2 - OSR pros_cons'!J13</f>
        <v/>
      </c>
      <c r="G48" s="98">
        <f>'Step 1 - VEC and Persistence'!$AG$51*'Step 2 - OSR pros_cons'!N13</f>
        <v/>
      </c>
      <c r="H48" s="98">
        <f>'Step 1 - VEC and Persistence'!$AH$51*'Step 2 - OSR pros_cons'!R13*IF('Step 2 - Pollution Assessment'!G13=0,0,1)</f>
        <v/>
      </c>
      <c r="J48" s="92" t="n"/>
    </row>
    <row r="49">
      <c r="A49" s="92" t="n"/>
      <c r="J49" s="92" t="n"/>
    </row>
    <row r="50">
      <c r="A50" s="92" t="n"/>
      <c r="D50" s="133" t="inlineStr">
        <is>
          <t>In situ burning</t>
        </is>
      </c>
      <c r="E50" s="98">
        <f>'Step 1 - VEC and Persistence'!$AE$51*'Step 2 - OSR pros_cons'!F15</f>
        <v/>
      </c>
      <c r="F50" s="98">
        <f>'Step 1 - VEC and Persistence'!$AF$51*'Step 2 - OSR pros_cons'!J15</f>
        <v/>
      </c>
      <c r="G50" s="98">
        <f>'Step 1 - VEC and Persistence'!$AG$51*'Step 2 - OSR pros_cons'!N15</f>
        <v/>
      </c>
      <c r="H50" s="98">
        <f>'Step 1 - VEC and Persistence'!$AH$51*'Step 2 - OSR pros_cons'!R15*IF('Step 2 - Pollution Assessment'!G13=0,0,1)</f>
        <v/>
      </c>
      <c r="J50" s="92" t="n"/>
    </row>
    <row r="51">
      <c r="A51" s="92" t="n"/>
      <c r="J51" s="92" t="n"/>
    </row>
    <row r="52">
      <c r="A52" s="92" t="n"/>
      <c r="D52" s="133" t="inlineStr">
        <is>
          <t>Do nothing</t>
        </is>
      </c>
      <c r="E52" s="98">
        <f>'Step 1 - VEC and Persistence'!$AE$51*'Step 2 - OSR pros_cons'!F17</f>
        <v/>
      </c>
      <c r="F52" s="98">
        <f>'Step 1 - VEC and Persistence'!$AF$51*'Step 2 - OSR pros_cons'!J17</f>
        <v/>
      </c>
      <c r="G52" s="98">
        <f>'Step 1 - VEC and Persistence'!$AG$51*'Step 2 - OSR pros_cons'!N17</f>
        <v/>
      </c>
      <c r="H52" s="98">
        <f>'Step 1 - VEC and Persistence'!$AH$51*'Step 2 - OSR pros_cons'!R17*IF('Step 2 - Pollution Assessment'!G13=0,0,1)</f>
        <v/>
      </c>
      <c r="J52" s="92" t="n"/>
    </row>
    <row r="53">
      <c r="A53" s="92" t="n"/>
      <c r="J53" s="92" t="n"/>
    </row>
    <row r="54">
      <c r="A54" s="92" t="n"/>
      <c r="B54" s="92" t="n"/>
      <c r="C54" s="92" t="n"/>
      <c r="D54" s="92" t="n"/>
      <c r="E54" s="92" t="n"/>
      <c r="F54" s="92" t="n"/>
      <c r="G54" s="92" t="n"/>
      <c r="H54" s="92" t="n"/>
      <c r="I54" s="92" t="n"/>
      <c r="J54" s="92" t="n"/>
    </row>
  </sheetData>
  <sheetProtection selectLockedCells="0" selectUnlockedCells="0" algorithmName="SHA-512" sheet="1" objects="1" insertRows="0" insertHyperlinks="1" autoFilter="1" scenarios="1" formatColumns="1" deleteColumns="1" insertColumns="0" pivotTables="1" deleteRows="1" formatCells="1" saltValue="RRHwHY4MfAbdaNZmQQ15Eg==" formatRows="1" sort="1" spinCount="100000" hashValue="a1oc0rxwO2NPpLWKuZHBLx3FOwbm2Ah54z+R5l0mwn+nnkpo1X4Szo9Ih+whSH2qi1THJH32tZH0J2qxhrUuZQ=="/>
  <mergeCells count="1">
    <mergeCell ref="N10:P1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Janne Fritt-Rasmussen</dc:creator>
  <dcterms:created xmlns:dcterms="http://purl.org/dc/terms/" xmlns:xsi="http://www.w3.org/2001/XMLSchema-instance" xsi:type="dcterms:W3CDTF">2019-02-22T10:01:18Z</dcterms:created>
  <dcterms:modified xmlns:dcterms="http://purl.org/dc/terms/" xmlns:xsi="http://www.w3.org/2001/XMLSchema-instance" xsi:type="dcterms:W3CDTF">2024-04-06T17:39:28Z</dcterms:modified>
  <cp:lastModifiedBy>Tanmoy Das</cp:lastModifiedBy>
  <cp:lastPrinted>2019-05-14T11:22:59Z</cp:lastPrinted>
</cp:coreProperties>
</file>