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mo\OneDrive - Dalhousie University\PhD Tanmoy Das\Implementation of Deterministic Resource Optimization TD 01.2023\Inputs\"/>
    </mc:Choice>
  </mc:AlternateContent>
  <xr:revisionPtr revIDLastSave="0" documentId="13_ncr:1_{189570AB-361F-45C5-B002-DE50591974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ill_Hudson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J11" i="1" s="1"/>
  <c r="F10" i="1"/>
  <c r="E10" i="1"/>
  <c r="J10" i="1" s="1"/>
  <c r="F9" i="1"/>
  <c r="E9" i="1"/>
  <c r="J9" i="1" s="1"/>
  <c r="F8" i="1"/>
  <c r="E8" i="1"/>
  <c r="I8" i="1" s="1"/>
  <c r="J7" i="1"/>
  <c r="F7" i="1"/>
  <c r="E7" i="1"/>
  <c r="I7" i="1" s="1"/>
  <c r="J6" i="1"/>
  <c r="F6" i="1"/>
  <c r="E6" i="1"/>
  <c r="I6" i="1" s="1"/>
  <c r="F5" i="1"/>
  <c r="E5" i="1"/>
  <c r="I5" i="1" s="1"/>
  <c r="F4" i="1"/>
  <c r="E4" i="1"/>
  <c r="J4" i="1" s="1"/>
  <c r="F3" i="1"/>
  <c r="E3" i="1"/>
  <c r="J3" i="1" s="1"/>
  <c r="I2" i="1"/>
  <c r="F2" i="1"/>
  <c r="E2" i="1"/>
  <c r="J2" i="1" s="1"/>
  <c r="H4" i="1" l="1"/>
  <c r="J5" i="1"/>
  <c r="I4" i="1"/>
  <c r="H6" i="1"/>
  <c r="H8" i="1"/>
  <c r="H5" i="1"/>
  <c r="H7" i="1"/>
  <c r="H2" i="1"/>
  <c r="J8" i="1"/>
  <c r="H10" i="1"/>
  <c r="I10" i="1"/>
  <c r="H9" i="1"/>
  <c r="I9" i="1"/>
  <c r="H3" i="1"/>
  <c r="H11" i="1"/>
  <c r="I3" i="1"/>
  <c r="I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tc={8299D589-8573-43C8-BE36-05F197595023}</author>
  </authors>
  <commentList>
    <comment ref="G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value is randomly generated</t>
      </text>
    </comment>
  </commentList>
</comments>
</file>

<file path=xl/sharedStrings.xml><?xml version="1.0" encoding="utf-8"?>
<sst xmlns="http://schemas.openxmlformats.org/spreadsheetml/2006/main" count="40" uniqueCount="33">
  <si>
    <t>Spill #</t>
  </si>
  <si>
    <t>Coordinates</t>
  </si>
  <si>
    <t>Spill size</t>
  </si>
  <si>
    <t>Spill Size Type</t>
  </si>
  <si>
    <t>Resource needed</t>
  </si>
  <si>
    <t>1st Ranking</t>
  </si>
  <si>
    <t>Skimmer</t>
  </si>
  <si>
    <t>Dispersant</t>
  </si>
  <si>
    <t>Burning materials</t>
  </si>
  <si>
    <t>CDU</t>
  </si>
  <si>
    <t>MCR</t>
  </si>
  <si>
    <t>ISB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</si>
  <si>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</si>
  <si>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</si>
  <si>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</si>
  <si>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</si>
  <si>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</si>
  <si>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</si>
  <si>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</si>
  <si>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</si>
  <si>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</si>
  <si>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</si>
  <si>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#</t>
  </si>
  <si>
    <t>(62.15291523, -69.80483707)</t>
  </si>
  <si>
    <t>(63.16511477, -73.92945381)</t>
  </si>
  <si>
    <t>(63.76633107,-76.09917051)</t>
  </si>
  <si>
    <t>(62.41563141,-69.73744896)</t>
  </si>
  <si>
    <t>(64.08518091,-77.59137367)</t>
  </si>
  <si>
    <t>(62.31291773, -91.61728206)</t>
  </si>
  <si>
    <t>(59.0340862,-82.81338847)</t>
  </si>
  <si>
    <t>(56.98890225,-79.48568889)</t>
  </si>
  <si>
    <t>(63.75350246,-92.34564593)</t>
  </si>
  <si>
    <t>(56.56191585, -79.32986235)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</si>
</sst>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2" fontId="0" fillId="0" borderId="0" xfId="0" applyNumberFormat="1"/>
    <xf numFmtId="2" fontId="0" fillId="0" borderId="0" xfId="0" quotePrefix="1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nmoy Das" id="{0FF17089-C93F-4024-AE86-B36833787E2D}" userId="Tanmoy Da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12-11T20:28:53.07" personId="{0FF17089-C93F-4024-AE86-B36833787E2D}" id="{8299D589-8573-43C8-BE36-05F197595023}">
    <text>This column value is randomly generated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C12" sqref="C12"/>
    </sheetView>
  </sheetViews>
  <sheetFormatPr defaultRowHeight="14.4" x14ac:dyDescent="0.3"/>
  <cols>
    <col min="2" max="2" width="12.5546875" customWidth="1"/>
    <col min="3" max="3" width="26.88671875" customWidth="1"/>
    <col min="4" max="4" width="29.88671875" customWidth="1"/>
    <col min="5" max="5" width="13.6640625" bestFit="1" customWidth="1"/>
    <col min="6" max="6" width="16.5546875" bestFit="1" customWidth="1"/>
    <col min="7" max="7" width="11" bestFit="1" customWidth="1"/>
    <col min="8" max="8" width="8.88671875" bestFit="1" customWidth="1"/>
    <col min="9" max="9" width="10.44140625" bestFit="1" customWidth="1"/>
    <col min="10" max="10" width="16.6640625" bestFit="1" customWidth="1"/>
  </cols>
  <sheetData>
    <row r="1" spans="1:10" x14ac:dyDescent="0.3">
      <c r="A1" t="s">
        <v>22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>
        <v>1</v>
      </c>
      <c r="B2" t="s">
        <v>12</v>
      </c>
      <c r="C2" s="5" t="s">
        <v>23</v>
      </c>
      <c r="D2" s="7">
        <v>2740</v>
      </c>
      <c r="E2" t="str">
        <f>IF(D2&lt;100,"Small",IF(D2&lt;1000,"Medium",IF(D2&lt;10000,"Large")))</f>
        <v>Large</v>
      </c>
      <c r="F2">
        <f>D2*0.05</f>
        <v>137</v>
      </c>
      <c r="G2" t="s">
        <v>9</v>
      </c>
      <c r="H2">
        <f>IF(AND(G2="MCR",E2="Small"),2,IF(AND(G2="MCR",E2="Medium"),20,IF(AND(G2="MCR",E2="Large"),100,0)))</f>
        <v>0</v>
      </c>
      <c r="I2">
        <f>1.1*IF(AND(G2="CDU",E2="Small"),15,IF(AND(G2="CDU",E2="Medium"),35,IF(AND(G2="CDU",E2="Large"),115,0)))</f>
        <v>126.50000000000001</v>
      </c>
      <c r="J2">
        <f>IF(AND(G2="ISB",E2="Small"),7,IF(AND(G2="ISB",E2="Medium"),57,IF(AND(G2="ISB",E2="Large"),257,0)))</f>
        <v>0</v>
      </c>
    </row>
    <row r="3" spans="1:10" x14ac:dyDescent="0.3">
      <c r="A3">
        <v>2</v>
      </c>
      <c r="B3" t="s">
        <v>13</v>
      </c>
      <c r="C3" s="6" t="s">
        <v>24</v>
      </c>
      <c r="D3" s="7">
        <v>8060</v>
      </c>
      <c r="E3" t="str">
        <f t="shared" ref="E3:E11" si="0">IF(D3&lt;100,"Small",IF(D3&lt;1000,"Medium",IF(D3&lt;10000,"Large")))</f>
        <v>Large</v>
      </c>
      <c r="F3">
        <f t="shared" ref="F3:F11" si="1">D3*0.05</f>
        <v>403</v>
      </c>
      <c r="G3" t="s">
        <v>10</v>
      </c>
      <c r="H3">
        <f>IF(AND(G3="MCR",E3="Small"),2,IF(AND(G3="MCR",E3="Medium"),20,IF(AND(G3="MCR",E3="Large"),100,0)))</f>
        <v>100</v>
      </c>
      <c r="I3">
        <f t="shared" ref="I3:I11" si="2">1.1*IF(AND(G3="CDU",E3="Small"),15,IF(AND(G3="CDU",E3="Medium"),35,IF(AND(G3="CDU",E3="Large"),115,0)))</f>
        <v>0</v>
      </c>
      <c r="J3">
        <f t="shared" ref="J3:J11" si="3">IF(AND(G3="ISB",E3="Small"),7,IF(AND(G3="ISB",E3="Medium"),57,IF(AND(G3="ISB",E3="Large"),257,0)))</f>
        <v>0</v>
      </c>
    </row>
    <row r="4" spans="1:10" x14ac:dyDescent="0.3">
      <c r="A4">
        <v>3</v>
      </c>
      <c r="B4" t="s">
        <v>14</v>
      </c>
      <c r="C4" s="5" t="s">
        <v>25</v>
      </c>
      <c r="D4" s="7">
        <v>8840</v>
      </c>
      <c r="E4" t="str">
        <f t="shared" si="0"/>
        <v>Large</v>
      </c>
      <c r="F4">
        <f t="shared" si="1"/>
        <v>442</v>
      </c>
      <c r="G4" t="s">
        <v>11</v>
      </c>
      <c r="H4">
        <f t="shared" ref="H4:H11" si="4">IF(AND(G4="MCR",E4="Small"),2,IF(AND(G4="MCR",E4="Medium"),20,IF(AND(G4="MCR",E4="Large"),100,0)))</f>
        <v>0</v>
      </c>
      <c r="I4">
        <f t="shared" si="2"/>
        <v>0</v>
      </c>
      <c r="J4">
        <f t="shared" si="3"/>
        <v>257</v>
      </c>
    </row>
    <row r="5" spans="1:10" x14ac:dyDescent="0.3">
      <c r="A5">
        <v>4</v>
      </c>
      <c r="B5" t="s">
        <v>15</v>
      </c>
      <c r="C5" s="5" t="s">
        <v>26</v>
      </c>
      <c r="D5" s="7">
        <v>1090</v>
      </c>
      <c r="E5" t="str">
        <f t="shared" si="0"/>
        <v>Large</v>
      </c>
      <c r="F5">
        <f t="shared" si="1"/>
        <v>54.5</v>
      </c>
      <c r="G5" t="s">
        <v>10</v>
      </c>
      <c r="H5">
        <f>IF(AND(G5="MCR",E5="Small"),2,IF(AND(G5="MCR",E5="Medium"),20,IF(AND(G5="MCR",E5="Large"),100,0)))</f>
        <v>100</v>
      </c>
      <c r="I5">
        <f t="shared" si="2"/>
        <v>0</v>
      </c>
      <c r="J5">
        <f t="shared" si="3"/>
        <v>0</v>
      </c>
    </row>
    <row r="6" spans="1:10" x14ac:dyDescent="0.3">
      <c r="A6">
        <v>5</v>
      </c>
      <c r="B6" t="s">
        <v>16</v>
      </c>
      <c r="C6" s="5" t="s">
        <v>27</v>
      </c>
      <c r="D6" s="7">
        <v>1160</v>
      </c>
      <c r="E6" t="str">
        <f t="shared" si="0"/>
        <v>Large</v>
      </c>
      <c r="F6">
        <f t="shared" si="1"/>
        <v>58</v>
      </c>
      <c r="G6" t="s">
        <v>10</v>
      </c>
      <c r="H6">
        <f t="shared" si="4"/>
        <v>100</v>
      </c>
      <c r="I6">
        <f t="shared" si="2"/>
        <v>0</v>
      </c>
      <c r="J6">
        <f t="shared" si="3"/>
        <v>0</v>
      </c>
    </row>
    <row r="7" spans="1:10" x14ac:dyDescent="0.3">
      <c r="A7">
        <v>6</v>
      </c>
      <c r="B7" t="s">
        <v>17</v>
      </c>
      <c r="C7" s="5" t="s">
        <v>28</v>
      </c>
      <c r="D7" s="7">
        <v>1280</v>
      </c>
      <c r="E7" t="str">
        <f t="shared" si="0"/>
        <v>Large</v>
      </c>
      <c r="F7">
        <f t="shared" si="1"/>
        <v>64</v>
      </c>
      <c r="G7" t="s">
        <v>11</v>
      </c>
      <c r="H7">
        <f t="shared" si="4"/>
        <v>0</v>
      </c>
      <c r="I7">
        <f t="shared" si="2"/>
        <v>0</v>
      </c>
      <c r="J7">
        <f t="shared" si="3"/>
        <v>257</v>
      </c>
    </row>
    <row r="8" spans="1:10" x14ac:dyDescent="0.3">
      <c r="A8">
        <v>7</v>
      </c>
      <c r="B8" t="s">
        <v>18</v>
      </c>
      <c r="C8" s="5" t="s">
        <v>29</v>
      </c>
      <c r="D8" s="7">
        <v>710</v>
      </c>
      <c r="E8" t="str">
        <f t="shared" si="0"/>
        <v>Medium</v>
      </c>
      <c r="F8">
        <f t="shared" si="1"/>
        <v>35.5</v>
      </c>
      <c r="G8" t="s">
        <v>11</v>
      </c>
      <c r="H8">
        <f t="shared" si="4"/>
        <v>0</v>
      </c>
      <c r="I8">
        <f t="shared" si="2"/>
        <v>0</v>
      </c>
      <c r="J8">
        <f t="shared" si="3"/>
        <v>57</v>
      </c>
    </row>
    <row r="9" spans="1:10" x14ac:dyDescent="0.3">
      <c r="A9">
        <v>8</v>
      </c>
      <c r="B9" t="s">
        <v>19</v>
      </c>
      <c r="C9" s="5" t="s">
        <v>30</v>
      </c>
      <c r="D9" s="7">
        <v>5460</v>
      </c>
      <c r="E9" t="str">
        <f t="shared" si="0"/>
        <v>Large</v>
      </c>
      <c r="F9">
        <f t="shared" si="1"/>
        <v>273</v>
      </c>
      <c r="G9" t="s">
        <v>11</v>
      </c>
      <c r="H9">
        <f t="shared" si="4"/>
        <v>0</v>
      </c>
      <c r="I9">
        <f t="shared" si="2"/>
        <v>0</v>
      </c>
      <c r="J9">
        <f t="shared" si="3"/>
        <v>257</v>
      </c>
    </row>
    <row r="10" spans="1:10" x14ac:dyDescent="0.3">
      <c r="A10">
        <v>9</v>
      </c>
      <c r="B10" t="s">
        <v>20</v>
      </c>
      <c r="C10" s="5" t="s">
        <v>31</v>
      </c>
      <c r="D10" s="7">
        <v>8020</v>
      </c>
      <c r="E10" t="str">
        <f t="shared" si="0"/>
        <v>Large</v>
      </c>
      <c r="F10">
        <f t="shared" si="1"/>
        <v>401</v>
      </c>
      <c r="G10" t="s">
        <v>10</v>
      </c>
      <c r="H10">
        <f t="shared" si="4"/>
        <v>100</v>
      </c>
      <c r="I10">
        <f t="shared" si="2"/>
        <v>0</v>
      </c>
      <c r="J10">
        <f t="shared" si="3"/>
        <v>0</v>
      </c>
    </row>
    <row r="11" spans="1:10" x14ac:dyDescent="0.3">
      <c r="A11">
        <v>10</v>
      </c>
      <c r="B11" t="s">
        <v>21</v>
      </c>
      <c r="C11" s="5" t="s">
        <v>32</v>
      </c>
      <c r="D11" s="7">
        <v>850</v>
      </c>
      <c r="E11" t="str">
        <f t="shared" si="0"/>
        <v>Medium</v>
      </c>
      <c r="F11">
        <f t="shared" si="1"/>
        <v>42.5</v>
      </c>
      <c r="G11" t="s">
        <v>11</v>
      </c>
      <c r="H11">
        <f t="shared" si="4"/>
        <v>0</v>
      </c>
      <c r="I11">
        <f t="shared" si="2"/>
        <v>0</v>
      </c>
      <c r="J11">
        <f t="shared" si="3"/>
        <v>57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spill_Hudson_10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Tanmoy Das</cp:lastModifiedBy>
  <dcterms:created xsi:type="dcterms:W3CDTF">2023-03-04T01:08:03Z</dcterms:created>
  <dcterms:modified xsi:type="dcterms:W3CDTF">2023-03-08T18:33:05Z</dcterms:modified>
</cp:coreProperties>
</file>