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nneramman/Downloads/"/>
    </mc:Choice>
  </mc:AlternateContent>
  <xr:revisionPtr revIDLastSave="0" documentId="8_{0E09DB6E-4F49-314E-A977-0F3871F7629E}" xr6:coauthVersionLast="47" xr6:coauthVersionMax="47" xr10:uidLastSave="{00000000-0000-0000-0000-000000000000}"/>
  <bookViews>
    <workbookView xWindow="1120" yWindow="500" windowWidth="26300" windowHeight="15460" xr2:uid="{00000000-000D-0000-FFFF-FFFF00000000}"/>
  </bookViews>
  <sheets>
    <sheet name="Crowdfunding" sheetId="1" r:id="rId1"/>
    <sheet name="PivotChart1" sheetId="2" r:id="rId2"/>
    <sheet name="countryParentFilter" sheetId="4" r:id="rId3"/>
    <sheet name="datePivotChart" sheetId="6" r:id="rId4"/>
    <sheet name="OutcomeByGoal" sheetId="7" r:id="rId5"/>
    <sheet name="Summary Table" sheetId="8" r:id="rId6"/>
  </sheets>
  <definedNames>
    <definedName name="_xlnm._FilterDatabase" localSheetId="0" hidden="1">Crowdfunding!$A$1:$T$1001</definedName>
  </definedNames>
  <calcPr calcId="191029"/>
  <pivotCaches>
    <pivotCache cacheId="37" r:id="rId7"/>
    <pivotCache cacheId="4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8" l="1"/>
  <c r="G7" i="8"/>
  <c r="H6" i="8"/>
  <c r="G6" i="8"/>
  <c r="H5" i="8"/>
  <c r="G5" i="8"/>
  <c r="H4" i="8"/>
  <c r="G4" i="8"/>
  <c r="H3" i="8"/>
  <c r="G3" i="8"/>
  <c r="H2" i="8"/>
  <c r="G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13" i="7" l="1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D4" i="7"/>
  <c r="C4" i="7"/>
  <c r="D3" i="7"/>
  <c r="C3" i="7"/>
  <c r="D2" i="7"/>
  <c r="C2" i="7"/>
  <c r="B13" i="7"/>
  <c r="C5" i="7"/>
  <c r="B4" i="7"/>
  <c r="B3" i="7"/>
  <c r="B2" i="7"/>
  <c r="B12" i="7"/>
  <c r="B11" i="7"/>
  <c r="B10" i="7"/>
  <c r="B9" i="7"/>
  <c r="B8" i="7"/>
  <c r="B7" i="7"/>
  <c r="B6" i="7"/>
  <c r="B5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E9" i="7" l="1"/>
  <c r="F9" i="7" s="1"/>
  <c r="E7" i="7"/>
  <c r="F7" i="7" s="1"/>
  <c r="E8" i="7"/>
  <c r="G8" i="7" s="1"/>
  <c r="G7" i="7"/>
  <c r="G9" i="7"/>
  <c r="G13" i="7"/>
  <c r="H9" i="7"/>
  <c r="E2" i="7"/>
  <c r="F2" i="7" s="1"/>
  <c r="E6" i="7"/>
  <c r="F6" i="7" s="1"/>
  <c r="E13" i="7"/>
  <c r="F13" i="7" s="1"/>
  <c r="E5" i="7"/>
  <c r="G5" i="7" s="1"/>
  <c r="E12" i="7"/>
  <c r="G12" i="7" s="1"/>
  <c r="E4" i="7"/>
  <c r="H4" i="7" s="1"/>
  <c r="E11" i="7"/>
  <c r="G11" i="7" s="1"/>
  <c r="E3" i="7"/>
  <c r="H3" i="7" s="1"/>
  <c r="E10" i="7"/>
  <c r="F10" i="7" s="1"/>
  <c r="H10" i="7" l="1"/>
  <c r="G10" i="7"/>
  <c r="H13" i="7"/>
  <c r="F8" i="7"/>
  <c r="H5" i="7"/>
  <c r="H8" i="7"/>
  <c r="F5" i="7"/>
  <c r="H7" i="7"/>
  <c r="G3" i="7"/>
  <c r="F4" i="7"/>
  <c r="H6" i="7"/>
  <c r="H2" i="7"/>
  <c r="H11" i="7"/>
  <c r="H12" i="7"/>
  <c r="F12" i="7"/>
  <c r="G4" i="7"/>
  <c r="G2" i="7"/>
  <c r="F11" i="7"/>
  <c r="G6" i="7"/>
  <c r="F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<sst xmlns="http://schemas.openxmlformats.org/spreadsheetml/2006/main" count="6701" uniqueCount="2115">
  <si>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</si>
  <si>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</si>
  <si>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</si>
  <si>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</si>
  <si>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</si>
  <si>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</si>
  <si>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</si>
  <si>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</si>
  <si>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</si>
  <si>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</si>
  <si>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</si>
  <si>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</si>
  <si>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</si>
  <si>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</si>
  <si>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</si>
  <si>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</si>
  <si>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</si>
  <si>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</si>
  <si>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</si>
  <si>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</si>
  <si>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</si>
  <si>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</si>
  <si>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</si>
  <si>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</si>
  <si>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</si>
  <si>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</si>
  <si>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</si>
  <si>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</si>
  <si>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</si>
  <si>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</si>
  <si>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</si>
  <si>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</si>
  <si>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</si>
  <si>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</si>
  <si>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</si>
  <si>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</si>
  <si>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</si>
  <si>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</si>
  <si>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</si>
  <si>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</si>
  <si>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</si>
  <si>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</si>
  <si>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</si>
  <si>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</si>
  <si>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</si>
  <si>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</si>
  <si>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</si>
  <si>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</si>
  <si>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</si>
  <si>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</si>
  <si>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</si>
  <si>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</si>
  <si>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</si>
  <si>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</si>
  <si>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</si>
  <si>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</si>
  <si>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</si>
  <si>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</si>
  <si>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</si>
  <si>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</si>
  <si>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</si>
  <si>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</si>
  <si>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</si>
  <si>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</si>
  <si>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</si>
  <si>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</si>
  <si>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</si>
  <si>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</si>
  <si>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</si>
  <si>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</si>
  <si>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</si>
  <si>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</si>
  <si>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</si>
  <si>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</si>
  <si>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</si>
  <si>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</si>
  <si>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</si>
  <si>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</si>
  <si>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</si>
  <si>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</si>
  <si>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</si>
  <si>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</si>
  <si>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</si>
  <si>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</si>
  <si>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</si>
  <si>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</si>
  <si>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</si>
  <si>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</si>
  <si>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</si>
  <si>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</si>
  <si>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</si>
  <si>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</si>
  <si>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</si>
  <si>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</si>
  <si>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</si>
  <si>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</si>
  <si>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</si>
  <si>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</si>
  <si>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</si>
  <si>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</si>
  <si>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</si>
  <si>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</si>
  <si>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</si>
  <si>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</si>
  <si>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</si>
  <si>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</si>
  <si>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</si>
  <si>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</si>
  <si>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</si>
  <si>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</si>
  <si>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</si>
  <si>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</si>
  <si>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</si>
  <si>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</si>
  <si>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</si>
  <si>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</si>
  <si>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</si>
  <si>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</si>
  <si>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</si>
  <si>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</si>
  <si>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</si>
  <si>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</si>
  <si>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</si>
  <si>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</si>
  <si>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</si>
  <si>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</si>
  <si>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</si>
  <si>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</si>
  <si>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</si>
  <si>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</si>
  <si>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</si>
  <si>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</si>
  <si>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</si>
  <si>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</si>
  <si>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</si>
  <si>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</si>
  <si>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</si>
  <si>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</si>
  <si>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</si>
  <si>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</si>
  <si>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</si>
  <si>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</si>
  <si>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</si>
  <si>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</si>
  <si>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</si>
  <si>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</si>
  <si>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</si>
  <si>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</si>
  <si>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</si>
  <si>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</si>
  <si>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</si>
  <si>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</si>
  <si>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</si>
  <si>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</si>
  <si>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</si>
  <si>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</si>
  <si>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</si>
  <si>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</si>
  <si>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</si>
  <si>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</si>
  <si>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</si>
  <si>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</si>
  <si>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</si>
  <si>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</si>
  <si>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</si>
  <si>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</si>
  <si>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</si>
  <si>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</si>
  <si>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</si>
  <si>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</si>
  <si>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</si>
  <si>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</si>
  <si>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</si>
  <si>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</si>
  <si>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</si>
  <si>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</si>
  <si>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</si>
  <si>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</si>
  <si>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</si>
  <si>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</si>
  <si>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</si>
  <si>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</si>
  <si>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</si>
  <si>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</si>
  <si>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</si>
  <si>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</si>
  <si>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</si>
  <si>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</si>
  <si>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</si>
  <si>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</si>
  <si>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</si>
  <si>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</si>
  <si>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</si>
  <si>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</si>
  <si>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</si>
  <si>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</si>
  <si>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</si>
  <si>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</si>
  <si>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</si>
  <si>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</si>
  <si>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</si>
  <si>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</si>
  <si>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</si>
  <si>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</si>
  <si>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</si>
  <si>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</si>
  <si>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</si>
  <si>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</si>
  <si>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</si>
  <si>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</si>
  <si>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</si>
  <si>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</si>
  <si>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</si>
  <si>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</si>
  <si>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</si>
  <si>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</si>
  <si>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</si>
  <si>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</si>
  <si>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</si>
  <si>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</si>
  <si>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</si>
  <si>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</si>
  <si>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</si>
  <si>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</si>
  <si>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</si>
  <si>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</si>
  <si>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</si>
  <si>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</si>
  <si>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</si>
  <si>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</si>
  <si>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</si>
  <si>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</si>
  <si>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</si>
  <si>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</si>
  <si>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</si>
  <si>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</si>
  <si>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</si>
  <si>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</si>
  <si>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</si>
  <si>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</si>
  <si>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</si>
  <si>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</si>
  <si>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</si>
  <si>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</si>
  <si>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</si>
  <si>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</si>
  <si>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</si>
  <si>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</si>
  <si>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</si>
  <si>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</si>
  <si>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</si>
  <si>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</si>
  <si>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</si>
  <si>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</si>
  <si>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</si>
  <si>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</si>
  <si>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</si>
  <si>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</si>
  <si>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</si>
  <si>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</si>
  <si>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</si>
  <si>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</si>
  <si>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</si>
  <si>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</si>
  <si>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</si>
  <si>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</si>
  <si>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</si>
  <si>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</si>
  <si>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</si>
  <si>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</si>
  <si>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</si>
  <si>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</si>
  <si>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</si>
  <si>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</si>
  <si>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</si>
  <si>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</si>
  <si>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</si>
  <si>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</si>
  <si>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</si>
  <si>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</si>
  <si>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</si>
  <si>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</si>
  <si>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</si>
  <si>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</si>
  <si>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</si>
  <si>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</si>
  <si>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</si>
  <si>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</si>
  <si>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</si>
  <si>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</si>
  <si>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</si>
  <si>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</si>
  <si>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</si>
  <si>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</si>
  <si>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</si>
  <si>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</si>
  <si>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</si>
  <si>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</si>
  <si>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</si>
  <si>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</si>
  <si>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</si>
  <si>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</si>
  <si>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</si>
  <si>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</si>
  <si>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</si>
  <si>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</si>
  <si>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</si>
  <si>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</si>
  <si>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</si>
  <si>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</si>
  <si>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</si>
  <si>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</si>
  <si>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</si>
  <si>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</si>
  <si>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</si>
  <si>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</si>
  <si>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</si>
  <si>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</si>
  <si>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</si>
  <si>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</si>
  <si>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</si>
  <si>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</si>
  <si>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</si>
  <si>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</si>
  <si>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</si>
  <si>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</si>
  <si>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</si>
  <si>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</si>
  <si>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</si>
  <si>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</si>
  <si>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</si>
  <si>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</si>
  <si>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</si>
  <si>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</si>
  <si>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</si>
  <si>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</si>
  <si>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</si>
  <si>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</si>
  <si>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</si>
  <si>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</si>
  <si>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</si>
  <si>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</si>
  <si>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</si>
  <si>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</si>
  <si>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</si>
  <si>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</si>
  <si>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</si>
  <si>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</si>
  <si>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</si>
  <si>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</si>
  <si>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</si>
  <si>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</si>
  <si>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</si>
  <si>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</si>
  <si>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</si>
  <si>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</si>
  <si>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</si>
  <si>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</si>
  <si>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</si>
  <si>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</si>
  <si>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</si>
  <si>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</si>
  <si>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</si>
  <si>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</si>
  <si>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</si>
  <si>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</si>
  <si>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</si>
  <si>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</si>
  <si>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</si>
  <si>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</si>
  <si>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</si>
  <si>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</si>
  <si>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</si>
  <si>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</si>
  <si>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</si>
  <si>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</si>
  <si>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</si>
  <si>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</si>
  <si>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</si>
  <si>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</si>
  <si>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</si>
  <si>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</si>
  <si>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</si>
  <si>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</si>
  <si>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</si>
  <si>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</si>
  <si>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</si>
  <si>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</si>
  <si>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</si>
  <si>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</si>
  <si>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</si>
  <si>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</si>
  <si>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</si>
  <si>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</si>
  <si>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</si>
  <si>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</si>
  <si>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</si>
  <si>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</si>
  <si>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</si>
  <si>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</si>
  <si>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</si>
  <si>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</si>
  <si>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</si>
  <si>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</si>
  <si>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</si>
  <si>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</si>
  <si>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</si>
  <si>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</si>
  <si>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</si>
  <si>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</si>
  <si>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</si>
  <si>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</si>
  <si>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</si>
  <si>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</si>
  <si>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</si>
  <si>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</si>
  <si>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</si>
  <si>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</si>
  <si>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</si>
  <si>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</si>
  <si>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</si>
  <si>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</si>
  <si>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</si>
  <si>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</si>
  <si>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</si>
  <si>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</si>
  <si>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</si>
  <si>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</si>
  <si>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</si>
  <si>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</si>
  <si>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</si>
  <si>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</si>
  <si>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</si>
  <si>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</si>
  <si>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</si>
  <si>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</si>
  <si>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</si>
  <si>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</si>
  <si>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</si>
  <si>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</si>
  <si>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</si>
  <si>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</si>
  <si>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</si>
  <si>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</si>
  <si>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</si>
  <si>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</si>
  <si>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</si>
  <si>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</si>
  <si>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</si>
  <si>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</si>
  <si>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</si>
  <si>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</si>
  <si>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</si>
  <si>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</si>
  <si>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</si>
  <si>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</si>
  <si>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</si>
  <si>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</si>
  <si>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</si>
  <si>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</si>
  <si>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</si>
  <si>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</si>
  <si>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</si>
  <si>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</si>
  <si>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</si>
  <si>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</si>
  <si>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</si>
  <si>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</si>
  <si>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</si>
  <si>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</si>
  <si>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</si>
  <si>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</si>
  <si>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</si>
  <si>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</si>
  <si>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</si>
  <si>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</si>
  <si>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</si>
  <si>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</si>
  <si>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</si>
  <si>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</si>
  <si>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</si>
  <si>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</si>
  <si>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</si>
  <si>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</si>
  <si>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</si>
  <si>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</si>
  <si>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</si>
  <si>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</si>
  <si>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</si>
  <si>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</si>
  <si>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</si>
  <si>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</si>
  <si>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</si>
  <si>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</si>
  <si>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</si>
  <si>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</si>
  <si>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</si>
  <si>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</si>
  <si>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</si>
  <si>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</si>
  <si>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</si>
  <si>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</si>
  <si>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</si>
  <si>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</si>
  <si>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</si>
  <si>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</si>
  <si>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</si>
  <si>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</si>
  <si>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</si>
  <si>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</si>
  <si>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</si>
  <si>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</si>
  <si>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</si>
  <si>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</si>
  <si>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</si>
  <si>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</si>
  <si>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</si>
  <si>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</si>
  <si>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</si>
  <si>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</si>
  <si>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</si>
  <si>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</si>
  <si>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</si>
  <si>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</si>
  <si>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</si>
  <si>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</si>
  <si>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</si>
  <si>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</si>
  <si>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</si>
  <si>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</si>
  <si>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</si>
  <si>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</si>
  <si>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</si>
  <si>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</si>
  <si>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</si>
  <si>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</si>
  <si>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</si>
  <si>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</si>
  <si>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</si>
  <si>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</si>
  <si>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</si>
  <si>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</si>
  <si>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</si>
  <si>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</si>
  <si>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</si>
  <si>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</si>
  <si>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</si>
  <si>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</si>
  <si>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</si>
  <si>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</si>
  <si>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</si>
  <si>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</si>
  <si>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</si>
  <si>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</si>
  <si>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</si>
  <si>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</si>
  <si>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</si>
  <si>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</si>
  <si>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</si>
  <si>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</si>
  <si>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</si>
  <si>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</si>
  <si>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</si>
  <si>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</si>
  <si>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</si>
  <si>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</si>
  <si>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</si>
  <si>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</si>
  <si>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</si>
  <si>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</si>
  <si>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</si>
  <si>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</si>
  <si>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</si>
  <si>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</si>
  <si>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</si>
  <si>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</si>
  <si>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</si>
  <si>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</si>
  <si>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</si>
  <si>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</si>
  <si>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</si>
  <si>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</si>
  <si>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</si>
  <si>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</si>
  <si>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</si>
  <si>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</si>
  <si>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</si>
  <si>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</si>
  <si>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</si>
  <si>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</si>
  <si>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</si>
  <si>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</si>
  <si>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</si>
  <si>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</si>
  <si>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</si>
  <si>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</si>
  <si>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</si>
  <si>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</si>
  <si>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</si>
  <si>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</si>
  <si>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</si>
  <si>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</si>
  <si>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</si>
  <si>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</si>
  <si>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</si>
  <si>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</si>
  <si>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</si>
  <si>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</si>
  <si>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</si>
  <si>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</si>
  <si>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</si>
  <si>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</si>
  <si>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</si>
  <si>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</si>
  <si>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</si>
  <si>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</si>
  <si>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</si>
  <si>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</si>
  <si>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</si>
  <si>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</si>
  <si>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</si>
  <si>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</si>
  <si>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</si>
  <si>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</si>
  <si>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</si>
  <si>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</si>
  <si>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</si>
  <si>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</si>
  <si>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</si>
  <si>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</si>
  <si>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</si>
  <si>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</si>
  <si>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</si>
  <si>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</si>
  <si>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</si>
  <si>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</si>
  <si>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</si>
  <si>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</si>
  <si>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</si>
  <si>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</si>
  <si>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</si>
  <si>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</si>
  <si>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</si>
  <si>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</si>
  <si>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</si>
  <si>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</si>
  <si>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</si>
  <si>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</si>
  <si>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</si>
  <si>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</si>
  <si>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</si>
  <si>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</si>
  <si>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</si>
  <si>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</si>
  <si>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</si>
  <si>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</si>
  <si>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</si>
  <si>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</si>
  <si>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</si>
  <si>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</si>
  <si>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</si>
  <si>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</si>
  <si>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</si>
  <si>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</si>
  <si>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</si>
  <si>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</si>
  <si>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</si>
  <si>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</si>
  <si>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</si>
  <si>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</si>
  <si>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</si>
  <si>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</si>
  <si>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</si>
  <si>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</si>
  <si>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</si>
  <si>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</si>
  <si>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</si>
  <si>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</si>
  <si>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</si>
  <si>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</si>
  <si>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</si>
  <si>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</si>
  <si>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</si>
  <si>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</si>
  <si>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</si>
  <si>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</si>
  <si>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</si>
  <si>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</si>
  <si>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</si>
  <si>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</si>
  <si>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</si>
  <si>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</si>
  <si>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</si>
  <si>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</si>
  <si>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</si>
  <si>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</si>
  <si>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</si>
  <si>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</si>
  <si>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</si>
  <si>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</si>
  <si>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</si>
  <si>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</si>
  <si>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</si>
  <si>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</si>
  <si>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</si>
  <si>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</si>
  <si>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</si>
  <si>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</si>
  <si>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</si>
  <si>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</si>
  <si>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</si>
  <si>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</si>
  <si>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</si>
  <si>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</si>
  <si>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</si>
  <si>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</si>
  <si>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</si>
  <si>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</si>
  <si>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</si>
  <si>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</si>
  <si>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</si>
  <si>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</si>
  <si>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</si>
  <si>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</si>
  <si>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</si>
  <si>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</si>
  <si>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</si>
  <si>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</si>
  <si>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</si>
  <si>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</si>
  <si>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</si>
  <si>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</si>
  <si>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</si>
  <si>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</si>
  <si>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</si>
  <si>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</si>
  <si>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</si>
  <si>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</si>
  <si>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</si>
  <si>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</si>
  <si>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</si>
  <si>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</si>
  <si>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</si>
  <si>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</si>
  <si>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</si>
  <si>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</si>
  <si>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</si>
  <si>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</si>
  <si>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</si>
  <si>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</si>
  <si>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</si>
  <si>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</si>
  <si>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</si>
  <si>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</si>
  <si>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</si>
  <si>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</si>
  <si>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</si>
  <si>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</si>
  <si>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</si>
  <si>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</si>
  <si>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</si>
  <si>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</si>
  <si>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</si>
  <si>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</si>
  <si>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</si>
  <si>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</si>
  <si>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</si>
  <si>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</si>
  <si>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</si>
  <si>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</si>
  <si>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</si>
  <si>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</si>
  <si>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</si>
  <si>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</si>
  <si>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</si>
  <si>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</si>
  <si>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</si>
  <si>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</si>
  <si>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</si>
  <si>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</si>
  <si>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</si>
  <si>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</si>
  <si>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</si>
  <si>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</si>
  <si>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</si>
  <si>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</si>
  <si>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</si>
  <si>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</si>
  <si>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</si>
  <si>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</si>
  <si>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</si>
  <si>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</si>
  <si>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</si>
  <si>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</si>
  <si>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</si>
  <si>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</si>
  <si>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</si>
  <si>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</si>
  <si>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</si>
  <si>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</si>
  <si>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</si>
  <si>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</si>
  <si>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</si>
  <si>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</si>
  <si>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</si>
  <si>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</si>
  <si>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</si>
  <si>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</si>
  <si>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</si>
  <si>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</si>
  <si>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</si>
  <si>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</si>
  <si>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</si>
  <si>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</si>
  <si>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</si>
  <si>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</si>
  <si>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</si>
  <si>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</si>
  <si>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</si>
  <si>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</si>
  <si>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</si>
  <si>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</si>
  <si>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</si>
  <si>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</si>
  <si>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</si>
  <si>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</si>
  <si>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</si>
  <si>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</si>
  <si>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</si>
  <si>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</si>
  <si>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</si>
  <si>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</si>
  <si>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</si>
  <si>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</si>
  <si>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</si>
  <si>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</si>
  <si>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</si>
  <si>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</si>
  <si>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</si>
  <si>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</si>
  <si>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</si>
  <si>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</si>
  <si>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</si>
  <si>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</si>
  <si>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</si>
  <si>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</si>
  <si>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</si>
  <si>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</si>
  <si>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</si>
  <si>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</si>
  <si>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</si>
  <si>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</si>
  <si>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</si>
  <si>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</si>
  <si>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</si>
  <si>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</si>
  <si>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</si>
  <si>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</si>
  <si>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</si>
  <si>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</si>
  <si>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</si>
  <si>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</si>
  <si>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</si>
  <si>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</si>
  <si>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</si>
  <si>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</si>
  <si>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</si>
  <si>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</si>
  <si>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</si>
  <si>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</si>
  <si>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</si>
  <si>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</si>
  <si>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</si>
  <si>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</si>
  <si>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</si>
  <si>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</si>
  <si>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</si>
  <si>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</si>
  <si>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</si>
  <si>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</si>
  <si>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</si>
  <si>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</si>
  <si>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</si>
  <si>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</si>
  <si>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</si>
  <si>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</si>
  <si>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</si>
  <si>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</si>
  <si>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</si>
  <si>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</si>
  <si>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</si>
  <si>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</si>
  <si>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</si>
  <si>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</si>
  <si>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</si>
  <si>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</si>
  <si>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</si>
  <si>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</si>
  <si>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</si>
  <si>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</si>
  <si>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</si>
  <si>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</si>
  <si>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</si>
  <si>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</si>
  <si>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</si>
  <si>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</si>
  <si>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</si>
  <si>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</si>
  <si>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</si>
  <si>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</si>
  <si>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</si>
  <si>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</si>
  <si>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</si>
  <si>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</si>
  <si>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</si>
  <si>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</si>
  <si>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</si>
  <si>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</si>
  <si>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</si>
  <si>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</si>
  <si>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</si>
  <si>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</si>
  <si>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</si>
  <si>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</si>
  <si>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</si>
  <si>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</si>
  <si>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</si>
  <si>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</si>
  <si>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</si>
  <si>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</si>
  <si>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</si>
  <si>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</si>
  <si>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</si>
  <si>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</si>
  <si>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</si>
  <si>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</si>
  <si>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</si>
  <si>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</si>
  <si>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</si>
  <si>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</si>
  <si>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</si>
  <si>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</si>
  <si>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</si>
  <si>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</si>
  <si>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</si>
  <si>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</si>
  <si>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</si>
  <si>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</si>
  <si>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</si>
  <si>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</si>
  <si>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</si>
  <si>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</si>
  <si>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</si>
  <si>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</si>
  <si>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</si>
  <si>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</si>
  <si>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</si>
  <si>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</si>
  <si>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</si>
  <si>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</si>
  <si>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</si>
  <si>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</si>
  <si>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</si>
  <si>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</si>
  <si>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</si>
  <si>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</si>
  <si>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</si>
  <si>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</si>
  <si>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</si>
  <si>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</si>
  <si>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</si>
  <si>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</si>
  <si>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</si>
  <si>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</si>
  <si>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</si>
  <si>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</si>
  <si>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</si>
  <si>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</si>
  <si>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</si>
  <si>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</si>
  <si>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</si>
  <si>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</si>
  <si>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</si>
  <si>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</si>
  <si>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</si>
  <si>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</si>
  <si>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</si>
  <si>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</si>
  <si>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</si>
  <si>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</si>
  <si>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</si>
  <si>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</si>
  <si>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</si>
  <si>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</si>
  <si>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</si>
  <si>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</si>
  <si>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</si>
  <si>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</si>
  <si>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</si>
  <si>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</si>
  <si>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</si>
  <si>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</si>
  <si>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</si>
  <si>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</si>
  <si>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</si>
  <si>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</si>
  <si>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</si>
  <si>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</si>
  <si>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</si>
  <si>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</si>
  <si>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</si>
  <si>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</si>
  <si>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</si>
  <si>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</si>
  <si>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</si>
  <si>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</si>
  <si>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</si>
  <si>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</si>
  <si>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</si>
  <si>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</si>
  <si>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</si>
  <si>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</si>
  <si>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</si>
  <si>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</si>
  <si>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</si>
  <si>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</si>
  <si>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</si>
  <si>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</si>
  <si>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</si>
  <si>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</si>
  <si>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</si>
  <si>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</si>
  <si>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</si>
  <si>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</si>
  <si>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</si>
  <si>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</si>
  <si>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</si>
  <si>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</si>
  <si>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</si>
  <si>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</si>
  <si>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</si>
  <si>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</si>
  <si>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</si>
  <si>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</si>
  <si>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</si>
  <si>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</si>
  <si>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</si>
  <si>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</si>
  <si>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</si>
  <si>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</si>
  <si>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</si>
  <si>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</si>
  <si>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</si>
  <si>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</si>
  <si>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</si>
  <si>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</si>
  <si>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</si>
  <si>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</si>
  <si>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</si>
  <si>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</si>
  <si>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</si>
  <si>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</si>
  <si>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</si>
  <si>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</si>
  <si>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</si>
  <si>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</si>
  <si>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</si>
  <si>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</si>
  <si>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</si>
  <si>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</si>
  <si>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</si>
  <si>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</si>
  <si>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</si>
  <si>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</si>
  <si>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</si>
  <si>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</si>
  <si>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</si>
  <si>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</si>
  <si>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</si>
  <si>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</si>
  <si>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</si>
  <si>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</si>
  <si>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</si>
  <si>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</si>
  <si>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</si>
  <si>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</si>
  <si>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</si>
  <si>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</si>
  <si>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</si>
  <si>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</si>
  <si>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</si>
  <si>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</si>
  <si>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</si>
  <si>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</si>
  <si>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</si>
  <si>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</si>
  <si>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</si>
  <si>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</si>
  <si>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</si>
  <si>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</si>
  <si>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</si>
  <si>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</si>
  <si>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</si>
  <si>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</si>
  <si>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</si>
  <si>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</si>
  <si>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</si>
  <si>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</si>
  <si>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</si>
  <si>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</si>
  <si>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</si>
  <si>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</si>
  <si>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</si>
  <si>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</si>
  <si>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</si>
  <si>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</si>
  <si>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</si>
  <si>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</si>
  <si>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</si>
  <si>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</si>
  <si>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</si>
  <si>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</si>
  <si>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</si>
  <si>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</si>
  <si>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</si>
  <si>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</si>
  <si>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</si>
  <si>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</si>
  <si>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</si>
  <si>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</si>
  <si>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</si>
  <si>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</si>
  <si>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</si>
  <si>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</si>
  <si>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</si>
  <si>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</si>
  <si>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</si>
  <si>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</si>
  <si>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</si>
  <si>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</si>
  <si>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</si>
  <si>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</si>
  <si>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</si>
  <si>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</si>
  <si>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</si>
  <si>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</si>
  <si>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</si>
  <si>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</si>
  <si>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</si>
  <si>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</si>
  <si>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</si>
  <si>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</si>
  <si>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</si>
  <si>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</si>
  <si>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</si>
  <si>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</si>
  <si>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</si>
  <si>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</si>
  <si>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</si>
  <si>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</si>
  <si>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</si>
  <si>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</si>
  <si>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</si>
  <si>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</si>
  <si>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</si>
  <si>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</si>
  <si>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</si>
  <si>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</si>
  <si>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</si>
  <si>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</si>
  <si>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</si>
  <si>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</si>
  <si>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</si>
  <si>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</si>
  <si>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</si>
  <si>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</si>
  <si>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</si>
  <si>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</si>
  <si>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</si>
  <si>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</si>
  <si>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</si>
  <si>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</si>
  <si>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</si>
  <si>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</si>
  <si>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</si>
  <si>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</si>
  <si>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</si>
  <si>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</si>
  <si>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</si>
  <si>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</si>
  <si>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</si>
  <si>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</si>
  <si>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</si>
  <si>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</si>
  <si>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</si>
  <si>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</si>
  <si>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</si>
  <si>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</si>
  <si>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</si>
  <si>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</si>
  <si>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</si>
  <si>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</si>
  <si>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</si>
  <si>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</si>
  <si>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</si>
  <si>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</si>
  <si>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</si>
  <si>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</si>
  <si>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</si>
  <si>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</si>
  <si>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</si>
  <si>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</si>
  <si>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</si>
  <si>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</si>
  <si>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</si>
  <si>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</si>
  <si>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</si>
  <si>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</si>
  <si>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</si>
  <si>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</si>
  <si>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</si>
  <si>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</si>
  <si>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</si>
  <si>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</si>
  <si>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</si>
  <si>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</si>
  <si>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</si>
  <si>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</si>
  <si>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</si>
  <si>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</si>
  <si>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</si>
  <si>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</si>
  <si>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</si>
  <si>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</si>
  <si>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</si>
  <si>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</si>
  <si>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</si>
  <si>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</si>
  <si>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</si>
  <si>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</si>
  <si>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</si>
  <si>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</si>
  <si>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</si>
  <si>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</si>
  <si>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</si>
  <si>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</si>
  <si>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</si>
  <si>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</si>
  <si>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</si>
  <si>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</si>
  <si>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</si>
  <si>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</si>
  <si>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</si>
  <si>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</si>
  <si>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</si>
  <si>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</si>
  <si>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</si>
  <si>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</si>
  <si>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</si>
  <si>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</si>
  <si>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</si>
  <si>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</si>
  <si>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</si>
  <si>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</si>
  <si>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</si>
  <si>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</si>
  <si>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</si>
  <si>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</si>
  <si>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</si>
  <si>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</si>
  <si>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</si>
  <si>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</si>
  <si>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</si>
  <si>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</si>
  <si>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</si>
  <si>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</si>
  <si>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</si>
  <si>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</si>
  <si>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</si>
  <si>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</si>
  <si>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</si>
  <si>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</si>
  <si>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</si>
  <si>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</si>
  <si>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</si>
  <si>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</si>
  <si>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</si>
  <si>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</si>
  <si>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</si>
  <si>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</si>
  <si>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</si>
  <si>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</si>
  <si>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</si>
  <si>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</si>
  <si>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</si>
  <si>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</si>
  <si>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</si>
  <si>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</si>
  <si>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</si>
  <si>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</si>
  <si>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</si>
  <si>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</si>
  <si>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</si>
  <si>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</si>
  <si>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</si>
  <si>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</si>
  <si>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</si>
  <si>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</si>
  <si>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</si>
  <si>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</si>
  <si>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</si>
  <si>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</si>
  <si>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</si>
  <si>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</si>
  <si>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</si>
  <si>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</si>
  <si>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</si>
  <si>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</si>
  <si>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</si>
  <si>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</si>
  <si>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</si>
  <si>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</si>
  <si>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</si>
  <si>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</si>
  <si>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</si>
  <si>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</si>
  <si>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</si>
  <si>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</si>
  <si>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</si>
  <si>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</si>
  <si>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</si>
  <si>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</si>
  <si>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</si>
  <si>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</si>
  <si>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</si>
  <si>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</si>
  <si>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</si>
  <si>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</si>
  <si>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</si>
  <si>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</si>
  <si>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</si>
  <si>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</si>
  <si>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</si>
  <si>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</si>
  <si>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</si>
  <si>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</si>
  <si>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</si>
  <si>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</si>
  <si>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</si>
  <si>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</si>
  <si>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</si>
  <si>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</si>
  <si>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</si>
  <si>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</si>
  <si>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</si>
  <si>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</si>
  <si>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</si>
  <si>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</si>
  <si>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</si>
  <si>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</si>
  <si>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</si>
  <si>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</si>
  <si>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</si>
  <si>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</si>
  <si>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</si>
  <si>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</si>
  <si>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</si>
  <si>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</si>
  <si>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</si>
  <si>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</si>
  <si>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</si>
  <si>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</si>
  <si>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</si>
  <si>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</si>
  <si>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</si>
  <si>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</si>
  <si>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</si>
  <si>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</si>
  <si>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</si>
  <si>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</si>
  <si>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</si>
  <si>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</si>
  <si>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</si>
  <si>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</si>
  <si>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</si>
  <si>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</si>
  <si>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</si>
  <si>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</si>
  <si>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</si>
  <si>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</si>
  <si>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</si>
  <si>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</si>
  <si>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</si>
  <si>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</si>
  <si>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</si>
  <si>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</si>
  <si>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</si>
  <si>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</si>
  <si>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</si>
  <si>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</si>
  <si>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</si>
  <si>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</si>
  <si>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</si>
  <si>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</si>
  <si>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</si>
  <si>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</si>
  <si>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</si>
  <si>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</si>
  <si>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</si>
  <si>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</si>
  <si>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</si>
  <si>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</si>
  <si>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</si>
  <si>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</si>
  <si>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</si>
  <si>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</si>
  <si>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</si>
  <si>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</si>
  <si>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</si>
  <si>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</si>
  <si>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</si>
  <si>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</si>
  <si>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</si>
  <si>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</si>
  <si>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</si>
  <si>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</si>
  <si>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</si>
  <si>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</si>
  <si>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</si>
  <si>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</si>
  <si>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</si>
  <si>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</si>
  <si>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</si>
  <si>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</si>
  <si>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</si>
  <si>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</si>
  <si>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</si>
  <si>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</si>
  <si>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</si>
  <si>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</si>
  <si>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</si>
  <si>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</si>
  <si>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</si>
  <si>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</si>
  <si>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</si>
  <si>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</si>
  <si>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</si>
  <si>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</si>
  <si>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</si>
  <si>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</si>
  <si>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</si>
  <si>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</si>
  <si>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</si>
  <si>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</si>
  <si>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</si>
  <si>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</si>
  <si>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</si>
  <si>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</si>
  <si>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</si>
  <si>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</si>
  <si>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</si>
  <si>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</si>
  <si>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</si>
  <si>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</si>
  <si>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</si>
  <si>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</si>
  <si>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</si>
  <si>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</si>
  <si>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</si>
  <si>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</si>
  <si>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</si>
  <si>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</si>
  <si>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</si>
  <si>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</si>
  <si>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</si>
  <si>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</si>
  <si>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</si>
  <si>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</si>
  <si>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</si>
  <si>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</si>
  <si>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</si>
  <si>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</si>
  <si>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</si>
  <si>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</si>
  <si>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</si>
  <si>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</si>
  <si>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</si>
  <si>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</si>
  <si>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</si>
  <si>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</si>
  <si>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</si>
  <si>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</si>
  <si>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</si>
  <si>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</si>
  <si>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</si>
  <si>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</si>
  <si>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</si>
  <si>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</si>
  <si>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</si>
  <si>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</si>
  <si>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</si>
  <si>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</si>
  <si>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</si>
  <si>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</si>
  <si>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</si>
  <si>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</si>
  <si>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</si>
  <si>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</si>
  <si>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</si>
  <si>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</si>
  <si>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</si>
  <si>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</si>
  <si>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</si>
  <si>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</si>
  <si>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</si>
  <si>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</si>
  <si>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</si>
  <si>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</si>
  <si>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</si>
  <si>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</si>
  <si>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</si>
  <si>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</si>
  <si>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</si>
  <si>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</si>
  <si>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</si>
  <si>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</si>
  <si>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</si>
  <si>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</si>
  <si>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</si>
  <si>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</si>
  <si>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</si>
  <si>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</si>
  <si>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</si>
  <si>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</si>
  <si>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</si>
  <si>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</si>
  <si>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</si>
  <si>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</si>
  <si>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</si>
  <si>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</si>
  <si>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</si>
  <si>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</si>
  <si>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</si>
  <si>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</si>
  <si>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</si>
  <si>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</si>
  <si>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</si>
  <si>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</si>
  <si>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</si>
  <si>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</si>
  <si>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</si>
  <si>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</si>
  <si>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</si>
  <si>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</si>
  <si>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</si>
  <si>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</si>
  <si>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</si>
  <si>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</si>
  <si>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</si>
  <si>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</si>
  <si>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</si>
  <si>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</si>
  <si>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</si>
  <si>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</si>
  <si>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</si>
  <si>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</si>
  <si>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</si>
  <si>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</si>
  <si>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</si>
  <si>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</si>
  <si>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</si>
  <si>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</si>
  <si>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</si>
  <si>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</si>
  <si>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</si>
  <si>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</si>
  <si>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</si>
  <si>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</si>
  <si>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</si>
  <si>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</si>
  <si>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</si>
  <si>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</si>
  <si>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</si>
  <si>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</si>
  <si>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</si>
  <si>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</si>
  <si>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</si>
  <si>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</si>
  <si>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</si>
  <si>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</si>
  <si>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</si>
  <si>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</si>
  <si>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</si>
  <si>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</si>
  <si>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</si>
  <si>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</si>
  <si>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</si>
  <si>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</si>
  <si>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</si>
  <si>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</si>
  <si>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</si>
  <si>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</si>
  <si>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</si>
  <si>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</si>
  <si>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</si>
  <si>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</si>
  <si>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</si>
  <si>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</si>
  <si>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</si>
  <si>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</si>
  <si>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</si>
  <si>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</si>
  <si>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</si>
  <si>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</si>
  <si>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</si>
  <si>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</si>
  <si>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</si>
  <si>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</si>
  <si>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</si>
  <si>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</si>
  <si>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</si>
  <si>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</si>
  <si>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</si>
  <si>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</si>
  <si>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</si>
  <si>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</si>
  <si>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</si>
  <si>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</si>
  <si>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</si>
  <si>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</si>
  <si>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</si>
  <si>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</si>
  <si>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</si>
  <si>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</si>
  <si>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</si>
  <si>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</si>
  <si>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</si>
  <si>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</si>
  <si>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</si>
  <si>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</si>
  <si>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</si>
  <si>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</si>
  <si>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</si>
  <si>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</si>
  <si>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</si>
  <si>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</si>
  <si>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</si>
  <si>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</si>
  <si>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</si>
  <si>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</si>
  <si>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</si>
  <si>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</si>
  <si>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</si>
  <si>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</si>
  <si>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</si>
  <si>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</si>
  <si>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</si>
  <si>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</si>
  <si>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</si>
  <si>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</si>
  <si>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</si>
  <si>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</si>
  <si>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</si>
  <si>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</si>
  <si>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</si>
  <si>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</si>
  <si>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</si>
  <si>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</si>
  <si>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</si>
  <si>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</si>
  <si>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</si>
  <si>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</si>
  <si>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</si>
  <si>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</si>
  <si>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</si>
  <si>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</si>
  <si>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</si>
  <si>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</si>
  <si>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</si>
  <si>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</si>
  <si>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</si>
  <si>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</si>
  <si>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</si>
  <si>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</si>
  <si>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</si>
  <si>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</si>
  <si>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</si>
  <si>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</si>
  <si>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</si>
  <si>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</si>
  <si>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</si>
  <si>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</si>
  <si>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</si>
  <si>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</si>
  <si>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</si>
  <si>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</si>
  <si>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</si>
  <si>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</si>
  <si>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</si>
  <si>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</si>
  <si>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</si>
  <si>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</si>
  <si>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</si>
  <si>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</si>
  <si>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</si>
  <si>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</si>
  <si>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</si>
  <si>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</si>
  <si>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</si>
  <si>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</si>
  <si>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</si>
  <si>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</si>
  <si>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</si>
  <si>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</si>
  <si>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</si>
  <si>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</si>
  <si>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</si>
  <si>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</si>
  <si>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</si>
  <si>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</si>
  <si>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</si>
  <si>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</si>
  <si>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</si>
  <si>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</si>
  <si>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</si>
  <si>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</si>
  <si>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</si>
  <si>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</si>
  <si>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</si>
  <si>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</si>
  <si>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</si>
  <si>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</si>
  <si>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</si>
  <si>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</si>
  <si>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</si>
  <si>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</si>
  <si>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</si>
  <si>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</si>
  <si>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</si>
  <si>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</si>
  <si>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</si>
  <si>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</si>
  <si>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</si>
  <si>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</si>
  <si>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</si>
  <si>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</si>
  <si>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</si>
  <si>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</si>
  <si>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</si>
  <si>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</si>
  <si>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</si>
  <si>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</si>
  <si>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</si>
  <si>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</si>
  <si>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</si>
  <si>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</si>
  <si>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</si>
  <si>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</si>
  <si>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</si>
  <si>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</si>
  <si>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</si>
  <si>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</si>
  <si>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</si>
  <si>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</si>
  <si>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</si>
  <si>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</si>
  <si>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</si>
  <si>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</si>
  <si>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</si>
  <si>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</si>
  <si>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</si>
  <si>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</si>
  <si>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</si>
  <si>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</si>
  <si>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</si>
  <si>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</si>
  <si>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</si>
  <si>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</si>
  <si>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</si>
  <si>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</si>
  <si>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</si>
  <si>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</si>
  <si>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</si>
  <si>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</si>
  <si>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</si>
  <si>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</si>
  <si>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</si>
  <si>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</si>
  <si>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</si>
  <si>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</si>
  <si>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</si>
  <si>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</si>
  <si>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</si>
  <si>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</si>
  <si>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</si>
  <si>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</si>
  <si>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</si>
  <si>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</si>
  <si>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</si>
  <si>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</si>
  <si>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</si>
  <si>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</si>
  <si>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</si>
  <si>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</si>
  <si>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</si>
  <si>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</si>
  <si>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</si>
  <si>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</si>
  <si>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</si>
  <si>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</si>
  <si>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</si>
  <si>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</si>
  <si>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</si>
  <si>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</si>
  <si>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</si>
  <si>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</si>
  <si>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</si>
  <si>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</si>
  <si>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</si>
  <si>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</si>
  <si>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</si>
  <si>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</si>
  <si>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</si>
  <si>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</si>
  <si>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</si>
  <si>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</si>
  <si>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</si>
  <si>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</si>
  <si>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</si>
  <si>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</si>
  <si>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</si>
  <si>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</si>
  <si>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</si>
  <si>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</si>
  <si>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</si>
  <si>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</si>
  <si>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</si>
  <si>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</si>
  <si>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</si>
  <si>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</si>
  <si>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</si>
  <si>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</si>
  <si>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</si>
  <si>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</si>
  <si>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</si>
  <si>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</si>
  <si>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</si>
  <si>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</si>
  <si>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</si>
  <si>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</si>
  <si>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</si>
  <si>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</si>
  <si>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</si>
  <si>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</si>
  <si>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</si>
  <si>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</si>
  <si>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</si>
  <si>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</si>
  <si>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</si>
  <si>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</si>
  <si>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</si>
  <si>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</si>
  <si>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</si>
  <si>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</si>
  <si>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</si>
  <si>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</si>
  <si>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</si>
  <si>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</si>
  <si>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</si>
  <si>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</si>
  <si>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</si>
  <si>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</si>
  <si>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</si>
  <si>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</si>
  <si>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</si>
  <si>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</si>
  <si>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</si>
  <si>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</si>
  <si>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</si>
  <si>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</si>
  <si>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</si>
  <si>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</si>
  <si>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</si>
  <si>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</si>
  <si>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</si>
  <si>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</si>
  <si>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</si>
  <si>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</si>
  <si>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</si>
  <si>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</si>
  <si>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</si>
  <si>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</si>
  <si>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</si>
  <si>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</si>
  <si>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</si>
  <si>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</si>
  <si>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</si>
  <si>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</si>
  <si>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</si>
  <si>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</si>
  <si>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</si>
  <si>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</si>
  <si>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</si>
  <si>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</si>
  <si>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</si>
  <si>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</si>
  <si>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</si>
  <si>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</si>
  <si>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</si>
  <si>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</si>
  <si>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</si>
  <si>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</si>
  <si>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</si>
  <si>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</si>
  <si>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</si>
  <si>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</si>
  <si>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</si>
  <si>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</si>
  <si>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</si>
  <si>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</si>
  <si>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</si>
  <si>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</si>
  <si>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</si>
  <si>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</si>
  <si>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</si>
  <si>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</si>
  <si>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</si>
  <si>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</si>
  <si>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</si>
  <si>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</si>
  <si>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</si>
  <si>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</si>
  <si>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</si>
  <si>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</si>
  <si>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</si>
  <si>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</si>
  <si>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</si>
  <si>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</si>
  <si>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</si>
  <si>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</si>
  <si>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</si>
  <si>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</si>
  <si>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</si>
  <si>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</si>
  <si>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</si>
  <si>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</si>
  <si>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</si>
  <si>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</si>
  <si>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</si>
  <si>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</si>
  <si>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</si>
  <si>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</si>
  <si>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</si>
  <si>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</si>
  <si>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</si>
  <si>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</si>
  <si>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</si>
  <si>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</si>
  <si>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</si>
  <si>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</si>
  <si>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</si>
  <si>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</si>
  <si>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</si>
  <si>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</si>
  <si>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</si>
  <si>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</si>
  <si>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</si>
  <si>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</si>
  <si>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</si>
  <si>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</si>
  <si>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</si>
  <si>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</si>
  <si>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</si>
  <si>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</si>
  <si>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</si>
  <si>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</si>
  <si>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</si>
  <si>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</si>
  <si>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</si>
  <si>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</si>
  <si>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</si>
  <si>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</si>
  <si>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</si>
  <si>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</si>
  <si>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</si>
  <si>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</si>
  <si>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</si>
  <si>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</si>
  <si>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</si>
  <si>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</si>
  <si>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</si>
  <si>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</si>
  <si>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</si>
  <si>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</si>
  <si>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</si>
  <si>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</si>
  <si>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</si>
  <si>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</si>
  <si>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</si>
  <si>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</si>
  <si>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</si>
  <si>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</si>
  <si>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</si>
  <si>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</si>
  <si>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</si>
  <si>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</si>
  <si>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</si>
  <si>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</si>
  <si>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</si>
  <si>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</si>
  <si>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</si>
  <si>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</si>
  <si>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</si>
  <si>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</si>
  <si>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</si>
  <si>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</si>
  <si>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</si>
  <si>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</si>
  <si>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</si>
  <si>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</si>
  <si>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</si>
  <si>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</si>
  <si>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</si>
  <si>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</si>
  <si>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</si>
  <si>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</si>
  <si>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</si>
  <si>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</si>
  <si>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</si>
  <si>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</si>
  <si>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</si>
  <si>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</si>
  <si>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</si>
  <si>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</si>
  <si>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(blank)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</si>
  <si>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</si>
  <si>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</si>
  <si>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</si>
  <si>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</si>
  <si>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</si>
  <si>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</si>
  <si>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</si>
  <si>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</si>
  <si>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</si>
  <si>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</si>
  <si>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</si>
  <si>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</si>
  <si>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</si>
  <si>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</si>
  <si>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</si>
  <si>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</si>
  <si>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</si>
  <si>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</si>
  <si>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</si>
  <si>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</si>
  <si>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</si>
  <si>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</si>
  <si>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</si>
  <si>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</si>
  <si>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</si>
  <si>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</si>
  <si>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</si>
  <si>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</si>
  <si>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</si>
  <si>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</si>
  <si>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</si>
  <si>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</si>
  <si>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</si>
  <si>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</si>
  <si>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</si>
  <si>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</si>
  <si>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</si>
  <si>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</si>
  <si>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</si>
  <si>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</si>
  <si>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</si>
  <si>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</si>
  <si>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</si>
  <si>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</si>
  <si>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</si>
  <si>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</si>
  <si>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</si>
  <si>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</si>
  <si>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</si>
  <si>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</si>
  <si>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</si>
  <si>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</si>
  <si>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</si>
  <si>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</si>
  <si>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</si>
  <si>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</si>
  <si>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</si>
  <si>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</si>
  <si>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</si>
  <si>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</si>
  <si>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</si>
  <si>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</si>
  <si>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</si>
  <si>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</si>
  <si>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</si>
  <si>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</si>
  <si>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</si>
  <si>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</si>
  <si>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</si>
  <si>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</si>
  <si>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</si>
  <si>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Canceled</t>
  </si>
  <si>
    <t>Succesful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</si>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</sst>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9" fontId="0" fillId="0" borderId="0" xfId="43" applyFont="1"/>
    <xf numFmtId="9" fontId="16" fillId="0" borderId="0" xfId="43" applyFont="1" applyAlignment="1">
      <alignment horizontal="center"/>
    </xf>
    <xf numFmtId="0" fontId="0" fillId="0" borderId="0" xfId="43" applyNumberFormat="1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34" borderId="0" xfId="0" applyFill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625A"/>
        </patternFill>
      </fill>
    </dxf>
    <dxf>
      <font>
        <b val="0"/>
        <i val="0"/>
        <color theme="1"/>
      </font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B00001"/>
      <color rgb="FF26D91B"/>
      <color rgb="FF29A520"/>
      <color rgb="FFFF62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Homework 1 Completed.xlsx]PivotChart1!PivotTable9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0000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36001749781279E-2"/>
          <c:y val="4.6296296296296294E-2"/>
          <c:w val="0.72270231846019251"/>
          <c:h val="0.70213436862058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PivotChart1!$B$3:$B$4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4-D741-AF84-74A8B7426CC4}"/>
            </c:ext>
          </c:extLst>
        </c:ser>
        <c:ser>
          <c:idx val="1"/>
          <c:order val="1"/>
          <c:tx>
            <c:strRef>
              <c:f>PivotChart1!$C$3:$C$4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B00001"/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4-D741-AF84-74A8B7426CC4}"/>
            </c:ext>
          </c:extLst>
        </c:ser>
        <c:ser>
          <c:idx val="2"/>
          <c:order val="2"/>
          <c:tx>
            <c:strRef>
              <c:f>PivotChart1!$D$3:$D$4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14-D741-AF84-74A8B7426CC4}"/>
            </c:ext>
          </c:extLst>
        </c:ser>
        <c:ser>
          <c:idx val="3"/>
          <c:order val="3"/>
          <c:tx>
            <c:strRef>
              <c:f>PivotChart1!$E$3:$E$4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14-D741-AF84-74A8B7426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0061808"/>
        <c:axId val="707341344"/>
      </c:barChart>
      <c:catAx>
        <c:axId val="70006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341344"/>
        <c:crosses val="autoZero"/>
        <c:auto val="1"/>
        <c:lblAlgn val="ctr"/>
        <c:lblOffset val="100"/>
        <c:noMultiLvlLbl val="0"/>
      </c:catAx>
      <c:valAx>
        <c:axId val="7073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0618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Homework 1 Completed.xlsx]countryParentFilter!PivotTable10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61460402556063"/>
          <c:y val="5.0925925925925923E-2"/>
          <c:w val="0.67782830337697153"/>
          <c:h val="0.624008821813939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countryParentFilter!$B$4:$B$5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countryParentFilter!$A$6:$A$31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countryParentFilter!$B$6:$B$31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A-D346-8570-DE9B61B9B9D9}"/>
            </c:ext>
          </c:extLst>
        </c:ser>
        <c:ser>
          <c:idx val="1"/>
          <c:order val="1"/>
          <c:tx>
            <c:strRef>
              <c:f>countryParentFilter!$C$4:$C$5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countryParentFilter!$A$6:$A$31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countryParentFilter!$C$6:$C$31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A-D346-8570-DE9B61B9B9D9}"/>
            </c:ext>
          </c:extLst>
        </c:ser>
        <c:ser>
          <c:idx val="2"/>
          <c:order val="2"/>
          <c:tx>
            <c:strRef>
              <c:f>countryParentFilter!$D$4:$D$5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countryParentFilter!$A$6:$A$31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countryParentFilter!$D$6:$D$31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0A-D346-8570-DE9B61B9B9D9}"/>
            </c:ext>
          </c:extLst>
        </c:ser>
        <c:ser>
          <c:idx val="3"/>
          <c:order val="3"/>
          <c:tx>
            <c:strRef>
              <c:f>countryParentFilter!$E$4:$E$5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countryParentFilter!$A$6:$A$31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countryParentFilter!$E$6:$E$31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0A-D346-8570-DE9B61B9B9D9}"/>
            </c:ext>
          </c:extLst>
        </c:ser>
        <c:ser>
          <c:idx val="4"/>
          <c:order val="4"/>
          <c:tx>
            <c:strRef>
              <c:f>countryParentFilter!$F$4:$F$5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countryParentFilter!$A$6:$A$31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countryParentFilter!$F$6:$F$31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6C0A-D346-8570-DE9B61B9B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4565712"/>
        <c:axId val="774567360"/>
      </c:barChart>
      <c:catAx>
        <c:axId val="7745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67360"/>
        <c:crosses val="autoZero"/>
        <c:auto val="1"/>
        <c:lblAlgn val="ctr"/>
        <c:lblOffset val="100"/>
        <c:noMultiLvlLbl val="0"/>
      </c:catAx>
      <c:valAx>
        <c:axId val="7745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Homework 1 Completed.xlsx]datePivotChart!PivotTable11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37372411781862"/>
          <c:y val="5.0954632992857317E-2"/>
          <c:w val="0.69657396548835648"/>
          <c:h val="0.84171296296296294"/>
        </c:manualLayout>
      </c:layout>
      <c:lineChart>
        <c:grouping val="standard"/>
        <c:varyColors val="0"/>
        <c:ser>
          <c:idx val="0"/>
          <c:order val="0"/>
          <c:tx>
            <c:strRef>
              <c:f>datePivotChart!$B$4:$B$5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datePivotChart!$A$6:$A$18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datePivotChart!$B$6:$B$18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0-F944-B8BC-1695C7702F61}"/>
            </c:ext>
          </c:extLst>
        </c:ser>
        <c:ser>
          <c:idx val="1"/>
          <c:order val="1"/>
          <c:tx>
            <c:strRef>
              <c:f>datePivotChart!$C$4:$C$5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datePivotChart!$A$6:$A$18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datePivotChart!$C$6:$C$18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0-F944-B8BC-1695C7702F61}"/>
            </c:ext>
          </c:extLst>
        </c:ser>
        <c:ser>
          <c:idx val="2"/>
          <c:order val="2"/>
          <c:tx>
            <c:strRef>
              <c:f>datePivotChart!$D$4:$D$5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datePivotChart!$A$6:$A$18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datePivotChart!$D$6:$D$18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0-F944-B8BC-1695C7702F61}"/>
            </c:ext>
          </c:extLst>
        </c:ser>
        <c:ser>
          <c:idx val="3"/>
          <c:order val="3"/>
          <c:tx>
            <c:strRef>
              <c:f>datePivotChart!$E$4:$E$5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datePivotChart!$A$6:$A$18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datePivotChart!$E$6:$E$18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E0-F944-B8BC-1695C7702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955360"/>
        <c:axId val="771956176"/>
      </c:lineChart>
      <c:catAx>
        <c:axId val="77195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56176"/>
        <c:crosses val="autoZero"/>
        <c:auto val="1"/>
        <c:lblAlgn val="ctr"/>
        <c:lblOffset val="100"/>
        <c:noMultiLvlLbl val="0"/>
      </c:catAx>
      <c:valAx>
        <c:axId val="7719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OutcomeByGoal!$F$1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OutcomeByGoal!$A$2:$A$13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OutcomeByGoal!$F$2:$F$13</c:f>
              <c:numCache>
                <c:formatCode>0.00%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8-9D43-936A-BF22331B95BA}"/>
            </c:ext>
          </c:extLst>
        </c:ser>
        <c:ser>
          <c:idx val="1"/>
          <c:order val="1"/>
          <c:tx>
            <c:strRef>
              <c:f>OutcomeByGoal!$G$1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OutcomeByGoal!$A$2:$A$13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OutcomeByGoal!$G$2:$G$13</c:f>
              <c:numCache>
                <c:formatCode>0.00%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8-9D43-936A-BF22331B95BA}"/>
            </c:ext>
          </c:extLst>
        </c:ser>
        <c:ser>
          <c:idx val="2"/>
          <c:order val="2"/>
          <c:tx>
            <c:strRef>
              <c:f>OutcomeByGoal!$H$1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OutcomeByGoal!$A$2:$A$13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OutcomeByGoal!$H$2:$H$13</c:f>
              <c:numCache>
                <c:formatCode>0.00%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8-9D43-936A-BF22331B9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38656"/>
        <c:axId val="155321168"/>
      </c:lineChart>
      <c:catAx>
        <c:axId val="114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1168"/>
        <c:crosses val="autoZero"/>
        <c:auto val="1"/>
        <c:lblAlgn val="ctr"/>
        <c:lblOffset val="100"/>
        <c:noMultiLvlLbl val="0"/>
      </c:catAx>
      <c:valAx>
        <c:axId val="15532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3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171450</xdr:rowOff>
    </xdr:from>
    <xdr:to>
      <xdr:col>15</xdr:col>
      <xdr:colOff>635000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86BEE-CA45-391E-E976-985BDCCEF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3</xdr:row>
      <xdr:rowOff>12700</xdr:rowOff>
    </xdr:from>
    <xdr:to>
      <xdr:col>24</xdr:col>
      <xdr:colOff>266700</xdr:colOff>
      <xdr:row>40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A1269-4097-625F-C31C-B5DC135DB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1</xdr:row>
      <xdr:rowOff>152400</xdr:rowOff>
    </xdr:from>
    <xdr:to>
      <xdr:col>14</xdr:col>
      <xdr:colOff>800100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3C77F2-C05C-A487-26F8-90FBB38C7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14</xdr:row>
      <xdr:rowOff>63500</xdr:rowOff>
    </xdr:from>
    <xdr:to>
      <xdr:col>9</xdr:col>
      <xdr:colOff>215900</xdr:colOff>
      <xdr:row>36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0277A7-F79A-8D6F-1D89-ACE889927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er Amman" refreshedDate="44978.662264814811" createdVersion="8" refreshedVersion="8" minRefreshableVersion="3" recordCount="1001" xr:uid="{E4B2F220-D91F-DB41-82B3-94BEB99B834B}">
  <cacheSource type="worksheet">
    <worksheetSource ref="A1:V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er Amman" refreshedDate="44984.488148611112" createdVersion="8" refreshedVersion="8" minRefreshableVersion="3" recordCount="1001" xr:uid="{8AD64431-E00C-F940-B076-191D93A440E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59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00.01614035087719"/>
    <n v="1425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103.20833333333333"/>
    <n v="24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99.339622641509436"/>
    <n v="5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75.833333333333329"/>
    <n v="17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60.555555555555557"/>
    <n v="18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64.93832599118943"/>
    <n v="22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30.997175141242938"/>
    <n v="70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72.909090909090907"/>
    <n v="44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62.9"/>
    <n v="22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112.22222222222223"/>
    <n v="27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102.34545454545454"/>
    <n v="5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105.05102040816327"/>
    <n v="98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94.144999999999996"/>
    <n v="200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84.986725663716811"/>
    <n v="452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10.41"/>
    <n v="100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07.96236989591674"/>
    <n v="1249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45.103703703703701"/>
    <n v="135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45.001483679525222"/>
    <n v="674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05.97134670487107"/>
    <n v="1396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69.055555555555557"/>
    <n v="55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5.044943820224717"/>
    <n v="890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05.22535211267606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39.003741114852225"/>
    <n v="2673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73.030674846625772"/>
    <n v="16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35.009459459459457"/>
    <n v="1480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06.6"/>
    <n v="15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61.997747747747745"/>
    <n v="2220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94.000622665006233"/>
    <n v="1606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12.05426356589147"/>
    <n v="129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38.004334633723452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35.000184535892231"/>
    <n v="541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85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95.993893129770996"/>
    <n v="196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68.8125"/>
    <n v="1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5.97196261682242"/>
    <n v="10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75.261194029850742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57.125"/>
    <n v="88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75.141414141414145"/>
    <n v="198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07.42342342342343"/>
    <n v="11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35.995495495495497"/>
    <n v="22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26.998873148744366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107.56122448979592"/>
    <n v="98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94.375"/>
    <n v="4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46.163043478260867"/>
    <n v="92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47.845637583892618"/>
    <n v="149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53.007815713698065"/>
    <n v="243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45.059405940594061"/>
    <n v="303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2"/>
    <n v="1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99.006816632583508"/>
    <n v="1467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32.786666666666669"/>
    <n v="75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59.119617224880386"/>
    <n v="209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44.93333333333333"/>
    <n v="12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89.664122137404576"/>
    <n v="131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70.079268292682926"/>
    <n v="164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31.059701492537314"/>
    <n v="201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9.061611374407583"/>
    <n v="211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30.0859375"/>
    <n v="12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84.998125000000002"/>
    <n v="1600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82.001775410563695"/>
    <n v="2253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58.040160642570278"/>
    <n v="249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111.4"/>
    <n v="5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71.94736842105263"/>
    <n v="38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61.038135593220339"/>
    <n v="23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08.91666666666667"/>
    <n v="1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29.001722017220171"/>
    <n v="4065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58.975609756097562"/>
    <n v="246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11.82352941176471"/>
    <n v="17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63.995555555555555"/>
    <n v="247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85.315789473684205"/>
    <n v="76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74.481481481481481"/>
    <n v="54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105.14772727272727"/>
    <n v="88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56.188235294117646"/>
    <n v="85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85.917647058823533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57.00296912114014"/>
    <n v="168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79.642857142857139"/>
    <n v="56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41.018181818181816"/>
    <n v="330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48.004773269689736"/>
    <n v="83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55.212598425196852"/>
    <n v="127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92.109489051094897"/>
    <n v="4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83.183333333333337"/>
    <n v="1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39.996000000000002"/>
    <n v="100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111.1336898395722"/>
    <n v="37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90.563380281690144"/>
    <n v="71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61.108374384236456"/>
    <n v="203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83.022941970310384"/>
    <n v="148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0.76106194690266"/>
    <n v="113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89.458333333333329"/>
    <n v="9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57.849056603773583"/>
    <n v="106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109.99705449189985"/>
    <n v="67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103.96586345381526"/>
    <n v="498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107.99508196721311"/>
    <n v="610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48.927777777777777"/>
    <n v="1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37.666666666666664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64.999141999141997"/>
    <n v="2331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06.61061946902655"/>
    <n v="113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27.009016393442622"/>
    <n v="122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91.16463414634147"/>
    <n v="164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56.054878048780488"/>
    <n v="164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1.017857142857142"/>
    <n v="336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66.513513513513516"/>
    <n v="37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89.005216484089729"/>
    <n v="1917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103.46315789473684"/>
    <n v="95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95.278911564625844"/>
    <n v="14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75.895348837209298"/>
    <n v="8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107.57831325301204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51.31666666666667"/>
    <n v="60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71.983108108108112"/>
    <n v="296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108.95414201183432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5"/>
    <n v="361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94.938931297709928"/>
    <n v="131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09.65079365079364"/>
    <n v="126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44.001815980629537"/>
    <n v="330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30.992727272727272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94.791044776119406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69.79220779220779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63.003367003367003"/>
    <n v="178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110.0343300110742"/>
    <n v="9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25.997933274284026"/>
    <n v="3387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49.987915407854985"/>
    <n v="662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101.72340425531915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47.083333333333336"/>
    <n v="1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89.944444444444443"/>
    <n v="77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78.96875"/>
    <n v="672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80.067669172932327"/>
    <n v="532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86.472727272727269"/>
    <n v="55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28.001876172607879"/>
    <n v="533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67.996725337699544"/>
    <n v="2443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43.078651685393261"/>
    <n v="89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87.95597484276729"/>
    <n v="15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.987234042553197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46.905982905982903"/>
    <n v="117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46.913793103448278"/>
    <n v="5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94.24"/>
    <n v="50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59.036809815950917"/>
    <n v="326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65.989247311827953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60.992530345471522"/>
    <n v="1071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98.307692307692307"/>
    <n v="11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104.6"/>
    <n v="70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86.066666666666663"/>
    <n v="135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.989583333333329"/>
    <n v="768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29.764705882352942"/>
    <n v="51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46.91959798994975"/>
    <n v="199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5.18691588785046"/>
    <n v="10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69.907692307692301"/>
    <n v="19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60.011588275391958"/>
    <n v="1467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52.006220379146917"/>
    <n v="337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31.000176025347649"/>
    <n v="568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95.042492917847028"/>
    <n v="1059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75.968174204355108"/>
    <n v="1194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71.013192612137203"/>
    <n v="379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73.733333333333334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113.17073170731707"/>
    <n v="4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05.00933552992861"/>
    <n v="182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79.176829268292678"/>
    <n v="164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57.333333333333336"/>
    <n v="75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58.178343949044589"/>
    <n v="157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36.032520325203251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07.99068767908309"/>
    <n v="1396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44.005985634477256"/>
    <n v="250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55.077868852459019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74"/>
    <n v="146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41.996858638743454"/>
    <n v="955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77.988161010260455"/>
    <n v="1267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82.507462686567166"/>
    <n v="6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104.2"/>
    <n v="5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5.5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00.98334401024984"/>
    <n v="156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111.83333333333333"/>
    <n v="48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41.999115044247787"/>
    <n v="113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110.05115089514067"/>
    <n v="782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58.997079225994888"/>
    <n v="273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32.985714285714288"/>
    <n v="210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45.005654509471306"/>
    <n v="3537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81.98196487897485"/>
    <n v="210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39.080882352941174"/>
    <n v="136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58.996383363471971"/>
    <n v="331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40.988372093023258"/>
    <n v="86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1.029411764705884"/>
    <n v="34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37.789473684210527"/>
    <n v="1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32.006772009029348"/>
    <n v="886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95.966712898751737"/>
    <n v="14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75"/>
    <n v="3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102.0498866213152"/>
    <n v="441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105.75"/>
    <n v="2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37.069767441860463"/>
    <n v="86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35.049382716049379"/>
    <n v="243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46.338461538461537"/>
    <n v="65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69.174603174603178"/>
    <n v="12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109.07824427480917"/>
    <n v="524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51.78"/>
    <n v="100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82.010055304172951"/>
    <n v="198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35.958333333333336"/>
    <n v="16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74.461538461538467"/>
    <n v="13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2"/>
    <n v="1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91.114649681528661"/>
    <n v="157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79.792682926829272"/>
    <n v="8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2.999777678968428"/>
    <n v="449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63.225000000000001"/>
    <n v="40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70.174999999999997"/>
    <n v="80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61.333333333333336"/>
    <n v="57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99"/>
    <n v="4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96.984900146127615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51.004950495049506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8.044247787610619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60.984615384615381"/>
    <n v="1625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73.214285714285708"/>
    <n v="16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39.997435299603637"/>
    <n v="4289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86.812121212121212"/>
    <n v="165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42.125874125874127"/>
    <n v="14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03.97851239669421"/>
    <n v="1815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62.003211991434689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1.005037783375315"/>
    <n v="397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89.991552956465242"/>
    <n v="153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39.235294117647058"/>
    <n v="17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54.993116108306566"/>
    <n v="217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47.992753623188406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87.966702470461868"/>
    <n v="931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51.999165275459099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29.999659863945578"/>
    <n v="588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98.205357142857139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108.96182396606575"/>
    <n v="94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66.998379254457049"/>
    <n v="2468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64.99333594668758"/>
    <n v="2551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99.841584158415841"/>
    <n v="10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82.432835820895519"/>
    <n v="6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63.293478260869563"/>
    <n v="92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96.774193548387103"/>
    <n v="62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54.906040268456373"/>
    <n v="149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39.010869565217391"/>
    <n v="92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75.84210526315789"/>
    <n v="57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45.051671732522799"/>
    <n v="32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104.51546391752578"/>
    <n v="97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76.268292682926827"/>
    <n v="41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69.015695067264573"/>
    <n v="1784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01.97684085510689"/>
    <n v="168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42.915999999999997"/>
    <n v="250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43.025210084033617"/>
    <n v="238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75.245283018867923"/>
    <n v="5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69.023364485981304"/>
    <n v="2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65.986486486486484"/>
    <n v="22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98.013800424628457"/>
    <n v="188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60.105504587155963"/>
    <n v="21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26.000773395204948"/>
    <n v="6465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3"/>
    <n v="1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38.019801980198018"/>
    <n v="101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106.15254237288136"/>
    <n v="59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81.019475655430711"/>
    <n v="1335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96.647727272727266"/>
    <n v="88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57.003535651149086"/>
    <n v="169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63.93333333333333"/>
    <n v="15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72.172043010752688"/>
    <n v="186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77.934782608695656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38.065134099616856"/>
    <n v="261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57.936123348017624"/>
    <n v="45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49.794392523364486"/>
    <n v="10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54.050251256281406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30.002721335268504"/>
    <n v="55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70.127906976744185"/>
    <n v="86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26.996228786926462"/>
    <n v="318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51.990606936416185"/>
    <n v="2768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56.416666666666664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101.63218390804597"/>
    <n v="8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25.005291005291006"/>
    <n v="1890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32.016393442622949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82.021647307286173"/>
    <n v="1894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37.957446808510639"/>
    <n v="282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51.533333333333331"/>
    <n v="15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81.198275862068968"/>
    <n v="116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40.030075187969928"/>
    <n v="13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9.939759036144579"/>
    <n v="83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6.692307692307693"/>
    <n v="91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25.010989010989011"/>
    <n v="546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6.987277353689571"/>
    <n v="393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73.012609117361791"/>
    <n v="2062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68.240601503759393"/>
    <n v="13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52.310344827586206"/>
    <n v="2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61.765151515151516"/>
    <n v="132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.027559055118111"/>
    <n v="25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06.28804347826087"/>
    <n v="184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75.07386363636364"/>
    <n v="17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39.970802919708028"/>
    <n v="13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9.982195845697326"/>
    <n v="33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101.01541850220265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76.813084112149539"/>
    <n v="10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71.7"/>
    <n v="1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3.28125"/>
    <n v="32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43.923497267759565"/>
    <n v="18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36.004712041884815"/>
    <n v="1910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88.21052631578948"/>
    <n v="3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65.240384615384613"/>
    <n v="104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69.958333333333329"/>
    <n v="72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39.877551020408163"/>
    <n v="49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5"/>
    <n v="1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41.023728813559323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98.914285714285711"/>
    <n v="245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87.78125"/>
    <n v="32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80.767605633802816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94.28235294117647"/>
    <n v="85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3.428571428571431"/>
    <n v="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.968133535660087"/>
    <n v="659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109.04109589041096"/>
    <n v="803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41.16"/>
    <n v="7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99.125"/>
    <n v="1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05.88429752066116"/>
    <n v="121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48.996525921966864"/>
    <n v="3742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39"/>
    <n v="223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31.022556390977442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103.87096774193549"/>
    <n v="31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59.268518518518519"/>
    <n v="108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42.3"/>
    <n v="3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53.117647058823529"/>
    <n v="17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50.796875"/>
    <n v="64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101.15"/>
    <n v="80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65.000810372771468"/>
    <n v="2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37.998645510835914"/>
    <n v="516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82.615384615384613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7.941368078175898"/>
    <n v="307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80.780821917808225"/>
    <n v="73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25.984375"/>
    <n v="12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0.363636363636363"/>
    <n v="3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54.004916018025398"/>
    <n v="2441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101.78672985781991"/>
    <n v="21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45.003610108303249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77.068421052631578"/>
    <n v="190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88.076595744680844"/>
    <n v="470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47.035573122529641"/>
    <n v="253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0.99550763701707"/>
    <n v="1113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87.003066141042481"/>
    <n v="2283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63.994402985074629"/>
    <n v="107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5.9945205479452"/>
    <n v="1095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73.989349112426041"/>
    <n v="1690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84.02004626060139"/>
    <n v="1297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88.966921119592882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76.990453460620529"/>
    <n v="1257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97.146341463414629"/>
    <n v="328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33.013605442176868"/>
    <n v="147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99.950602409638549"/>
    <n v="830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69.966767371601208"/>
    <n v="331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110.32"/>
    <n v="25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66.005235602094245"/>
    <n v="19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41.005742176284812"/>
    <n v="3483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103.96316359696641"/>
    <n v="92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5"/>
    <n v="1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47.009935419771487"/>
    <n v="2013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29.606060606060606"/>
    <n v="33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81.010569583088667"/>
    <n v="1703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94.35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26.058139534883722"/>
    <n v="8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85.775000000000006"/>
    <n v="40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103.73170731707317"/>
    <n v="41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49.826086956521742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63.893048128342244"/>
    <n v="18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47.002434782608695"/>
    <n v="287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108.47727272727273"/>
    <n v="8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72.015706806282722"/>
    <n v="19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59.928057553956833"/>
    <n v="13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78.209677419354833"/>
    <n v="186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04.77678571428571"/>
    <n v="11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5.52475247524752"/>
    <n v="101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24.933333333333334"/>
    <n v="75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69.873786407766985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95.733766233766232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29.997485752598056"/>
    <n v="596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59.011948529411768"/>
    <n v="2176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84.757396449704146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78.010921177587846"/>
    <n v="210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50.05215419501134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59.16"/>
    <n v="25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93.702290076335885"/>
    <n v="131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40.14173228346457"/>
    <n v="12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70.090140845070422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66.181818181818187"/>
    <n v="4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47.714285714285715"/>
    <n v="84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62.896774193548389"/>
    <n v="155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86.611940298507463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75.126984126984127"/>
    <n v="189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1.004167534903104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50.007915567282325"/>
    <n v="1137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96.960674157303373"/>
    <n v="1068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100.93160377358491"/>
    <n v="424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89.227586206896547"/>
    <n v="145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87.979166666666671"/>
    <n v="115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89.54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29.09271523178808"/>
    <n v="151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42.006218905472636"/>
    <n v="1608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47.004903563255965"/>
    <n v="3059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110.44117647058823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41.990909090909092"/>
    <n v="22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48.012468827930178"/>
    <n v="1604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31.019823788546255"/>
    <n v="454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99.203252032520325"/>
    <n v="123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66.022316684378325"/>
    <n v="94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2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46.060200668896321"/>
    <n v="299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73.650000000000006"/>
    <n v="40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55.99336650082919"/>
    <n v="301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68.985695127402778"/>
    <n v="2237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60.981609195402299"/>
    <n v="43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110.98139534883721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25"/>
    <n v="484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78.759740259740255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87.960784313725483"/>
    <n v="714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49.987398739873989"/>
    <n v="1111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99.524390243902445"/>
    <n v="8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04.82089552238806"/>
    <n v="134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.01469237832875"/>
    <n v="1089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28.998544660724033"/>
    <n v="5497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30.028708133971293"/>
    <n v="418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41.005559416261292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62.866666666666667"/>
    <n v="15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47.005002501250623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26.997693638285604"/>
    <n v="5203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68.329787234042556"/>
    <n v="94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50.974576271186443"/>
    <n v="118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54.024390243902438"/>
    <n v="205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97.055555555555557"/>
    <n v="16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24.867469879518072"/>
    <n v="83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84.423913043478265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47.091324200913242"/>
    <n v="2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77.996041171813147"/>
    <n v="2526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62.967871485943775"/>
    <n v="74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81.006080449017773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65.321428571428569"/>
    <n v="84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104.43617021276596"/>
    <n v="9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69.989010989010993"/>
    <n v="91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83.023989898989896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90.3"/>
    <n v="1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03.98131932282546"/>
    <n v="1713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54.931726907630519"/>
    <n v="24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51.921875"/>
    <n v="1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60.02834008097166"/>
    <n v="247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44.003488879197555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53.003513254551258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54.5"/>
    <n v="32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75.04195804195804"/>
    <n v="143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35.911111111111111"/>
    <n v="90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36.952702702702702"/>
    <n v="296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63.170588235294119"/>
    <n v="170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29.99462365591398"/>
    <n v="186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86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75.014876033057845"/>
    <n v="6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4"/>
    <n v="1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29.001272669424118"/>
    <n v="6286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98.225806451612897"/>
    <n v="31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87.001693480101608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45.205128205128204"/>
    <n v="39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.001341561577675"/>
    <n v="372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94.976947040498445"/>
    <n v="160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28.956521739130434"/>
    <n v="4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55.993396226415094"/>
    <n v="2120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54.038095238095238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82.38"/>
    <n v="50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66.997115384615384"/>
    <n v="208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107.91401869158878"/>
    <n v="535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69.009501187648453"/>
    <n v="21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39.006568144499177"/>
    <n v="2436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110.3625"/>
    <n v="80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57.935251798561154"/>
    <n v="13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01.25"/>
    <n v="1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64.95597484276729"/>
    <n v="15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27.00524934383202"/>
    <n v="38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104.94260869565217"/>
    <n v="575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84.028301886792448"/>
    <n v="106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02.85915492957747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39.962085308056871"/>
    <n v="21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51.001785714285717"/>
    <n v="1120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40.823008849557525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58.999637155297535"/>
    <n v="2756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71.156069364161851"/>
    <n v="173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99.494252873563212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03.98634590377114"/>
    <n v="153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76.555555555555557"/>
    <n v="9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87.068592057761734"/>
    <n v="55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48.99554707379135"/>
    <n v="157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42.969135802469133"/>
    <n v="648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33.428571428571431"/>
    <n v="2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83.982949701619773"/>
    <n v="2346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01.41739130434783"/>
    <n v="115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109.87058823529412"/>
    <n v="85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31.916666666666668"/>
    <n v="144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70.993450675399103"/>
    <n v="244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77.026890756302521"/>
    <n v="595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101.78125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51.059701492537314"/>
    <n v="268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68.02051282051282"/>
    <n v="19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30.87037037037037"/>
    <n v="5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27.908333333333335"/>
    <n v="120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79.994818652849744"/>
    <n v="579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38.003378378378379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59.990534521158132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37.037634408602152"/>
    <n v="186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99.963043478260872"/>
    <n v="460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111.6774193548387"/>
    <n v="62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6.014409221902014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66.010284810126578"/>
    <n v="252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44.05263157894737"/>
    <n v="19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52.999726551818434"/>
    <n v="365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95"/>
    <n v="125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70.908396946564892"/>
    <n v="13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98.060773480662988"/>
    <n v="362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53.046025104602514"/>
    <n v="239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93.142857142857139"/>
    <n v="35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8.945075757575758"/>
    <n v="52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36.067669172932334"/>
    <n v="133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63.030732860520096"/>
    <n v="84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84.717948717948715"/>
    <n v="78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62.2"/>
    <n v="1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01.97518330513255"/>
    <n v="1773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106.4375"/>
    <n v="32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29.975609756097562"/>
    <n v="369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85.806282722513089"/>
    <n v="19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70.82022471910112"/>
    <n v="89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40.998484082870135"/>
    <n v="197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28.063492063492063"/>
    <n v="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88.054421768707485"/>
    <n v="147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31"/>
    <n v="6080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90.337500000000006"/>
    <n v="80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63.777777777777779"/>
    <n v="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53.995515695067262"/>
    <n v="178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48.993956043956047"/>
    <n v="3640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63.857142857142854"/>
    <n v="12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82.996393146979258"/>
    <n v="221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55.08230452674897"/>
    <n v="243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62.044554455445542"/>
    <n v="20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04.97857142857143"/>
    <n v="14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94.044676806083643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44.007716049382715"/>
    <n v="1296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92.467532467532465"/>
    <n v="7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57.072874493927124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109.07848101265823"/>
    <n v="395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39.387755102040813"/>
    <n v="4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77.022222222222226"/>
    <n v="1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92.166666666666671"/>
    <n v="84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61.007063197026021"/>
    <n v="2690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78.068181818181813"/>
    <n v="8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80.75"/>
    <n v="156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59.991289782244557"/>
    <n v="2985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110.03018372703411"/>
    <n v="762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4"/>
    <n v="1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37.99856063332134"/>
    <n v="2779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6.369565217391298"/>
    <n v="92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72.978599221789878"/>
    <n v="102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26.007220216606498"/>
    <n v="554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04.36296296296297"/>
    <n v="135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02.18852459016394"/>
    <n v="122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54.117647058823529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63.222222222222221"/>
    <n v="12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4.03228962818004"/>
    <n v="1022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49.994334277620396"/>
    <n v="3177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56.015151515151516"/>
    <n v="198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48.807692307692307"/>
    <n v="26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60.082352941176474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78.990502793296088"/>
    <n v="1790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53.99499443826474"/>
    <n v="359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111.45945945945945"/>
    <n v="37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60.922131147540981"/>
    <n v="244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26.0015444015444"/>
    <n v="5180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80.993208828522924"/>
    <n v="589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34.995963302752294"/>
    <n v="272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94.142857142857139"/>
    <n v="35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52.085106382978722"/>
    <n v="94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24.986666666666668"/>
    <n v="300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69.215277777777771"/>
    <n v="144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93.944444444444443"/>
    <n v="558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98.40625"/>
    <n v="64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41.783783783783782"/>
    <n v="37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65.991836734693877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72.05747126436782"/>
    <n v="87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48.003209242618745"/>
    <n v="3116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54.098591549295776"/>
    <n v="7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107.88095238095238"/>
    <n v="42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67.034103410341032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64.01425914445133"/>
    <n v="161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96.066176470588232"/>
    <n v="136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51.184615384615384"/>
    <n v="130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43.92307692307692"/>
    <n v="156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91.021198830409361"/>
    <n v="1368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50.127450980392155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67.720930232558146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61.03921568627451"/>
    <n v="102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80.011857707509876"/>
    <n v="253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7.001497753369947"/>
    <n v="4006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71.127388535031841"/>
    <n v="157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89.99079189686924"/>
    <n v="162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43.032786885245905"/>
    <n v="18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67.997714808043881"/>
    <n v="218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73.004566210045667"/>
    <n v="2409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62.341463414634148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5"/>
    <n v="1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67.103092783505161"/>
    <n v="1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79.978947368421046"/>
    <n v="1140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62.176470588235297"/>
    <n v="10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53.005950297514879"/>
    <n v="2857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57.738317757009348"/>
    <n v="10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40.03125"/>
    <n v="160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81.016591928251117"/>
    <n v="2230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5.047468354430379"/>
    <n v="316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02.92307692307692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27.998126756166094"/>
    <n v="6406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75.733333333333334"/>
    <n v="15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45.026041666666664"/>
    <n v="19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56.991701244813278"/>
    <n v="723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85.223529411764702"/>
    <n v="17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50.962184873949582"/>
    <n v="238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63.563636363636363"/>
    <n v="5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80.999165275459092"/>
    <n v="1198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86.044753086419746"/>
    <n v="648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90.0390625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74.006063432835816"/>
    <n v="2144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92.4375"/>
    <n v="6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55.999257333828446"/>
    <n v="2693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32.983796296296298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93.596774193548384"/>
    <n v="62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69.867724867724874"/>
    <n v="189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72.129870129870127"/>
    <n v="154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30.041666666666668"/>
    <n v="96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3.968000000000004"/>
    <n v="750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68.65517241379311"/>
    <n v="87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59.992164544564154"/>
    <n v="3063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111.15827338129496"/>
    <n v="278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53.038095238095238"/>
    <n v="105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55.985524728588658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69.986760812003524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48.998079877112133"/>
    <n v="2604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103.84615384615384"/>
    <n v="6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9.127659574468083"/>
    <n v="94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107.37777777777778"/>
    <n v="45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76.922178988326849"/>
    <n v="257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58.128865979381445"/>
    <n v="194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03.73643410852713"/>
    <n v="129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87.962666666666664"/>
    <n v="375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8"/>
    <n v="29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37.999361294443261"/>
    <n v="4697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.999313893653515"/>
    <n v="29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03.5"/>
    <n v="18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85.994467496542185"/>
    <n v="723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98.011627906976742"/>
    <n v="6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2"/>
    <n v="1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44.994570837642193"/>
    <n v="3868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31.012224938875306"/>
    <n v="409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59.970085470085472"/>
    <n v="234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58.9973474801061"/>
    <n v="3016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50.045454545454547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98.966269841269835"/>
    <n v="504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58.857142857142854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81.010256410256417"/>
    <n v="390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6.013333333333335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96.597402597402592"/>
    <n v="77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6.957446808510639"/>
    <n v="75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67.984732824427482"/>
    <n v="131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8.781609195402297"/>
    <n v="8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24.99623706491063"/>
    <n v="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44.922794117647058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79.400000000000006"/>
    <n v="25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29.009546539379475"/>
    <n v="419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3.59210526315789"/>
    <n v="76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07.97038864898211"/>
    <n v="162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68.987284287011803"/>
    <n v="1101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11.02236719478098"/>
    <n v="1073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24.997515808491418"/>
    <n v="442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42.155172413793103"/>
    <n v="58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47.003284072249592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6.0392749244713"/>
    <n v="331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01.03760683760684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39.927927927927925"/>
    <n v="11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83.158139534883716"/>
    <n v="21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9.97520661157025"/>
    <n v="363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47.993908629441627"/>
    <n v="2955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95.978877489438744"/>
    <n v="1657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78.728155339805824"/>
    <n v="10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56.081632653061227"/>
    <n v="14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69.090909090909093"/>
    <n v="11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102.05291576673866"/>
    <n v="92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07.32089552238806"/>
    <n v="134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71.137142857142862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106.49275362318841"/>
    <n v="6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42.93684210526316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30.037974683544302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0.623376623376629"/>
    <n v="77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66.016018306636155"/>
    <n v="1748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96.911392405063296"/>
    <n v="79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62.867346938775512"/>
    <n v="196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108.98537682789652"/>
    <n v="88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26.999314599040439"/>
    <n v="7295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65.004147943311438"/>
    <n v="2893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111.51785714285714"/>
    <n v="56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3"/>
    <n v="1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110.99268292682927"/>
    <n v="820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56.746987951807228"/>
    <n v="83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97.020608439646708"/>
    <n v="203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92.08620689655173"/>
    <n v="116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82.986666666666665"/>
    <n v="202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03.03791821561339"/>
    <n v="134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68.922619047619051"/>
    <n v="168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87.737226277372258"/>
    <n v="137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75.021505376344081"/>
    <n v="186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50.863999999999997"/>
    <n v="125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90"/>
    <n v="14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72.896039603960389"/>
    <n v="202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8.48543689320388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01.98095238095237"/>
    <n v="1785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44.009146341463413"/>
    <n v="656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65.942675159235662"/>
    <n v="157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24.987387387387386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8.003367003367003"/>
    <n v="297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84.921052631578945"/>
    <n v="38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90.483333333333334"/>
    <n v="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25.00197628458498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92.013888888888886"/>
    <n v="14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93.066115702479337"/>
    <n v="121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61.008145363408524"/>
    <n v="1596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92.036259541984734"/>
    <n v="52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73.5"/>
    <n v="1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85.221311475409834"/>
    <n v="1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10.96825396825396"/>
    <n v="1071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32.968036529680369"/>
    <n v="2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96.005352363960753"/>
    <n v="112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84.96632653061225"/>
    <n v="980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25.007462686567163"/>
    <n v="53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65.998995479658461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87.34482758620689"/>
    <n v="2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27.933333333333334"/>
    <n v="1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03.8"/>
    <n v="15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99.5"/>
    <n v="1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08.84615384615384"/>
    <n v="130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10.76229508196721"/>
    <n v="122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29.647058823529413"/>
    <n v="17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61.5"/>
    <n v="34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5"/>
    <n v="33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40.049999999999997"/>
    <n v="280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110.97231270358306"/>
    <n v="614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.959016393442624"/>
    <n v="36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30.974074074074075"/>
    <n v="270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47.035087719298247"/>
    <n v="11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88.065693430656935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7.005616224648989"/>
    <n v="3205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6.027777777777779"/>
    <n v="288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67.817567567567565"/>
    <n v="148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49.964912280701753"/>
    <n v="114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10.01646903820817"/>
    <n v="1518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89.964678178963894"/>
    <n v="127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79.009523809523813"/>
    <n v="21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86.867469879518069"/>
    <n v="166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62.04"/>
    <n v="100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6.970212765957445"/>
    <n v="23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54.121621621621621"/>
    <n v="148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41.035353535353536"/>
    <n v="198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55.052419354838712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107.93762183235867"/>
    <n v="513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1.995894428152493"/>
    <n v="3410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53.898148148148145"/>
    <n v="216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106.5"/>
    <n v="26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32.999805409612762"/>
    <n v="513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43.00254993625159"/>
    <n v="235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86.858974358974365"/>
    <n v="78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96.8"/>
    <n v="1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32.995456610631528"/>
    <n v="2201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8.028106508875737"/>
    <n v="676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58.867816091954026"/>
    <n v="174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105.04572803850782"/>
    <n v="8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33.054878048780488"/>
    <n v="164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78.821428571428569"/>
    <n v="56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68.204968944099377"/>
    <n v="161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75.731884057971016"/>
    <n v="13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0.996070133010882"/>
    <n v="3308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01.88188976377953"/>
    <n v="127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52.879227053140099"/>
    <n v="20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71.005820721769496"/>
    <n v="859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102.38709677419355"/>
    <n v="31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74.466666666666669"/>
    <n v="45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51.009883198562441"/>
    <n v="1113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90"/>
    <n v="6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72.071823204419886"/>
    <n v="181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75.236363636363635"/>
    <n v="11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2.967741935483872"/>
    <n v="31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54.807692307692307"/>
    <n v="78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45.037837837837834"/>
    <n v="18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52.958677685950413"/>
    <n v="121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60.017959183673469"/>
    <n v="1225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44.028301886792455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86.028169014084511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32.050458715596328"/>
    <n v="21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73.611940298507463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108.71052631578948"/>
    <n v="76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2.97674418604651"/>
    <n v="43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83.315789473684205"/>
    <n v="19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42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55.927601809954751"/>
    <n v="22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105.03681885125184"/>
    <n v="67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48"/>
    <n v="2805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112.66176470588235"/>
    <n v="68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81.944444444444443"/>
    <n v="36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64.049180327868854"/>
    <n v="183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06.39097744360902"/>
    <n v="133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76.011249497790274"/>
    <n v="2489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111.07246376811594"/>
    <n v="69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95.936170212765958"/>
    <n v="47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43.043010752688176"/>
    <n v="279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67.966666666666669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89.991428571428571"/>
    <n v="2100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58.095238095238095"/>
    <n v="252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83.996875000000003"/>
    <n v="1280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88.853503184713375"/>
    <n v="157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65.963917525773198"/>
    <n v="1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74.804878048780495"/>
    <n v="8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32.006493506493506"/>
    <n v="154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64.727272727272734"/>
    <n v="22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24.998110087408456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04.97764070932922"/>
    <n v="1297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64.987878787878785"/>
    <n v="16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94.352941176470594"/>
    <n v="119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44.001706484641637"/>
    <n v="1758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64.744680851063833"/>
    <n v="94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84.00667779632721"/>
    <n v="1797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34.061302681992338"/>
    <n v="261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93.273885350318466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2.998301726577978"/>
    <n v="3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83.812903225806451"/>
    <n v="155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63.992424242424242"/>
    <n v="13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81.909090909090907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3.053191489361708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01.98449039881831"/>
    <n v="135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105.9375"/>
    <n v="48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01.58181818181818"/>
    <n v="11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62.970930232558139"/>
    <n v="172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29.045602605863191"/>
    <n v="307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77.924999999999997"/>
    <n v="160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80.806451612903231"/>
    <n v="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76.006816632583508"/>
    <n v="1467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72.993613824192337"/>
    <n v="2662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53"/>
    <n v="4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54.164556962025316"/>
    <n v="158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32.946666666666665"/>
    <n v="22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79.371428571428567"/>
    <n v="35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41.174603174603178"/>
    <n v="63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77.430769230769229"/>
    <n v="65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57.159509202453989"/>
    <n v="163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77.17647058823529"/>
    <n v="85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4.953917050691246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97.18"/>
    <n v="150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46.000916870415651"/>
    <n v="3272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8.023385300668153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25.99"/>
    <n v="300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02.69047619047619"/>
    <n v="12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72.958174904942965"/>
    <n v="526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57.190082644628099"/>
    <n v="121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84.013793103448279"/>
    <n v="2320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98.666666666666671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42.007419183889773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32.002753556677376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81.567164179104481"/>
    <n v="67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37.035087719298247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03.033360455655"/>
    <n v="1229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84.333333333333329"/>
    <n v="12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102.60377358490567"/>
    <n v="53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79.992129246064621"/>
    <n v="2414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70.055309734513273"/>
    <n v="452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37"/>
    <n v="8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41.911917098445599"/>
    <n v="193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57.992576882290564"/>
    <n v="1886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40.942307692307693"/>
    <n v="52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69.9972602739726"/>
    <n v="1825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73.838709677419359"/>
    <n v="31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41.979310344827589"/>
    <n v="29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77.93442622950819"/>
    <n v="122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06.01972789115646"/>
    <n v="1470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47.018181818181816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76.016483516483518"/>
    <n v="18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54.120603015075375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7.285714285714285"/>
    <n v="56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3.81308411214954"/>
    <n v="10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05.02602739726028"/>
    <n v="1460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90.259259259259252"/>
    <n v="27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76.978705978705975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02.60162601626017"/>
    <n v="123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2"/>
    <n v="1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55.0062893081761"/>
    <n v="159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32.127272727272725"/>
    <n v="11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50.642857142857146"/>
    <n v="1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49.6875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54.894067796610166"/>
    <n v="23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46.931937172774866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4.951219512195124"/>
    <n v="41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0.99898322318251"/>
    <n v="3934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107.7625"/>
    <n v="80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102.07770270270271"/>
    <n v="296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24.976190476190474"/>
    <n v="462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67.946462715105156"/>
    <n v="523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26.070921985815602"/>
    <n v="14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05.0032154340836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25.826923076923077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77.666666666666671"/>
    <n v="2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57.82692307692308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92.955555555555549"/>
    <n v="225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37.945098039215686"/>
    <n v="255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1.842105263157894"/>
    <n v="38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40"/>
    <n v="2261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101.1"/>
    <n v="40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84.006989951944078"/>
    <n v="2289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103.41538461538461"/>
    <n v="65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05.13333333333334"/>
    <n v="15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89.21621621621621"/>
    <n v="37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51.995234312946785"/>
    <n v="3777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64.956521739130437"/>
    <n v="18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46.235294117647058"/>
    <n v="85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51.151785714285715"/>
    <n v="11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33.909722222222221"/>
    <n v="144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92.016298633017882"/>
    <n v="19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7.42857142857143"/>
    <n v="105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75.848484848484844"/>
    <n v="132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80.476190476190482"/>
    <n v="21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86.978483606557376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105.13541666666667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57.298507462686565"/>
    <n v="67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93.348484848484844"/>
    <n v="66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1.987179487179489"/>
    <n v="78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92.611940298507463"/>
    <n v="67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04.99122807017544"/>
    <n v="11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30.958174904942965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33.001182732111175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84.187845303867405"/>
    <n v="181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73.92307692307692"/>
    <n v="13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36.987499999999997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46.896551724137929"/>
    <n v="203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5"/>
    <n v="1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02.02437459910199"/>
    <n v="155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45.007502206531335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01.02325581395348"/>
    <n v="15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43.00963855421687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94.916030534351151"/>
    <n v="13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72.151785714285708"/>
    <n v="11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51.007692307692309"/>
    <n v="130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85.054545454545448"/>
    <n v="5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43.87096774193548"/>
    <n v="155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40.063909774436091"/>
    <n v="26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43.833333333333336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84.92903225806451"/>
    <n v="155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41.067632850241544"/>
    <n v="2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54.971428571428568"/>
    <n v="245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77.010807374443743"/>
    <n v="157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71.201754385964918"/>
    <n v="114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1.935483870967744"/>
    <n v="93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97.069023569023571"/>
    <n v="594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58.916666666666664"/>
    <n v="2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58.015466983938133"/>
    <n v="1681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103.87301587301587"/>
    <n v="252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93.46875"/>
    <n v="32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61.970370370370368"/>
    <n v="135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92.042857142857144"/>
    <n v="140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77.268656716417908"/>
    <n v="6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3.923913043478265"/>
    <n v="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84.969458128078813"/>
    <n v="1015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105.97035040431267"/>
    <n v="742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6.969040247678016"/>
    <n v="323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81.533333333333331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80.999140154772135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26.010498687664043"/>
    <n v="38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25.998410896708286"/>
    <n v="4405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34.173913043478258"/>
    <n v="92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28.002083333333335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76.546875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53.053097345132741"/>
    <n v="226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106.859375"/>
    <n v="64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46.020746887966808"/>
    <n v="2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00.17424242424242"/>
    <n v="13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101.44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7.972684085510693"/>
    <n v="842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74.995594713656388"/>
    <n v="2043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42.982142857142854"/>
    <n v="11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33.115107913669064"/>
    <n v="13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101.13101604278074"/>
    <n v="3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55.98841354723708"/>
    <n v="1122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977D2-C475-1F43-AC3A-58B7B2958798}" name="PivotTable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2">
    <field x="16"/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EEF0A-2DCD-2A4D-AA89-04880CDA3F7D}" name="PivotTable1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C161C-569B-FE45-B3C4-982A4829DC17}" name="PivotTable1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tabSelected="1" zoomScale="75" workbookViewId="0">
      <selection activeCell="B2" sqref="B2"/>
    </sheetView>
  </sheetViews>
  <sheetFormatPr baseColWidth="10" defaultRowHeight="16" x14ac:dyDescent="0.2"/>
  <cols>
    <col min="1" max="1" width="7.5" customWidth="1"/>
    <col min="2" max="2" width="30.6640625" bestFit="1" customWidth="1"/>
    <col min="3" max="3" width="33.5" style="3" customWidth="1"/>
    <col min="6" max="6" width="22" style="5" customWidth="1"/>
    <col min="7" max="7" width="17.5" customWidth="1"/>
    <col min="8" max="8" width="21.6640625" customWidth="1"/>
    <col min="9" max="9" width="13" bestFit="1" customWidth="1"/>
    <col min="12" max="13" width="11.1640625" bestFit="1" customWidth="1"/>
    <col min="14" max="15" width="21.33203125" customWidth="1"/>
    <col min="18" max="18" width="28" bestFit="1" customWidth="1"/>
    <col min="19" max="19" width="21" customWidth="1"/>
    <col min="20" max="20" width="19.33203125" customWidth="1"/>
    <col min="22" max="22" width="21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ROUND(((E2/D2)*100),0)</f>
        <v>0</v>
      </c>
      <c r="G2" t="s">
        <v>14</v>
      </c>
      <c r="H2" s="8">
        <f>IF(I2&gt;0,E2/I2,0)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ROUND(((E3/D3)*100),0)</f>
        <v>1040</v>
      </c>
      <c r="G3" t="s">
        <v>20</v>
      </c>
      <c r="H3" s="8">
        <f>IF(I3&gt;0,E3/I3,0)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2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>ROUND(((E4/D4)*100),0)</f>
        <v>131</v>
      </c>
      <c r="G4" t="s">
        <v>20</v>
      </c>
      <c r="H4" s="8">
        <f>IF(I4&gt;0,E4/I4,0)</f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2">
        <f>(((L4/60)/60)/24)+DATE(1970,1,1)</f>
        <v>41595.25</v>
      </c>
      <c r="O4" s="12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>ROUND(((E5/D5)*100),0)</f>
        <v>59</v>
      </c>
      <c r="G5" t="s">
        <v>14</v>
      </c>
      <c r="H5" s="8">
        <f>IF(I5&gt;0,E5/I5,0)</f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2">
        <f>(((L5/60)/60)/24)+DATE(1970,1,1)</f>
        <v>43688.208333333328</v>
      </c>
      <c r="O5" s="12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>ROUND(((E6/D6)*100),0)</f>
        <v>69</v>
      </c>
      <c r="G6" t="s">
        <v>14</v>
      </c>
      <c r="H6" s="8">
        <f>IF(I6&gt;0,E6/I6,0)</f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2">
        <f>(((L6/60)/60)/24)+DATE(1970,1,1)</f>
        <v>43485.25</v>
      </c>
      <c r="O6" s="12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>ROUND(((E7/D7)*100),0)</f>
        <v>174</v>
      </c>
      <c r="G7" t="s">
        <v>20</v>
      </c>
      <c r="H7" s="8">
        <f>IF(I7&gt;0,E7/I7,0)</f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2">
        <f>(((L7/60)/60)/24)+DATE(1970,1,1)</f>
        <v>41149.208333333336</v>
      </c>
      <c r="O7" s="12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>ROUND(((E8/D8)*100),0)</f>
        <v>21</v>
      </c>
      <c r="G8" t="s">
        <v>14</v>
      </c>
      <c r="H8" s="8">
        <f>IF(I8&gt;0,E8/I8,0)</f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2">
        <f>(((L8/60)/60)/24)+DATE(1970,1,1)</f>
        <v>42991.208333333328</v>
      </c>
      <c r="O8" s="12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>ROUND(((E9/D9)*100),0)</f>
        <v>328</v>
      </c>
      <c r="G9" t="s">
        <v>20</v>
      </c>
      <c r="H9" s="8">
        <f>IF(I9&gt;0,E9/I9,0)</f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2">
        <f>(((L9/60)/60)/24)+DATE(1970,1,1)</f>
        <v>42229.208333333328</v>
      </c>
      <c r="O9" s="12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>ROUND(((E10/D10)*100),0)</f>
        <v>20</v>
      </c>
      <c r="G10" t="s">
        <v>47</v>
      </c>
      <c r="H10" s="8">
        <f>IF(I10&gt;0,E10/I10,0)</f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2">
        <f>(((L10/60)/60)/24)+DATE(1970,1,1)</f>
        <v>40399.208333333336</v>
      </c>
      <c r="O10" s="12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>ROUND(((E11/D11)*100),0)</f>
        <v>52</v>
      </c>
      <c r="G11" t="s">
        <v>14</v>
      </c>
      <c r="H11" s="8">
        <f>IF(I11&gt;0,E11/I11,0)</f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2">
        <f>(((L11/60)/60)/24)+DATE(1970,1,1)</f>
        <v>41536.208333333336</v>
      </c>
      <c r="O11" s="12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>ROUND(((E12/D12)*100),0)</f>
        <v>266</v>
      </c>
      <c r="G12" t="s">
        <v>20</v>
      </c>
      <c r="H12" s="8">
        <f>IF(I12&gt;0,E12/I12,0)</f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2">
        <f>(((L12/60)/60)/24)+DATE(1970,1,1)</f>
        <v>40404.208333333336</v>
      </c>
      <c r="O12" s="12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>ROUND(((E13/D13)*100),0)</f>
        <v>48</v>
      </c>
      <c r="G13" t="s">
        <v>14</v>
      </c>
      <c r="H13" s="8">
        <f>IF(I13&gt;0,E13/I13,0)</f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2">
        <f>(((L13/60)/60)/24)+DATE(1970,1,1)</f>
        <v>40442.208333333336</v>
      </c>
      <c r="O13" s="12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>ROUND(((E14/D14)*100),0)</f>
        <v>89</v>
      </c>
      <c r="G14" t="s">
        <v>14</v>
      </c>
      <c r="H14" s="8">
        <f>IF(I14&gt;0,E14/I14,0)</f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2">
        <f>(((L14/60)/60)/24)+DATE(1970,1,1)</f>
        <v>43760.208333333328</v>
      </c>
      <c r="O14" s="12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>ROUND(((E15/D15)*100),0)</f>
        <v>245</v>
      </c>
      <c r="G15" t="s">
        <v>20</v>
      </c>
      <c r="H15" s="8">
        <f>IF(I15&gt;0,E15/I15,0)</f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2">
        <f>(((L15/60)/60)/24)+DATE(1970,1,1)</f>
        <v>42532.208333333328</v>
      </c>
      <c r="O15" s="12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>ROUND(((E16/D16)*100),0)</f>
        <v>67</v>
      </c>
      <c r="G16" t="s">
        <v>14</v>
      </c>
      <c r="H16" s="8">
        <f>IF(I16&gt;0,E16/I16,0)</f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2">
        <f>(((L16/60)/60)/24)+DATE(1970,1,1)</f>
        <v>40974.25</v>
      </c>
      <c r="O16" s="12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>ROUND(((E17/D17)*100),0)</f>
        <v>47</v>
      </c>
      <c r="G17" t="s">
        <v>14</v>
      </c>
      <c r="H17" s="8">
        <f>IF(I17&gt;0,E17/I17,0)</f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2">
        <f>(((L17/60)/60)/24)+DATE(1970,1,1)</f>
        <v>43809.25</v>
      </c>
      <c r="O17" s="12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>ROUND(((E18/D18)*100),0)</f>
        <v>649</v>
      </c>
      <c r="G18" t="s">
        <v>20</v>
      </c>
      <c r="H18" s="8">
        <f>IF(I18&gt;0,E18/I18,0)</f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2">
        <f>(((L18/60)/60)/24)+DATE(1970,1,1)</f>
        <v>41661.25</v>
      </c>
      <c r="O18" s="12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>ROUND(((E19/D19)*100),0)</f>
        <v>159</v>
      </c>
      <c r="G19" t="s">
        <v>20</v>
      </c>
      <c r="H19" s="8">
        <f>IF(I19&gt;0,E19/I19,0)</f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2">
        <f>(((L19/60)/60)/24)+DATE(1970,1,1)</f>
        <v>40555.25</v>
      </c>
      <c r="O19" s="12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>ROUND(((E20/D20)*100),0)</f>
        <v>67</v>
      </c>
      <c r="G20" t="s">
        <v>74</v>
      </c>
      <c r="H20" s="8">
        <f>IF(I20&gt;0,E20/I20,0)</f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2">
        <f>(((L20/60)/60)/24)+DATE(1970,1,1)</f>
        <v>43351.208333333328</v>
      </c>
      <c r="O20" s="12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>ROUND(((E21/D21)*100),0)</f>
        <v>49</v>
      </c>
      <c r="G21" t="s">
        <v>14</v>
      </c>
      <c r="H21" s="8">
        <f>IF(I21&gt;0,E21/I21,0)</f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2">
        <f>(((L21/60)/60)/24)+DATE(1970,1,1)</f>
        <v>43528.25</v>
      </c>
      <c r="O21" s="12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>ROUND(((E22/D22)*100),0)</f>
        <v>112</v>
      </c>
      <c r="G22" t="s">
        <v>20</v>
      </c>
      <c r="H22" s="8">
        <f>IF(I22&gt;0,E22/I22,0)</f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2">
        <f>(((L22/60)/60)/24)+DATE(1970,1,1)</f>
        <v>41848.208333333336</v>
      </c>
      <c r="O22" s="12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>ROUND(((E23/D23)*100),0)</f>
        <v>41</v>
      </c>
      <c r="G23" t="s">
        <v>14</v>
      </c>
      <c r="H23" s="8">
        <f>IF(I23&gt;0,E23/I23,0)</f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2">
        <f>(((L23/60)/60)/24)+DATE(1970,1,1)</f>
        <v>40770.208333333336</v>
      </c>
      <c r="O23" s="12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>ROUND(((E24/D24)*100),0)</f>
        <v>128</v>
      </c>
      <c r="G24" t="s">
        <v>20</v>
      </c>
      <c r="H24" s="8">
        <f>IF(I24&gt;0,E24/I24,0)</f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2">
        <f>(((L24/60)/60)/24)+DATE(1970,1,1)</f>
        <v>43193.208333333328</v>
      </c>
      <c r="O24" s="12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>ROUND(((E25/D25)*100),0)</f>
        <v>332</v>
      </c>
      <c r="G25" t="s">
        <v>20</v>
      </c>
      <c r="H25" s="8">
        <f>IF(I25&gt;0,E25/I25,0)</f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2">
        <f>(((L25/60)/60)/24)+DATE(1970,1,1)</f>
        <v>43510.25</v>
      </c>
      <c r="O25" s="12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>ROUND(((E26/D26)*100),0)</f>
        <v>113</v>
      </c>
      <c r="G26" t="s">
        <v>20</v>
      </c>
      <c r="H26" s="8">
        <f>IF(I26&gt;0,E26/I26,0)</f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2">
        <f>(((L26/60)/60)/24)+DATE(1970,1,1)</f>
        <v>41811.208333333336</v>
      </c>
      <c r="O26" s="12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>ROUND(((E27/D27)*100),0)</f>
        <v>216</v>
      </c>
      <c r="G27" t="s">
        <v>20</v>
      </c>
      <c r="H27" s="8">
        <f>IF(I27&gt;0,E27/I27,0)</f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2">
        <f>(((L27/60)/60)/24)+DATE(1970,1,1)</f>
        <v>40681.208333333336</v>
      </c>
      <c r="O27" s="12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>ROUND(((E28/D28)*100),0)</f>
        <v>48</v>
      </c>
      <c r="G28" t="s">
        <v>74</v>
      </c>
      <c r="H28" s="8">
        <f>IF(I28&gt;0,E28/I28,0)</f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2">
        <f>(((L28/60)/60)/24)+DATE(1970,1,1)</f>
        <v>43312.208333333328</v>
      </c>
      <c r="O28" s="12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>ROUND(((E29/D29)*100),0)</f>
        <v>80</v>
      </c>
      <c r="G29" t="s">
        <v>14</v>
      </c>
      <c r="H29" s="8">
        <f>IF(I29&gt;0,E29/I29,0)</f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2">
        <f>(((L29/60)/60)/24)+DATE(1970,1,1)</f>
        <v>42280.208333333328</v>
      </c>
      <c r="O29" s="12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>ROUND(((E30/D30)*100),0)</f>
        <v>105</v>
      </c>
      <c r="G30" t="s">
        <v>20</v>
      </c>
      <c r="H30" s="8">
        <f>IF(I30&gt;0,E30/I30,0)</f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2">
        <f>(((L30/60)/60)/24)+DATE(1970,1,1)</f>
        <v>40218.25</v>
      </c>
      <c r="O30" s="12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>ROUND(((E31/D31)*100),0)</f>
        <v>329</v>
      </c>
      <c r="G31" t="s">
        <v>20</v>
      </c>
      <c r="H31" s="8">
        <f>IF(I31&gt;0,E31/I31,0)</f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2">
        <f>(((L31/60)/60)/24)+DATE(1970,1,1)</f>
        <v>43301.208333333328</v>
      </c>
      <c r="O31" s="12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>ROUND(((E32/D32)*100),0)</f>
        <v>161</v>
      </c>
      <c r="G32" t="s">
        <v>20</v>
      </c>
      <c r="H32" s="8">
        <f>IF(I32&gt;0,E32/I32,0)</f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2">
        <f>(((L32/60)/60)/24)+DATE(1970,1,1)</f>
        <v>43609.208333333328</v>
      </c>
      <c r="O32" s="12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>ROUND(((E33/D33)*100),0)</f>
        <v>310</v>
      </c>
      <c r="G33" t="s">
        <v>20</v>
      </c>
      <c r="H33" s="8">
        <f>IF(I33&gt;0,E33/I33,0)</f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2">
        <f>(((L33/60)/60)/24)+DATE(1970,1,1)</f>
        <v>42374.25</v>
      </c>
      <c r="O33" s="12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>ROUND(((E34/D34)*100),0)</f>
        <v>87</v>
      </c>
      <c r="G34" t="s">
        <v>14</v>
      </c>
      <c r="H34" s="8">
        <f>IF(I34&gt;0,E34/I34,0)</f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2">
        <f>(((L34/60)/60)/24)+DATE(1970,1,1)</f>
        <v>43110.25</v>
      </c>
      <c r="O34" s="12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>ROUND(((E35/D35)*100),0)</f>
        <v>378</v>
      </c>
      <c r="G35" t="s">
        <v>20</v>
      </c>
      <c r="H35" s="8">
        <f>IF(I35&gt;0,E35/I35,0)</f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2">
        <f>(((L35/60)/60)/24)+DATE(1970,1,1)</f>
        <v>41917.208333333336</v>
      </c>
      <c r="O35" s="12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>ROUND(((E36/D36)*100),0)</f>
        <v>151</v>
      </c>
      <c r="G36" t="s">
        <v>20</v>
      </c>
      <c r="H36" s="8">
        <f>IF(I36&gt;0,E36/I36,0)</f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2">
        <f>(((L36/60)/60)/24)+DATE(1970,1,1)</f>
        <v>42817.208333333328</v>
      </c>
      <c r="O36" s="12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>ROUND(((E37/D37)*100),0)</f>
        <v>150</v>
      </c>
      <c r="G37" t="s">
        <v>20</v>
      </c>
      <c r="H37" s="8">
        <f>IF(I37&gt;0,E37/I37,0)</f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2">
        <f>(((L37/60)/60)/24)+DATE(1970,1,1)</f>
        <v>43484.25</v>
      </c>
      <c r="O37" s="12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>ROUND(((E38/D38)*100),0)</f>
        <v>157</v>
      </c>
      <c r="G38" t="s">
        <v>20</v>
      </c>
      <c r="H38" s="8">
        <f>IF(I38&gt;0,E38/I38,0)</f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2">
        <f>(((L38/60)/60)/24)+DATE(1970,1,1)</f>
        <v>40600.25</v>
      </c>
      <c r="O38" s="12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>ROUND(((E39/D39)*100),0)</f>
        <v>140</v>
      </c>
      <c r="G39" t="s">
        <v>20</v>
      </c>
      <c r="H39" s="8">
        <f>IF(I39&gt;0,E39/I39,0)</f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2">
        <f>(((L39/60)/60)/24)+DATE(1970,1,1)</f>
        <v>43744.208333333328</v>
      </c>
      <c r="O39" s="12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>ROUND(((E40/D40)*100),0)</f>
        <v>325</v>
      </c>
      <c r="G40" t="s">
        <v>20</v>
      </c>
      <c r="H40" s="8">
        <f>IF(I40&gt;0,E40/I40,0)</f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2">
        <f>(((L40/60)/60)/24)+DATE(1970,1,1)</f>
        <v>40469.208333333336</v>
      </c>
      <c r="O40" s="12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>ROUND(((E41/D41)*100),0)</f>
        <v>51</v>
      </c>
      <c r="G41" t="s">
        <v>14</v>
      </c>
      <c r="H41" s="8">
        <f>IF(I41&gt;0,E41/I41,0)</f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2">
        <f>(((L41/60)/60)/24)+DATE(1970,1,1)</f>
        <v>41330.25</v>
      </c>
      <c r="O41" s="12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>ROUND(((E42/D42)*100),0)</f>
        <v>169</v>
      </c>
      <c r="G42" t="s">
        <v>20</v>
      </c>
      <c r="H42" s="8">
        <f>IF(I42&gt;0,E42/I42,0)</f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2">
        <f>(((L42/60)/60)/24)+DATE(1970,1,1)</f>
        <v>40334.208333333336</v>
      </c>
      <c r="O42" s="12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>ROUND(((E43/D43)*100),0)</f>
        <v>213</v>
      </c>
      <c r="G43" t="s">
        <v>20</v>
      </c>
      <c r="H43" s="8">
        <f>IF(I43&gt;0,E43/I43,0)</f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2">
        <f>(((L43/60)/60)/24)+DATE(1970,1,1)</f>
        <v>41156.208333333336</v>
      </c>
      <c r="O43" s="12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>ROUND(((E44/D44)*100),0)</f>
        <v>444</v>
      </c>
      <c r="G44" t="s">
        <v>20</v>
      </c>
      <c r="H44" s="8">
        <f>IF(I44&gt;0,E44/I44,0)</f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2">
        <f>(((L44/60)/60)/24)+DATE(1970,1,1)</f>
        <v>40728.208333333336</v>
      </c>
      <c r="O44" s="12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>ROUND(((E45/D45)*100),0)</f>
        <v>186</v>
      </c>
      <c r="G45" t="s">
        <v>20</v>
      </c>
      <c r="H45" s="8">
        <f>IF(I45&gt;0,E45/I45,0)</f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2">
        <f>(((L45/60)/60)/24)+DATE(1970,1,1)</f>
        <v>41844.208333333336</v>
      </c>
      <c r="O45" s="12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>ROUND(((E46/D46)*100),0)</f>
        <v>659</v>
      </c>
      <c r="G46" t="s">
        <v>20</v>
      </c>
      <c r="H46" s="8">
        <f>IF(I46&gt;0,E46/I46,0)</f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2">
        <f>(((L46/60)/60)/24)+DATE(1970,1,1)</f>
        <v>43541.208333333328</v>
      </c>
      <c r="O46" s="12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>ROUND(((E47/D47)*100),0)</f>
        <v>48</v>
      </c>
      <c r="G47" t="s">
        <v>14</v>
      </c>
      <c r="H47" s="8">
        <f>IF(I47&gt;0,E47/I47,0)</f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2">
        <f>(((L47/60)/60)/24)+DATE(1970,1,1)</f>
        <v>42676.208333333328</v>
      </c>
      <c r="O47" s="12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>ROUND(((E48/D48)*100),0)</f>
        <v>115</v>
      </c>
      <c r="G48" t="s">
        <v>20</v>
      </c>
      <c r="H48" s="8">
        <f>IF(I48&gt;0,E48/I48,0)</f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2">
        <f>(((L48/60)/60)/24)+DATE(1970,1,1)</f>
        <v>40367.208333333336</v>
      </c>
      <c r="O48" s="12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>ROUND(((E49/D49)*100),0)</f>
        <v>475</v>
      </c>
      <c r="G49" t="s">
        <v>20</v>
      </c>
      <c r="H49" s="8">
        <f>IF(I49&gt;0,E49/I49,0)</f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2">
        <f>(((L49/60)/60)/24)+DATE(1970,1,1)</f>
        <v>41727.208333333336</v>
      </c>
      <c r="O49" s="12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>ROUND(((E50/D50)*100),0)</f>
        <v>387</v>
      </c>
      <c r="G50" t="s">
        <v>20</v>
      </c>
      <c r="H50" s="8">
        <f>IF(I50&gt;0,E50/I50,0)</f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2">
        <f>(((L50/60)/60)/24)+DATE(1970,1,1)</f>
        <v>42180.208333333328</v>
      </c>
      <c r="O50" s="12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>ROUND(((E51/D51)*100),0)</f>
        <v>190</v>
      </c>
      <c r="G51" t="s">
        <v>20</v>
      </c>
      <c r="H51" s="8">
        <f>IF(I51&gt;0,E51/I51,0)</f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2">
        <f>(((L51/60)/60)/24)+DATE(1970,1,1)</f>
        <v>43758.208333333328</v>
      </c>
      <c r="O51" s="12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>ROUND(((E52/D52)*100),0)</f>
        <v>2</v>
      </c>
      <c r="G52" t="s">
        <v>14</v>
      </c>
      <c r="H52" s="8">
        <f>IF(I52&gt;0,E52/I52,0)</f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2">
        <f>(((L52/60)/60)/24)+DATE(1970,1,1)</f>
        <v>41487.208333333336</v>
      </c>
      <c r="O52" s="12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>ROUND(((E53/D53)*100),0)</f>
        <v>92</v>
      </c>
      <c r="G53" t="s">
        <v>14</v>
      </c>
      <c r="H53" s="8">
        <f>IF(I53&gt;0,E53/I53,0)</f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2">
        <f>(((L53/60)/60)/24)+DATE(1970,1,1)</f>
        <v>40995.208333333336</v>
      </c>
      <c r="O53" s="12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>ROUND(((E54/D54)*100),0)</f>
        <v>34</v>
      </c>
      <c r="G54" t="s">
        <v>14</v>
      </c>
      <c r="H54" s="8">
        <f>IF(I54&gt;0,E54/I54,0)</f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2">
        <f>(((L54/60)/60)/24)+DATE(1970,1,1)</f>
        <v>40436.208333333336</v>
      </c>
      <c r="O54" s="12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>ROUND(((E55/D55)*100),0)</f>
        <v>140</v>
      </c>
      <c r="G55" t="s">
        <v>20</v>
      </c>
      <c r="H55" s="8">
        <f>IF(I55&gt;0,E55/I55,0)</f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2">
        <f>(((L55/60)/60)/24)+DATE(1970,1,1)</f>
        <v>41779.208333333336</v>
      </c>
      <c r="O55" s="12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>ROUND(((E56/D56)*100),0)</f>
        <v>90</v>
      </c>
      <c r="G56" t="s">
        <v>14</v>
      </c>
      <c r="H56" s="8">
        <f>IF(I56&gt;0,E56/I56,0)</f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2">
        <f>(((L56/60)/60)/24)+DATE(1970,1,1)</f>
        <v>43170.25</v>
      </c>
      <c r="O56" s="12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>ROUND(((E57/D57)*100),0)</f>
        <v>178</v>
      </c>
      <c r="G57" t="s">
        <v>20</v>
      </c>
      <c r="H57" s="8">
        <f>IF(I57&gt;0,E57/I57,0)</f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2">
        <f>(((L57/60)/60)/24)+DATE(1970,1,1)</f>
        <v>43311.208333333328</v>
      </c>
      <c r="O57" s="12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>ROUND(((E58/D58)*100),0)</f>
        <v>144</v>
      </c>
      <c r="G58" t="s">
        <v>20</v>
      </c>
      <c r="H58" s="8">
        <f>IF(I58&gt;0,E58/I58,0)</f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2">
        <f>(((L58/60)/60)/24)+DATE(1970,1,1)</f>
        <v>42014.25</v>
      </c>
      <c r="O58" s="12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>ROUND(((E59/D59)*100),0)</f>
        <v>215</v>
      </c>
      <c r="G59" t="s">
        <v>20</v>
      </c>
      <c r="H59" s="8">
        <f>IF(I59&gt;0,E59/I59,0)</f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2">
        <f>(((L59/60)/60)/24)+DATE(1970,1,1)</f>
        <v>42979.208333333328</v>
      </c>
      <c r="O59" s="12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>ROUND(((E60/D60)*100),0)</f>
        <v>227</v>
      </c>
      <c r="G60" t="s">
        <v>20</v>
      </c>
      <c r="H60" s="8">
        <f>IF(I60&gt;0,E60/I60,0)</f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2">
        <f>(((L60/60)/60)/24)+DATE(1970,1,1)</f>
        <v>42268.208333333328</v>
      </c>
      <c r="O60" s="12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>ROUND(((E61/D61)*100),0)</f>
        <v>275</v>
      </c>
      <c r="G61" t="s">
        <v>20</v>
      </c>
      <c r="H61" s="8">
        <f>IF(I61&gt;0,E61/I61,0)</f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2">
        <f>(((L61/60)/60)/24)+DATE(1970,1,1)</f>
        <v>42898.208333333328</v>
      </c>
      <c r="O61" s="12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>ROUND(((E62/D62)*100),0)</f>
        <v>144</v>
      </c>
      <c r="G62" t="s">
        <v>20</v>
      </c>
      <c r="H62" s="8">
        <f>IF(I62&gt;0,E62/I62,0)</f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2">
        <f>(((L62/60)/60)/24)+DATE(1970,1,1)</f>
        <v>41107.208333333336</v>
      </c>
      <c r="O62" s="12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>ROUND(((E63/D63)*100),0)</f>
        <v>93</v>
      </c>
      <c r="G63" t="s">
        <v>14</v>
      </c>
      <c r="H63" s="8">
        <f>IF(I63&gt;0,E63/I63,0)</f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2">
        <f>(((L63/60)/60)/24)+DATE(1970,1,1)</f>
        <v>40595.25</v>
      </c>
      <c r="O63" s="12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>ROUND(((E64/D64)*100),0)</f>
        <v>723</v>
      </c>
      <c r="G64" t="s">
        <v>20</v>
      </c>
      <c r="H64" s="8">
        <f>IF(I64&gt;0,E64/I64,0)</f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2">
        <f>(((L64/60)/60)/24)+DATE(1970,1,1)</f>
        <v>42160.208333333328</v>
      </c>
      <c r="O64" s="12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>ROUND(((E65/D65)*100),0)</f>
        <v>12</v>
      </c>
      <c r="G65" t="s">
        <v>14</v>
      </c>
      <c r="H65" s="8">
        <f>IF(I65&gt;0,E65/I65,0)</f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2">
        <f>(((L65/60)/60)/24)+DATE(1970,1,1)</f>
        <v>42853.208333333328</v>
      </c>
      <c r="O65" s="12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>ROUND(((E66/D66)*100),0)</f>
        <v>98</v>
      </c>
      <c r="G66" t="s">
        <v>14</v>
      </c>
      <c r="H66" s="8">
        <f>IF(I66&gt;0,E66/I66,0)</f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2">
        <f>(((L66/60)/60)/24)+DATE(1970,1,1)</f>
        <v>43283.208333333328</v>
      </c>
      <c r="O66" s="12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>ROUND(((E67/D67)*100),0)</f>
        <v>236</v>
      </c>
      <c r="G67" t="s">
        <v>20</v>
      </c>
      <c r="H67" s="8">
        <f>IF(I67&gt;0,E67/I67,0)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2">
        <f>(((L67/60)/60)/24)+DATE(1970,1,1)</f>
        <v>40570.25</v>
      </c>
      <c r="O67" s="12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>ROUND(((E68/D68)*100),0)</f>
        <v>45</v>
      </c>
      <c r="G68" t="s">
        <v>14</v>
      </c>
      <c r="H68" s="8">
        <f>IF(I68&gt;0,E68/I68,0)</f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2">
        <f>(((L68/60)/60)/24)+DATE(1970,1,1)</f>
        <v>42102.208333333328</v>
      </c>
      <c r="O68" s="12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>ROUND(((E69/D69)*100),0)</f>
        <v>162</v>
      </c>
      <c r="G69" t="s">
        <v>20</v>
      </c>
      <c r="H69" s="8">
        <f>IF(I69&gt;0,E69/I69,0)</f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2">
        <f>(((L69/60)/60)/24)+DATE(1970,1,1)</f>
        <v>40203.25</v>
      </c>
      <c r="O69" s="12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>ROUND(((E70/D70)*100),0)</f>
        <v>255</v>
      </c>
      <c r="G70" t="s">
        <v>20</v>
      </c>
      <c r="H70" s="8">
        <f>IF(I70&gt;0,E70/I70,0)</f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2">
        <f>(((L70/60)/60)/24)+DATE(1970,1,1)</f>
        <v>42943.208333333328</v>
      </c>
      <c r="O70" s="12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>ROUND(((E71/D71)*100),0)</f>
        <v>24</v>
      </c>
      <c r="G71" t="s">
        <v>74</v>
      </c>
      <c r="H71" s="8">
        <f>IF(I71&gt;0,E71/I71,0)</f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2">
        <f>(((L71/60)/60)/24)+DATE(1970,1,1)</f>
        <v>40531.25</v>
      </c>
      <c r="O71" s="12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>ROUND(((E72/D72)*100),0)</f>
        <v>124</v>
      </c>
      <c r="G72" t="s">
        <v>20</v>
      </c>
      <c r="H72" s="8">
        <f>IF(I72&gt;0,E72/I72,0)</f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2">
        <f>(((L72/60)/60)/24)+DATE(1970,1,1)</f>
        <v>40484.208333333336</v>
      </c>
      <c r="O72" s="12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>ROUND(((E73/D73)*100),0)</f>
        <v>108</v>
      </c>
      <c r="G73" t="s">
        <v>20</v>
      </c>
      <c r="H73" s="8">
        <f>IF(I73&gt;0,E73/I73,0)</f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2">
        <f>(((L73/60)/60)/24)+DATE(1970,1,1)</f>
        <v>43799.25</v>
      </c>
      <c r="O73" s="12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>ROUND(((E74/D74)*100),0)</f>
        <v>670</v>
      </c>
      <c r="G74" t="s">
        <v>20</v>
      </c>
      <c r="H74" s="8">
        <f>IF(I74&gt;0,E74/I74,0)</f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2">
        <f>(((L74/60)/60)/24)+DATE(1970,1,1)</f>
        <v>42186.208333333328</v>
      </c>
      <c r="O74" s="12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>ROUND(((E75/D75)*100),0)</f>
        <v>661</v>
      </c>
      <c r="G75" t="s">
        <v>20</v>
      </c>
      <c r="H75" s="8">
        <f>IF(I75&gt;0,E75/I75,0)</f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2">
        <f>(((L75/60)/60)/24)+DATE(1970,1,1)</f>
        <v>42701.25</v>
      </c>
      <c r="O75" s="12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>ROUND(((E76/D76)*100),0)</f>
        <v>122</v>
      </c>
      <c r="G76" t="s">
        <v>20</v>
      </c>
      <c r="H76" s="8">
        <f>IF(I76&gt;0,E76/I76,0)</f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2">
        <f>(((L76/60)/60)/24)+DATE(1970,1,1)</f>
        <v>42456.208333333328</v>
      </c>
      <c r="O76" s="12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>ROUND(((E77/D77)*100),0)</f>
        <v>151</v>
      </c>
      <c r="G77" t="s">
        <v>20</v>
      </c>
      <c r="H77" s="8">
        <f>IF(I77&gt;0,E77/I77,0)</f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2">
        <f>(((L77/60)/60)/24)+DATE(1970,1,1)</f>
        <v>43296.208333333328</v>
      </c>
      <c r="O77" s="12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>ROUND(((E78/D78)*100),0)</f>
        <v>78</v>
      </c>
      <c r="G78" t="s">
        <v>14</v>
      </c>
      <c r="H78" s="8">
        <f>IF(I78&gt;0,E78/I78,0)</f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2">
        <f>(((L78/60)/60)/24)+DATE(1970,1,1)</f>
        <v>42027.25</v>
      </c>
      <c r="O78" s="12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>ROUND(((E79/D79)*100),0)</f>
        <v>47</v>
      </c>
      <c r="G79" t="s">
        <v>14</v>
      </c>
      <c r="H79" s="8">
        <f>IF(I79&gt;0,E79/I79,0)</f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2">
        <f>(((L79/60)/60)/24)+DATE(1970,1,1)</f>
        <v>40448.208333333336</v>
      </c>
      <c r="O79" s="12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>ROUND(((E80/D80)*100),0)</f>
        <v>301</v>
      </c>
      <c r="G80" t="s">
        <v>20</v>
      </c>
      <c r="H80" s="8">
        <f>IF(I80&gt;0,E80/I80,0)</f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2">
        <f>(((L80/60)/60)/24)+DATE(1970,1,1)</f>
        <v>43206.208333333328</v>
      </c>
      <c r="O80" s="12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>ROUND(((E81/D81)*100),0)</f>
        <v>70</v>
      </c>
      <c r="G81" t="s">
        <v>14</v>
      </c>
      <c r="H81" s="8">
        <f>IF(I81&gt;0,E81/I81,0)</f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2">
        <f>(((L81/60)/60)/24)+DATE(1970,1,1)</f>
        <v>43267.208333333328</v>
      </c>
      <c r="O81" s="12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>ROUND(((E82/D82)*100),0)</f>
        <v>637</v>
      </c>
      <c r="G82" t="s">
        <v>20</v>
      </c>
      <c r="H82" s="8">
        <f>IF(I82&gt;0,E82/I82,0)</f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2">
        <f>(((L82/60)/60)/24)+DATE(1970,1,1)</f>
        <v>42976.208333333328</v>
      </c>
      <c r="O82" s="12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>ROUND(((E83/D83)*100),0)</f>
        <v>225</v>
      </c>
      <c r="G83" t="s">
        <v>20</v>
      </c>
      <c r="H83" s="8">
        <f>IF(I83&gt;0,E83/I83,0)</f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2">
        <f>(((L83/60)/60)/24)+DATE(1970,1,1)</f>
        <v>43062.25</v>
      </c>
      <c r="O83" s="12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>ROUND(((E84/D84)*100),0)</f>
        <v>1497</v>
      </c>
      <c r="G84" t="s">
        <v>20</v>
      </c>
      <c r="H84" s="8">
        <f>IF(I84&gt;0,E84/I84,0)</f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2">
        <f>(((L84/60)/60)/24)+DATE(1970,1,1)</f>
        <v>43482.25</v>
      </c>
      <c r="O84" s="12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>ROUND(((E85/D85)*100),0)</f>
        <v>38</v>
      </c>
      <c r="G85" t="s">
        <v>14</v>
      </c>
      <c r="H85" s="8">
        <f>IF(I85&gt;0,E85/I85,0)</f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2">
        <f>(((L85/60)/60)/24)+DATE(1970,1,1)</f>
        <v>42579.208333333328</v>
      </c>
      <c r="O85" s="12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>ROUND(((E86/D86)*100),0)</f>
        <v>132</v>
      </c>
      <c r="G86" t="s">
        <v>20</v>
      </c>
      <c r="H86" s="8">
        <f>IF(I86&gt;0,E86/I86,0)</f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2">
        <f>(((L86/60)/60)/24)+DATE(1970,1,1)</f>
        <v>41118.208333333336</v>
      </c>
      <c r="O86" s="12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>ROUND(((E87/D87)*100),0)</f>
        <v>131</v>
      </c>
      <c r="G87" t="s">
        <v>20</v>
      </c>
      <c r="H87" s="8">
        <f>IF(I87&gt;0,E87/I87,0)</f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2">
        <f>(((L87/60)/60)/24)+DATE(1970,1,1)</f>
        <v>40797.208333333336</v>
      </c>
      <c r="O87" s="12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>ROUND(((E88/D88)*100),0)</f>
        <v>168</v>
      </c>
      <c r="G88" t="s">
        <v>20</v>
      </c>
      <c r="H88" s="8">
        <f>IF(I88&gt;0,E88/I88,0)</f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2">
        <f>(((L88/60)/60)/24)+DATE(1970,1,1)</f>
        <v>42128.208333333328</v>
      </c>
      <c r="O88" s="12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>ROUND(((E89/D89)*100),0)</f>
        <v>62</v>
      </c>
      <c r="G89" t="s">
        <v>14</v>
      </c>
      <c r="H89" s="8">
        <f>IF(I89&gt;0,E89/I89,0)</f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2">
        <f>(((L89/60)/60)/24)+DATE(1970,1,1)</f>
        <v>40610.25</v>
      </c>
      <c r="O89" s="12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>ROUND(((E90/D90)*100),0)</f>
        <v>261</v>
      </c>
      <c r="G90" t="s">
        <v>20</v>
      </c>
      <c r="H90" s="8">
        <f>IF(I90&gt;0,E90/I90,0)</f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2">
        <f>(((L90/60)/60)/24)+DATE(1970,1,1)</f>
        <v>42110.208333333328</v>
      </c>
      <c r="O90" s="12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>ROUND(((E91/D91)*100),0)</f>
        <v>253</v>
      </c>
      <c r="G91" t="s">
        <v>20</v>
      </c>
      <c r="H91" s="8">
        <f>IF(I91&gt;0,E91/I91,0)</f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2">
        <f>(((L91/60)/60)/24)+DATE(1970,1,1)</f>
        <v>40283.208333333336</v>
      </c>
      <c r="O91" s="12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>ROUND(((E92/D92)*100),0)</f>
        <v>79</v>
      </c>
      <c r="G92" t="s">
        <v>14</v>
      </c>
      <c r="H92" s="8">
        <f>IF(I92&gt;0,E92/I92,0)</f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2">
        <f>(((L92/60)/60)/24)+DATE(1970,1,1)</f>
        <v>42425.25</v>
      </c>
      <c r="O92" s="12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>ROUND(((E93/D93)*100),0)</f>
        <v>48</v>
      </c>
      <c r="G93" t="s">
        <v>14</v>
      </c>
      <c r="H93" s="8">
        <f>IF(I93&gt;0,E93/I93,0)</f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2">
        <f>(((L93/60)/60)/24)+DATE(1970,1,1)</f>
        <v>42588.208333333328</v>
      </c>
      <c r="O93" s="12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>ROUND(((E94/D94)*100),0)</f>
        <v>259</v>
      </c>
      <c r="G94" t="s">
        <v>20</v>
      </c>
      <c r="H94" s="8">
        <f>IF(I94&gt;0,E94/I94,0)</f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2">
        <f>(((L94/60)/60)/24)+DATE(1970,1,1)</f>
        <v>40352.208333333336</v>
      </c>
      <c r="O94" s="12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>ROUND(((E95/D95)*100),0)</f>
        <v>61</v>
      </c>
      <c r="G95" t="s">
        <v>74</v>
      </c>
      <c r="H95" s="8">
        <f>IF(I95&gt;0,E95/I95,0)</f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2">
        <f>(((L95/60)/60)/24)+DATE(1970,1,1)</f>
        <v>41202.208333333336</v>
      </c>
      <c r="O95" s="12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>ROUND(((E96/D96)*100),0)</f>
        <v>304</v>
      </c>
      <c r="G96" t="s">
        <v>20</v>
      </c>
      <c r="H96" s="8">
        <f>IF(I96&gt;0,E96/I96,0)</f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2">
        <f>(((L96/60)/60)/24)+DATE(1970,1,1)</f>
        <v>43562.208333333328</v>
      </c>
      <c r="O96" s="12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>ROUND(((E97/D97)*100),0)</f>
        <v>113</v>
      </c>
      <c r="G97" t="s">
        <v>20</v>
      </c>
      <c r="H97" s="8">
        <f>IF(I97&gt;0,E97/I97,0)</f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2">
        <f>(((L97/60)/60)/24)+DATE(1970,1,1)</f>
        <v>43752.208333333328</v>
      </c>
      <c r="O97" s="12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>ROUND(((E98/D98)*100),0)</f>
        <v>217</v>
      </c>
      <c r="G98" t="s">
        <v>20</v>
      </c>
      <c r="H98" s="8">
        <f>IF(I98&gt;0,E98/I98,0)</f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2">
        <f>(((L98/60)/60)/24)+DATE(1970,1,1)</f>
        <v>40612.25</v>
      </c>
      <c r="O98" s="12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>ROUND(((E99/D99)*100),0)</f>
        <v>927</v>
      </c>
      <c r="G99" t="s">
        <v>20</v>
      </c>
      <c r="H99" s="8">
        <f>IF(I99&gt;0,E99/I99,0)</f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2">
        <f>(((L99/60)/60)/24)+DATE(1970,1,1)</f>
        <v>42180.208333333328</v>
      </c>
      <c r="O99" s="12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>ROUND(((E100/D100)*100),0)</f>
        <v>34</v>
      </c>
      <c r="G100" t="s">
        <v>14</v>
      </c>
      <c r="H100" s="8">
        <f>IF(I100&gt;0,E100/I100,0)</f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2">
        <f>(((L100/60)/60)/24)+DATE(1970,1,1)</f>
        <v>42212.208333333328</v>
      </c>
      <c r="O100" s="12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>ROUND(((E101/D101)*100),0)</f>
        <v>197</v>
      </c>
      <c r="G101" t="s">
        <v>20</v>
      </c>
      <c r="H101" s="8">
        <f>IF(I101&gt;0,E101/I101,0)</f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2">
        <f>(((L101/60)/60)/24)+DATE(1970,1,1)</f>
        <v>41968.25</v>
      </c>
      <c r="O101" s="12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>ROUND(((E102/D102)*100),0)</f>
        <v>1</v>
      </c>
      <c r="G102" t="s">
        <v>14</v>
      </c>
      <c r="H102" s="8">
        <f>IF(I102&gt;0,E102/I102,0)</f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>(((L102/60)/60)/24)+DATE(1970,1,1)</f>
        <v>40835.208333333336</v>
      </c>
      <c r="O102" s="12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>ROUND(((E103/D103)*100),0)</f>
        <v>1021</v>
      </c>
      <c r="G103" t="s">
        <v>20</v>
      </c>
      <c r="H103" s="8">
        <f>IF(I103&gt;0,E103/I103,0)</f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2">
        <f>(((L103/60)/60)/24)+DATE(1970,1,1)</f>
        <v>42056.25</v>
      </c>
      <c r="O103" s="12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>ROUND(((E104/D104)*100),0)</f>
        <v>282</v>
      </c>
      <c r="G104" t="s">
        <v>20</v>
      </c>
      <c r="H104" s="8">
        <f>IF(I104&gt;0,E104/I104,0)</f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2">
        <f>(((L104/60)/60)/24)+DATE(1970,1,1)</f>
        <v>43234.208333333328</v>
      </c>
      <c r="O104" s="12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>ROUND(((E105/D105)*100),0)</f>
        <v>25</v>
      </c>
      <c r="G105" t="s">
        <v>14</v>
      </c>
      <c r="H105" s="8">
        <f>IF(I105&gt;0,E105/I105,0)</f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2">
        <f>(((L105/60)/60)/24)+DATE(1970,1,1)</f>
        <v>40475.208333333336</v>
      </c>
      <c r="O105" s="12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>ROUND(((E106/D106)*100),0)</f>
        <v>143</v>
      </c>
      <c r="G106" t="s">
        <v>20</v>
      </c>
      <c r="H106" s="8">
        <f>IF(I106&gt;0,E106/I106,0)</f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2">
        <f>(((L106/60)/60)/24)+DATE(1970,1,1)</f>
        <v>42878.208333333328</v>
      </c>
      <c r="O106" s="12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>ROUND(((E107/D107)*100),0)</f>
        <v>145</v>
      </c>
      <c r="G107" t="s">
        <v>20</v>
      </c>
      <c r="H107" s="8">
        <f>IF(I107&gt;0,E107/I107,0)</f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2">
        <f>(((L107/60)/60)/24)+DATE(1970,1,1)</f>
        <v>41366.208333333336</v>
      </c>
      <c r="O107" s="12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>ROUND(((E108/D108)*100),0)</f>
        <v>359</v>
      </c>
      <c r="G108" t="s">
        <v>20</v>
      </c>
      <c r="H108" s="8">
        <f>IF(I108&gt;0,E108/I108,0)</f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2">
        <f>(((L108/60)/60)/24)+DATE(1970,1,1)</f>
        <v>43716.208333333328</v>
      </c>
      <c r="O108" s="12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>ROUND(((E109/D109)*100),0)</f>
        <v>186</v>
      </c>
      <c r="G109" t="s">
        <v>20</v>
      </c>
      <c r="H109" s="8">
        <f>IF(I109&gt;0,E109/I109,0)</f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2">
        <f>(((L109/60)/60)/24)+DATE(1970,1,1)</f>
        <v>43213.208333333328</v>
      </c>
      <c r="O109" s="12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>ROUND(((E110/D110)*100),0)</f>
        <v>595</v>
      </c>
      <c r="G110" t="s">
        <v>20</v>
      </c>
      <c r="H110" s="8">
        <f>IF(I110&gt;0,E110/I110,0)</f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2">
        <f>(((L110/60)/60)/24)+DATE(1970,1,1)</f>
        <v>41005.208333333336</v>
      </c>
      <c r="O110" s="12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>ROUND(((E111/D111)*100),0)</f>
        <v>59</v>
      </c>
      <c r="G111" t="s">
        <v>14</v>
      </c>
      <c r="H111" s="8">
        <f>IF(I111&gt;0,E111/I111,0)</f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2">
        <f>(((L111/60)/60)/24)+DATE(1970,1,1)</f>
        <v>41651.25</v>
      </c>
      <c r="O111" s="12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>ROUND(((E112/D112)*100),0)</f>
        <v>15</v>
      </c>
      <c r="G112" t="s">
        <v>14</v>
      </c>
      <c r="H112" s="8">
        <f>IF(I112&gt;0,E112/I112,0)</f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2">
        <f>(((L112/60)/60)/24)+DATE(1970,1,1)</f>
        <v>43354.208333333328</v>
      </c>
      <c r="O112" s="12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>ROUND(((E113/D113)*100),0)</f>
        <v>120</v>
      </c>
      <c r="G113" t="s">
        <v>20</v>
      </c>
      <c r="H113" s="8">
        <f>IF(I113&gt;0,E113/I113,0)</f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2">
        <f>(((L113/60)/60)/24)+DATE(1970,1,1)</f>
        <v>41174.208333333336</v>
      </c>
      <c r="O113" s="12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>ROUND(((E114/D114)*100),0)</f>
        <v>269</v>
      </c>
      <c r="G114" t="s">
        <v>20</v>
      </c>
      <c r="H114" s="8">
        <f>IF(I114&gt;0,E114/I114,0)</f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2">
        <f>(((L114/60)/60)/24)+DATE(1970,1,1)</f>
        <v>41875.208333333336</v>
      </c>
      <c r="O114" s="12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>ROUND(((E115/D115)*100),0)</f>
        <v>377</v>
      </c>
      <c r="G115" t="s">
        <v>20</v>
      </c>
      <c r="H115" s="8">
        <f>IF(I115&gt;0,E115/I115,0)</f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2">
        <f>(((L115/60)/60)/24)+DATE(1970,1,1)</f>
        <v>42990.208333333328</v>
      </c>
      <c r="O115" s="12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>ROUND(((E116/D116)*100),0)</f>
        <v>727</v>
      </c>
      <c r="G116" t="s">
        <v>20</v>
      </c>
      <c r="H116" s="8">
        <f>IF(I116&gt;0,E116/I116,0)</f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2">
        <f>(((L116/60)/60)/24)+DATE(1970,1,1)</f>
        <v>43564.208333333328</v>
      </c>
      <c r="O116" s="12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>ROUND(((E117/D117)*100),0)</f>
        <v>87</v>
      </c>
      <c r="G117" t="s">
        <v>14</v>
      </c>
      <c r="H117" s="8">
        <f>IF(I117&gt;0,E117/I117,0)</f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2">
        <f>(((L117/60)/60)/24)+DATE(1970,1,1)</f>
        <v>43056.25</v>
      </c>
      <c r="O117" s="12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>ROUND(((E118/D118)*100),0)</f>
        <v>88</v>
      </c>
      <c r="G118" t="s">
        <v>14</v>
      </c>
      <c r="H118" s="8">
        <f>IF(I118&gt;0,E118/I118,0)</f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2">
        <f>(((L118/60)/60)/24)+DATE(1970,1,1)</f>
        <v>42265.208333333328</v>
      </c>
      <c r="O118" s="12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>ROUND(((E119/D119)*100),0)</f>
        <v>174</v>
      </c>
      <c r="G119" t="s">
        <v>20</v>
      </c>
      <c r="H119" s="8">
        <f>IF(I119&gt;0,E119/I119,0)</f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2">
        <f>(((L119/60)/60)/24)+DATE(1970,1,1)</f>
        <v>40808.208333333336</v>
      </c>
      <c r="O119" s="12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>ROUND(((E120/D120)*100),0)</f>
        <v>118</v>
      </c>
      <c r="G120" t="s">
        <v>20</v>
      </c>
      <c r="H120" s="8">
        <f>IF(I120&gt;0,E120/I120,0)</f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2">
        <f>(((L120/60)/60)/24)+DATE(1970,1,1)</f>
        <v>41665.25</v>
      </c>
      <c r="O120" s="12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>ROUND(((E121/D121)*100),0)</f>
        <v>215</v>
      </c>
      <c r="G121" t="s">
        <v>20</v>
      </c>
      <c r="H121" s="8">
        <f>IF(I121&gt;0,E121/I121,0)</f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2">
        <f>(((L121/60)/60)/24)+DATE(1970,1,1)</f>
        <v>41806.208333333336</v>
      </c>
      <c r="O121" s="12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>ROUND(((E122/D122)*100),0)</f>
        <v>149</v>
      </c>
      <c r="G122" t="s">
        <v>20</v>
      </c>
      <c r="H122" s="8">
        <f>IF(I122&gt;0,E122/I122,0)</f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2">
        <f>(((L122/60)/60)/24)+DATE(1970,1,1)</f>
        <v>42111.208333333328</v>
      </c>
      <c r="O122" s="12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>ROUND(((E123/D123)*100),0)</f>
        <v>219</v>
      </c>
      <c r="G123" t="s">
        <v>20</v>
      </c>
      <c r="H123" s="8">
        <f>IF(I123&gt;0,E123/I123,0)</f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2">
        <f>(((L123/60)/60)/24)+DATE(1970,1,1)</f>
        <v>41917.208333333336</v>
      </c>
      <c r="O123" s="12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>ROUND(((E124/D124)*100),0)</f>
        <v>64</v>
      </c>
      <c r="G124" t="s">
        <v>14</v>
      </c>
      <c r="H124" s="8">
        <f>IF(I124&gt;0,E124/I124,0)</f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2">
        <f>(((L124/60)/60)/24)+DATE(1970,1,1)</f>
        <v>41970.25</v>
      </c>
      <c r="O124" s="12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>ROUND(((E125/D125)*100),0)</f>
        <v>19</v>
      </c>
      <c r="G125" t="s">
        <v>14</v>
      </c>
      <c r="H125" s="8">
        <f>IF(I125&gt;0,E125/I125,0)</f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2">
        <f>(((L125/60)/60)/24)+DATE(1970,1,1)</f>
        <v>42332.25</v>
      </c>
      <c r="O125" s="12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>ROUND(((E126/D126)*100),0)</f>
        <v>368</v>
      </c>
      <c r="G126" t="s">
        <v>20</v>
      </c>
      <c r="H126" s="8">
        <f>IF(I126&gt;0,E126/I126,0)</f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2">
        <f>(((L126/60)/60)/24)+DATE(1970,1,1)</f>
        <v>43598.208333333328</v>
      </c>
      <c r="O126" s="12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>ROUND(((E127/D127)*100),0)</f>
        <v>160</v>
      </c>
      <c r="G127" t="s">
        <v>20</v>
      </c>
      <c r="H127" s="8">
        <f>IF(I127&gt;0,E127/I127,0)</f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2">
        <f>(((L127/60)/60)/24)+DATE(1970,1,1)</f>
        <v>43362.208333333328</v>
      </c>
      <c r="O127" s="12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>ROUND(((E128/D128)*100),0)</f>
        <v>39</v>
      </c>
      <c r="G128" t="s">
        <v>14</v>
      </c>
      <c r="H128" s="8">
        <f>IF(I128&gt;0,E128/I128,0)</f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2">
        <f>(((L128/60)/60)/24)+DATE(1970,1,1)</f>
        <v>42596.208333333328</v>
      </c>
      <c r="O128" s="12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>ROUND(((E129/D129)*100),0)</f>
        <v>51</v>
      </c>
      <c r="G129" t="s">
        <v>14</v>
      </c>
      <c r="H129" s="8">
        <f>IF(I129&gt;0,E129/I129,0)</f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2">
        <f>(((L129/60)/60)/24)+DATE(1970,1,1)</f>
        <v>40310.208333333336</v>
      </c>
      <c r="O129" s="12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>ROUND(((E130/D130)*100),0)</f>
        <v>60</v>
      </c>
      <c r="G130" t="s">
        <v>74</v>
      </c>
      <c r="H130" s="8">
        <f>IF(I130&gt;0,E130/I130,0)</f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2">
        <f>(((L130/60)/60)/24)+DATE(1970,1,1)</f>
        <v>40417.208333333336</v>
      </c>
      <c r="O130" s="12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>ROUND(((E131/D131)*100),0)</f>
        <v>3</v>
      </c>
      <c r="G131" t="s">
        <v>74</v>
      </c>
      <c r="H131" s="8">
        <f>IF(I131&gt;0,E131/I131,0)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2">
        <f>(((L131/60)/60)/24)+DATE(1970,1,1)</f>
        <v>42038.25</v>
      </c>
      <c r="O131" s="12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>ROUND(((E132/D132)*100),0)</f>
        <v>155</v>
      </c>
      <c r="G132" t="s">
        <v>20</v>
      </c>
      <c r="H132" s="8">
        <f>IF(I132&gt;0,E132/I132,0)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2">
        <f>(((L132/60)/60)/24)+DATE(1970,1,1)</f>
        <v>40842.208333333336</v>
      </c>
      <c r="O132" s="12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>ROUND(((E133/D133)*100),0)</f>
        <v>101</v>
      </c>
      <c r="G133" t="s">
        <v>20</v>
      </c>
      <c r="H133" s="8">
        <f>IF(I133&gt;0,E133/I133,0)</f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2">
        <f>(((L133/60)/60)/24)+DATE(1970,1,1)</f>
        <v>41607.25</v>
      </c>
      <c r="O133" s="12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>ROUND(((E134/D134)*100),0)</f>
        <v>116</v>
      </c>
      <c r="G134" t="s">
        <v>20</v>
      </c>
      <c r="H134" s="8">
        <f>IF(I134&gt;0,E134/I134,0)</f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2">
        <f>(((L134/60)/60)/24)+DATE(1970,1,1)</f>
        <v>43112.25</v>
      </c>
      <c r="O134" s="12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>ROUND(((E135/D135)*100),0)</f>
        <v>311</v>
      </c>
      <c r="G135" t="s">
        <v>20</v>
      </c>
      <c r="H135" s="8">
        <f>IF(I135&gt;0,E135/I135,0)</f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2">
        <f>(((L135/60)/60)/24)+DATE(1970,1,1)</f>
        <v>40767.208333333336</v>
      </c>
      <c r="O135" s="12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>ROUND(((E136/D136)*100),0)</f>
        <v>90</v>
      </c>
      <c r="G136" t="s">
        <v>14</v>
      </c>
      <c r="H136" s="8">
        <f>IF(I136&gt;0,E136/I136,0)</f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2">
        <f>(((L136/60)/60)/24)+DATE(1970,1,1)</f>
        <v>40713.208333333336</v>
      </c>
      <c r="O136" s="12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>ROUND(((E137/D137)*100),0)</f>
        <v>71</v>
      </c>
      <c r="G137" t="s">
        <v>14</v>
      </c>
      <c r="H137" s="8">
        <f>IF(I137&gt;0,E137/I137,0)</f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2">
        <f>(((L137/60)/60)/24)+DATE(1970,1,1)</f>
        <v>41340.25</v>
      </c>
      <c r="O137" s="12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>ROUND(((E138/D138)*100),0)</f>
        <v>3</v>
      </c>
      <c r="G138" t="s">
        <v>74</v>
      </c>
      <c r="H138" s="8">
        <f>IF(I138&gt;0,E138/I138,0)</f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2">
        <f>(((L138/60)/60)/24)+DATE(1970,1,1)</f>
        <v>41797.208333333336</v>
      </c>
      <c r="O138" s="12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>ROUND(((E139/D139)*100),0)</f>
        <v>262</v>
      </c>
      <c r="G139" t="s">
        <v>20</v>
      </c>
      <c r="H139" s="8">
        <f>IF(I139&gt;0,E139/I139,0)</f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2">
        <f>(((L139/60)/60)/24)+DATE(1970,1,1)</f>
        <v>40457.208333333336</v>
      </c>
      <c r="O139" s="12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>ROUND(((E140/D140)*100),0)</f>
        <v>96</v>
      </c>
      <c r="G140" t="s">
        <v>14</v>
      </c>
      <c r="H140" s="8">
        <f>IF(I140&gt;0,E140/I140,0)</f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2">
        <f>(((L140/60)/60)/24)+DATE(1970,1,1)</f>
        <v>41180.208333333336</v>
      </c>
      <c r="O140" s="12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>ROUND(((E141/D141)*100),0)</f>
        <v>21</v>
      </c>
      <c r="G141" t="s">
        <v>14</v>
      </c>
      <c r="H141" s="8">
        <f>IF(I141&gt;0,E141/I141,0)</f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2">
        <f>(((L141/60)/60)/24)+DATE(1970,1,1)</f>
        <v>42115.208333333328</v>
      </c>
      <c r="O141" s="12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>ROUND(((E142/D142)*100),0)</f>
        <v>223</v>
      </c>
      <c r="G142" t="s">
        <v>20</v>
      </c>
      <c r="H142" s="8">
        <f>IF(I142&gt;0,E142/I142,0)</f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2">
        <f>(((L142/60)/60)/24)+DATE(1970,1,1)</f>
        <v>43156.25</v>
      </c>
      <c r="O142" s="12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>ROUND(((E143/D143)*100),0)</f>
        <v>102</v>
      </c>
      <c r="G143" t="s">
        <v>20</v>
      </c>
      <c r="H143" s="8">
        <f>IF(I143&gt;0,E143/I143,0)</f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2">
        <f>(((L143/60)/60)/24)+DATE(1970,1,1)</f>
        <v>42167.208333333328</v>
      </c>
      <c r="O143" s="12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>ROUND(((E144/D144)*100),0)</f>
        <v>230</v>
      </c>
      <c r="G144" t="s">
        <v>20</v>
      </c>
      <c r="H144" s="8">
        <f>IF(I144&gt;0,E144/I144,0)</f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2">
        <f>(((L144/60)/60)/24)+DATE(1970,1,1)</f>
        <v>41005.208333333336</v>
      </c>
      <c r="O144" s="12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>ROUND(((E145/D145)*100),0)</f>
        <v>136</v>
      </c>
      <c r="G145" t="s">
        <v>20</v>
      </c>
      <c r="H145" s="8">
        <f>IF(I145&gt;0,E145/I145,0)</f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2">
        <f>(((L145/60)/60)/24)+DATE(1970,1,1)</f>
        <v>40357.208333333336</v>
      </c>
      <c r="O145" s="12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>ROUND(((E146/D146)*100),0)</f>
        <v>129</v>
      </c>
      <c r="G146" t="s">
        <v>20</v>
      </c>
      <c r="H146" s="8">
        <f>IF(I146&gt;0,E146/I146,0)</f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2">
        <f>(((L146/60)/60)/24)+DATE(1970,1,1)</f>
        <v>43633.208333333328</v>
      </c>
      <c r="O146" s="12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>ROUND(((E147/D147)*100),0)</f>
        <v>237</v>
      </c>
      <c r="G147" t="s">
        <v>20</v>
      </c>
      <c r="H147" s="8">
        <f>IF(I147&gt;0,E147/I147,0)</f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2">
        <f>(((L147/60)/60)/24)+DATE(1970,1,1)</f>
        <v>41889.208333333336</v>
      </c>
      <c r="O147" s="12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>ROUND(((E148/D148)*100),0)</f>
        <v>17</v>
      </c>
      <c r="G148" t="s">
        <v>74</v>
      </c>
      <c r="H148" s="8">
        <f>IF(I148&gt;0,E148/I148,0)</f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2">
        <f>(((L148/60)/60)/24)+DATE(1970,1,1)</f>
        <v>40855.25</v>
      </c>
      <c r="O148" s="12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>ROUND(((E149/D149)*100),0)</f>
        <v>112</v>
      </c>
      <c r="G149" t="s">
        <v>20</v>
      </c>
      <c r="H149" s="8">
        <f>IF(I149&gt;0,E149/I149,0)</f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2">
        <f>(((L149/60)/60)/24)+DATE(1970,1,1)</f>
        <v>42534.208333333328</v>
      </c>
      <c r="O149" s="12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>ROUND(((E150/D150)*100),0)</f>
        <v>121</v>
      </c>
      <c r="G150" t="s">
        <v>20</v>
      </c>
      <c r="H150" s="8">
        <f>IF(I150&gt;0,E150/I150,0)</f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2">
        <f>(((L150/60)/60)/24)+DATE(1970,1,1)</f>
        <v>42941.208333333328</v>
      </c>
      <c r="O150" s="12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>ROUND(((E151/D151)*100),0)</f>
        <v>220</v>
      </c>
      <c r="G151" t="s">
        <v>20</v>
      </c>
      <c r="H151" s="8">
        <f>IF(I151&gt;0,E151/I151,0)</f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2">
        <f>(((L151/60)/60)/24)+DATE(1970,1,1)</f>
        <v>41275.25</v>
      </c>
      <c r="O151" s="12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>ROUND(((E152/D152)*100),0)</f>
        <v>1</v>
      </c>
      <c r="G152" t="s">
        <v>14</v>
      </c>
      <c r="H152" s="8">
        <f>IF(I152&gt;0,E152/I152,0)</f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>(((L152/60)/60)/24)+DATE(1970,1,1)</f>
        <v>43450.25</v>
      </c>
      <c r="O152" s="12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>ROUND(((E153/D153)*100),0)</f>
        <v>64</v>
      </c>
      <c r="G153" t="s">
        <v>14</v>
      </c>
      <c r="H153" s="8">
        <f>IF(I153&gt;0,E153/I153,0)</f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2">
        <f>(((L153/60)/60)/24)+DATE(1970,1,1)</f>
        <v>41799.208333333336</v>
      </c>
      <c r="O153" s="12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>ROUND(((E154/D154)*100),0)</f>
        <v>423</v>
      </c>
      <c r="G154" t="s">
        <v>20</v>
      </c>
      <c r="H154" s="8">
        <f>IF(I154&gt;0,E154/I154,0)</f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2">
        <f>(((L154/60)/60)/24)+DATE(1970,1,1)</f>
        <v>42783.25</v>
      </c>
      <c r="O154" s="12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>ROUND(((E155/D155)*100),0)</f>
        <v>93</v>
      </c>
      <c r="G155" t="s">
        <v>14</v>
      </c>
      <c r="H155" s="8">
        <f>IF(I155&gt;0,E155/I155,0)</f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2">
        <f>(((L155/60)/60)/24)+DATE(1970,1,1)</f>
        <v>41201.208333333336</v>
      </c>
      <c r="O155" s="12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>ROUND(((E156/D156)*100),0)</f>
        <v>59</v>
      </c>
      <c r="G156" t="s">
        <v>14</v>
      </c>
      <c r="H156" s="8">
        <f>IF(I156&gt;0,E156/I156,0)</f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2">
        <f>(((L156/60)/60)/24)+DATE(1970,1,1)</f>
        <v>42502.208333333328</v>
      </c>
      <c r="O156" s="12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>ROUND(((E157/D157)*100),0)</f>
        <v>65</v>
      </c>
      <c r="G157" t="s">
        <v>14</v>
      </c>
      <c r="H157" s="8">
        <f>IF(I157&gt;0,E157/I157,0)</f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2">
        <f>(((L157/60)/60)/24)+DATE(1970,1,1)</f>
        <v>40262.208333333336</v>
      </c>
      <c r="O157" s="12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>ROUND(((E158/D158)*100),0)</f>
        <v>74</v>
      </c>
      <c r="G158" t="s">
        <v>74</v>
      </c>
      <c r="H158" s="8">
        <f>IF(I158&gt;0,E158/I158,0)</f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2">
        <f>(((L158/60)/60)/24)+DATE(1970,1,1)</f>
        <v>43743.208333333328</v>
      </c>
      <c r="O158" s="12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>ROUND(((E159/D159)*100),0)</f>
        <v>53</v>
      </c>
      <c r="G159" t="s">
        <v>14</v>
      </c>
      <c r="H159" s="8">
        <f>IF(I159&gt;0,E159/I159,0)</f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2">
        <f>(((L159/60)/60)/24)+DATE(1970,1,1)</f>
        <v>41638.25</v>
      </c>
      <c r="O159" s="12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>ROUND(((E160/D160)*100),0)</f>
        <v>221</v>
      </c>
      <c r="G160" t="s">
        <v>20</v>
      </c>
      <c r="H160" s="8">
        <f>IF(I160&gt;0,E160/I160,0)</f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2">
        <f>(((L160/60)/60)/24)+DATE(1970,1,1)</f>
        <v>42346.25</v>
      </c>
      <c r="O160" s="12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>ROUND(((E161/D161)*100),0)</f>
        <v>100</v>
      </c>
      <c r="G161" t="s">
        <v>20</v>
      </c>
      <c r="H161" s="8">
        <f>IF(I161&gt;0,E161/I161,0)</f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2">
        <f>(((L161/60)/60)/24)+DATE(1970,1,1)</f>
        <v>43551.208333333328</v>
      </c>
      <c r="O161" s="12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>ROUND(((E162/D162)*100),0)</f>
        <v>162</v>
      </c>
      <c r="G162" t="s">
        <v>20</v>
      </c>
      <c r="H162" s="8">
        <f>IF(I162&gt;0,E162/I162,0)</f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2">
        <f>(((L162/60)/60)/24)+DATE(1970,1,1)</f>
        <v>43582.208333333328</v>
      </c>
      <c r="O162" s="12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>ROUND(((E163/D163)*100),0)</f>
        <v>78</v>
      </c>
      <c r="G163" t="s">
        <v>14</v>
      </c>
      <c r="H163" s="8">
        <f>IF(I163&gt;0,E163/I163,0)</f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2">
        <f>(((L163/60)/60)/24)+DATE(1970,1,1)</f>
        <v>42270.208333333328</v>
      </c>
      <c r="O163" s="12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>ROUND(((E164/D164)*100),0)</f>
        <v>150</v>
      </c>
      <c r="G164" t="s">
        <v>20</v>
      </c>
      <c r="H164" s="8">
        <f>IF(I164&gt;0,E164/I164,0)</f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2">
        <f>(((L164/60)/60)/24)+DATE(1970,1,1)</f>
        <v>43442.25</v>
      </c>
      <c r="O164" s="12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>ROUND(((E165/D165)*100),0)</f>
        <v>253</v>
      </c>
      <c r="G165" t="s">
        <v>20</v>
      </c>
      <c r="H165" s="8">
        <f>IF(I165&gt;0,E165/I165,0)</f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2">
        <f>(((L165/60)/60)/24)+DATE(1970,1,1)</f>
        <v>43028.208333333328</v>
      </c>
      <c r="O165" s="12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>ROUND(((E166/D166)*100),0)</f>
        <v>100</v>
      </c>
      <c r="G166" t="s">
        <v>20</v>
      </c>
      <c r="H166" s="8">
        <f>IF(I166&gt;0,E166/I166,0)</f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2">
        <f>(((L166/60)/60)/24)+DATE(1970,1,1)</f>
        <v>43016.208333333328</v>
      </c>
      <c r="O166" s="12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>ROUND(((E167/D167)*100),0)</f>
        <v>122</v>
      </c>
      <c r="G167" t="s">
        <v>20</v>
      </c>
      <c r="H167" s="8">
        <f>IF(I167&gt;0,E167/I167,0)</f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2">
        <f>(((L167/60)/60)/24)+DATE(1970,1,1)</f>
        <v>42948.208333333328</v>
      </c>
      <c r="O167" s="12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>ROUND(((E168/D168)*100),0)</f>
        <v>137</v>
      </c>
      <c r="G168" t="s">
        <v>20</v>
      </c>
      <c r="H168" s="8">
        <f>IF(I168&gt;0,E168/I168,0)</f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2">
        <f>(((L168/60)/60)/24)+DATE(1970,1,1)</f>
        <v>40534.25</v>
      </c>
      <c r="O168" s="12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>ROUND(((E169/D169)*100),0)</f>
        <v>416</v>
      </c>
      <c r="G169" t="s">
        <v>20</v>
      </c>
      <c r="H169" s="8">
        <f>IF(I169&gt;0,E169/I169,0)</f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2">
        <f>(((L169/60)/60)/24)+DATE(1970,1,1)</f>
        <v>41435.208333333336</v>
      </c>
      <c r="O169" s="12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>ROUND(((E170/D170)*100),0)</f>
        <v>31</v>
      </c>
      <c r="G170" t="s">
        <v>14</v>
      </c>
      <c r="H170" s="8">
        <f>IF(I170&gt;0,E170/I170,0)</f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2">
        <f>(((L170/60)/60)/24)+DATE(1970,1,1)</f>
        <v>43518.25</v>
      </c>
      <c r="O170" s="12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>ROUND(((E171/D171)*100),0)</f>
        <v>424</v>
      </c>
      <c r="G171" t="s">
        <v>20</v>
      </c>
      <c r="H171" s="8">
        <f>IF(I171&gt;0,E171/I171,0)</f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2">
        <f>(((L171/60)/60)/24)+DATE(1970,1,1)</f>
        <v>41077.208333333336</v>
      </c>
      <c r="O171" s="12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>ROUND(((E172/D172)*100),0)</f>
        <v>3</v>
      </c>
      <c r="G172" t="s">
        <v>14</v>
      </c>
      <c r="H172" s="8">
        <f>IF(I172&gt;0,E172/I172,0)</f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2">
        <f>(((L172/60)/60)/24)+DATE(1970,1,1)</f>
        <v>42950.208333333328</v>
      </c>
      <c r="O172" s="12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>ROUND(((E173/D173)*100),0)</f>
        <v>11</v>
      </c>
      <c r="G173" t="s">
        <v>14</v>
      </c>
      <c r="H173" s="8">
        <f>IF(I173&gt;0,E173/I173,0)</f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2">
        <f>(((L173/60)/60)/24)+DATE(1970,1,1)</f>
        <v>41718.208333333336</v>
      </c>
      <c r="O173" s="12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>ROUND(((E174/D174)*100),0)</f>
        <v>83</v>
      </c>
      <c r="G174" t="s">
        <v>14</v>
      </c>
      <c r="H174" s="8">
        <f>IF(I174&gt;0,E174/I174,0)</f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2">
        <f>(((L174/60)/60)/24)+DATE(1970,1,1)</f>
        <v>41839.208333333336</v>
      </c>
      <c r="O174" s="12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>ROUND(((E175/D175)*100),0)</f>
        <v>163</v>
      </c>
      <c r="G175" t="s">
        <v>20</v>
      </c>
      <c r="H175" s="8">
        <f>IF(I175&gt;0,E175/I175,0)</f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2">
        <f>(((L175/60)/60)/24)+DATE(1970,1,1)</f>
        <v>41412.208333333336</v>
      </c>
      <c r="O175" s="12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>ROUND(((E176/D176)*100),0)</f>
        <v>895</v>
      </c>
      <c r="G176" t="s">
        <v>20</v>
      </c>
      <c r="H176" s="8">
        <f>IF(I176&gt;0,E176/I176,0)</f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2">
        <f>(((L176/60)/60)/24)+DATE(1970,1,1)</f>
        <v>42282.208333333328</v>
      </c>
      <c r="O176" s="12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>ROUND(((E177/D177)*100),0)</f>
        <v>26</v>
      </c>
      <c r="G177" t="s">
        <v>14</v>
      </c>
      <c r="H177" s="8">
        <f>IF(I177&gt;0,E177/I177,0)</f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2">
        <f>(((L177/60)/60)/24)+DATE(1970,1,1)</f>
        <v>42613.208333333328</v>
      </c>
      <c r="O177" s="12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>ROUND(((E178/D178)*100),0)</f>
        <v>75</v>
      </c>
      <c r="G178" t="s">
        <v>14</v>
      </c>
      <c r="H178" s="8">
        <f>IF(I178&gt;0,E178/I178,0)</f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2">
        <f>(((L178/60)/60)/24)+DATE(1970,1,1)</f>
        <v>42616.208333333328</v>
      </c>
      <c r="O178" s="12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>ROUND(((E179/D179)*100),0)</f>
        <v>416</v>
      </c>
      <c r="G179" t="s">
        <v>20</v>
      </c>
      <c r="H179" s="8">
        <f>IF(I179&gt;0,E179/I179,0)</f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2">
        <f>(((L179/60)/60)/24)+DATE(1970,1,1)</f>
        <v>40497.25</v>
      </c>
      <c r="O179" s="12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>ROUND(((E180/D180)*100),0)</f>
        <v>96</v>
      </c>
      <c r="G180" t="s">
        <v>14</v>
      </c>
      <c r="H180" s="8">
        <f>IF(I180&gt;0,E180/I180,0)</f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2">
        <f>(((L180/60)/60)/24)+DATE(1970,1,1)</f>
        <v>42999.208333333328</v>
      </c>
      <c r="O180" s="12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>ROUND(((E181/D181)*100),0)</f>
        <v>358</v>
      </c>
      <c r="G181" t="s">
        <v>20</v>
      </c>
      <c r="H181" s="8">
        <f>IF(I181&gt;0,E181/I181,0)</f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2">
        <f>(((L181/60)/60)/24)+DATE(1970,1,1)</f>
        <v>41350.208333333336</v>
      </c>
      <c r="O181" s="12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>ROUND(((E182/D182)*100),0)</f>
        <v>308</v>
      </c>
      <c r="G182" t="s">
        <v>20</v>
      </c>
      <c r="H182" s="8">
        <f>IF(I182&gt;0,E182/I182,0)</f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2">
        <f>(((L182/60)/60)/24)+DATE(1970,1,1)</f>
        <v>40259.208333333336</v>
      </c>
      <c r="O182" s="12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>ROUND(((E183/D183)*100),0)</f>
        <v>62</v>
      </c>
      <c r="G183" t="s">
        <v>14</v>
      </c>
      <c r="H183" s="8">
        <f>IF(I183&gt;0,E183/I183,0)</f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2">
        <f>(((L183/60)/60)/24)+DATE(1970,1,1)</f>
        <v>43012.208333333328</v>
      </c>
      <c r="O183" s="12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>ROUND(((E184/D184)*100),0)</f>
        <v>722</v>
      </c>
      <c r="G184" t="s">
        <v>20</v>
      </c>
      <c r="H184" s="8">
        <f>IF(I184&gt;0,E184/I184,0)</f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2">
        <f>(((L184/60)/60)/24)+DATE(1970,1,1)</f>
        <v>43631.208333333328</v>
      </c>
      <c r="O184" s="12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>ROUND(((E185/D185)*100),0)</f>
        <v>69</v>
      </c>
      <c r="G185" t="s">
        <v>14</v>
      </c>
      <c r="H185" s="8">
        <f>IF(I185&gt;0,E185/I185,0)</f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2">
        <f>(((L185/60)/60)/24)+DATE(1970,1,1)</f>
        <v>40430.208333333336</v>
      </c>
      <c r="O185" s="12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>ROUND(((E186/D186)*100),0)</f>
        <v>293</v>
      </c>
      <c r="G186" t="s">
        <v>20</v>
      </c>
      <c r="H186" s="8">
        <f>IF(I186&gt;0,E186/I186,0)</f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2">
        <f>(((L186/60)/60)/24)+DATE(1970,1,1)</f>
        <v>43588.208333333328</v>
      </c>
      <c r="O186" s="12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>ROUND(((E187/D187)*100),0)</f>
        <v>72</v>
      </c>
      <c r="G187" t="s">
        <v>14</v>
      </c>
      <c r="H187" s="8">
        <f>IF(I187&gt;0,E187/I187,0)</f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2">
        <f>(((L187/60)/60)/24)+DATE(1970,1,1)</f>
        <v>43233.208333333328</v>
      </c>
      <c r="O187" s="12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>ROUND(((E188/D188)*100),0)</f>
        <v>32</v>
      </c>
      <c r="G188" t="s">
        <v>14</v>
      </c>
      <c r="H188" s="8">
        <f>IF(I188&gt;0,E188/I188,0)</f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2">
        <f>(((L188/60)/60)/24)+DATE(1970,1,1)</f>
        <v>41782.208333333336</v>
      </c>
      <c r="O188" s="12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>ROUND(((E189/D189)*100),0)</f>
        <v>230</v>
      </c>
      <c r="G189" t="s">
        <v>20</v>
      </c>
      <c r="H189" s="8">
        <f>IF(I189&gt;0,E189/I189,0)</f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2">
        <f>(((L189/60)/60)/24)+DATE(1970,1,1)</f>
        <v>41328.25</v>
      </c>
      <c r="O189" s="12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>ROUND(((E190/D190)*100),0)</f>
        <v>32</v>
      </c>
      <c r="G190" t="s">
        <v>14</v>
      </c>
      <c r="H190" s="8">
        <f>IF(I190&gt;0,E190/I190,0)</f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2">
        <f>(((L190/60)/60)/24)+DATE(1970,1,1)</f>
        <v>41975.25</v>
      </c>
      <c r="O190" s="12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>ROUND(((E191/D191)*100),0)</f>
        <v>24</v>
      </c>
      <c r="G191" t="s">
        <v>74</v>
      </c>
      <c r="H191" s="8">
        <f>IF(I191&gt;0,E191/I191,0)</f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2">
        <f>(((L191/60)/60)/24)+DATE(1970,1,1)</f>
        <v>42433.25</v>
      </c>
      <c r="O191" s="12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>ROUND(((E192/D192)*100),0)</f>
        <v>69</v>
      </c>
      <c r="G192" t="s">
        <v>14</v>
      </c>
      <c r="H192" s="8">
        <f>IF(I192&gt;0,E192/I192,0)</f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2">
        <f>(((L192/60)/60)/24)+DATE(1970,1,1)</f>
        <v>41429.208333333336</v>
      </c>
      <c r="O192" s="12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>ROUND(((E193/D193)*100),0)</f>
        <v>38</v>
      </c>
      <c r="G193" t="s">
        <v>14</v>
      </c>
      <c r="H193" s="8">
        <f>IF(I193&gt;0,E193/I193,0)</f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2">
        <f>(((L193/60)/60)/24)+DATE(1970,1,1)</f>
        <v>43536.208333333328</v>
      </c>
      <c r="O193" s="12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>ROUND(((E194/D194)*100),0)</f>
        <v>20</v>
      </c>
      <c r="G194" t="s">
        <v>14</v>
      </c>
      <c r="H194" s="8">
        <f>IF(I194&gt;0,E194/I194,0)</f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2">
        <f>(((L194/60)/60)/24)+DATE(1970,1,1)</f>
        <v>41817.208333333336</v>
      </c>
      <c r="O194" s="12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>ROUND(((E195/D195)*100),0)</f>
        <v>46</v>
      </c>
      <c r="G195" t="s">
        <v>14</v>
      </c>
      <c r="H195" s="8">
        <f>IF(I195&gt;0,E195/I195,0)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2">
        <f>(((L195/60)/60)/24)+DATE(1970,1,1)</f>
        <v>43198.208333333328</v>
      </c>
      <c r="O195" s="12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>ROUND(((E196/D196)*100),0)</f>
        <v>123</v>
      </c>
      <c r="G196" t="s">
        <v>20</v>
      </c>
      <c r="H196" s="8">
        <f>IF(I196&gt;0,E196/I196,0)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2">
        <f>(((L196/60)/60)/24)+DATE(1970,1,1)</f>
        <v>42261.208333333328</v>
      </c>
      <c r="O196" s="12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>ROUND(((E197/D197)*100),0)</f>
        <v>362</v>
      </c>
      <c r="G197" t="s">
        <v>20</v>
      </c>
      <c r="H197" s="8">
        <f>IF(I197&gt;0,E197/I197,0)</f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2">
        <f>(((L197/60)/60)/24)+DATE(1970,1,1)</f>
        <v>43310.208333333328</v>
      </c>
      <c r="O197" s="12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>ROUND(((E198/D198)*100),0)</f>
        <v>63</v>
      </c>
      <c r="G198" t="s">
        <v>14</v>
      </c>
      <c r="H198" s="8">
        <f>IF(I198&gt;0,E198/I198,0)</f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2">
        <f>(((L198/60)/60)/24)+DATE(1970,1,1)</f>
        <v>42616.208333333328</v>
      </c>
      <c r="O198" s="12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>ROUND(((E199/D199)*100),0)</f>
        <v>298</v>
      </c>
      <c r="G199" t="s">
        <v>20</v>
      </c>
      <c r="H199" s="8">
        <f>IF(I199&gt;0,E199/I199,0)</f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2">
        <f>(((L199/60)/60)/24)+DATE(1970,1,1)</f>
        <v>42909.208333333328</v>
      </c>
      <c r="O199" s="12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>ROUND(((E200/D200)*100),0)</f>
        <v>10</v>
      </c>
      <c r="G200" t="s">
        <v>14</v>
      </c>
      <c r="H200" s="8">
        <f>IF(I200&gt;0,E200/I200,0)</f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2">
        <f>(((L200/60)/60)/24)+DATE(1970,1,1)</f>
        <v>40396.208333333336</v>
      </c>
      <c r="O200" s="12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>ROUND(((E201/D201)*100),0)</f>
        <v>54</v>
      </c>
      <c r="G201" t="s">
        <v>14</v>
      </c>
      <c r="H201" s="8">
        <f>IF(I201&gt;0,E201/I201,0)</f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2">
        <f>(((L201/60)/60)/24)+DATE(1970,1,1)</f>
        <v>42192.208333333328</v>
      </c>
      <c r="O201" s="12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>ROUND(((E202/D202)*100),0)</f>
        <v>2</v>
      </c>
      <c r="G202" t="s">
        <v>14</v>
      </c>
      <c r="H202" s="8">
        <f>IF(I202&gt;0,E202/I202,0)</f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2">
        <f>(((L202/60)/60)/24)+DATE(1970,1,1)</f>
        <v>40262.208333333336</v>
      </c>
      <c r="O202" s="12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>ROUND(((E203/D203)*100),0)</f>
        <v>681</v>
      </c>
      <c r="G203" t="s">
        <v>20</v>
      </c>
      <c r="H203" s="8">
        <f>IF(I203&gt;0,E203/I203,0)</f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2">
        <f>(((L203/60)/60)/24)+DATE(1970,1,1)</f>
        <v>41845.208333333336</v>
      </c>
      <c r="O203" s="12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>ROUND(((E204/D204)*100),0)</f>
        <v>79</v>
      </c>
      <c r="G204" t="s">
        <v>74</v>
      </c>
      <c r="H204" s="8">
        <f>IF(I204&gt;0,E204/I204,0)</f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2">
        <f>(((L204/60)/60)/24)+DATE(1970,1,1)</f>
        <v>40818.208333333336</v>
      </c>
      <c r="O204" s="12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>ROUND(((E205/D205)*100),0)</f>
        <v>134</v>
      </c>
      <c r="G205" t="s">
        <v>20</v>
      </c>
      <c r="H205" s="8">
        <f>IF(I205&gt;0,E205/I205,0)</f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2">
        <f>(((L205/60)/60)/24)+DATE(1970,1,1)</f>
        <v>42752.25</v>
      </c>
      <c r="O205" s="12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>ROUND(((E206/D206)*100),0)</f>
        <v>3</v>
      </c>
      <c r="G206" t="s">
        <v>14</v>
      </c>
      <c r="H206" s="8">
        <f>IF(I206&gt;0,E206/I206,0)</f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2">
        <f>(((L206/60)/60)/24)+DATE(1970,1,1)</f>
        <v>40636.208333333336</v>
      </c>
      <c r="O206" s="12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>ROUND(((E207/D207)*100),0)</f>
        <v>432</v>
      </c>
      <c r="G207" t="s">
        <v>20</v>
      </c>
      <c r="H207" s="8">
        <f>IF(I207&gt;0,E207/I207,0)</f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2">
        <f>(((L207/60)/60)/24)+DATE(1970,1,1)</f>
        <v>43390.208333333328</v>
      </c>
      <c r="O207" s="12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>ROUND(((E208/D208)*100),0)</f>
        <v>39</v>
      </c>
      <c r="G208" t="s">
        <v>74</v>
      </c>
      <c r="H208" s="8">
        <f>IF(I208&gt;0,E208/I208,0)</f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2">
        <f>(((L208/60)/60)/24)+DATE(1970,1,1)</f>
        <v>40236.25</v>
      </c>
      <c r="O208" s="12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>ROUND(((E209/D209)*100),0)</f>
        <v>426</v>
      </c>
      <c r="G209" t="s">
        <v>20</v>
      </c>
      <c r="H209" s="8">
        <f>IF(I209&gt;0,E209/I209,0)</f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2">
        <f>(((L209/60)/60)/24)+DATE(1970,1,1)</f>
        <v>43340.208333333328</v>
      </c>
      <c r="O209" s="12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>ROUND(((E210/D210)*100),0)</f>
        <v>101</v>
      </c>
      <c r="G210" t="s">
        <v>20</v>
      </c>
      <c r="H210" s="8">
        <f>IF(I210&gt;0,E210/I210,0)</f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2">
        <f>(((L210/60)/60)/24)+DATE(1970,1,1)</f>
        <v>43048.25</v>
      </c>
      <c r="O210" s="12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>ROUND(((E211/D211)*100),0)</f>
        <v>21</v>
      </c>
      <c r="G211" t="s">
        <v>47</v>
      </c>
      <c r="H211" s="8">
        <f>IF(I211&gt;0,E211/I211,0)</f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2">
        <f>(((L211/60)/60)/24)+DATE(1970,1,1)</f>
        <v>42496.208333333328</v>
      </c>
      <c r="O211" s="12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>ROUND(((E212/D212)*100),0)</f>
        <v>67</v>
      </c>
      <c r="G212" t="s">
        <v>14</v>
      </c>
      <c r="H212" s="8">
        <f>IF(I212&gt;0,E212/I212,0)</f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2">
        <f>(((L212/60)/60)/24)+DATE(1970,1,1)</f>
        <v>42797.25</v>
      </c>
      <c r="O212" s="12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>ROUND(((E213/D213)*100),0)</f>
        <v>95</v>
      </c>
      <c r="G213" t="s">
        <v>14</v>
      </c>
      <c r="H213" s="8">
        <f>IF(I213&gt;0,E213/I213,0)</f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2">
        <f>(((L213/60)/60)/24)+DATE(1970,1,1)</f>
        <v>41513.208333333336</v>
      </c>
      <c r="O213" s="12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>ROUND(((E214/D214)*100),0)</f>
        <v>152</v>
      </c>
      <c r="G214" t="s">
        <v>20</v>
      </c>
      <c r="H214" s="8">
        <f>IF(I214&gt;0,E214/I214,0)</f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2">
        <f>(((L214/60)/60)/24)+DATE(1970,1,1)</f>
        <v>43814.25</v>
      </c>
      <c r="O214" s="12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>ROUND(((E215/D215)*100),0)</f>
        <v>195</v>
      </c>
      <c r="G215" t="s">
        <v>20</v>
      </c>
      <c r="H215" s="8">
        <f>IF(I215&gt;0,E215/I215,0)</f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2">
        <f>(((L215/60)/60)/24)+DATE(1970,1,1)</f>
        <v>40488.208333333336</v>
      </c>
      <c r="O215" s="12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>ROUND(((E216/D216)*100),0)</f>
        <v>1023</v>
      </c>
      <c r="G216" t="s">
        <v>20</v>
      </c>
      <c r="H216" s="8">
        <f>IF(I216&gt;0,E216/I216,0)</f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2">
        <f>(((L216/60)/60)/24)+DATE(1970,1,1)</f>
        <v>40409.208333333336</v>
      </c>
      <c r="O216" s="12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>ROUND(((E217/D217)*100),0)</f>
        <v>4</v>
      </c>
      <c r="G217" t="s">
        <v>14</v>
      </c>
      <c r="H217" s="8">
        <f>IF(I217&gt;0,E217/I217,0)</f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2">
        <f>(((L217/60)/60)/24)+DATE(1970,1,1)</f>
        <v>43509.25</v>
      </c>
      <c r="O217" s="12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>ROUND(((E218/D218)*100),0)</f>
        <v>155</v>
      </c>
      <c r="G218" t="s">
        <v>20</v>
      </c>
      <c r="H218" s="8">
        <f>IF(I218&gt;0,E218/I218,0)</f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2">
        <f>(((L218/60)/60)/24)+DATE(1970,1,1)</f>
        <v>40869.25</v>
      </c>
      <c r="O218" s="12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>ROUND(((E219/D219)*100),0)</f>
        <v>45</v>
      </c>
      <c r="G219" t="s">
        <v>14</v>
      </c>
      <c r="H219" s="8">
        <f>IF(I219&gt;0,E219/I219,0)</f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2">
        <f>(((L219/60)/60)/24)+DATE(1970,1,1)</f>
        <v>43583.208333333328</v>
      </c>
      <c r="O219" s="12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>ROUND(((E220/D220)*100),0)</f>
        <v>216</v>
      </c>
      <c r="G220" t="s">
        <v>20</v>
      </c>
      <c r="H220" s="8">
        <f>IF(I220&gt;0,E220/I220,0)</f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2">
        <f>(((L220/60)/60)/24)+DATE(1970,1,1)</f>
        <v>40858.25</v>
      </c>
      <c r="O220" s="12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>ROUND(((E221/D221)*100),0)</f>
        <v>332</v>
      </c>
      <c r="G221" t="s">
        <v>20</v>
      </c>
      <c r="H221" s="8">
        <f>IF(I221&gt;0,E221/I221,0)</f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2">
        <f>(((L221/60)/60)/24)+DATE(1970,1,1)</f>
        <v>41137.208333333336</v>
      </c>
      <c r="O221" s="12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>ROUND(((E222/D222)*100),0)</f>
        <v>8</v>
      </c>
      <c r="G222" t="s">
        <v>14</v>
      </c>
      <c r="H222" s="8">
        <f>IF(I222&gt;0,E222/I222,0)</f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2">
        <f>(((L222/60)/60)/24)+DATE(1970,1,1)</f>
        <v>40725.208333333336</v>
      </c>
      <c r="O222" s="12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>ROUND(((E223/D223)*100),0)</f>
        <v>99</v>
      </c>
      <c r="G223" t="s">
        <v>14</v>
      </c>
      <c r="H223" s="8">
        <f>IF(I223&gt;0,E223/I223,0)</f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2">
        <f>(((L223/60)/60)/24)+DATE(1970,1,1)</f>
        <v>41081.208333333336</v>
      </c>
      <c r="O223" s="12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>ROUND(((E224/D224)*100),0)</f>
        <v>138</v>
      </c>
      <c r="G224" t="s">
        <v>20</v>
      </c>
      <c r="H224" s="8">
        <f>IF(I224&gt;0,E224/I224,0)</f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2">
        <f>(((L224/60)/60)/24)+DATE(1970,1,1)</f>
        <v>41914.208333333336</v>
      </c>
      <c r="O224" s="12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>ROUND(((E225/D225)*100),0)</f>
        <v>94</v>
      </c>
      <c r="G225" t="s">
        <v>14</v>
      </c>
      <c r="H225" s="8">
        <f>IF(I225&gt;0,E225/I225,0)</f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2">
        <f>(((L225/60)/60)/24)+DATE(1970,1,1)</f>
        <v>42445.208333333328</v>
      </c>
      <c r="O225" s="12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>ROUND(((E226/D226)*100),0)</f>
        <v>404</v>
      </c>
      <c r="G226" t="s">
        <v>20</v>
      </c>
      <c r="H226" s="8">
        <f>IF(I226&gt;0,E226/I226,0)</f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2">
        <f>(((L226/60)/60)/24)+DATE(1970,1,1)</f>
        <v>41906.208333333336</v>
      </c>
      <c r="O226" s="12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>ROUND(((E227/D227)*100),0)</f>
        <v>260</v>
      </c>
      <c r="G227" t="s">
        <v>20</v>
      </c>
      <c r="H227" s="8">
        <f>IF(I227&gt;0,E227/I227,0)</f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2">
        <f>(((L227/60)/60)/24)+DATE(1970,1,1)</f>
        <v>41762.208333333336</v>
      </c>
      <c r="O227" s="12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>ROUND(((E228/D228)*100),0)</f>
        <v>367</v>
      </c>
      <c r="G228" t="s">
        <v>20</v>
      </c>
      <c r="H228" s="8">
        <f>IF(I228&gt;0,E228/I228,0)</f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2">
        <f>(((L228/60)/60)/24)+DATE(1970,1,1)</f>
        <v>40276.208333333336</v>
      </c>
      <c r="O228" s="12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>ROUND(((E229/D229)*100),0)</f>
        <v>169</v>
      </c>
      <c r="G229" t="s">
        <v>20</v>
      </c>
      <c r="H229" s="8">
        <f>IF(I229&gt;0,E229/I229,0)</f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2">
        <f>(((L229/60)/60)/24)+DATE(1970,1,1)</f>
        <v>42139.208333333328</v>
      </c>
      <c r="O229" s="12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>ROUND(((E230/D230)*100),0)</f>
        <v>120</v>
      </c>
      <c r="G230" t="s">
        <v>20</v>
      </c>
      <c r="H230" s="8">
        <f>IF(I230&gt;0,E230/I230,0)</f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2">
        <f>(((L230/60)/60)/24)+DATE(1970,1,1)</f>
        <v>42613.208333333328</v>
      </c>
      <c r="O230" s="12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>ROUND(((E231/D231)*100),0)</f>
        <v>194</v>
      </c>
      <c r="G231" t="s">
        <v>20</v>
      </c>
      <c r="H231" s="8">
        <f>IF(I231&gt;0,E231/I231,0)</f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2">
        <f>(((L231/60)/60)/24)+DATE(1970,1,1)</f>
        <v>42887.208333333328</v>
      </c>
      <c r="O231" s="12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>ROUND(((E232/D232)*100),0)</f>
        <v>420</v>
      </c>
      <c r="G232" t="s">
        <v>20</v>
      </c>
      <c r="H232" s="8">
        <f>IF(I232&gt;0,E232/I232,0)</f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2">
        <f>(((L232/60)/60)/24)+DATE(1970,1,1)</f>
        <v>43805.25</v>
      </c>
      <c r="O232" s="12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>ROUND(((E233/D233)*100),0)</f>
        <v>77</v>
      </c>
      <c r="G233" t="s">
        <v>74</v>
      </c>
      <c r="H233" s="8">
        <f>IF(I233&gt;0,E233/I233,0)</f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2">
        <f>(((L233/60)/60)/24)+DATE(1970,1,1)</f>
        <v>41415.208333333336</v>
      </c>
      <c r="O233" s="12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>ROUND(((E234/D234)*100),0)</f>
        <v>171</v>
      </c>
      <c r="G234" t="s">
        <v>20</v>
      </c>
      <c r="H234" s="8">
        <f>IF(I234&gt;0,E234/I234,0)</f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2">
        <f>(((L234/60)/60)/24)+DATE(1970,1,1)</f>
        <v>42576.208333333328</v>
      </c>
      <c r="O234" s="12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>ROUND(((E235/D235)*100),0)</f>
        <v>158</v>
      </c>
      <c r="G235" t="s">
        <v>20</v>
      </c>
      <c r="H235" s="8">
        <f>IF(I235&gt;0,E235/I235,0)</f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2">
        <f>(((L235/60)/60)/24)+DATE(1970,1,1)</f>
        <v>40706.208333333336</v>
      </c>
      <c r="O235" s="12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>ROUND(((E236/D236)*100),0)</f>
        <v>109</v>
      </c>
      <c r="G236" t="s">
        <v>20</v>
      </c>
      <c r="H236" s="8">
        <f>IF(I236&gt;0,E236/I236,0)</f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2">
        <f>(((L236/60)/60)/24)+DATE(1970,1,1)</f>
        <v>42969.208333333328</v>
      </c>
      <c r="O236" s="12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>ROUND(((E237/D237)*100),0)</f>
        <v>42</v>
      </c>
      <c r="G237" t="s">
        <v>14</v>
      </c>
      <c r="H237" s="8">
        <f>IF(I237&gt;0,E237/I237,0)</f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2">
        <f>(((L237/60)/60)/24)+DATE(1970,1,1)</f>
        <v>42779.25</v>
      </c>
      <c r="O237" s="12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>ROUND(((E238/D238)*100),0)</f>
        <v>11</v>
      </c>
      <c r="G238" t="s">
        <v>14</v>
      </c>
      <c r="H238" s="8">
        <f>IF(I238&gt;0,E238/I238,0)</f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2">
        <f>(((L238/60)/60)/24)+DATE(1970,1,1)</f>
        <v>43641.208333333328</v>
      </c>
      <c r="O238" s="12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>ROUND(((E239/D239)*100),0)</f>
        <v>159</v>
      </c>
      <c r="G239" t="s">
        <v>20</v>
      </c>
      <c r="H239" s="8">
        <f>IF(I239&gt;0,E239/I239,0)</f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2">
        <f>(((L239/60)/60)/24)+DATE(1970,1,1)</f>
        <v>41754.208333333336</v>
      </c>
      <c r="O239" s="12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>ROUND(((E240/D240)*100),0)</f>
        <v>422</v>
      </c>
      <c r="G240" t="s">
        <v>20</v>
      </c>
      <c r="H240" s="8">
        <f>IF(I240&gt;0,E240/I240,0)</f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2">
        <f>(((L240/60)/60)/24)+DATE(1970,1,1)</f>
        <v>43083.25</v>
      </c>
      <c r="O240" s="12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>ROUND(((E241/D241)*100),0)</f>
        <v>98</v>
      </c>
      <c r="G241" t="s">
        <v>14</v>
      </c>
      <c r="H241" s="8">
        <f>IF(I241&gt;0,E241/I241,0)</f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2">
        <f>(((L241/60)/60)/24)+DATE(1970,1,1)</f>
        <v>42245.208333333328</v>
      </c>
      <c r="O241" s="12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>ROUND(((E242/D242)*100),0)</f>
        <v>419</v>
      </c>
      <c r="G242" t="s">
        <v>20</v>
      </c>
      <c r="H242" s="8">
        <f>IF(I242&gt;0,E242/I242,0)</f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2">
        <f>(((L242/60)/60)/24)+DATE(1970,1,1)</f>
        <v>40396.208333333336</v>
      </c>
      <c r="O242" s="12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>ROUND(((E243/D243)*100),0)</f>
        <v>102</v>
      </c>
      <c r="G243" t="s">
        <v>20</v>
      </c>
      <c r="H243" s="8">
        <f>IF(I243&gt;0,E243/I243,0)</f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2">
        <f>(((L243/60)/60)/24)+DATE(1970,1,1)</f>
        <v>41742.208333333336</v>
      </c>
      <c r="O243" s="12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>ROUND(((E244/D244)*100),0)</f>
        <v>128</v>
      </c>
      <c r="G244" t="s">
        <v>20</v>
      </c>
      <c r="H244" s="8">
        <f>IF(I244&gt;0,E244/I244,0)</f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2">
        <f>(((L244/60)/60)/24)+DATE(1970,1,1)</f>
        <v>42865.208333333328</v>
      </c>
      <c r="O244" s="12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>ROUND(((E245/D245)*100),0)</f>
        <v>445</v>
      </c>
      <c r="G245" t="s">
        <v>20</v>
      </c>
      <c r="H245" s="8">
        <f>IF(I245&gt;0,E245/I245,0)</f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2">
        <f>(((L245/60)/60)/24)+DATE(1970,1,1)</f>
        <v>43163.25</v>
      </c>
      <c r="O245" s="12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>ROUND(((E246/D246)*100),0)</f>
        <v>570</v>
      </c>
      <c r="G246" t="s">
        <v>20</v>
      </c>
      <c r="H246" s="8">
        <f>IF(I246&gt;0,E246/I246,0)</f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2">
        <f>(((L246/60)/60)/24)+DATE(1970,1,1)</f>
        <v>41834.208333333336</v>
      </c>
      <c r="O246" s="12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>ROUND(((E247/D247)*100),0)</f>
        <v>509</v>
      </c>
      <c r="G247" t="s">
        <v>20</v>
      </c>
      <c r="H247" s="8">
        <f>IF(I247&gt;0,E247/I247,0)</f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2">
        <f>(((L247/60)/60)/24)+DATE(1970,1,1)</f>
        <v>41736.208333333336</v>
      </c>
      <c r="O247" s="12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>ROUND(((E248/D248)*100),0)</f>
        <v>326</v>
      </c>
      <c r="G248" t="s">
        <v>20</v>
      </c>
      <c r="H248" s="8">
        <f>IF(I248&gt;0,E248/I248,0)</f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2">
        <f>(((L248/60)/60)/24)+DATE(1970,1,1)</f>
        <v>41491.208333333336</v>
      </c>
      <c r="O248" s="12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>ROUND(((E249/D249)*100),0)</f>
        <v>933</v>
      </c>
      <c r="G249" t="s">
        <v>20</v>
      </c>
      <c r="H249" s="8">
        <f>IF(I249&gt;0,E249/I249,0)</f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2">
        <f>(((L249/60)/60)/24)+DATE(1970,1,1)</f>
        <v>42726.25</v>
      </c>
      <c r="O249" s="12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>ROUND(((E250/D250)*100),0)</f>
        <v>211</v>
      </c>
      <c r="G250" t="s">
        <v>20</v>
      </c>
      <c r="H250" s="8">
        <f>IF(I250&gt;0,E250/I250,0)</f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2">
        <f>(((L250/60)/60)/24)+DATE(1970,1,1)</f>
        <v>42004.25</v>
      </c>
      <c r="O250" s="12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>ROUND(((E251/D251)*100),0)</f>
        <v>273</v>
      </c>
      <c r="G251" t="s">
        <v>20</v>
      </c>
      <c r="H251" s="8">
        <f>IF(I251&gt;0,E251/I251,0)</f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2">
        <f>(((L251/60)/60)/24)+DATE(1970,1,1)</f>
        <v>42006.25</v>
      </c>
      <c r="O251" s="12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>ROUND(((E252/D252)*100),0)</f>
        <v>3</v>
      </c>
      <c r="G252" t="s">
        <v>14</v>
      </c>
      <c r="H252" s="8">
        <f>IF(I252&gt;0,E252/I252,0)</f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2">
        <f>(((L252/60)/60)/24)+DATE(1970,1,1)</f>
        <v>40203.25</v>
      </c>
      <c r="O252" s="12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>ROUND(((E253/D253)*100),0)</f>
        <v>54</v>
      </c>
      <c r="G253" t="s">
        <v>14</v>
      </c>
      <c r="H253" s="8">
        <f>IF(I253&gt;0,E253/I253,0)</f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2">
        <f>(((L253/60)/60)/24)+DATE(1970,1,1)</f>
        <v>41252.25</v>
      </c>
      <c r="O253" s="12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>ROUND(((E254/D254)*100),0)</f>
        <v>626</v>
      </c>
      <c r="G254" t="s">
        <v>20</v>
      </c>
      <c r="H254" s="8">
        <f>IF(I254&gt;0,E254/I254,0)</f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2">
        <f>(((L254/60)/60)/24)+DATE(1970,1,1)</f>
        <v>41572.208333333336</v>
      </c>
      <c r="O254" s="12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>ROUND(((E255/D255)*100),0)</f>
        <v>89</v>
      </c>
      <c r="G255" t="s">
        <v>14</v>
      </c>
      <c r="H255" s="8">
        <f>IF(I255&gt;0,E255/I255,0)</f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2">
        <f>(((L255/60)/60)/24)+DATE(1970,1,1)</f>
        <v>40641.208333333336</v>
      </c>
      <c r="O255" s="12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>ROUND(((E256/D256)*100),0)</f>
        <v>185</v>
      </c>
      <c r="G256" t="s">
        <v>20</v>
      </c>
      <c r="H256" s="8">
        <f>IF(I256&gt;0,E256/I256,0)</f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2">
        <f>(((L256/60)/60)/24)+DATE(1970,1,1)</f>
        <v>42787.25</v>
      </c>
      <c r="O256" s="12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>ROUND(((E257/D257)*100),0)</f>
        <v>120</v>
      </c>
      <c r="G257" t="s">
        <v>20</v>
      </c>
      <c r="H257" s="8">
        <f>IF(I257&gt;0,E257/I257,0)</f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2">
        <f>(((L257/60)/60)/24)+DATE(1970,1,1)</f>
        <v>40590.25</v>
      </c>
      <c r="O257" s="12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>ROUND(((E258/D258)*100),0)</f>
        <v>23</v>
      </c>
      <c r="G258" t="s">
        <v>14</v>
      </c>
      <c r="H258" s="8">
        <f>IF(I258&gt;0,E258/I258,0)</f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2">
        <f>(((L258/60)/60)/24)+DATE(1970,1,1)</f>
        <v>42393.25</v>
      </c>
      <c r="O258" s="12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>ROUND(((E259/D259)*100),0)</f>
        <v>146</v>
      </c>
      <c r="G259" t="s">
        <v>20</v>
      </c>
      <c r="H259" s="8">
        <f>IF(I259&gt;0,E259/I259,0)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2">
        <f>(((L259/60)/60)/24)+DATE(1970,1,1)</f>
        <v>41338.25</v>
      </c>
      <c r="O259" s="12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>ROUND(((E260/D260)*100),0)</f>
        <v>268</v>
      </c>
      <c r="G260" t="s">
        <v>20</v>
      </c>
      <c r="H260" s="8">
        <f>IF(I260&gt;0,E260/I260,0)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2">
        <f>(((L260/60)/60)/24)+DATE(1970,1,1)</f>
        <v>42712.25</v>
      </c>
      <c r="O260" s="12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>ROUND(((E261/D261)*100),0)</f>
        <v>598</v>
      </c>
      <c r="G261" t="s">
        <v>20</v>
      </c>
      <c r="H261" s="8">
        <f>IF(I261&gt;0,E261/I261,0)</f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2">
        <f>(((L261/60)/60)/24)+DATE(1970,1,1)</f>
        <v>41251.25</v>
      </c>
      <c r="O261" s="12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>ROUND(((E262/D262)*100),0)</f>
        <v>158</v>
      </c>
      <c r="G262" t="s">
        <v>20</v>
      </c>
      <c r="H262" s="8">
        <f>IF(I262&gt;0,E262/I262,0)</f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2">
        <f>(((L262/60)/60)/24)+DATE(1970,1,1)</f>
        <v>41180.208333333336</v>
      </c>
      <c r="O262" s="12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>ROUND(((E263/D263)*100),0)</f>
        <v>31</v>
      </c>
      <c r="G263" t="s">
        <v>14</v>
      </c>
      <c r="H263" s="8">
        <f>IF(I263&gt;0,E263/I263,0)</f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2">
        <f>(((L263/60)/60)/24)+DATE(1970,1,1)</f>
        <v>40415.208333333336</v>
      </c>
      <c r="O263" s="12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>ROUND(((E264/D264)*100),0)</f>
        <v>313</v>
      </c>
      <c r="G264" t="s">
        <v>20</v>
      </c>
      <c r="H264" s="8">
        <f>IF(I264&gt;0,E264/I264,0)</f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2">
        <f>(((L264/60)/60)/24)+DATE(1970,1,1)</f>
        <v>40638.208333333336</v>
      </c>
      <c r="O264" s="12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>ROUND(((E265/D265)*100),0)</f>
        <v>371</v>
      </c>
      <c r="G265" t="s">
        <v>20</v>
      </c>
      <c r="H265" s="8">
        <f>IF(I265&gt;0,E265/I265,0)</f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2">
        <f>(((L265/60)/60)/24)+DATE(1970,1,1)</f>
        <v>40187.25</v>
      </c>
      <c r="O265" s="12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>ROUND(((E266/D266)*100),0)</f>
        <v>363</v>
      </c>
      <c r="G266" t="s">
        <v>20</v>
      </c>
      <c r="H266" s="8">
        <f>IF(I266&gt;0,E266/I266,0)</f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2">
        <f>(((L266/60)/60)/24)+DATE(1970,1,1)</f>
        <v>41317.25</v>
      </c>
      <c r="O266" s="12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>ROUND(((E267/D267)*100),0)</f>
        <v>123</v>
      </c>
      <c r="G267" t="s">
        <v>20</v>
      </c>
      <c r="H267" s="8">
        <f>IF(I267&gt;0,E267/I267,0)</f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2">
        <f>(((L267/60)/60)/24)+DATE(1970,1,1)</f>
        <v>42372.25</v>
      </c>
      <c r="O267" s="12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>ROUND(((E268/D268)*100),0)</f>
        <v>77</v>
      </c>
      <c r="G268" t="s">
        <v>14</v>
      </c>
      <c r="H268" s="8">
        <f>IF(I268&gt;0,E268/I268,0)</f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2">
        <f>(((L268/60)/60)/24)+DATE(1970,1,1)</f>
        <v>41950.25</v>
      </c>
      <c r="O268" s="12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>ROUND(((E269/D269)*100),0)</f>
        <v>234</v>
      </c>
      <c r="G269" t="s">
        <v>20</v>
      </c>
      <c r="H269" s="8">
        <f>IF(I269&gt;0,E269/I269,0)</f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2">
        <f>(((L269/60)/60)/24)+DATE(1970,1,1)</f>
        <v>41206.208333333336</v>
      </c>
      <c r="O269" s="12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>ROUND(((E270/D270)*100),0)</f>
        <v>181</v>
      </c>
      <c r="G270" t="s">
        <v>20</v>
      </c>
      <c r="H270" s="8">
        <f>IF(I270&gt;0,E270/I270,0)</f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2">
        <f>(((L270/60)/60)/24)+DATE(1970,1,1)</f>
        <v>41186.208333333336</v>
      </c>
      <c r="O270" s="12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>ROUND(((E271/D271)*100),0)</f>
        <v>253</v>
      </c>
      <c r="G271" t="s">
        <v>20</v>
      </c>
      <c r="H271" s="8">
        <f>IF(I271&gt;0,E271/I271,0)</f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2">
        <f>(((L271/60)/60)/24)+DATE(1970,1,1)</f>
        <v>43496.25</v>
      </c>
      <c r="O271" s="12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>ROUND(((E272/D272)*100),0)</f>
        <v>27</v>
      </c>
      <c r="G272" t="s">
        <v>74</v>
      </c>
      <c r="H272" s="8">
        <f>IF(I272&gt;0,E272/I272,0)</f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2">
        <f>(((L272/60)/60)/24)+DATE(1970,1,1)</f>
        <v>40514.25</v>
      </c>
      <c r="O272" s="12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>ROUND(((E273/D273)*100),0)</f>
        <v>1</v>
      </c>
      <c r="G273" t="s">
        <v>47</v>
      </c>
      <c r="H273" s="8">
        <f>IF(I273&gt;0,E273/I273,0)</f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2">
        <f>(((L273/60)/60)/24)+DATE(1970,1,1)</f>
        <v>42345.25</v>
      </c>
      <c r="O273" s="12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>ROUND(((E274/D274)*100),0)</f>
        <v>304</v>
      </c>
      <c r="G274" t="s">
        <v>20</v>
      </c>
      <c r="H274" s="8">
        <f>IF(I274&gt;0,E274/I274,0)</f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2">
        <f>(((L274/60)/60)/24)+DATE(1970,1,1)</f>
        <v>43656.208333333328</v>
      </c>
      <c r="O274" s="12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>ROUND(((E275/D275)*100),0)</f>
        <v>137</v>
      </c>
      <c r="G275" t="s">
        <v>20</v>
      </c>
      <c r="H275" s="8">
        <f>IF(I275&gt;0,E275/I275,0)</f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2">
        <f>(((L275/60)/60)/24)+DATE(1970,1,1)</f>
        <v>42995.208333333328</v>
      </c>
      <c r="O275" s="12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>ROUND(((E276/D276)*100),0)</f>
        <v>32</v>
      </c>
      <c r="G276" t="s">
        <v>14</v>
      </c>
      <c r="H276" s="8">
        <f>IF(I276&gt;0,E276/I276,0)</f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2">
        <f>(((L276/60)/60)/24)+DATE(1970,1,1)</f>
        <v>43045.25</v>
      </c>
      <c r="O276" s="12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>ROUND(((E277/D277)*100),0)</f>
        <v>242</v>
      </c>
      <c r="G277" t="s">
        <v>20</v>
      </c>
      <c r="H277" s="8">
        <f>IF(I277&gt;0,E277/I277,0)</f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2">
        <f>(((L277/60)/60)/24)+DATE(1970,1,1)</f>
        <v>43561.208333333328</v>
      </c>
      <c r="O277" s="12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>ROUND(((E278/D278)*100),0)</f>
        <v>97</v>
      </c>
      <c r="G278" t="s">
        <v>14</v>
      </c>
      <c r="H278" s="8">
        <f>IF(I278&gt;0,E278/I278,0)</f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2">
        <f>(((L278/60)/60)/24)+DATE(1970,1,1)</f>
        <v>41018.208333333336</v>
      </c>
      <c r="O278" s="12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>ROUND(((E279/D279)*100),0)</f>
        <v>1066</v>
      </c>
      <c r="G279" t="s">
        <v>20</v>
      </c>
      <c r="H279" s="8">
        <f>IF(I279&gt;0,E279/I279,0)</f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2">
        <f>(((L279/60)/60)/24)+DATE(1970,1,1)</f>
        <v>40378.208333333336</v>
      </c>
      <c r="O279" s="12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>ROUND(((E280/D280)*100),0)</f>
        <v>326</v>
      </c>
      <c r="G280" t="s">
        <v>20</v>
      </c>
      <c r="H280" s="8">
        <f>IF(I280&gt;0,E280/I280,0)</f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2">
        <f>(((L280/60)/60)/24)+DATE(1970,1,1)</f>
        <v>41239.25</v>
      </c>
      <c r="O280" s="12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>ROUND(((E281/D281)*100),0)</f>
        <v>171</v>
      </c>
      <c r="G281" t="s">
        <v>20</v>
      </c>
      <c r="H281" s="8">
        <f>IF(I281&gt;0,E281/I281,0)</f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2">
        <f>(((L281/60)/60)/24)+DATE(1970,1,1)</f>
        <v>43346.208333333328</v>
      </c>
      <c r="O281" s="12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>ROUND(((E282/D282)*100),0)</f>
        <v>581</v>
      </c>
      <c r="G282" t="s">
        <v>20</v>
      </c>
      <c r="H282" s="8">
        <f>IF(I282&gt;0,E282/I282,0)</f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2">
        <f>(((L282/60)/60)/24)+DATE(1970,1,1)</f>
        <v>43060.25</v>
      </c>
      <c r="O282" s="12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>ROUND(((E283/D283)*100),0)</f>
        <v>92</v>
      </c>
      <c r="G283" t="s">
        <v>14</v>
      </c>
      <c r="H283" s="8">
        <f>IF(I283&gt;0,E283/I283,0)</f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2">
        <f>(((L283/60)/60)/24)+DATE(1970,1,1)</f>
        <v>40979.25</v>
      </c>
      <c r="O283" s="12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>ROUND(((E284/D284)*100),0)</f>
        <v>108</v>
      </c>
      <c r="G284" t="s">
        <v>20</v>
      </c>
      <c r="H284" s="8">
        <f>IF(I284&gt;0,E284/I284,0)</f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2">
        <f>(((L284/60)/60)/24)+DATE(1970,1,1)</f>
        <v>42701.25</v>
      </c>
      <c r="O284" s="12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>ROUND(((E285/D285)*100),0)</f>
        <v>19</v>
      </c>
      <c r="G285" t="s">
        <v>14</v>
      </c>
      <c r="H285" s="8">
        <f>IF(I285&gt;0,E285/I285,0)</f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2">
        <f>(((L285/60)/60)/24)+DATE(1970,1,1)</f>
        <v>42520.208333333328</v>
      </c>
      <c r="O285" s="12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>ROUND(((E286/D286)*100),0)</f>
        <v>83</v>
      </c>
      <c r="G286" t="s">
        <v>14</v>
      </c>
      <c r="H286" s="8">
        <f>IF(I286&gt;0,E286/I286,0)</f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2">
        <f>(((L286/60)/60)/24)+DATE(1970,1,1)</f>
        <v>41030.208333333336</v>
      </c>
      <c r="O286" s="12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>ROUND(((E287/D287)*100),0)</f>
        <v>706</v>
      </c>
      <c r="G287" t="s">
        <v>20</v>
      </c>
      <c r="H287" s="8">
        <f>IF(I287&gt;0,E287/I287,0)</f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2">
        <f>(((L287/60)/60)/24)+DATE(1970,1,1)</f>
        <v>42623.208333333328</v>
      </c>
      <c r="O287" s="12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>ROUND(((E288/D288)*100),0)</f>
        <v>17</v>
      </c>
      <c r="G288" t="s">
        <v>74</v>
      </c>
      <c r="H288" s="8">
        <f>IF(I288&gt;0,E288/I288,0)</f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2">
        <f>(((L288/60)/60)/24)+DATE(1970,1,1)</f>
        <v>42697.25</v>
      </c>
      <c r="O288" s="12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>ROUND(((E289/D289)*100),0)</f>
        <v>210</v>
      </c>
      <c r="G289" t="s">
        <v>20</v>
      </c>
      <c r="H289" s="8">
        <f>IF(I289&gt;0,E289/I289,0)</f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2">
        <f>(((L289/60)/60)/24)+DATE(1970,1,1)</f>
        <v>42122.208333333328</v>
      </c>
      <c r="O289" s="12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>ROUND(((E290/D290)*100),0)</f>
        <v>98</v>
      </c>
      <c r="G290" t="s">
        <v>14</v>
      </c>
      <c r="H290" s="8">
        <f>IF(I290&gt;0,E290/I290,0)</f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2">
        <f>(((L290/60)/60)/24)+DATE(1970,1,1)</f>
        <v>40982.208333333336</v>
      </c>
      <c r="O290" s="12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>ROUND(((E291/D291)*100),0)</f>
        <v>1684</v>
      </c>
      <c r="G291" t="s">
        <v>20</v>
      </c>
      <c r="H291" s="8">
        <f>IF(I291&gt;0,E291/I291,0)</f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2">
        <f>(((L291/60)/60)/24)+DATE(1970,1,1)</f>
        <v>42219.208333333328</v>
      </c>
      <c r="O291" s="12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>ROUND(((E292/D292)*100),0)</f>
        <v>54</v>
      </c>
      <c r="G292" t="s">
        <v>14</v>
      </c>
      <c r="H292" s="8">
        <f>IF(I292&gt;0,E292/I292,0)</f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2">
        <f>(((L292/60)/60)/24)+DATE(1970,1,1)</f>
        <v>41404.208333333336</v>
      </c>
      <c r="O292" s="12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>ROUND(((E293/D293)*100),0)</f>
        <v>457</v>
      </c>
      <c r="G293" t="s">
        <v>20</v>
      </c>
      <c r="H293" s="8">
        <f>IF(I293&gt;0,E293/I293,0)</f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2">
        <f>(((L293/60)/60)/24)+DATE(1970,1,1)</f>
        <v>40831.208333333336</v>
      </c>
      <c r="O293" s="12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>ROUND(((E294/D294)*100),0)</f>
        <v>10</v>
      </c>
      <c r="G294" t="s">
        <v>14</v>
      </c>
      <c r="H294" s="8">
        <f>IF(I294&gt;0,E294/I294,0)</f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2">
        <f>(((L294/60)/60)/24)+DATE(1970,1,1)</f>
        <v>40984.208333333336</v>
      </c>
      <c r="O294" s="12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>ROUND(((E295/D295)*100),0)</f>
        <v>16</v>
      </c>
      <c r="G295" t="s">
        <v>74</v>
      </c>
      <c r="H295" s="8">
        <f>IF(I295&gt;0,E295/I295,0)</f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2">
        <f>(((L295/60)/60)/24)+DATE(1970,1,1)</f>
        <v>40456.208333333336</v>
      </c>
      <c r="O295" s="12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>ROUND(((E296/D296)*100),0)</f>
        <v>1340</v>
      </c>
      <c r="G296" t="s">
        <v>20</v>
      </c>
      <c r="H296" s="8">
        <f>IF(I296&gt;0,E296/I296,0)</f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2">
        <f>(((L296/60)/60)/24)+DATE(1970,1,1)</f>
        <v>43399.208333333328</v>
      </c>
      <c r="O296" s="12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>ROUND(((E297/D297)*100),0)</f>
        <v>36</v>
      </c>
      <c r="G297" t="s">
        <v>14</v>
      </c>
      <c r="H297" s="8">
        <f>IF(I297&gt;0,E297/I297,0)</f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2">
        <f>(((L297/60)/60)/24)+DATE(1970,1,1)</f>
        <v>41562.208333333336</v>
      </c>
      <c r="O297" s="12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>ROUND(((E298/D298)*100),0)</f>
        <v>55</v>
      </c>
      <c r="G298" t="s">
        <v>14</v>
      </c>
      <c r="H298" s="8">
        <f>IF(I298&gt;0,E298/I298,0)</f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2">
        <f>(((L298/60)/60)/24)+DATE(1970,1,1)</f>
        <v>43493.25</v>
      </c>
      <c r="O298" s="12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>ROUND(((E299/D299)*100),0)</f>
        <v>94</v>
      </c>
      <c r="G299" t="s">
        <v>14</v>
      </c>
      <c r="H299" s="8">
        <f>IF(I299&gt;0,E299/I299,0)</f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2">
        <f>(((L299/60)/60)/24)+DATE(1970,1,1)</f>
        <v>41653.25</v>
      </c>
      <c r="O299" s="12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>ROUND(((E300/D300)*100),0)</f>
        <v>144</v>
      </c>
      <c r="G300" t="s">
        <v>20</v>
      </c>
      <c r="H300" s="8">
        <f>IF(I300&gt;0,E300/I300,0)</f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2">
        <f>(((L300/60)/60)/24)+DATE(1970,1,1)</f>
        <v>42426.25</v>
      </c>
      <c r="O300" s="12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>ROUND(((E301/D301)*100),0)</f>
        <v>51</v>
      </c>
      <c r="G301" t="s">
        <v>14</v>
      </c>
      <c r="H301" s="8">
        <f>IF(I301&gt;0,E301/I301,0)</f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2">
        <f>(((L301/60)/60)/24)+DATE(1970,1,1)</f>
        <v>42432.25</v>
      </c>
      <c r="O301" s="12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>ROUND(((E302/D302)*100),0)</f>
        <v>5</v>
      </c>
      <c r="G302" t="s">
        <v>14</v>
      </c>
      <c r="H302" s="8">
        <f>IF(I302&gt;0,E302/I302,0)</f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2">
        <f>(((L302/60)/60)/24)+DATE(1970,1,1)</f>
        <v>42977.208333333328</v>
      </c>
      <c r="O302" s="12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>ROUND(((E303/D303)*100),0)</f>
        <v>1345</v>
      </c>
      <c r="G303" t="s">
        <v>20</v>
      </c>
      <c r="H303" s="8">
        <f>IF(I303&gt;0,E303/I303,0)</f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2">
        <f>(((L303/60)/60)/24)+DATE(1970,1,1)</f>
        <v>42061.25</v>
      </c>
      <c r="O303" s="12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>ROUND(((E304/D304)*100),0)</f>
        <v>32</v>
      </c>
      <c r="G304" t="s">
        <v>14</v>
      </c>
      <c r="H304" s="8">
        <f>IF(I304&gt;0,E304/I304,0)</f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2">
        <f>(((L304/60)/60)/24)+DATE(1970,1,1)</f>
        <v>43345.208333333328</v>
      </c>
      <c r="O304" s="12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>ROUND(((E305/D305)*100),0)</f>
        <v>83</v>
      </c>
      <c r="G305" t="s">
        <v>14</v>
      </c>
      <c r="H305" s="8">
        <f>IF(I305&gt;0,E305/I305,0)</f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2">
        <f>(((L305/60)/60)/24)+DATE(1970,1,1)</f>
        <v>42376.25</v>
      </c>
      <c r="O305" s="12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>ROUND(((E306/D306)*100),0)</f>
        <v>546</v>
      </c>
      <c r="G306" t="s">
        <v>20</v>
      </c>
      <c r="H306" s="8">
        <f>IF(I306&gt;0,E306/I306,0)</f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2">
        <f>(((L306/60)/60)/24)+DATE(1970,1,1)</f>
        <v>42589.208333333328</v>
      </c>
      <c r="O306" s="12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>ROUND(((E307/D307)*100),0)</f>
        <v>286</v>
      </c>
      <c r="G307" t="s">
        <v>20</v>
      </c>
      <c r="H307" s="8">
        <f>IF(I307&gt;0,E307/I307,0)</f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2">
        <f>(((L307/60)/60)/24)+DATE(1970,1,1)</f>
        <v>42448.208333333328</v>
      </c>
      <c r="O307" s="12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>ROUND(((E308/D308)*100),0)</f>
        <v>8</v>
      </c>
      <c r="G308" t="s">
        <v>14</v>
      </c>
      <c r="H308" s="8">
        <f>IF(I308&gt;0,E308/I308,0)</f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2">
        <f>(((L308/60)/60)/24)+DATE(1970,1,1)</f>
        <v>42930.208333333328</v>
      </c>
      <c r="O308" s="12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>ROUND(((E309/D309)*100),0)</f>
        <v>132</v>
      </c>
      <c r="G309" t="s">
        <v>20</v>
      </c>
      <c r="H309" s="8">
        <f>IF(I309&gt;0,E309/I309,0)</f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2">
        <f>(((L309/60)/60)/24)+DATE(1970,1,1)</f>
        <v>41066.208333333336</v>
      </c>
      <c r="O309" s="12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>ROUND(((E310/D310)*100),0)</f>
        <v>74</v>
      </c>
      <c r="G310" t="s">
        <v>14</v>
      </c>
      <c r="H310" s="8">
        <f>IF(I310&gt;0,E310/I310,0)</f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2">
        <f>(((L310/60)/60)/24)+DATE(1970,1,1)</f>
        <v>40651.208333333336</v>
      </c>
      <c r="O310" s="12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>ROUND(((E311/D311)*100),0)</f>
        <v>75</v>
      </c>
      <c r="G311" t="s">
        <v>74</v>
      </c>
      <c r="H311" s="8">
        <f>IF(I311&gt;0,E311/I311,0)</f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2">
        <f>(((L311/60)/60)/24)+DATE(1970,1,1)</f>
        <v>40807.208333333336</v>
      </c>
      <c r="O311" s="12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>ROUND(((E312/D312)*100),0)</f>
        <v>20</v>
      </c>
      <c r="G312" t="s">
        <v>14</v>
      </c>
      <c r="H312" s="8">
        <f>IF(I312&gt;0,E312/I312,0)</f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2">
        <f>(((L312/60)/60)/24)+DATE(1970,1,1)</f>
        <v>40277.208333333336</v>
      </c>
      <c r="O312" s="12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>ROUND(((E313/D313)*100),0)</f>
        <v>203</v>
      </c>
      <c r="G313" t="s">
        <v>20</v>
      </c>
      <c r="H313" s="8">
        <f>IF(I313&gt;0,E313/I313,0)</f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2">
        <f>(((L313/60)/60)/24)+DATE(1970,1,1)</f>
        <v>40590.25</v>
      </c>
      <c r="O313" s="12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>ROUND(((E314/D314)*100),0)</f>
        <v>310</v>
      </c>
      <c r="G314" t="s">
        <v>20</v>
      </c>
      <c r="H314" s="8">
        <f>IF(I314&gt;0,E314/I314,0)</f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2">
        <f>(((L314/60)/60)/24)+DATE(1970,1,1)</f>
        <v>41572.208333333336</v>
      </c>
      <c r="O314" s="12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>ROUND(((E315/D315)*100),0)</f>
        <v>395</v>
      </c>
      <c r="G315" t="s">
        <v>20</v>
      </c>
      <c r="H315" s="8">
        <f>IF(I315&gt;0,E315/I315,0)</f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2">
        <f>(((L315/60)/60)/24)+DATE(1970,1,1)</f>
        <v>40966.25</v>
      </c>
      <c r="O315" s="12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>ROUND(((E316/D316)*100),0)</f>
        <v>295</v>
      </c>
      <c r="G316" t="s">
        <v>20</v>
      </c>
      <c r="H316" s="8">
        <f>IF(I316&gt;0,E316/I316,0)</f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2">
        <f>(((L316/60)/60)/24)+DATE(1970,1,1)</f>
        <v>43536.208333333328</v>
      </c>
      <c r="O316" s="12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>ROUND(((E317/D317)*100),0)</f>
        <v>34</v>
      </c>
      <c r="G317" t="s">
        <v>14</v>
      </c>
      <c r="H317" s="8">
        <f>IF(I317&gt;0,E317/I317,0)</f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2">
        <f>(((L317/60)/60)/24)+DATE(1970,1,1)</f>
        <v>41783.208333333336</v>
      </c>
      <c r="O317" s="12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>ROUND(((E318/D318)*100),0)</f>
        <v>67</v>
      </c>
      <c r="G318" t="s">
        <v>14</v>
      </c>
      <c r="H318" s="8">
        <f>IF(I318&gt;0,E318/I318,0)</f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2">
        <f>(((L318/60)/60)/24)+DATE(1970,1,1)</f>
        <v>43788.25</v>
      </c>
      <c r="O318" s="12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>ROUND(((E319/D319)*100),0)</f>
        <v>19</v>
      </c>
      <c r="G319" t="s">
        <v>14</v>
      </c>
      <c r="H319" s="8">
        <f>IF(I319&gt;0,E319/I319,0)</f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2">
        <f>(((L319/60)/60)/24)+DATE(1970,1,1)</f>
        <v>42869.208333333328</v>
      </c>
      <c r="O319" s="12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>ROUND(((E320/D320)*100),0)</f>
        <v>16</v>
      </c>
      <c r="G320" t="s">
        <v>14</v>
      </c>
      <c r="H320" s="8">
        <f>IF(I320&gt;0,E320/I320,0)</f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2">
        <f>(((L320/60)/60)/24)+DATE(1970,1,1)</f>
        <v>41684.25</v>
      </c>
      <c r="O320" s="12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>ROUND(((E321/D321)*100),0)</f>
        <v>39</v>
      </c>
      <c r="G321" t="s">
        <v>74</v>
      </c>
      <c r="H321" s="8">
        <f>IF(I321&gt;0,E321/I321,0)</f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2">
        <f>(((L321/60)/60)/24)+DATE(1970,1,1)</f>
        <v>40402.208333333336</v>
      </c>
      <c r="O321" s="12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>ROUND(((E322/D322)*100),0)</f>
        <v>10</v>
      </c>
      <c r="G322" t="s">
        <v>14</v>
      </c>
      <c r="H322" s="8">
        <f>IF(I322&gt;0,E322/I322,0)</f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2">
        <f>(((L322/60)/60)/24)+DATE(1970,1,1)</f>
        <v>40673.208333333336</v>
      </c>
      <c r="O322" s="12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>ROUND(((E323/D323)*100),0)</f>
        <v>94</v>
      </c>
      <c r="G323" t="s">
        <v>14</v>
      </c>
      <c r="H323" s="8">
        <f>IF(I323&gt;0,E323/I323,0)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2">
        <f>(((L323/60)/60)/24)+DATE(1970,1,1)</f>
        <v>40634.208333333336</v>
      </c>
      <c r="O323" s="12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>ROUND(((E324/D324)*100),0)</f>
        <v>167</v>
      </c>
      <c r="G324" t="s">
        <v>20</v>
      </c>
      <c r="H324" s="8">
        <f>IF(I324&gt;0,E324/I324,0)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2">
        <f>(((L324/60)/60)/24)+DATE(1970,1,1)</f>
        <v>40507.25</v>
      </c>
      <c r="O324" s="12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>ROUND(((E325/D325)*100),0)</f>
        <v>24</v>
      </c>
      <c r="G325" t="s">
        <v>14</v>
      </c>
      <c r="H325" s="8">
        <f>IF(I325&gt;0,E325/I325,0)</f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2">
        <f>(((L325/60)/60)/24)+DATE(1970,1,1)</f>
        <v>41725.208333333336</v>
      </c>
      <c r="O325" s="12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>ROUND(((E326/D326)*100),0)</f>
        <v>164</v>
      </c>
      <c r="G326" t="s">
        <v>20</v>
      </c>
      <c r="H326" s="8">
        <f>IF(I326&gt;0,E326/I326,0)</f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2">
        <f>(((L326/60)/60)/24)+DATE(1970,1,1)</f>
        <v>42176.208333333328</v>
      </c>
      <c r="O326" s="12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>ROUND(((E327/D327)*100),0)</f>
        <v>91</v>
      </c>
      <c r="G327" t="s">
        <v>14</v>
      </c>
      <c r="H327" s="8">
        <f>IF(I327&gt;0,E327/I327,0)</f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2">
        <f>(((L327/60)/60)/24)+DATE(1970,1,1)</f>
        <v>43267.208333333328</v>
      </c>
      <c r="O327" s="12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>ROUND(((E328/D328)*100),0)</f>
        <v>46</v>
      </c>
      <c r="G328" t="s">
        <v>14</v>
      </c>
      <c r="H328" s="8">
        <f>IF(I328&gt;0,E328/I328,0)</f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2">
        <f>(((L328/60)/60)/24)+DATE(1970,1,1)</f>
        <v>42364.25</v>
      </c>
      <c r="O328" s="12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>ROUND(((E329/D329)*100),0)</f>
        <v>39</v>
      </c>
      <c r="G329" t="s">
        <v>14</v>
      </c>
      <c r="H329" s="8">
        <f>IF(I329&gt;0,E329/I329,0)</f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2">
        <f>(((L329/60)/60)/24)+DATE(1970,1,1)</f>
        <v>43705.208333333328</v>
      </c>
      <c r="O329" s="12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>ROUND(((E330/D330)*100),0)</f>
        <v>134</v>
      </c>
      <c r="G330" t="s">
        <v>20</v>
      </c>
      <c r="H330" s="8">
        <f>IF(I330&gt;0,E330/I330,0)</f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2">
        <f>(((L330/60)/60)/24)+DATE(1970,1,1)</f>
        <v>43434.25</v>
      </c>
      <c r="O330" s="12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>ROUND(((E331/D331)*100),0)</f>
        <v>23</v>
      </c>
      <c r="G331" t="s">
        <v>47</v>
      </c>
      <c r="H331" s="8">
        <f>IF(I331&gt;0,E331/I331,0)</f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2">
        <f>(((L331/60)/60)/24)+DATE(1970,1,1)</f>
        <v>42716.25</v>
      </c>
      <c r="O331" s="12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>ROUND(((E332/D332)*100),0)</f>
        <v>185</v>
      </c>
      <c r="G332" t="s">
        <v>20</v>
      </c>
      <c r="H332" s="8">
        <f>IF(I332&gt;0,E332/I332,0)</f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2">
        <f>(((L332/60)/60)/24)+DATE(1970,1,1)</f>
        <v>43077.25</v>
      </c>
      <c r="O332" s="12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>ROUND(((E333/D333)*100),0)</f>
        <v>444</v>
      </c>
      <c r="G333" t="s">
        <v>20</v>
      </c>
      <c r="H333" s="8">
        <f>IF(I333&gt;0,E333/I333,0)</f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2">
        <f>(((L333/60)/60)/24)+DATE(1970,1,1)</f>
        <v>40896.25</v>
      </c>
      <c r="O333" s="12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>ROUND(((E334/D334)*100),0)</f>
        <v>200</v>
      </c>
      <c r="G334" t="s">
        <v>20</v>
      </c>
      <c r="H334" s="8">
        <f>IF(I334&gt;0,E334/I334,0)</f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2">
        <f>(((L334/60)/60)/24)+DATE(1970,1,1)</f>
        <v>41361.208333333336</v>
      </c>
      <c r="O334" s="12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>ROUND(((E335/D335)*100),0)</f>
        <v>124</v>
      </c>
      <c r="G335" t="s">
        <v>20</v>
      </c>
      <c r="H335" s="8">
        <f>IF(I335&gt;0,E335/I335,0)</f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2">
        <f>(((L335/60)/60)/24)+DATE(1970,1,1)</f>
        <v>43424.25</v>
      </c>
      <c r="O335" s="12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>ROUND(((E336/D336)*100),0)</f>
        <v>187</v>
      </c>
      <c r="G336" t="s">
        <v>20</v>
      </c>
      <c r="H336" s="8">
        <f>IF(I336&gt;0,E336/I336,0)</f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2">
        <f>(((L336/60)/60)/24)+DATE(1970,1,1)</f>
        <v>43110.25</v>
      </c>
      <c r="O336" s="12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>ROUND(((E337/D337)*100),0)</f>
        <v>114</v>
      </c>
      <c r="G337" t="s">
        <v>20</v>
      </c>
      <c r="H337" s="8">
        <f>IF(I337&gt;0,E337/I337,0)</f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2">
        <f>(((L337/60)/60)/24)+DATE(1970,1,1)</f>
        <v>43784.25</v>
      </c>
      <c r="O337" s="12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>ROUND(((E338/D338)*100),0)</f>
        <v>97</v>
      </c>
      <c r="G338" t="s">
        <v>14</v>
      </c>
      <c r="H338" s="8">
        <f>IF(I338&gt;0,E338/I338,0)</f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2">
        <f>(((L338/60)/60)/24)+DATE(1970,1,1)</f>
        <v>40527.25</v>
      </c>
      <c r="O338" s="12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>ROUND(((E339/D339)*100),0)</f>
        <v>123</v>
      </c>
      <c r="G339" t="s">
        <v>20</v>
      </c>
      <c r="H339" s="8">
        <f>IF(I339&gt;0,E339/I339,0)</f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2">
        <f>(((L339/60)/60)/24)+DATE(1970,1,1)</f>
        <v>43780.25</v>
      </c>
      <c r="O339" s="12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>ROUND(((E340/D340)*100),0)</f>
        <v>179</v>
      </c>
      <c r="G340" t="s">
        <v>20</v>
      </c>
      <c r="H340" s="8">
        <f>IF(I340&gt;0,E340/I340,0)</f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2">
        <f>(((L340/60)/60)/24)+DATE(1970,1,1)</f>
        <v>40821.208333333336</v>
      </c>
      <c r="O340" s="12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>ROUND(((E341/D341)*100),0)</f>
        <v>80</v>
      </c>
      <c r="G341" t="s">
        <v>74</v>
      </c>
      <c r="H341" s="8">
        <f>IF(I341&gt;0,E341/I341,0)</f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2">
        <f>(((L341/60)/60)/24)+DATE(1970,1,1)</f>
        <v>42949.208333333328</v>
      </c>
      <c r="O341" s="12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>ROUND(((E342/D342)*100),0)</f>
        <v>94</v>
      </c>
      <c r="G342" t="s">
        <v>14</v>
      </c>
      <c r="H342" s="8">
        <f>IF(I342&gt;0,E342/I342,0)</f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2">
        <f>(((L342/60)/60)/24)+DATE(1970,1,1)</f>
        <v>40889.25</v>
      </c>
      <c r="O342" s="12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>ROUND(((E343/D343)*100),0)</f>
        <v>85</v>
      </c>
      <c r="G343" t="s">
        <v>14</v>
      </c>
      <c r="H343" s="8">
        <f>IF(I343&gt;0,E343/I343,0)</f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2">
        <f>(((L343/60)/60)/24)+DATE(1970,1,1)</f>
        <v>42244.208333333328</v>
      </c>
      <c r="O343" s="12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>ROUND(((E344/D344)*100),0)</f>
        <v>67</v>
      </c>
      <c r="G344" t="s">
        <v>14</v>
      </c>
      <c r="H344" s="8">
        <f>IF(I344&gt;0,E344/I344,0)</f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2">
        <f>(((L344/60)/60)/24)+DATE(1970,1,1)</f>
        <v>41475.208333333336</v>
      </c>
      <c r="O344" s="12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>ROUND(((E345/D345)*100),0)</f>
        <v>54</v>
      </c>
      <c r="G345" t="s">
        <v>14</v>
      </c>
      <c r="H345" s="8">
        <f>IF(I345&gt;0,E345/I345,0)</f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2">
        <f>(((L345/60)/60)/24)+DATE(1970,1,1)</f>
        <v>41597.25</v>
      </c>
      <c r="O345" s="12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>ROUND(((E346/D346)*100),0)</f>
        <v>42</v>
      </c>
      <c r="G346" t="s">
        <v>14</v>
      </c>
      <c r="H346" s="8">
        <f>IF(I346&gt;0,E346/I346,0)</f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2">
        <f>(((L346/60)/60)/24)+DATE(1970,1,1)</f>
        <v>43122.25</v>
      </c>
      <c r="O346" s="12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>ROUND(((E347/D347)*100),0)</f>
        <v>15</v>
      </c>
      <c r="G347" t="s">
        <v>14</v>
      </c>
      <c r="H347" s="8">
        <f>IF(I347&gt;0,E347/I347,0)</f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2">
        <f>(((L347/60)/60)/24)+DATE(1970,1,1)</f>
        <v>42194.208333333328</v>
      </c>
      <c r="O347" s="12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>ROUND(((E348/D348)*100),0)</f>
        <v>34</v>
      </c>
      <c r="G348" t="s">
        <v>14</v>
      </c>
      <c r="H348" s="8">
        <f>IF(I348&gt;0,E348/I348,0)</f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2">
        <f>(((L348/60)/60)/24)+DATE(1970,1,1)</f>
        <v>42971.208333333328</v>
      </c>
      <c r="O348" s="12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>ROUND(((E349/D349)*100),0)</f>
        <v>1401</v>
      </c>
      <c r="G349" t="s">
        <v>20</v>
      </c>
      <c r="H349" s="8">
        <f>IF(I349&gt;0,E349/I349,0)</f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2">
        <f>(((L349/60)/60)/24)+DATE(1970,1,1)</f>
        <v>42046.25</v>
      </c>
      <c r="O349" s="12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>ROUND(((E350/D350)*100),0)</f>
        <v>72</v>
      </c>
      <c r="G350" t="s">
        <v>14</v>
      </c>
      <c r="H350" s="8">
        <f>IF(I350&gt;0,E350/I350,0)</f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2">
        <f>(((L350/60)/60)/24)+DATE(1970,1,1)</f>
        <v>42782.25</v>
      </c>
      <c r="O350" s="12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>ROUND(((E351/D351)*100),0)</f>
        <v>53</v>
      </c>
      <c r="G351" t="s">
        <v>14</v>
      </c>
      <c r="H351" s="8">
        <f>IF(I351&gt;0,E351/I351,0)</f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2">
        <f>(((L351/60)/60)/24)+DATE(1970,1,1)</f>
        <v>42930.208333333328</v>
      </c>
      <c r="O351" s="12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>ROUND(((E352/D352)*100),0)</f>
        <v>5</v>
      </c>
      <c r="G352" t="s">
        <v>14</v>
      </c>
      <c r="H352" s="8">
        <f>IF(I352&gt;0,E352/I352,0)</f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2">
        <f>(((L352/60)/60)/24)+DATE(1970,1,1)</f>
        <v>42144.208333333328</v>
      </c>
      <c r="O352" s="12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>ROUND(((E353/D353)*100),0)</f>
        <v>128</v>
      </c>
      <c r="G353" t="s">
        <v>20</v>
      </c>
      <c r="H353" s="8">
        <f>IF(I353&gt;0,E353/I353,0)</f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2">
        <f>(((L353/60)/60)/24)+DATE(1970,1,1)</f>
        <v>42240.208333333328</v>
      </c>
      <c r="O353" s="12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>ROUND(((E354/D354)*100),0)</f>
        <v>35</v>
      </c>
      <c r="G354" t="s">
        <v>14</v>
      </c>
      <c r="H354" s="8">
        <f>IF(I354&gt;0,E354/I354,0)</f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2">
        <f>(((L354/60)/60)/24)+DATE(1970,1,1)</f>
        <v>42315.25</v>
      </c>
      <c r="O354" s="12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>ROUND(((E355/D355)*100),0)</f>
        <v>411</v>
      </c>
      <c r="G355" t="s">
        <v>20</v>
      </c>
      <c r="H355" s="8">
        <f>IF(I355&gt;0,E355/I355,0)</f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2">
        <f>(((L355/60)/60)/24)+DATE(1970,1,1)</f>
        <v>43651.208333333328</v>
      </c>
      <c r="O355" s="12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>ROUND(((E356/D356)*100),0)</f>
        <v>124</v>
      </c>
      <c r="G356" t="s">
        <v>20</v>
      </c>
      <c r="H356" s="8">
        <f>IF(I356&gt;0,E356/I356,0)</f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2">
        <f>(((L356/60)/60)/24)+DATE(1970,1,1)</f>
        <v>41520.208333333336</v>
      </c>
      <c r="O356" s="12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>ROUND(((E357/D357)*100),0)</f>
        <v>59</v>
      </c>
      <c r="G357" t="s">
        <v>47</v>
      </c>
      <c r="H357" s="8">
        <f>IF(I357&gt;0,E357/I357,0)</f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2">
        <f>(((L357/60)/60)/24)+DATE(1970,1,1)</f>
        <v>42757.25</v>
      </c>
      <c r="O357" s="12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>ROUND(((E358/D358)*100),0)</f>
        <v>37</v>
      </c>
      <c r="G358" t="s">
        <v>14</v>
      </c>
      <c r="H358" s="8">
        <f>IF(I358&gt;0,E358/I358,0)</f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2">
        <f>(((L358/60)/60)/24)+DATE(1970,1,1)</f>
        <v>40922.25</v>
      </c>
      <c r="O358" s="12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>ROUND(((E359/D359)*100),0)</f>
        <v>185</v>
      </c>
      <c r="G359" t="s">
        <v>20</v>
      </c>
      <c r="H359" s="8">
        <f>IF(I359&gt;0,E359/I359,0)</f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2">
        <f>(((L359/60)/60)/24)+DATE(1970,1,1)</f>
        <v>42250.208333333328</v>
      </c>
      <c r="O359" s="12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>ROUND(((E360/D360)*100),0)</f>
        <v>12</v>
      </c>
      <c r="G360" t="s">
        <v>14</v>
      </c>
      <c r="H360" s="8">
        <f>IF(I360&gt;0,E360/I360,0)</f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2">
        <f>(((L360/60)/60)/24)+DATE(1970,1,1)</f>
        <v>43322.208333333328</v>
      </c>
      <c r="O360" s="12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>ROUND(((E361/D361)*100),0)</f>
        <v>299</v>
      </c>
      <c r="G361" t="s">
        <v>20</v>
      </c>
      <c r="H361" s="8">
        <f>IF(I361&gt;0,E361/I361,0)</f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2">
        <f>(((L361/60)/60)/24)+DATE(1970,1,1)</f>
        <v>40782.208333333336</v>
      </c>
      <c r="O361" s="12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>ROUND(((E362/D362)*100),0)</f>
        <v>226</v>
      </c>
      <c r="G362" t="s">
        <v>20</v>
      </c>
      <c r="H362" s="8">
        <f>IF(I362&gt;0,E362/I362,0)</f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2">
        <f>(((L362/60)/60)/24)+DATE(1970,1,1)</f>
        <v>40544.25</v>
      </c>
      <c r="O362" s="12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>ROUND(((E363/D363)*100),0)</f>
        <v>174</v>
      </c>
      <c r="G363" t="s">
        <v>20</v>
      </c>
      <c r="H363" s="8">
        <f>IF(I363&gt;0,E363/I363,0)</f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2">
        <f>(((L363/60)/60)/24)+DATE(1970,1,1)</f>
        <v>43015.208333333328</v>
      </c>
      <c r="O363" s="12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>ROUND(((E364/D364)*100),0)</f>
        <v>372</v>
      </c>
      <c r="G364" t="s">
        <v>20</v>
      </c>
      <c r="H364" s="8">
        <f>IF(I364&gt;0,E364/I364,0)</f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2">
        <f>(((L364/60)/60)/24)+DATE(1970,1,1)</f>
        <v>40570.25</v>
      </c>
      <c r="O364" s="12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>ROUND(((E365/D365)*100),0)</f>
        <v>160</v>
      </c>
      <c r="G365" t="s">
        <v>20</v>
      </c>
      <c r="H365" s="8">
        <f>IF(I365&gt;0,E365/I365,0)</f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2">
        <f>(((L365/60)/60)/24)+DATE(1970,1,1)</f>
        <v>40904.25</v>
      </c>
      <c r="O365" s="12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>ROUND(((E366/D366)*100),0)</f>
        <v>1616</v>
      </c>
      <c r="G366" t="s">
        <v>20</v>
      </c>
      <c r="H366" s="8">
        <f>IF(I366&gt;0,E366/I366,0)</f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2">
        <f>(((L366/60)/60)/24)+DATE(1970,1,1)</f>
        <v>43164.25</v>
      </c>
      <c r="O366" s="12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>ROUND(((E367/D367)*100),0)</f>
        <v>733</v>
      </c>
      <c r="G367" t="s">
        <v>20</v>
      </c>
      <c r="H367" s="8">
        <f>IF(I367&gt;0,E367/I367,0)</f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2">
        <f>(((L367/60)/60)/24)+DATE(1970,1,1)</f>
        <v>42733.25</v>
      </c>
      <c r="O367" s="12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>ROUND(((E368/D368)*100),0)</f>
        <v>592</v>
      </c>
      <c r="G368" t="s">
        <v>20</v>
      </c>
      <c r="H368" s="8">
        <f>IF(I368&gt;0,E368/I368,0)</f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2">
        <f>(((L368/60)/60)/24)+DATE(1970,1,1)</f>
        <v>40546.25</v>
      </c>
      <c r="O368" s="12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>ROUND(((E369/D369)*100),0)</f>
        <v>19</v>
      </c>
      <c r="G369" t="s">
        <v>14</v>
      </c>
      <c r="H369" s="8">
        <f>IF(I369&gt;0,E369/I369,0)</f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2">
        <f>(((L369/60)/60)/24)+DATE(1970,1,1)</f>
        <v>41930.208333333336</v>
      </c>
      <c r="O369" s="12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>ROUND(((E370/D370)*100),0)</f>
        <v>277</v>
      </c>
      <c r="G370" t="s">
        <v>20</v>
      </c>
      <c r="H370" s="8">
        <f>IF(I370&gt;0,E370/I370,0)</f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2">
        <f>(((L370/60)/60)/24)+DATE(1970,1,1)</f>
        <v>40464.208333333336</v>
      </c>
      <c r="O370" s="12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>ROUND(((E371/D371)*100),0)</f>
        <v>273</v>
      </c>
      <c r="G371" t="s">
        <v>20</v>
      </c>
      <c r="H371" s="8">
        <f>IF(I371&gt;0,E371/I371,0)</f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2">
        <f>(((L371/60)/60)/24)+DATE(1970,1,1)</f>
        <v>41308.25</v>
      </c>
      <c r="O371" s="12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>ROUND(((E372/D372)*100),0)</f>
        <v>159</v>
      </c>
      <c r="G372" t="s">
        <v>20</v>
      </c>
      <c r="H372" s="8">
        <f>IF(I372&gt;0,E372/I372,0)</f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2">
        <f>(((L372/60)/60)/24)+DATE(1970,1,1)</f>
        <v>43570.208333333328</v>
      </c>
      <c r="O372" s="12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>ROUND(((E373/D373)*100),0)</f>
        <v>68</v>
      </c>
      <c r="G373" t="s">
        <v>14</v>
      </c>
      <c r="H373" s="8">
        <f>IF(I373&gt;0,E373/I373,0)</f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2">
        <f>(((L373/60)/60)/24)+DATE(1970,1,1)</f>
        <v>42043.25</v>
      </c>
      <c r="O373" s="12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>ROUND(((E374/D374)*100),0)</f>
        <v>1592</v>
      </c>
      <c r="G374" t="s">
        <v>20</v>
      </c>
      <c r="H374" s="8">
        <f>IF(I374&gt;0,E374/I374,0)</f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2">
        <f>(((L374/60)/60)/24)+DATE(1970,1,1)</f>
        <v>42012.25</v>
      </c>
      <c r="O374" s="12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>ROUND(((E375/D375)*100),0)</f>
        <v>730</v>
      </c>
      <c r="G375" t="s">
        <v>20</v>
      </c>
      <c r="H375" s="8">
        <f>IF(I375&gt;0,E375/I375,0)</f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2">
        <f>(((L375/60)/60)/24)+DATE(1970,1,1)</f>
        <v>42964.208333333328</v>
      </c>
      <c r="O375" s="12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>ROUND(((E376/D376)*100),0)</f>
        <v>13</v>
      </c>
      <c r="G376" t="s">
        <v>14</v>
      </c>
      <c r="H376" s="8">
        <f>IF(I376&gt;0,E376/I376,0)</f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2">
        <f>(((L376/60)/60)/24)+DATE(1970,1,1)</f>
        <v>43476.25</v>
      </c>
      <c r="O376" s="12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>ROUND(((E377/D377)*100),0)</f>
        <v>55</v>
      </c>
      <c r="G377" t="s">
        <v>14</v>
      </c>
      <c r="H377" s="8">
        <f>IF(I377&gt;0,E377/I377,0)</f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2">
        <f>(((L377/60)/60)/24)+DATE(1970,1,1)</f>
        <v>42293.208333333328</v>
      </c>
      <c r="O377" s="12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>ROUND(((E378/D378)*100),0)</f>
        <v>361</v>
      </c>
      <c r="G378" t="s">
        <v>20</v>
      </c>
      <c r="H378" s="8">
        <f>IF(I378&gt;0,E378/I378,0)</f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2">
        <f>(((L378/60)/60)/24)+DATE(1970,1,1)</f>
        <v>41826.208333333336</v>
      </c>
      <c r="O378" s="12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>ROUND(((E379/D379)*100),0)</f>
        <v>10</v>
      </c>
      <c r="G379" t="s">
        <v>14</v>
      </c>
      <c r="H379" s="8">
        <f>IF(I379&gt;0,E379/I379,0)</f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2">
        <f>(((L379/60)/60)/24)+DATE(1970,1,1)</f>
        <v>43760.208333333328</v>
      </c>
      <c r="O379" s="12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>ROUND(((E380/D380)*100),0)</f>
        <v>14</v>
      </c>
      <c r="G380" t="s">
        <v>14</v>
      </c>
      <c r="H380" s="8">
        <f>IF(I380&gt;0,E380/I380,0)</f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2">
        <f>(((L380/60)/60)/24)+DATE(1970,1,1)</f>
        <v>43241.208333333328</v>
      </c>
      <c r="O380" s="12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>ROUND(((E381/D381)*100),0)</f>
        <v>40</v>
      </c>
      <c r="G381" t="s">
        <v>14</v>
      </c>
      <c r="H381" s="8">
        <f>IF(I381&gt;0,E381/I381,0)</f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2">
        <f>(((L381/60)/60)/24)+DATE(1970,1,1)</f>
        <v>40843.208333333336</v>
      </c>
      <c r="O381" s="12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>ROUND(((E382/D382)*100),0)</f>
        <v>160</v>
      </c>
      <c r="G382" t="s">
        <v>20</v>
      </c>
      <c r="H382" s="8">
        <f>IF(I382&gt;0,E382/I382,0)</f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2">
        <f>(((L382/60)/60)/24)+DATE(1970,1,1)</f>
        <v>41448.208333333336</v>
      </c>
      <c r="O382" s="12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>ROUND(((E383/D383)*100),0)</f>
        <v>184</v>
      </c>
      <c r="G383" t="s">
        <v>20</v>
      </c>
      <c r="H383" s="8">
        <f>IF(I383&gt;0,E383/I383,0)</f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2">
        <f>(((L383/60)/60)/24)+DATE(1970,1,1)</f>
        <v>42163.208333333328</v>
      </c>
      <c r="O383" s="12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>ROUND(((E384/D384)*100),0)</f>
        <v>64</v>
      </c>
      <c r="G384" t="s">
        <v>14</v>
      </c>
      <c r="H384" s="8">
        <f>IF(I384&gt;0,E384/I384,0)</f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2">
        <f>(((L384/60)/60)/24)+DATE(1970,1,1)</f>
        <v>43024.208333333328</v>
      </c>
      <c r="O384" s="12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>ROUND(((E385/D385)*100),0)</f>
        <v>225</v>
      </c>
      <c r="G385" t="s">
        <v>20</v>
      </c>
      <c r="H385" s="8">
        <f>IF(I385&gt;0,E385/I385,0)</f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2">
        <f>(((L385/60)/60)/24)+DATE(1970,1,1)</f>
        <v>43509.25</v>
      </c>
      <c r="O385" s="12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>ROUND(((E386/D386)*100),0)</f>
        <v>172</v>
      </c>
      <c r="G386" t="s">
        <v>20</v>
      </c>
      <c r="H386" s="8">
        <f>IF(I386&gt;0,E386/I386,0)</f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2">
        <f>(((L386/60)/60)/24)+DATE(1970,1,1)</f>
        <v>42776.25</v>
      </c>
      <c r="O386" s="12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>ROUND(((E387/D387)*100),0)</f>
        <v>146</v>
      </c>
      <c r="G387" t="s">
        <v>20</v>
      </c>
      <c r="H387" s="8">
        <f>IF(I387&gt;0,E387/I387,0)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2">
        <f>(((L387/60)/60)/24)+DATE(1970,1,1)</f>
        <v>43553.208333333328</v>
      </c>
      <c r="O387" s="12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>ROUND(((E388/D388)*100),0)</f>
        <v>76</v>
      </c>
      <c r="G388" t="s">
        <v>14</v>
      </c>
      <c r="H388" s="8">
        <f>IF(I388&gt;0,E388/I388,0)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2">
        <f>(((L388/60)/60)/24)+DATE(1970,1,1)</f>
        <v>40355.208333333336</v>
      </c>
      <c r="O388" s="12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>ROUND(((E389/D389)*100),0)</f>
        <v>39</v>
      </c>
      <c r="G389" t="s">
        <v>14</v>
      </c>
      <c r="H389" s="8">
        <f>IF(I389&gt;0,E389/I389,0)</f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2">
        <f>(((L389/60)/60)/24)+DATE(1970,1,1)</f>
        <v>41072.208333333336</v>
      </c>
      <c r="O389" s="12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>ROUND(((E390/D390)*100),0)</f>
        <v>11</v>
      </c>
      <c r="G390" t="s">
        <v>74</v>
      </c>
      <c r="H390" s="8">
        <f>IF(I390&gt;0,E390/I390,0)</f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2">
        <f>(((L390/60)/60)/24)+DATE(1970,1,1)</f>
        <v>40912.25</v>
      </c>
      <c r="O390" s="12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>ROUND(((E391/D391)*100),0)</f>
        <v>122</v>
      </c>
      <c r="G391" t="s">
        <v>20</v>
      </c>
      <c r="H391" s="8">
        <f>IF(I391&gt;0,E391/I391,0)</f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2">
        <f>(((L391/60)/60)/24)+DATE(1970,1,1)</f>
        <v>40479.208333333336</v>
      </c>
      <c r="O391" s="12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>ROUND(((E392/D392)*100),0)</f>
        <v>187</v>
      </c>
      <c r="G392" t="s">
        <v>20</v>
      </c>
      <c r="H392" s="8">
        <f>IF(I392&gt;0,E392/I392,0)</f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2">
        <f>(((L392/60)/60)/24)+DATE(1970,1,1)</f>
        <v>41530.208333333336</v>
      </c>
      <c r="O392" s="12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>ROUND(((E393/D393)*100),0)</f>
        <v>7</v>
      </c>
      <c r="G393" t="s">
        <v>14</v>
      </c>
      <c r="H393" s="8">
        <f>IF(I393&gt;0,E393/I393,0)</f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2">
        <f>(((L393/60)/60)/24)+DATE(1970,1,1)</f>
        <v>41653.25</v>
      </c>
      <c r="O393" s="12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>ROUND(((E394/D394)*100),0)</f>
        <v>66</v>
      </c>
      <c r="G394" t="s">
        <v>14</v>
      </c>
      <c r="H394" s="8">
        <f>IF(I394&gt;0,E394/I394,0)</f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2">
        <f>(((L394/60)/60)/24)+DATE(1970,1,1)</f>
        <v>40549.25</v>
      </c>
      <c r="O394" s="12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>ROUND(((E395/D395)*100),0)</f>
        <v>229</v>
      </c>
      <c r="G395" t="s">
        <v>20</v>
      </c>
      <c r="H395" s="8">
        <f>IF(I395&gt;0,E395/I395,0)</f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2">
        <f>(((L395/60)/60)/24)+DATE(1970,1,1)</f>
        <v>42933.208333333328</v>
      </c>
      <c r="O395" s="12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>ROUND(((E396/D396)*100),0)</f>
        <v>469</v>
      </c>
      <c r="G396" t="s">
        <v>20</v>
      </c>
      <c r="H396" s="8">
        <f>IF(I396&gt;0,E396/I396,0)</f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2">
        <f>(((L396/60)/60)/24)+DATE(1970,1,1)</f>
        <v>41484.208333333336</v>
      </c>
      <c r="O396" s="12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>ROUND(((E397/D397)*100),0)</f>
        <v>130</v>
      </c>
      <c r="G397" t="s">
        <v>20</v>
      </c>
      <c r="H397" s="8">
        <f>IF(I397&gt;0,E397/I397,0)</f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2">
        <f>(((L397/60)/60)/24)+DATE(1970,1,1)</f>
        <v>40885.25</v>
      </c>
      <c r="O397" s="12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>ROUND(((E398/D398)*100),0)</f>
        <v>167</v>
      </c>
      <c r="G398" t="s">
        <v>20</v>
      </c>
      <c r="H398" s="8">
        <f>IF(I398&gt;0,E398/I398,0)</f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2">
        <f>(((L398/60)/60)/24)+DATE(1970,1,1)</f>
        <v>43378.208333333328</v>
      </c>
      <c r="O398" s="12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>ROUND(((E399/D399)*100),0)</f>
        <v>174</v>
      </c>
      <c r="G399" t="s">
        <v>20</v>
      </c>
      <c r="H399" s="8">
        <f>IF(I399&gt;0,E399/I399,0)</f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2">
        <f>(((L399/60)/60)/24)+DATE(1970,1,1)</f>
        <v>41417.208333333336</v>
      </c>
      <c r="O399" s="12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>ROUND(((E400/D400)*100),0)</f>
        <v>718</v>
      </c>
      <c r="G400" t="s">
        <v>20</v>
      </c>
      <c r="H400" s="8">
        <f>IF(I400&gt;0,E400/I400,0)</f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2">
        <f>(((L400/60)/60)/24)+DATE(1970,1,1)</f>
        <v>43228.208333333328</v>
      </c>
      <c r="O400" s="12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>ROUND(((E401/D401)*100),0)</f>
        <v>64</v>
      </c>
      <c r="G401" t="s">
        <v>14</v>
      </c>
      <c r="H401" s="8">
        <f>IF(I401&gt;0,E401/I401,0)</f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2">
        <f>(((L401/60)/60)/24)+DATE(1970,1,1)</f>
        <v>40576.25</v>
      </c>
      <c r="O401" s="12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>ROUND(((E402/D402)*100),0)</f>
        <v>2</v>
      </c>
      <c r="G402" t="s">
        <v>14</v>
      </c>
      <c r="H402" s="8">
        <f>IF(I402&gt;0,E402/I402,0)</f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2">
        <f>(((L402/60)/60)/24)+DATE(1970,1,1)</f>
        <v>41502.208333333336</v>
      </c>
      <c r="O402" s="12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>ROUND(((E403/D403)*100),0)</f>
        <v>1530</v>
      </c>
      <c r="G403" t="s">
        <v>20</v>
      </c>
      <c r="H403" s="8">
        <f>IF(I403&gt;0,E403/I403,0)</f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2">
        <f>(((L403/60)/60)/24)+DATE(1970,1,1)</f>
        <v>43765.208333333328</v>
      </c>
      <c r="O403" s="12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>ROUND(((E404/D404)*100),0)</f>
        <v>40</v>
      </c>
      <c r="G404" t="s">
        <v>14</v>
      </c>
      <c r="H404" s="8">
        <f>IF(I404&gt;0,E404/I404,0)</f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2">
        <f>(((L404/60)/60)/24)+DATE(1970,1,1)</f>
        <v>40914.25</v>
      </c>
      <c r="O404" s="12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>ROUND(((E405/D405)*100),0)</f>
        <v>86</v>
      </c>
      <c r="G405" t="s">
        <v>14</v>
      </c>
      <c r="H405" s="8">
        <f>IF(I405&gt;0,E405/I405,0)</f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2">
        <f>(((L405/60)/60)/24)+DATE(1970,1,1)</f>
        <v>40310.208333333336</v>
      </c>
      <c r="O405" s="12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>ROUND(((E406/D406)*100),0)</f>
        <v>316</v>
      </c>
      <c r="G406" t="s">
        <v>20</v>
      </c>
      <c r="H406" s="8">
        <f>IF(I406&gt;0,E406/I406,0)</f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2">
        <f>(((L406/60)/60)/24)+DATE(1970,1,1)</f>
        <v>43053.25</v>
      </c>
      <c r="O406" s="12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>ROUND(((E407/D407)*100),0)</f>
        <v>90</v>
      </c>
      <c r="G407" t="s">
        <v>14</v>
      </c>
      <c r="H407" s="8">
        <f>IF(I407&gt;0,E407/I407,0)</f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2">
        <f>(((L407/60)/60)/24)+DATE(1970,1,1)</f>
        <v>43255.208333333328</v>
      </c>
      <c r="O407" s="12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>ROUND(((E408/D408)*100),0)</f>
        <v>182</v>
      </c>
      <c r="G408" t="s">
        <v>20</v>
      </c>
      <c r="H408" s="8">
        <f>IF(I408&gt;0,E408/I408,0)</f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2">
        <f>(((L408/60)/60)/24)+DATE(1970,1,1)</f>
        <v>41304.25</v>
      </c>
      <c r="O408" s="12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>ROUND(((E409/D409)*100),0)</f>
        <v>356</v>
      </c>
      <c r="G409" t="s">
        <v>20</v>
      </c>
      <c r="H409" s="8">
        <f>IF(I409&gt;0,E409/I409,0)</f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2">
        <f>(((L409/60)/60)/24)+DATE(1970,1,1)</f>
        <v>43751.208333333328</v>
      </c>
      <c r="O409" s="12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>ROUND(((E410/D410)*100),0)</f>
        <v>132</v>
      </c>
      <c r="G410" t="s">
        <v>20</v>
      </c>
      <c r="H410" s="8">
        <f>IF(I410&gt;0,E410/I410,0)</f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2">
        <f>(((L410/60)/60)/24)+DATE(1970,1,1)</f>
        <v>42541.208333333328</v>
      </c>
      <c r="O410" s="12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>ROUND(((E411/D411)*100),0)</f>
        <v>46</v>
      </c>
      <c r="G411" t="s">
        <v>14</v>
      </c>
      <c r="H411" s="8">
        <f>IF(I411&gt;0,E411/I411,0)</f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2">
        <f>(((L411/60)/60)/24)+DATE(1970,1,1)</f>
        <v>42843.208333333328</v>
      </c>
      <c r="O411" s="12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>ROUND(((E412/D412)*100),0)</f>
        <v>36</v>
      </c>
      <c r="G412" t="s">
        <v>47</v>
      </c>
      <c r="H412" s="8">
        <f>IF(I412&gt;0,E412/I412,0)</f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2">
        <f>(((L412/60)/60)/24)+DATE(1970,1,1)</f>
        <v>42122.208333333328</v>
      </c>
      <c r="O412" s="12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>ROUND(((E413/D413)*100),0)</f>
        <v>105</v>
      </c>
      <c r="G413" t="s">
        <v>20</v>
      </c>
      <c r="H413" s="8">
        <f>IF(I413&gt;0,E413/I413,0)</f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2">
        <f>(((L413/60)/60)/24)+DATE(1970,1,1)</f>
        <v>42884.208333333328</v>
      </c>
      <c r="O413" s="12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>ROUND(((E414/D414)*100),0)</f>
        <v>669</v>
      </c>
      <c r="G414" t="s">
        <v>20</v>
      </c>
      <c r="H414" s="8">
        <f>IF(I414&gt;0,E414/I414,0)</f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2">
        <f>(((L414/60)/60)/24)+DATE(1970,1,1)</f>
        <v>41642.25</v>
      </c>
      <c r="O414" s="12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>ROUND(((E415/D415)*100),0)</f>
        <v>62</v>
      </c>
      <c r="G415" t="s">
        <v>47</v>
      </c>
      <c r="H415" s="8">
        <f>IF(I415&gt;0,E415/I415,0)</f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2">
        <f>(((L415/60)/60)/24)+DATE(1970,1,1)</f>
        <v>43431.25</v>
      </c>
      <c r="O415" s="12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>ROUND(((E416/D416)*100),0)</f>
        <v>85</v>
      </c>
      <c r="G416" t="s">
        <v>14</v>
      </c>
      <c r="H416" s="8">
        <f>IF(I416&gt;0,E416/I416,0)</f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2">
        <f>(((L416/60)/60)/24)+DATE(1970,1,1)</f>
        <v>40288.208333333336</v>
      </c>
      <c r="O416" s="12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>ROUND(((E417/D417)*100),0)</f>
        <v>11</v>
      </c>
      <c r="G417" t="s">
        <v>14</v>
      </c>
      <c r="H417" s="8">
        <f>IF(I417&gt;0,E417/I417,0)</f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2">
        <f>(((L417/60)/60)/24)+DATE(1970,1,1)</f>
        <v>40921.25</v>
      </c>
      <c r="O417" s="12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>ROUND(((E418/D418)*100),0)</f>
        <v>44</v>
      </c>
      <c r="G418" t="s">
        <v>14</v>
      </c>
      <c r="H418" s="8">
        <f>IF(I418&gt;0,E418/I418,0)</f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2">
        <f>(((L418/60)/60)/24)+DATE(1970,1,1)</f>
        <v>40560.25</v>
      </c>
      <c r="O418" s="12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>ROUND(((E419/D419)*100),0)</f>
        <v>55</v>
      </c>
      <c r="G419" t="s">
        <v>14</v>
      </c>
      <c r="H419" s="8">
        <f>IF(I419&gt;0,E419/I419,0)</f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2">
        <f>(((L419/60)/60)/24)+DATE(1970,1,1)</f>
        <v>43407.208333333328</v>
      </c>
      <c r="O419" s="12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>ROUND(((E420/D420)*100),0)</f>
        <v>57</v>
      </c>
      <c r="G420" t="s">
        <v>14</v>
      </c>
      <c r="H420" s="8">
        <f>IF(I420&gt;0,E420/I420,0)</f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2">
        <f>(((L420/60)/60)/24)+DATE(1970,1,1)</f>
        <v>41035.208333333336</v>
      </c>
      <c r="O420" s="12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>ROUND(((E421/D421)*100),0)</f>
        <v>123</v>
      </c>
      <c r="G421" t="s">
        <v>20</v>
      </c>
      <c r="H421" s="8">
        <f>IF(I421&gt;0,E421/I421,0)</f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2">
        <f>(((L421/60)/60)/24)+DATE(1970,1,1)</f>
        <v>40899.25</v>
      </c>
      <c r="O421" s="12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>ROUND(((E422/D422)*100),0)</f>
        <v>128</v>
      </c>
      <c r="G422" t="s">
        <v>20</v>
      </c>
      <c r="H422" s="8">
        <f>IF(I422&gt;0,E422/I422,0)</f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2">
        <f>(((L422/60)/60)/24)+DATE(1970,1,1)</f>
        <v>42911.208333333328</v>
      </c>
      <c r="O422" s="12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>ROUND(((E423/D423)*100),0)</f>
        <v>64</v>
      </c>
      <c r="G423" t="s">
        <v>14</v>
      </c>
      <c r="H423" s="8">
        <f>IF(I423&gt;0,E423/I423,0)</f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2">
        <f>(((L423/60)/60)/24)+DATE(1970,1,1)</f>
        <v>42915.208333333328</v>
      </c>
      <c r="O423" s="12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>ROUND(((E424/D424)*100),0)</f>
        <v>127</v>
      </c>
      <c r="G424" t="s">
        <v>20</v>
      </c>
      <c r="H424" s="8">
        <f>IF(I424&gt;0,E424/I424,0)</f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2">
        <f>(((L424/60)/60)/24)+DATE(1970,1,1)</f>
        <v>40285.208333333336</v>
      </c>
      <c r="O424" s="12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>ROUND(((E425/D425)*100),0)</f>
        <v>11</v>
      </c>
      <c r="G425" t="s">
        <v>14</v>
      </c>
      <c r="H425" s="8">
        <f>IF(I425&gt;0,E425/I425,0)</f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2">
        <f>(((L425/60)/60)/24)+DATE(1970,1,1)</f>
        <v>40808.208333333336</v>
      </c>
      <c r="O425" s="12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>ROUND(((E426/D426)*100),0)</f>
        <v>40</v>
      </c>
      <c r="G426" t="s">
        <v>14</v>
      </c>
      <c r="H426" s="8">
        <f>IF(I426&gt;0,E426/I426,0)</f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2">
        <f>(((L426/60)/60)/24)+DATE(1970,1,1)</f>
        <v>43208.208333333328</v>
      </c>
      <c r="O426" s="12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>ROUND(((E427/D427)*100),0)</f>
        <v>288</v>
      </c>
      <c r="G427" t="s">
        <v>20</v>
      </c>
      <c r="H427" s="8">
        <f>IF(I427&gt;0,E427/I427,0)</f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2">
        <f>(((L427/60)/60)/24)+DATE(1970,1,1)</f>
        <v>42213.208333333328</v>
      </c>
      <c r="O427" s="12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>ROUND(((E428/D428)*100),0)</f>
        <v>573</v>
      </c>
      <c r="G428" t="s">
        <v>20</v>
      </c>
      <c r="H428" s="8">
        <f>IF(I428&gt;0,E428/I428,0)</f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2">
        <f>(((L428/60)/60)/24)+DATE(1970,1,1)</f>
        <v>41332.25</v>
      </c>
      <c r="O428" s="12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>ROUND(((E429/D429)*100),0)</f>
        <v>113</v>
      </c>
      <c r="G429" t="s">
        <v>20</v>
      </c>
      <c r="H429" s="8">
        <f>IF(I429&gt;0,E429/I429,0)</f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2">
        <f>(((L429/60)/60)/24)+DATE(1970,1,1)</f>
        <v>41895.208333333336</v>
      </c>
      <c r="O429" s="12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>ROUND(((E430/D430)*100),0)</f>
        <v>46</v>
      </c>
      <c r="G430" t="s">
        <v>14</v>
      </c>
      <c r="H430" s="8">
        <f>IF(I430&gt;0,E430/I430,0)</f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2">
        <f>(((L430/60)/60)/24)+DATE(1970,1,1)</f>
        <v>40585.25</v>
      </c>
      <c r="O430" s="12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>ROUND(((E431/D431)*100),0)</f>
        <v>91</v>
      </c>
      <c r="G431" t="s">
        <v>74</v>
      </c>
      <c r="H431" s="8">
        <f>IF(I431&gt;0,E431/I431,0)</f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2">
        <f>(((L431/60)/60)/24)+DATE(1970,1,1)</f>
        <v>41680.25</v>
      </c>
      <c r="O431" s="12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>ROUND(((E432/D432)*100),0)</f>
        <v>68</v>
      </c>
      <c r="G432" t="s">
        <v>14</v>
      </c>
      <c r="H432" s="8">
        <f>IF(I432&gt;0,E432/I432,0)</f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2">
        <f>(((L432/60)/60)/24)+DATE(1970,1,1)</f>
        <v>43737.208333333328</v>
      </c>
      <c r="O432" s="12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>ROUND(((E433/D433)*100),0)</f>
        <v>192</v>
      </c>
      <c r="G433" t="s">
        <v>20</v>
      </c>
      <c r="H433" s="8">
        <f>IF(I433&gt;0,E433/I433,0)</f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2">
        <f>(((L433/60)/60)/24)+DATE(1970,1,1)</f>
        <v>43273.208333333328</v>
      </c>
      <c r="O433" s="12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>ROUND(((E434/D434)*100),0)</f>
        <v>83</v>
      </c>
      <c r="G434" t="s">
        <v>14</v>
      </c>
      <c r="H434" s="8">
        <f>IF(I434&gt;0,E434/I434,0)</f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2">
        <f>(((L434/60)/60)/24)+DATE(1970,1,1)</f>
        <v>41761.208333333336</v>
      </c>
      <c r="O434" s="12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>ROUND(((E435/D435)*100),0)</f>
        <v>54</v>
      </c>
      <c r="G435" t="s">
        <v>14</v>
      </c>
      <c r="H435" s="8">
        <f>IF(I435&gt;0,E435/I435,0)</f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2">
        <f>(((L435/60)/60)/24)+DATE(1970,1,1)</f>
        <v>41603.25</v>
      </c>
      <c r="O435" s="12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>ROUND(((E436/D436)*100),0)</f>
        <v>17</v>
      </c>
      <c r="G436" t="s">
        <v>74</v>
      </c>
      <c r="H436" s="8">
        <f>IF(I436&gt;0,E436/I436,0)</f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2">
        <f>(((L436/60)/60)/24)+DATE(1970,1,1)</f>
        <v>42705.25</v>
      </c>
      <c r="O436" s="12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>ROUND(((E437/D437)*100),0)</f>
        <v>117</v>
      </c>
      <c r="G437" t="s">
        <v>20</v>
      </c>
      <c r="H437" s="8">
        <f>IF(I437&gt;0,E437/I437,0)</f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2">
        <f>(((L437/60)/60)/24)+DATE(1970,1,1)</f>
        <v>41988.25</v>
      </c>
      <c r="O437" s="12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>ROUND(((E438/D438)*100),0)</f>
        <v>1052</v>
      </c>
      <c r="G438" t="s">
        <v>20</v>
      </c>
      <c r="H438" s="8">
        <f>IF(I438&gt;0,E438/I438,0)</f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2">
        <f>(((L438/60)/60)/24)+DATE(1970,1,1)</f>
        <v>43575.208333333328</v>
      </c>
      <c r="O438" s="12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>ROUND(((E439/D439)*100),0)</f>
        <v>123</v>
      </c>
      <c r="G439" t="s">
        <v>20</v>
      </c>
      <c r="H439" s="8">
        <f>IF(I439&gt;0,E439/I439,0)</f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2">
        <f>(((L439/60)/60)/24)+DATE(1970,1,1)</f>
        <v>42260.208333333328</v>
      </c>
      <c r="O439" s="12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>ROUND(((E440/D440)*100),0)</f>
        <v>179</v>
      </c>
      <c r="G440" t="s">
        <v>20</v>
      </c>
      <c r="H440" s="8">
        <f>IF(I440&gt;0,E440/I440,0)</f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2">
        <f>(((L440/60)/60)/24)+DATE(1970,1,1)</f>
        <v>41337.25</v>
      </c>
      <c r="O440" s="12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>ROUND(((E441/D441)*100),0)</f>
        <v>355</v>
      </c>
      <c r="G441" t="s">
        <v>20</v>
      </c>
      <c r="H441" s="8">
        <f>IF(I441&gt;0,E441/I441,0)</f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2">
        <f>(((L441/60)/60)/24)+DATE(1970,1,1)</f>
        <v>42680.208333333328</v>
      </c>
      <c r="O441" s="12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>ROUND(((E442/D442)*100),0)</f>
        <v>162</v>
      </c>
      <c r="G442" t="s">
        <v>20</v>
      </c>
      <c r="H442" s="8">
        <f>IF(I442&gt;0,E442/I442,0)</f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2">
        <f>(((L442/60)/60)/24)+DATE(1970,1,1)</f>
        <v>42916.208333333328</v>
      </c>
      <c r="O442" s="12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>ROUND(((E443/D443)*100),0)</f>
        <v>25</v>
      </c>
      <c r="G443" t="s">
        <v>14</v>
      </c>
      <c r="H443" s="8">
        <f>IF(I443&gt;0,E443/I443,0)</f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2">
        <f>(((L443/60)/60)/24)+DATE(1970,1,1)</f>
        <v>41025.208333333336</v>
      </c>
      <c r="O443" s="12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>ROUND(((E444/D444)*100),0)</f>
        <v>199</v>
      </c>
      <c r="G444" t="s">
        <v>20</v>
      </c>
      <c r="H444" s="8">
        <f>IF(I444&gt;0,E444/I444,0)</f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2">
        <f>(((L444/60)/60)/24)+DATE(1970,1,1)</f>
        <v>42980.208333333328</v>
      </c>
      <c r="O444" s="12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>ROUND(((E445/D445)*100),0)</f>
        <v>35</v>
      </c>
      <c r="G445" t="s">
        <v>74</v>
      </c>
      <c r="H445" s="8">
        <f>IF(I445&gt;0,E445/I445,0)</f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2">
        <f>(((L445/60)/60)/24)+DATE(1970,1,1)</f>
        <v>40451.208333333336</v>
      </c>
      <c r="O445" s="12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>ROUND(((E446/D446)*100),0)</f>
        <v>176</v>
      </c>
      <c r="G446" t="s">
        <v>20</v>
      </c>
      <c r="H446" s="8">
        <f>IF(I446&gt;0,E446/I446,0)</f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2">
        <f>(((L446/60)/60)/24)+DATE(1970,1,1)</f>
        <v>40748.208333333336</v>
      </c>
      <c r="O446" s="12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>ROUND(((E447/D447)*100),0)</f>
        <v>511</v>
      </c>
      <c r="G447" t="s">
        <v>20</v>
      </c>
      <c r="H447" s="8">
        <f>IF(I447&gt;0,E447/I447,0)</f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2">
        <f>(((L447/60)/60)/24)+DATE(1970,1,1)</f>
        <v>40515.25</v>
      </c>
      <c r="O447" s="12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>ROUND(((E448/D448)*100),0)</f>
        <v>82</v>
      </c>
      <c r="G448" t="s">
        <v>14</v>
      </c>
      <c r="H448" s="8">
        <f>IF(I448&gt;0,E448/I448,0)</f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2">
        <f>(((L448/60)/60)/24)+DATE(1970,1,1)</f>
        <v>41261.25</v>
      </c>
      <c r="O448" s="12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>ROUND(((E449/D449)*100),0)</f>
        <v>24</v>
      </c>
      <c r="G449" t="s">
        <v>74</v>
      </c>
      <c r="H449" s="8">
        <f>IF(I449&gt;0,E449/I449,0)</f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2">
        <f>(((L449/60)/60)/24)+DATE(1970,1,1)</f>
        <v>43088.25</v>
      </c>
      <c r="O449" s="12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>ROUND(((E450/D450)*100),0)</f>
        <v>50</v>
      </c>
      <c r="G450" t="s">
        <v>14</v>
      </c>
      <c r="H450" s="8">
        <f>IF(I450&gt;0,E450/I450,0)</f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2">
        <f>(((L450/60)/60)/24)+DATE(1970,1,1)</f>
        <v>41378.208333333336</v>
      </c>
      <c r="O450" s="12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>ROUND(((E451/D451)*100),0)</f>
        <v>967</v>
      </c>
      <c r="G451" t="s">
        <v>20</v>
      </c>
      <c r="H451" s="8">
        <f>IF(I451&gt;0,E451/I451,0)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2">
        <f>(((L451/60)/60)/24)+DATE(1970,1,1)</f>
        <v>43530.25</v>
      </c>
      <c r="O451" s="12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>ROUND(((E452/D452)*100),0)</f>
        <v>4</v>
      </c>
      <c r="G452" t="s">
        <v>14</v>
      </c>
      <c r="H452" s="8">
        <f>IF(I452&gt;0,E452/I452,0)</f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2">
        <f>(((L452/60)/60)/24)+DATE(1970,1,1)</f>
        <v>43394.208333333328</v>
      </c>
      <c r="O452" s="12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>ROUND(((E453/D453)*100),0)</f>
        <v>123</v>
      </c>
      <c r="G453" t="s">
        <v>20</v>
      </c>
      <c r="H453" s="8">
        <f>IF(I453&gt;0,E453/I453,0)</f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2">
        <f>(((L453/60)/60)/24)+DATE(1970,1,1)</f>
        <v>42935.208333333328</v>
      </c>
      <c r="O453" s="12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>ROUND(((E454/D454)*100),0)</f>
        <v>63</v>
      </c>
      <c r="G454" t="s">
        <v>14</v>
      </c>
      <c r="H454" s="8">
        <f>IF(I454&gt;0,E454/I454,0)</f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2">
        <f>(((L454/60)/60)/24)+DATE(1970,1,1)</f>
        <v>40365.208333333336</v>
      </c>
      <c r="O454" s="12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>ROUND(((E455/D455)*100),0)</f>
        <v>56</v>
      </c>
      <c r="G455" t="s">
        <v>14</v>
      </c>
      <c r="H455" s="8">
        <f>IF(I455&gt;0,E455/I455,0)</f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2">
        <f>(((L455/60)/60)/24)+DATE(1970,1,1)</f>
        <v>42705.25</v>
      </c>
      <c r="O455" s="12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>ROUND(((E456/D456)*100),0)</f>
        <v>44</v>
      </c>
      <c r="G456" t="s">
        <v>14</v>
      </c>
      <c r="H456" s="8">
        <f>IF(I456&gt;0,E456/I456,0)</f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2">
        <f>(((L456/60)/60)/24)+DATE(1970,1,1)</f>
        <v>41568.208333333336</v>
      </c>
      <c r="O456" s="12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>ROUND(((E457/D457)*100),0)</f>
        <v>118</v>
      </c>
      <c r="G457" t="s">
        <v>20</v>
      </c>
      <c r="H457" s="8">
        <f>IF(I457&gt;0,E457/I457,0)</f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2">
        <f>(((L457/60)/60)/24)+DATE(1970,1,1)</f>
        <v>40809.208333333336</v>
      </c>
      <c r="O457" s="12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>ROUND(((E458/D458)*100),0)</f>
        <v>104</v>
      </c>
      <c r="G458" t="s">
        <v>20</v>
      </c>
      <c r="H458" s="8">
        <f>IF(I458&gt;0,E458/I458,0)</f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2">
        <f>(((L458/60)/60)/24)+DATE(1970,1,1)</f>
        <v>43141.25</v>
      </c>
      <c r="O458" s="12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>ROUND(((E459/D459)*100),0)</f>
        <v>27</v>
      </c>
      <c r="G459" t="s">
        <v>14</v>
      </c>
      <c r="H459" s="8">
        <f>IF(I459&gt;0,E459/I459,0)</f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2">
        <f>(((L459/60)/60)/24)+DATE(1970,1,1)</f>
        <v>42657.208333333328</v>
      </c>
      <c r="O459" s="12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>ROUND(((E460/D460)*100),0)</f>
        <v>351</v>
      </c>
      <c r="G460" t="s">
        <v>20</v>
      </c>
      <c r="H460" s="8">
        <f>IF(I460&gt;0,E460/I460,0)</f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2">
        <f>(((L460/60)/60)/24)+DATE(1970,1,1)</f>
        <v>40265.208333333336</v>
      </c>
      <c r="O460" s="12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>ROUND(((E461/D461)*100),0)</f>
        <v>90</v>
      </c>
      <c r="G461" t="s">
        <v>14</v>
      </c>
      <c r="H461" s="8">
        <f>IF(I461&gt;0,E461/I461,0)</f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2">
        <f>(((L461/60)/60)/24)+DATE(1970,1,1)</f>
        <v>42001.25</v>
      </c>
      <c r="O461" s="12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>ROUND(((E462/D462)*100),0)</f>
        <v>172</v>
      </c>
      <c r="G462" t="s">
        <v>20</v>
      </c>
      <c r="H462" s="8">
        <f>IF(I462&gt;0,E462/I462,0)</f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2">
        <f>(((L462/60)/60)/24)+DATE(1970,1,1)</f>
        <v>40399.208333333336</v>
      </c>
      <c r="O462" s="12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>ROUND(((E463/D463)*100),0)</f>
        <v>141</v>
      </c>
      <c r="G463" t="s">
        <v>20</v>
      </c>
      <c r="H463" s="8">
        <f>IF(I463&gt;0,E463/I463,0)</f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2">
        <f>(((L463/60)/60)/24)+DATE(1970,1,1)</f>
        <v>41757.208333333336</v>
      </c>
      <c r="O463" s="12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>ROUND(((E464/D464)*100),0)</f>
        <v>31</v>
      </c>
      <c r="G464" t="s">
        <v>14</v>
      </c>
      <c r="H464" s="8">
        <f>IF(I464&gt;0,E464/I464,0)</f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2">
        <f>(((L464/60)/60)/24)+DATE(1970,1,1)</f>
        <v>41304.25</v>
      </c>
      <c r="O464" s="12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>ROUND(((E465/D465)*100),0)</f>
        <v>108</v>
      </c>
      <c r="G465" t="s">
        <v>20</v>
      </c>
      <c r="H465" s="8">
        <f>IF(I465&gt;0,E465/I465,0)</f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2">
        <f>(((L465/60)/60)/24)+DATE(1970,1,1)</f>
        <v>41639.25</v>
      </c>
      <c r="O465" s="12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>ROUND(((E466/D466)*100),0)</f>
        <v>133</v>
      </c>
      <c r="G466" t="s">
        <v>20</v>
      </c>
      <c r="H466" s="8">
        <f>IF(I466&gt;0,E466/I466,0)</f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2">
        <f>(((L466/60)/60)/24)+DATE(1970,1,1)</f>
        <v>43142.25</v>
      </c>
      <c r="O466" s="12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>ROUND(((E467/D467)*100),0)</f>
        <v>188</v>
      </c>
      <c r="G467" t="s">
        <v>20</v>
      </c>
      <c r="H467" s="8">
        <f>IF(I467&gt;0,E467/I467,0)</f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2">
        <f>(((L467/60)/60)/24)+DATE(1970,1,1)</f>
        <v>43127.25</v>
      </c>
      <c r="O467" s="12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>ROUND(((E468/D468)*100),0)</f>
        <v>332</v>
      </c>
      <c r="G468" t="s">
        <v>20</v>
      </c>
      <c r="H468" s="8">
        <f>IF(I468&gt;0,E468/I468,0)</f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2">
        <f>(((L468/60)/60)/24)+DATE(1970,1,1)</f>
        <v>41409.208333333336</v>
      </c>
      <c r="O468" s="12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>ROUND(((E469/D469)*100),0)</f>
        <v>575</v>
      </c>
      <c r="G469" t="s">
        <v>20</v>
      </c>
      <c r="H469" s="8">
        <f>IF(I469&gt;0,E469/I469,0)</f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2">
        <f>(((L469/60)/60)/24)+DATE(1970,1,1)</f>
        <v>42331.25</v>
      </c>
      <c r="O469" s="12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>ROUND(((E470/D470)*100),0)</f>
        <v>41</v>
      </c>
      <c r="G470" t="s">
        <v>14</v>
      </c>
      <c r="H470" s="8">
        <f>IF(I470&gt;0,E470/I470,0)</f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2">
        <f>(((L470/60)/60)/24)+DATE(1970,1,1)</f>
        <v>43569.208333333328</v>
      </c>
      <c r="O470" s="12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>ROUND(((E471/D471)*100),0)</f>
        <v>184</v>
      </c>
      <c r="G471" t="s">
        <v>20</v>
      </c>
      <c r="H471" s="8">
        <f>IF(I471&gt;0,E471/I471,0)</f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2">
        <f>(((L471/60)/60)/24)+DATE(1970,1,1)</f>
        <v>42142.208333333328</v>
      </c>
      <c r="O471" s="12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>ROUND(((E472/D472)*100),0)</f>
        <v>286</v>
      </c>
      <c r="G472" t="s">
        <v>20</v>
      </c>
      <c r="H472" s="8">
        <f>IF(I472&gt;0,E472/I472,0)</f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2">
        <f>(((L472/60)/60)/24)+DATE(1970,1,1)</f>
        <v>42716.25</v>
      </c>
      <c r="O472" s="12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>ROUND(((E473/D473)*100),0)</f>
        <v>319</v>
      </c>
      <c r="G473" t="s">
        <v>20</v>
      </c>
      <c r="H473" s="8">
        <f>IF(I473&gt;0,E473/I473,0)</f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2">
        <f>(((L473/60)/60)/24)+DATE(1970,1,1)</f>
        <v>41031.208333333336</v>
      </c>
      <c r="O473" s="12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>ROUND(((E474/D474)*100),0)</f>
        <v>39</v>
      </c>
      <c r="G474" t="s">
        <v>14</v>
      </c>
      <c r="H474" s="8">
        <f>IF(I474&gt;0,E474/I474,0)</f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2">
        <f>(((L474/60)/60)/24)+DATE(1970,1,1)</f>
        <v>43535.208333333328</v>
      </c>
      <c r="O474" s="12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>ROUND(((E475/D475)*100),0)</f>
        <v>178</v>
      </c>
      <c r="G475" t="s">
        <v>20</v>
      </c>
      <c r="H475" s="8">
        <f>IF(I475&gt;0,E475/I475,0)</f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2">
        <f>(((L475/60)/60)/24)+DATE(1970,1,1)</f>
        <v>43277.208333333328</v>
      </c>
      <c r="O475" s="12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>ROUND(((E476/D476)*100),0)</f>
        <v>365</v>
      </c>
      <c r="G476" t="s">
        <v>20</v>
      </c>
      <c r="H476" s="8">
        <f>IF(I476&gt;0,E476/I476,0)</f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2">
        <f>(((L476/60)/60)/24)+DATE(1970,1,1)</f>
        <v>41989.25</v>
      </c>
      <c r="O476" s="12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>ROUND(((E477/D477)*100),0)</f>
        <v>114</v>
      </c>
      <c r="G477" t="s">
        <v>20</v>
      </c>
      <c r="H477" s="8">
        <f>IF(I477&gt;0,E477/I477,0)</f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2">
        <f>(((L477/60)/60)/24)+DATE(1970,1,1)</f>
        <v>41450.208333333336</v>
      </c>
      <c r="O477" s="12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>ROUND(((E478/D478)*100),0)</f>
        <v>30</v>
      </c>
      <c r="G478" t="s">
        <v>14</v>
      </c>
      <c r="H478" s="8">
        <f>IF(I478&gt;0,E478/I478,0)</f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2">
        <f>(((L478/60)/60)/24)+DATE(1970,1,1)</f>
        <v>43322.208333333328</v>
      </c>
      <c r="O478" s="12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>ROUND(((E479/D479)*100),0)</f>
        <v>54</v>
      </c>
      <c r="G479" t="s">
        <v>14</v>
      </c>
      <c r="H479" s="8">
        <f>IF(I479&gt;0,E479/I479,0)</f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2">
        <f>(((L479/60)/60)/24)+DATE(1970,1,1)</f>
        <v>40720.208333333336</v>
      </c>
      <c r="O479" s="12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>ROUND(((E480/D480)*100),0)</f>
        <v>236</v>
      </c>
      <c r="G480" t="s">
        <v>20</v>
      </c>
      <c r="H480" s="8">
        <f>IF(I480&gt;0,E480/I480,0)</f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2">
        <f>(((L480/60)/60)/24)+DATE(1970,1,1)</f>
        <v>42072.208333333328</v>
      </c>
      <c r="O480" s="12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>ROUND(((E481/D481)*100),0)</f>
        <v>513</v>
      </c>
      <c r="G481" t="s">
        <v>20</v>
      </c>
      <c r="H481" s="8">
        <f>IF(I481&gt;0,E481/I481,0)</f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2">
        <f>(((L481/60)/60)/24)+DATE(1970,1,1)</f>
        <v>42945.208333333328</v>
      </c>
      <c r="O481" s="12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>ROUND(((E482/D482)*100),0)</f>
        <v>101</v>
      </c>
      <c r="G482" t="s">
        <v>20</v>
      </c>
      <c r="H482" s="8">
        <f>IF(I482&gt;0,E482/I482,0)</f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2">
        <f>(((L482/60)/60)/24)+DATE(1970,1,1)</f>
        <v>40248.25</v>
      </c>
      <c r="O482" s="12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>ROUND(((E483/D483)*100),0)</f>
        <v>81</v>
      </c>
      <c r="G483" t="s">
        <v>14</v>
      </c>
      <c r="H483" s="8">
        <f>IF(I483&gt;0,E483/I483,0)</f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2">
        <f>(((L483/60)/60)/24)+DATE(1970,1,1)</f>
        <v>41913.208333333336</v>
      </c>
      <c r="O483" s="12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>ROUND(((E484/D484)*100),0)</f>
        <v>16</v>
      </c>
      <c r="G484" t="s">
        <v>14</v>
      </c>
      <c r="H484" s="8">
        <f>IF(I484&gt;0,E484/I484,0)</f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2">
        <f>(((L484/60)/60)/24)+DATE(1970,1,1)</f>
        <v>40963.25</v>
      </c>
      <c r="O484" s="12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>ROUND(((E485/D485)*100),0)</f>
        <v>53</v>
      </c>
      <c r="G485" t="s">
        <v>14</v>
      </c>
      <c r="H485" s="8">
        <f>IF(I485&gt;0,E485/I485,0)</f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2">
        <f>(((L485/60)/60)/24)+DATE(1970,1,1)</f>
        <v>43811.25</v>
      </c>
      <c r="O485" s="12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>ROUND(((E486/D486)*100),0)</f>
        <v>260</v>
      </c>
      <c r="G486" t="s">
        <v>20</v>
      </c>
      <c r="H486" s="8">
        <f>IF(I486&gt;0,E486/I486,0)</f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2">
        <f>(((L486/60)/60)/24)+DATE(1970,1,1)</f>
        <v>41855.208333333336</v>
      </c>
      <c r="O486" s="12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>ROUND(((E487/D487)*100),0)</f>
        <v>31</v>
      </c>
      <c r="G487" t="s">
        <v>14</v>
      </c>
      <c r="H487" s="8">
        <f>IF(I487&gt;0,E487/I487,0)</f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2">
        <f>(((L487/60)/60)/24)+DATE(1970,1,1)</f>
        <v>43626.208333333328</v>
      </c>
      <c r="O487" s="12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>ROUND(((E488/D488)*100),0)</f>
        <v>14</v>
      </c>
      <c r="G488" t="s">
        <v>14</v>
      </c>
      <c r="H488" s="8">
        <f>IF(I488&gt;0,E488/I488,0)</f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2">
        <f>(((L488/60)/60)/24)+DATE(1970,1,1)</f>
        <v>43168.25</v>
      </c>
      <c r="O488" s="12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>ROUND(((E489/D489)*100),0)</f>
        <v>179</v>
      </c>
      <c r="G489" t="s">
        <v>20</v>
      </c>
      <c r="H489" s="8">
        <f>IF(I489&gt;0,E489/I489,0)</f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2">
        <f>(((L489/60)/60)/24)+DATE(1970,1,1)</f>
        <v>42845.208333333328</v>
      </c>
      <c r="O489" s="12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>ROUND(((E490/D490)*100),0)</f>
        <v>220</v>
      </c>
      <c r="G490" t="s">
        <v>20</v>
      </c>
      <c r="H490" s="8">
        <f>IF(I490&gt;0,E490/I490,0)</f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2">
        <f>(((L490/60)/60)/24)+DATE(1970,1,1)</f>
        <v>42403.25</v>
      </c>
      <c r="O490" s="12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>ROUND(((E491/D491)*100),0)</f>
        <v>102</v>
      </c>
      <c r="G491" t="s">
        <v>20</v>
      </c>
      <c r="H491" s="8">
        <f>IF(I491&gt;0,E491/I491,0)</f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2">
        <f>(((L491/60)/60)/24)+DATE(1970,1,1)</f>
        <v>40406.208333333336</v>
      </c>
      <c r="O491" s="12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>ROUND(((E492/D492)*100),0)</f>
        <v>192</v>
      </c>
      <c r="G492" t="s">
        <v>20</v>
      </c>
      <c r="H492" s="8">
        <f>IF(I492&gt;0,E492/I492,0)</f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2">
        <f>(((L492/60)/60)/24)+DATE(1970,1,1)</f>
        <v>43786.25</v>
      </c>
      <c r="O492" s="12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>ROUND(((E493/D493)*100),0)</f>
        <v>305</v>
      </c>
      <c r="G493" t="s">
        <v>20</v>
      </c>
      <c r="H493" s="8">
        <f>IF(I493&gt;0,E493/I493,0)</f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2">
        <f>(((L493/60)/60)/24)+DATE(1970,1,1)</f>
        <v>41456.208333333336</v>
      </c>
      <c r="O493" s="12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>ROUND(((E494/D494)*100),0)</f>
        <v>24</v>
      </c>
      <c r="G494" t="s">
        <v>74</v>
      </c>
      <c r="H494" s="8">
        <f>IF(I494&gt;0,E494/I494,0)</f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2">
        <f>(((L494/60)/60)/24)+DATE(1970,1,1)</f>
        <v>40336.208333333336</v>
      </c>
      <c r="O494" s="12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>ROUND(((E495/D495)*100),0)</f>
        <v>724</v>
      </c>
      <c r="G495" t="s">
        <v>20</v>
      </c>
      <c r="H495" s="8">
        <f>IF(I495&gt;0,E495/I495,0)</f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2">
        <f>(((L495/60)/60)/24)+DATE(1970,1,1)</f>
        <v>43645.208333333328</v>
      </c>
      <c r="O495" s="12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>ROUND(((E496/D496)*100),0)</f>
        <v>547</v>
      </c>
      <c r="G496" t="s">
        <v>20</v>
      </c>
      <c r="H496" s="8">
        <f>IF(I496&gt;0,E496/I496,0)</f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2">
        <f>(((L496/60)/60)/24)+DATE(1970,1,1)</f>
        <v>40990.208333333336</v>
      </c>
      <c r="O496" s="12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>ROUND(((E497/D497)*100),0)</f>
        <v>415</v>
      </c>
      <c r="G497" t="s">
        <v>20</v>
      </c>
      <c r="H497" s="8">
        <f>IF(I497&gt;0,E497/I497,0)</f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2">
        <f>(((L497/60)/60)/24)+DATE(1970,1,1)</f>
        <v>41800.208333333336</v>
      </c>
      <c r="O497" s="12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>ROUND(((E498/D498)*100),0)</f>
        <v>1</v>
      </c>
      <c r="G498" t="s">
        <v>14</v>
      </c>
      <c r="H498" s="8">
        <f>IF(I498&gt;0,E498/I498,0)</f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2">
        <f>(((L498/60)/60)/24)+DATE(1970,1,1)</f>
        <v>42876.208333333328</v>
      </c>
      <c r="O498" s="12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>ROUND(((E499/D499)*100),0)</f>
        <v>34</v>
      </c>
      <c r="G499" t="s">
        <v>14</v>
      </c>
      <c r="H499" s="8">
        <f>IF(I499&gt;0,E499/I499,0)</f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2">
        <f>(((L499/60)/60)/24)+DATE(1970,1,1)</f>
        <v>42724.25</v>
      </c>
      <c r="O499" s="12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>ROUND(((E500/D500)*100),0)</f>
        <v>24</v>
      </c>
      <c r="G500" t="s">
        <v>14</v>
      </c>
      <c r="H500" s="8">
        <f>IF(I500&gt;0,E500/I500,0)</f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2">
        <f>(((L500/60)/60)/24)+DATE(1970,1,1)</f>
        <v>42005.25</v>
      </c>
      <c r="O500" s="12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>ROUND(((E501/D501)*100),0)</f>
        <v>48</v>
      </c>
      <c r="G501" t="s">
        <v>14</v>
      </c>
      <c r="H501" s="8">
        <f>IF(I501&gt;0,E501/I501,0)</f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2">
        <f>(((L501/60)/60)/24)+DATE(1970,1,1)</f>
        <v>42444.208333333328</v>
      </c>
      <c r="O501" s="12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>ROUND(((E502/D502)*100),0)</f>
        <v>0</v>
      </c>
      <c r="G502" t="s">
        <v>14</v>
      </c>
      <c r="H502" s="8">
        <f>IF(I502&gt;0,E502/I502,0)</f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>(((L502/60)/60)/24)+DATE(1970,1,1)</f>
        <v>41395.208333333336</v>
      </c>
      <c r="O502" s="12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>ROUND(((E503/D503)*100),0)</f>
        <v>70</v>
      </c>
      <c r="G503" t="s">
        <v>14</v>
      </c>
      <c r="H503" s="8">
        <f>IF(I503&gt;0,E503/I503,0)</f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2">
        <f>(((L503/60)/60)/24)+DATE(1970,1,1)</f>
        <v>41345.208333333336</v>
      </c>
      <c r="O503" s="12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>ROUND(((E504/D504)*100),0)</f>
        <v>530</v>
      </c>
      <c r="G504" t="s">
        <v>20</v>
      </c>
      <c r="H504" s="8">
        <f>IF(I504&gt;0,E504/I504,0)</f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2">
        <f>(((L504/60)/60)/24)+DATE(1970,1,1)</f>
        <v>41117.208333333336</v>
      </c>
      <c r="O504" s="12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>ROUND(((E505/D505)*100),0)</f>
        <v>180</v>
      </c>
      <c r="G505" t="s">
        <v>20</v>
      </c>
      <c r="H505" s="8">
        <f>IF(I505&gt;0,E505/I505,0)</f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2">
        <f>(((L505/60)/60)/24)+DATE(1970,1,1)</f>
        <v>42186.208333333328</v>
      </c>
      <c r="O505" s="12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>ROUND(((E506/D506)*100),0)</f>
        <v>92</v>
      </c>
      <c r="G506" t="s">
        <v>14</v>
      </c>
      <c r="H506" s="8">
        <f>IF(I506&gt;0,E506/I506,0)</f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2">
        <f>(((L506/60)/60)/24)+DATE(1970,1,1)</f>
        <v>42142.208333333328</v>
      </c>
      <c r="O506" s="12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>ROUND(((E507/D507)*100),0)</f>
        <v>14</v>
      </c>
      <c r="G507" t="s">
        <v>14</v>
      </c>
      <c r="H507" s="8">
        <f>IF(I507&gt;0,E507/I507,0)</f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2">
        <f>(((L507/60)/60)/24)+DATE(1970,1,1)</f>
        <v>41341.25</v>
      </c>
      <c r="O507" s="12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>ROUND(((E508/D508)*100),0)</f>
        <v>927</v>
      </c>
      <c r="G508" t="s">
        <v>20</v>
      </c>
      <c r="H508" s="8">
        <f>IF(I508&gt;0,E508/I508,0)</f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2">
        <f>(((L508/60)/60)/24)+DATE(1970,1,1)</f>
        <v>43062.25</v>
      </c>
      <c r="O508" s="12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>ROUND(((E509/D509)*100),0)</f>
        <v>40</v>
      </c>
      <c r="G509" t="s">
        <v>14</v>
      </c>
      <c r="H509" s="8">
        <f>IF(I509&gt;0,E509/I509,0)</f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2">
        <f>(((L509/60)/60)/24)+DATE(1970,1,1)</f>
        <v>41373.208333333336</v>
      </c>
      <c r="O509" s="12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>ROUND(((E510/D510)*100),0)</f>
        <v>112</v>
      </c>
      <c r="G510" t="s">
        <v>20</v>
      </c>
      <c r="H510" s="8">
        <f>IF(I510&gt;0,E510/I510,0)</f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2">
        <f>(((L510/60)/60)/24)+DATE(1970,1,1)</f>
        <v>43310.208333333328</v>
      </c>
      <c r="O510" s="12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>ROUND(((E511/D511)*100),0)</f>
        <v>71</v>
      </c>
      <c r="G511" t="s">
        <v>14</v>
      </c>
      <c r="H511" s="8">
        <f>IF(I511&gt;0,E511/I511,0)</f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2">
        <f>(((L511/60)/60)/24)+DATE(1970,1,1)</f>
        <v>41034.208333333336</v>
      </c>
      <c r="O511" s="12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>ROUND(((E512/D512)*100),0)</f>
        <v>119</v>
      </c>
      <c r="G512" t="s">
        <v>20</v>
      </c>
      <c r="H512" s="8">
        <f>IF(I512&gt;0,E512/I512,0)</f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2">
        <f>(((L512/60)/60)/24)+DATE(1970,1,1)</f>
        <v>43251.208333333328</v>
      </c>
      <c r="O512" s="12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>ROUND(((E513/D513)*100),0)</f>
        <v>24</v>
      </c>
      <c r="G513" t="s">
        <v>14</v>
      </c>
      <c r="H513" s="8">
        <f>IF(I513&gt;0,E513/I513,0)</f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2">
        <f>(((L513/60)/60)/24)+DATE(1970,1,1)</f>
        <v>43671.208333333328</v>
      </c>
      <c r="O513" s="12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>ROUND(((E514/D514)*100),0)</f>
        <v>139</v>
      </c>
      <c r="G514" t="s">
        <v>20</v>
      </c>
      <c r="H514" s="8">
        <f>IF(I514&gt;0,E514/I514,0)</f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2">
        <f>(((L514/60)/60)/24)+DATE(1970,1,1)</f>
        <v>41825.208333333336</v>
      </c>
      <c r="O514" s="12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>ROUND(((E515/D515)*100),0)</f>
        <v>39</v>
      </c>
      <c r="G515" t="s">
        <v>74</v>
      </c>
      <c r="H515" s="8">
        <f>IF(I515&gt;0,E515/I515,0)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2">
        <f>(((L515/60)/60)/24)+DATE(1970,1,1)</f>
        <v>40430.208333333336</v>
      </c>
      <c r="O515" s="12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>ROUND(((E516/D516)*100),0)</f>
        <v>22</v>
      </c>
      <c r="G516" t="s">
        <v>74</v>
      </c>
      <c r="H516" s="8">
        <f>IF(I516&gt;0,E516/I516,0)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2">
        <f>(((L516/60)/60)/24)+DATE(1970,1,1)</f>
        <v>41614.25</v>
      </c>
      <c r="O516" s="12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>ROUND(((E517/D517)*100),0)</f>
        <v>56</v>
      </c>
      <c r="G517" t="s">
        <v>14</v>
      </c>
      <c r="H517" s="8">
        <f>IF(I517&gt;0,E517/I517,0)</f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2">
        <f>(((L517/60)/60)/24)+DATE(1970,1,1)</f>
        <v>40900.25</v>
      </c>
      <c r="O517" s="12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>ROUND(((E518/D518)*100),0)</f>
        <v>43</v>
      </c>
      <c r="G518" t="s">
        <v>14</v>
      </c>
      <c r="H518" s="8">
        <f>IF(I518&gt;0,E518/I518,0)</f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2">
        <f>(((L518/60)/60)/24)+DATE(1970,1,1)</f>
        <v>40396.208333333336</v>
      </c>
      <c r="O518" s="12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>ROUND(((E519/D519)*100),0)</f>
        <v>112</v>
      </c>
      <c r="G519" t="s">
        <v>20</v>
      </c>
      <c r="H519" s="8">
        <f>IF(I519&gt;0,E519/I519,0)</f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2">
        <f>(((L519/60)/60)/24)+DATE(1970,1,1)</f>
        <v>42860.208333333328</v>
      </c>
      <c r="O519" s="12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>ROUND(((E520/D520)*100),0)</f>
        <v>7</v>
      </c>
      <c r="G520" t="s">
        <v>14</v>
      </c>
      <c r="H520" s="8">
        <f>IF(I520&gt;0,E520/I520,0)</f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2">
        <f>(((L520/60)/60)/24)+DATE(1970,1,1)</f>
        <v>43154.25</v>
      </c>
      <c r="O520" s="12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>ROUND(((E521/D521)*100),0)</f>
        <v>102</v>
      </c>
      <c r="G521" t="s">
        <v>20</v>
      </c>
      <c r="H521" s="8">
        <f>IF(I521&gt;0,E521/I521,0)</f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2">
        <f>(((L521/60)/60)/24)+DATE(1970,1,1)</f>
        <v>42012.25</v>
      </c>
      <c r="O521" s="12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>ROUND(((E522/D522)*100),0)</f>
        <v>426</v>
      </c>
      <c r="G522" t="s">
        <v>20</v>
      </c>
      <c r="H522" s="8">
        <f>IF(I522&gt;0,E522/I522,0)</f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2">
        <f>(((L522/60)/60)/24)+DATE(1970,1,1)</f>
        <v>43574.208333333328</v>
      </c>
      <c r="O522" s="12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>ROUND(((E523/D523)*100),0)</f>
        <v>146</v>
      </c>
      <c r="G523" t="s">
        <v>20</v>
      </c>
      <c r="H523" s="8">
        <f>IF(I523&gt;0,E523/I523,0)</f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2">
        <f>(((L523/60)/60)/24)+DATE(1970,1,1)</f>
        <v>42605.208333333328</v>
      </c>
      <c r="O523" s="12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>ROUND(((E524/D524)*100),0)</f>
        <v>32</v>
      </c>
      <c r="G524" t="s">
        <v>14</v>
      </c>
      <c r="H524" s="8">
        <f>IF(I524&gt;0,E524/I524,0)</f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2">
        <f>(((L524/60)/60)/24)+DATE(1970,1,1)</f>
        <v>41093.208333333336</v>
      </c>
      <c r="O524" s="12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>ROUND(((E525/D525)*100),0)</f>
        <v>700</v>
      </c>
      <c r="G525" t="s">
        <v>20</v>
      </c>
      <c r="H525" s="8">
        <f>IF(I525&gt;0,E525/I525,0)</f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2">
        <f>(((L525/60)/60)/24)+DATE(1970,1,1)</f>
        <v>40241.25</v>
      </c>
      <c r="O525" s="12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>ROUND(((E526/D526)*100),0)</f>
        <v>84</v>
      </c>
      <c r="G526" t="s">
        <v>14</v>
      </c>
      <c r="H526" s="8">
        <f>IF(I526&gt;0,E526/I526,0)</f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2">
        <f>(((L526/60)/60)/24)+DATE(1970,1,1)</f>
        <v>40294.208333333336</v>
      </c>
      <c r="O526" s="12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>ROUND(((E527/D527)*100),0)</f>
        <v>84</v>
      </c>
      <c r="G527" t="s">
        <v>14</v>
      </c>
      <c r="H527" s="8">
        <f>IF(I527&gt;0,E527/I527,0)</f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2">
        <f>(((L527/60)/60)/24)+DATE(1970,1,1)</f>
        <v>40505.25</v>
      </c>
      <c r="O527" s="12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>ROUND(((E528/D528)*100),0)</f>
        <v>156</v>
      </c>
      <c r="G528" t="s">
        <v>20</v>
      </c>
      <c r="H528" s="8">
        <f>IF(I528&gt;0,E528/I528,0)</f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2">
        <f>(((L528/60)/60)/24)+DATE(1970,1,1)</f>
        <v>42364.25</v>
      </c>
      <c r="O528" s="12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>ROUND(((E529/D529)*100),0)</f>
        <v>100</v>
      </c>
      <c r="G529" t="s">
        <v>14</v>
      </c>
      <c r="H529" s="8">
        <f>IF(I529&gt;0,E529/I529,0)</f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2">
        <f>(((L529/60)/60)/24)+DATE(1970,1,1)</f>
        <v>42405.25</v>
      </c>
      <c r="O529" s="12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>ROUND(((E530/D530)*100),0)</f>
        <v>80</v>
      </c>
      <c r="G530" t="s">
        <v>14</v>
      </c>
      <c r="H530" s="8">
        <f>IF(I530&gt;0,E530/I530,0)</f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2">
        <f>(((L530/60)/60)/24)+DATE(1970,1,1)</f>
        <v>41601.25</v>
      </c>
      <c r="O530" s="12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>ROUND(((E531/D531)*100),0)</f>
        <v>11</v>
      </c>
      <c r="G531" t="s">
        <v>14</v>
      </c>
      <c r="H531" s="8">
        <f>IF(I531&gt;0,E531/I531,0)</f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2">
        <f>(((L531/60)/60)/24)+DATE(1970,1,1)</f>
        <v>41769.208333333336</v>
      </c>
      <c r="O531" s="12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>ROUND(((E532/D532)*100),0)</f>
        <v>92</v>
      </c>
      <c r="G532" t="s">
        <v>14</v>
      </c>
      <c r="H532" s="8">
        <f>IF(I532&gt;0,E532/I532,0)</f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2">
        <f>(((L532/60)/60)/24)+DATE(1970,1,1)</f>
        <v>40421.208333333336</v>
      </c>
      <c r="O532" s="12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>ROUND(((E533/D533)*100),0)</f>
        <v>96</v>
      </c>
      <c r="G533" t="s">
        <v>47</v>
      </c>
      <c r="H533" s="8">
        <f>IF(I533&gt;0,E533/I533,0)</f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2">
        <f>(((L533/60)/60)/24)+DATE(1970,1,1)</f>
        <v>41589.25</v>
      </c>
      <c r="O533" s="12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>ROUND(((E534/D534)*100),0)</f>
        <v>503</v>
      </c>
      <c r="G534" t="s">
        <v>20</v>
      </c>
      <c r="H534" s="8">
        <f>IF(I534&gt;0,E534/I534,0)</f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2">
        <f>(((L534/60)/60)/24)+DATE(1970,1,1)</f>
        <v>43125.25</v>
      </c>
      <c r="O534" s="12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>ROUND(((E535/D535)*100),0)</f>
        <v>159</v>
      </c>
      <c r="G535" t="s">
        <v>20</v>
      </c>
      <c r="H535" s="8">
        <f>IF(I535&gt;0,E535/I535,0)</f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2">
        <f>(((L535/60)/60)/24)+DATE(1970,1,1)</f>
        <v>41479.208333333336</v>
      </c>
      <c r="O535" s="12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>ROUND(((E536/D536)*100),0)</f>
        <v>15</v>
      </c>
      <c r="G536" t="s">
        <v>14</v>
      </c>
      <c r="H536" s="8">
        <f>IF(I536&gt;0,E536/I536,0)</f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2">
        <f>(((L536/60)/60)/24)+DATE(1970,1,1)</f>
        <v>43329.208333333328</v>
      </c>
      <c r="O536" s="12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>ROUND(((E537/D537)*100),0)</f>
        <v>482</v>
      </c>
      <c r="G537" t="s">
        <v>20</v>
      </c>
      <c r="H537" s="8">
        <f>IF(I537&gt;0,E537/I537,0)</f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2">
        <f>(((L537/60)/60)/24)+DATE(1970,1,1)</f>
        <v>43259.208333333328</v>
      </c>
      <c r="O537" s="12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>ROUND(((E538/D538)*100),0)</f>
        <v>150</v>
      </c>
      <c r="G538" t="s">
        <v>20</v>
      </c>
      <c r="H538" s="8">
        <f>IF(I538&gt;0,E538/I538,0)</f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2">
        <f>(((L538/60)/60)/24)+DATE(1970,1,1)</f>
        <v>40414.208333333336</v>
      </c>
      <c r="O538" s="12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>ROUND(((E539/D539)*100),0)</f>
        <v>117</v>
      </c>
      <c r="G539" t="s">
        <v>20</v>
      </c>
      <c r="H539" s="8">
        <f>IF(I539&gt;0,E539/I539,0)</f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2">
        <f>(((L539/60)/60)/24)+DATE(1970,1,1)</f>
        <v>43342.208333333328</v>
      </c>
      <c r="O539" s="12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>ROUND(((E540/D540)*100),0)</f>
        <v>38</v>
      </c>
      <c r="G540" t="s">
        <v>14</v>
      </c>
      <c r="H540" s="8">
        <f>IF(I540&gt;0,E540/I540,0)</f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2">
        <f>(((L540/60)/60)/24)+DATE(1970,1,1)</f>
        <v>41539.208333333336</v>
      </c>
      <c r="O540" s="12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>ROUND(((E541/D541)*100),0)</f>
        <v>73</v>
      </c>
      <c r="G541" t="s">
        <v>14</v>
      </c>
      <c r="H541" s="8">
        <f>IF(I541&gt;0,E541/I541,0)</f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2">
        <f>(((L541/60)/60)/24)+DATE(1970,1,1)</f>
        <v>43647.208333333328</v>
      </c>
      <c r="O541" s="12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>ROUND(((E542/D542)*100),0)</f>
        <v>266</v>
      </c>
      <c r="G542" t="s">
        <v>20</v>
      </c>
      <c r="H542" s="8">
        <f>IF(I542&gt;0,E542/I542,0)</f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2">
        <f>(((L542/60)/60)/24)+DATE(1970,1,1)</f>
        <v>43225.208333333328</v>
      </c>
      <c r="O542" s="12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>ROUND(((E543/D543)*100),0)</f>
        <v>24</v>
      </c>
      <c r="G543" t="s">
        <v>14</v>
      </c>
      <c r="H543" s="8">
        <f>IF(I543&gt;0,E543/I543,0)</f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2">
        <f>(((L543/60)/60)/24)+DATE(1970,1,1)</f>
        <v>42165.208333333328</v>
      </c>
      <c r="O543" s="12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>ROUND(((E544/D544)*100),0)</f>
        <v>3</v>
      </c>
      <c r="G544" t="s">
        <v>14</v>
      </c>
      <c r="H544" s="8">
        <f>IF(I544&gt;0,E544/I544,0)</f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2">
        <f>(((L544/60)/60)/24)+DATE(1970,1,1)</f>
        <v>42391.25</v>
      </c>
      <c r="O544" s="12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>ROUND(((E545/D545)*100),0)</f>
        <v>16</v>
      </c>
      <c r="G545" t="s">
        <v>14</v>
      </c>
      <c r="H545" s="8">
        <f>IF(I545&gt;0,E545/I545,0)</f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2">
        <f>(((L545/60)/60)/24)+DATE(1970,1,1)</f>
        <v>41528.208333333336</v>
      </c>
      <c r="O545" s="12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>ROUND(((E546/D546)*100),0)</f>
        <v>277</v>
      </c>
      <c r="G546" t="s">
        <v>20</v>
      </c>
      <c r="H546" s="8">
        <f>IF(I546&gt;0,E546/I546,0)</f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2">
        <f>(((L546/60)/60)/24)+DATE(1970,1,1)</f>
        <v>42377.25</v>
      </c>
      <c r="O546" s="12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>ROUND(((E547/D547)*100),0)</f>
        <v>89</v>
      </c>
      <c r="G547" t="s">
        <v>14</v>
      </c>
      <c r="H547" s="8">
        <f>IF(I547&gt;0,E547/I547,0)</f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2">
        <f>(((L547/60)/60)/24)+DATE(1970,1,1)</f>
        <v>43824.25</v>
      </c>
      <c r="O547" s="12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>ROUND(((E548/D548)*100),0)</f>
        <v>164</v>
      </c>
      <c r="G548" t="s">
        <v>20</v>
      </c>
      <c r="H548" s="8">
        <f>IF(I548&gt;0,E548/I548,0)</f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2">
        <f>(((L548/60)/60)/24)+DATE(1970,1,1)</f>
        <v>43360.208333333328</v>
      </c>
      <c r="O548" s="12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>ROUND(((E549/D549)*100),0)</f>
        <v>969</v>
      </c>
      <c r="G549" t="s">
        <v>20</v>
      </c>
      <c r="H549" s="8">
        <f>IF(I549&gt;0,E549/I549,0)</f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2">
        <f>(((L549/60)/60)/24)+DATE(1970,1,1)</f>
        <v>42029.25</v>
      </c>
      <c r="O549" s="12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>ROUND(((E550/D550)*100),0)</f>
        <v>271</v>
      </c>
      <c r="G550" t="s">
        <v>20</v>
      </c>
      <c r="H550" s="8">
        <f>IF(I550&gt;0,E550/I550,0)</f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2">
        <f>(((L550/60)/60)/24)+DATE(1970,1,1)</f>
        <v>42461.208333333328</v>
      </c>
      <c r="O550" s="12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>ROUND(((E551/D551)*100),0)</f>
        <v>284</v>
      </c>
      <c r="G551" t="s">
        <v>20</v>
      </c>
      <c r="H551" s="8">
        <f>IF(I551&gt;0,E551/I551,0)</f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2">
        <f>(((L551/60)/60)/24)+DATE(1970,1,1)</f>
        <v>41422.208333333336</v>
      </c>
      <c r="O551" s="12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>ROUND(((E552/D552)*100),0)</f>
        <v>4</v>
      </c>
      <c r="G552" t="s">
        <v>74</v>
      </c>
      <c r="H552" s="8">
        <f>IF(I552&gt;0,E552/I552,0)</f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2">
        <f>(((L552/60)/60)/24)+DATE(1970,1,1)</f>
        <v>40968.25</v>
      </c>
      <c r="O552" s="12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>ROUND(((E553/D553)*100),0)</f>
        <v>59</v>
      </c>
      <c r="G553" t="s">
        <v>14</v>
      </c>
      <c r="H553" s="8">
        <f>IF(I553&gt;0,E553/I553,0)</f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2">
        <f>(((L553/60)/60)/24)+DATE(1970,1,1)</f>
        <v>41993.25</v>
      </c>
      <c r="O553" s="12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>ROUND(((E554/D554)*100),0)</f>
        <v>99</v>
      </c>
      <c r="G554" t="s">
        <v>14</v>
      </c>
      <c r="H554" s="8">
        <f>IF(I554&gt;0,E554/I554,0)</f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2">
        <f>(((L554/60)/60)/24)+DATE(1970,1,1)</f>
        <v>42700.25</v>
      </c>
      <c r="O554" s="12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>ROUND(((E555/D555)*100),0)</f>
        <v>44</v>
      </c>
      <c r="G555" t="s">
        <v>14</v>
      </c>
      <c r="H555" s="8">
        <f>IF(I555&gt;0,E555/I555,0)</f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2">
        <f>(((L555/60)/60)/24)+DATE(1970,1,1)</f>
        <v>40545.25</v>
      </c>
      <c r="O555" s="12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>ROUND(((E556/D556)*100),0)</f>
        <v>152</v>
      </c>
      <c r="G556" t="s">
        <v>20</v>
      </c>
      <c r="H556" s="8">
        <f>IF(I556&gt;0,E556/I556,0)</f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2">
        <f>(((L556/60)/60)/24)+DATE(1970,1,1)</f>
        <v>42723.25</v>
      </c>
      <c r="O556" s="12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>ROUND(((E557/D557)*100),0)</f>
        <v>224</v>
      </c>
      <c r="G557" t="s">
        <v>20</v>
      </c>
      <c r="H557" s="8">
        <f>IF(I557&gt;0,E557/I557,0)</f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2">
        <f>(((L557/60)/60)/24)+DATE(1970,1,1)</f>
        <v>41731.208333333336</v>
      </c>
      <c r="O557" s="12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>ROUND(((E558/D558)*100),0)</f>
        <v>240</v>
      </c>
      <c r="G558" t="s">
        <v>20</v>
      </c>
      <c r="H558" s="8">
        <f>IF(I558&gt;0,E558/I558,0)</f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2">
        <f>(((L558/60)/60)/24)+DATE(1970,1,1)</f>
        <v>40792.208333333336</v>
      </c>
      <c r="O558" s="12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>ROUND(((E559/D559)*100),0)</f>
        <v>199</v>
      </c>
      <c r="G559" t="s">
        <v>20</v>
      </c>
      <c r="H559" s="8">
        <f>IF(I559&gt;0,E559/I559,0)</f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2">
        <f>(((L559/60)/60)/24)+DATE(1970,1,1)</f>
        <v>42279.208333333328</v>
      </c>
      <c r="O559" s="12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>ROUND(((E560/D560)*100),0)</f>
        <v>137</v>
      </c>
      <c r="G560" t="s">
        <v>20</v>
      </c>
      <c r="H560" s="8">
        <f>IF(I560&gt;0,E560/I560,0)</f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2">
        <f>(((L560/60)/60)/24)+DATE(1970,1,1)</f>
        <v>42424.25</v>
      </c>
      <c r="O560" s="12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>ROUND(((E561/D561)*100),0)</f>
        <v>101</v>
      </c>
      <c r="G561" t="s">
        <v>20</v>
      </c>
      <c r="H561" s="8">
        <f>IF(I561&gt;0,E561/I561,0)</f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2">
        <f>(((L561/60)/60)/24)+DATE(1970,1,1)</f>
        <v>42584.208333333328</v>
      </c>
      <c r="O561" s="12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>ROUND(((E562/D562)*100),0)</f>
        <v>794</v>
      </c>
      <c r="G562" t="s">
        <v>20</v>
      </c>
      <c r="H562" s="8">
        <f>IF(I562&gt;0,E562/I562,0)</f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2">
        <f>(((L562/60)/60)/24)+DATE(1970,1,1)</f>
        <v>40865.25</v>
      </c>
      <c r="O562" s="12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>ROUND(((E563/D563)*100),0)</f>
        <v>370</v>
      </c>
      <c r="G563" t="s">
        <v>20</v>
      </c>
      <c r="H563" s="8">
        <f>IF(I563&gt;0,E563/I563,0)</f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2">
        <f>(((L563/60)/60)/24)+DATE(1970,1,1)</f>
        <v>40833.208333333336</v>
      </c>
      <c r="O563" s="12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>ROUND(((E564/D564)*100),0)</f>
        <v>13</v>
      </c>
      <c r="G564" t="s">
        <v>14</v>
      </c>
      <c r="H564" s="8">
        <f>IF(I564&gt;0,E564/I564,0)</f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2">
        <f>(((L564/60)/60)/24)+DATE(1970,1,1)</f>
        <v>43536.208333333328</v>
      </c>
      <c r="O564" s="12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>ROUND(((E565/D565)*100),0)</f>
        <v>138</v>
      </c>
      <c r="G565" t="s">
        <v>20</v>
      </c>
      <c r="H565" s="8">
        <f>IF(I565&gt;0,E565/I565,0)</f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2">
        <f>(((L565/60)/60)/24)+DATE(1970,1,1)</f>
        <v>43417.25</v>
      </c>
      <c r="O565" s="12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>ROUND(((E566/D566)*100),0)</f>
        <v>84</v>
      </c>
      <c r="G566" t="s">
        <v>14</v>
      </c>
      <c r="H566" s="8">
        <f>IF(I566&gt;0,E566/I566,0)</f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2">
        <f>(((L566/60)/60)/24)+DATE(1970,1,1)</f>
        <v>42078.208333333328</v>
      </c>
      <c r="O566" s="12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>ROUND(((E567/D567)*100),0)</f>
        <v>205</v>
      </c>
      <c r="G567" t="s">
        <v>20</v>
      </c>
      <c r="H567" s="8">
        <f>IF(I567&gt;0,E567/I567,0)</f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2">
        <f>(((L567/60)/60)/24)+DATE(1970,1,1)</f>
        <v>40862.25</v>
      </c>
      <c r="O567" s="12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>ROUND(((E568/D568)*100),0)</f>
        <v>44</v>
      </c>
      <c r="G568" t="s">
        <v>14</v>
      </c>
      <c r="H568" s="8">
        <f>IF(I568&gt;0,E568/I568,0)</f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2">
        <f>(((L568/60)/60)/24)+DATE(1970,1,1)</f>
        <v>42424.25</v>
      </c>
      <c r="O568" s="12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>ROUND(((E569/D569)*100),0)</f>
        <v>219</v>
      </c>
      <c r="G569" t="s">
        <v>20</v>
      </c>
      <c r="H569" s="8">
        <f>IF(I569&gt;0,E569/I569,0)</f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2">
        <f>(((L569/60)/60)/24)+DATE(1970,1,1)</f>
        <v>41830.208333333336</v>
      </c>
      <c r="O569" s="12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>ROUND(((E570/D570)*100),0)</f>
        <v>186</v>
      </c>
      <c r="G570" t="s">
        <v>20</v>
      </c>
      <c r="H570" s="8">
        <f>IF(I570&gt;0,E570/I570,0)</f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2">
        <f>(((L570/60)/60)/24)+DATE(1970,1,1)</f>
        <v>40374.208333333336</v>
      </c>
      <c r="O570" s="12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>ROUND(((E571/D571)*100),0)</f>
        <v>237</v>
      </c>
      <c r="G571" t="s">
        <v>20</v>
      </c>
      <c r="H571" s="8">
        <f>IF(I571&gt;0,E571/I571,0)</f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2">
        <f>(((L571/60)/60)/24)+DATE(1970,1,1)</f>
        <v>40554.25</v>
      </c>
      <c r="O571" s="12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>ROUND(((E572/D572)*100),0)</f>
        <v>306</v>
      </c>
      <c r="G572" t="s">
        <v>20</v>
      </c>
      <c r="H572" s="8">
        <f>IF(I572&gt;0,E572/I572,0)</f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2">
        <f>(((L572/60)/60)/24)+DATE(1970,1,1)</f>
        <v>41993.25</v>
      </c>
      <c r="O572" s="12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>ROUND(((E573/D573)*100),0)</f>
        <v>94</v>
      </c>
      <c r="G573" t="s">
        <v>14</v>
      </c>
      <c r="H573" s="8">
        <f>IF(I573&gt;0,E573/I573,0)</f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2">
        <f>(((L573/60)/60)/24)+DATE(1970,1,1)</f>
        <v>42174.208333333328</v>
      </c>
      <c r="O573" s="12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>ROUND(((E574/D574)*100),0)</f>
        <v>54</v>
      </c>
      <c r="G574" t="s">
        <v>74</v>
      </c>
      <c r="H574" s="8">
        <f>IF(I574&gt;0,E574/I574,0)</f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2">
        <f>(((L574/60)/60)/24)+DATE(1970,1,1)</f>
        <v>42275.208333333328</v>
      </c>
      <c r="O574" s="12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>ROUND(((E575/D575)*100),0)</f>
        <v>112</v>
      </c>
      <c r="G575" t="s">
        <v>20</v>
      </c>
      <c r="H575" s="8">
        <f>IF(I575&gt;0,E575/I575,0)</f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2">
        <f>(((L575/60)/60)/24)+DATE(1970,1,1)</f>
        <v>41761.208333333336</v>
      </c>
      <c r="O575" s="12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>ROUND(((E576/D576)*100),0)</f>
        <v>369</v>
      </c>
      <c r="G576" t="s">
        <v>20</v>
      </c>
      <c r="H576" s="8">
        <f>IF(I576&gt;0,E576/I576,0)</f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2">
        <f>(((L576/60)/60)/24)+DATE(1970,1,1)</f>
        <v>43806.25</v>
      </c>
      <c r="O576" s="12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>ROUND(((E577/D577)*100),0)</f>
        <v>63</v>
      </c>
      <c r="G577" t="s">
        <v>14</v>
      </c>
      <c r="H577" s="8">
        <f>IF(I577&gt;0,E577/I577,0)</f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2">
        <f>(((L577/60)/60)/24)+DATE(1970,1,1)</f>
        <v>41779.208333333336</v>
      </c>
      <c r="O577" s="12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>ROUND(((E578/D578)*100),0)</f>
        <v>65</v>
      </c>
      <c r="G578" t="s">
        <v>14</v>
      </c>
      <c r="H578" s="8">
        <f>IF(I578&gt;0,E578/I578,0)</f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2">
        <f>(((L578/60)/60)/24)+DATE(1970,1,1)</f>
        <v>43040.208333333328</v>
      </c>
      <c r="O578" s="12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>ROUND(((E579/D579)*100),0)</f>
        <v>19</v>
      </c>
      <c r="G579" t="s">
        <v>74</v>
      </c>
      <c r="H579" s="8">
        <f>IF(I579&gt;0,E579/I579,0)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2">
        <f>(((L579/60)/60)/24)+DATE(1970,1,1)</f>
        <v>40613.25</v>
      </c>
      <c r="O579" s="12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>ROUND(((E580/D580)*100),0)</f>
        <v>17</v>
      </c>
      <c r="G580" t="s">
        <v>14</v>
      </c>
      <c r="H580" s="8">
        <f>IF(I580&gt;0,E580/I580,0)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2">
        <f>(((L580/60)/60)/24)+DATE(1970,1,1)</f>
        <v>40878.25</v>
      </c>
      <c r="O580" s="12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>ROUND(((E581/D581)*100),0)</f>
        <v>101</v>
      </c>
      <c r="G581" t="s">
        <v>20</v>
      </c>
      <c r="H581" s="8">
        <f>IF(I581&gt;0,E581/I581,0)</f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2">
        <f>(((L581/60)/60)/24)+DATE(1970,1,1)</f>
        <v>40762.208333333336</v>
      </c>
      <c r="O581" s="12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>ROUND(((E582/D582)*100),0)</f>
        <v>342</v>
      </c>
      <c r="G582" t="s">
        <v>20</v>
      </c>
      <c r="H582" s="8">
        <f>IF(I582&gt;0,E582/I582,0)</f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2">
        <f>(((L582/60)/60)/24)+DATE(1970,1,1)</f>
        <v>41696.25</v>
      </c>
      <c r="O582" s="12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>ROUND(((E583/D583)*100),0)</f>
        <v>64</v>
      </c>
      <c r="G583" t="s">
        <v>14</v>
      </c>
      <c r="H583" s="8">
        <f>IF(I583&gt;0,E583/I583,0)</f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2">
        <f>(((L583/60)/60)/24)+DATE(1970,1,1)</f>
        <v>40662.208333333336</v>
      </c>
      <c r="O583" s="12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>ROUND(((E584/D584)*100),0)</f>
        <v>52</v>
      </c>
      <c r="G584" t="s">
        <v>14</v>
      </c>
      <c r="H584" s="8">
        <f>IF(I584&gt;0,E584/I584,0)</f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2">
        <f>(((L584/60)/60)/24)+DATE(1970,1,1)</f>
        <v>42165.208333333328</v>
      </c>
      <c r="O584" s="12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>ROUND(((E585/D585)*100),0)</f>
        <v>322</v>
      </c>
      <c r="G585" t="s">
        <v>20</v>
      </c>
      <c r="H585" s="8">
        <f>IF(I585&gt;0,E585/I585,0)</f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2">
        <f>(((L585/60)/60)/24)+DATE(1970,1,1)</f>
        <v>40959.25</v>
      </c>
      <c r="O585" s="12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>ROUND(((E586/D586)*100),0)</f>
        <v>120</v>
      </c>
      <c r="G586" t="s">
        <v>20</v>
      </c>
      <c r="H586" s="8">
        <f>IF(I586&gt;0,E586/I586,0)</f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2">
        <f>(((L586/60)/60)/24)+DATE(1970,1,1)</f>
        <v>41024.208333333336</v>
      </c>
      <c r="O586" s="12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>ROUND(((E587/D587)*100),0)</f>
        <v>147</v>
      </c>
      <c r="G587" t="s">
        <v>20</v>
      </c>
      <c r="H587" s="8">
        <f>IF(I587&gt;0,E587/I587,0)</f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2">
        <f>(((L587/60)/60)/24)+DATE(1970,1,1)</f>
        <v>40255.208333333336</v>
      </c>
      <c r="O587" s="12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>ROUND(((E588/D588)*100),0)</f>
        <v>951</v>
      </c>
      <c r="G588" t="s">
        <v>20</v>
      </c>
      <c r="H588" s="8">
        <f>IF(I588&gt;0,E588/I588,0)</f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2">
        <f>(((L588/60)/60)/24)+DATE(1970,1,1)</f>
        <v>40499.25</v>
      </c>
      <c r="O588" s="12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>ROUND(((E589/D589)*100),0)</f>
        <v>73</v>
      </c>
      <c r="G589" t="s">
        <v>14</v>
      </c>
      <c r="H589" s="8">
        <f>IF(I589&gt;0,E589/I589,0)</f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2">
        <f>(((L589/60)/60)/24)+DATE(1970,1,1)</f>
        <v>43484.25</v>
      </c>
      <c r="O589" s="12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>ROUND(((E590/D590)*100),0)</f>
        <v>79</v>
      </c>
      <c r="G590" t="s">
        <v>14</v>
      </c>
      <c r="H590" s="8">
        <f>IF(I590&gt;0,E590/I590,0)</f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2">
        <f>(((L590/60)/60)/24)+DATE(1970,1,1)</f>
        <v>40262.208333333336</v>
      </c>
      <c r="O590" s="12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>ROUND(((E591/D591)*100),0)</f>
        <v>65</v>
      </c>
      <c r="G591" t="s">
        <v>14</v>
      </c>
      <c r="H591" s="8">
        <f>IF(I591&gt;0,E591/I591,0)</f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2">
        <f>(((L591/60)/60)/24)+DATE(1970,1,1)</f>
        <v>42190.208333333328</v>
      </c>
      <c r="O591" s="12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>ROUND(((E592/D592)*100),0)</f>
        <v>82</v>
      </c>
      <c r="G592" t="s">
        <v>14</v>
      </c>
      <c r="H592" s="8">
        <f>IF(I592&gt;0,E592/I592,0)</f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2">
        <f>(((L592/60)/60)/24)+DATE(1970,1,1)</f>
        <v>41994.25</v>
      </c>
      <c r="O592" s="12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>ROUND(((E593/D593)*100),0)</f>
        <v>1038</v>
      </c>
      <c r="G593" t="s">
        <v>20</v>
      </c>
      <c r="H593" s="8">
        <f>IF(I593&gt;0,E593/I593,0)</f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2">
        <f>(((L593/60)/60)/24)+DATE(1970,1,1)</f>
        <v>40373.208333333336</v>
      </c>
      <c r="O593" s="12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>ROUND(((E594/D594)*100),0)</f>
        <v>13</v>
      </c>
      <c r="G594" t="s">
        <v>14</v>
      </c>
      <c r="H594" s="8">
        <f>IF(I594&gt;0,E594/I594,0)</f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2">
        <f>(((L594/60)/60)/24)+DATE(1970,1,1)</f>
        <v>41789.208333333336</v>
      </c>
      <c r="O594" s="12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>ROUND(((E595/D595)*100),0)</f>
        <v>155</v>
      </c>
      <c r="G595" t="s">
        <v>20</v>
      </c>
      <c r="H595" s="8">
        <f>IF(I595&gt;0,E595/I595,0)</f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2">
        <f>(((L595/60)/60)/24)+DATE(1970,1,1)</f>
        <v>41724.208333333336</v>
      </c>
      <c r="O595" s="12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>ROUND(((E596/D596)*100),0)</f>
        <v>7</v>
      </c>
      <c r="G596" t="s">
        <v>14</v>
      </c>
      <c r="H596" s="8">
        <f>IF(I596&gt;0,E596/I596,0)</f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2">
        <f>(((L596/60)/60)/24)+DATE(1970,1,1)</f>
        <v>42548.208333333328</v>
      </c>
      <c r="O596" s="12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>ROUND(((E597/D597)*100),0)</f>
        <v>209</v>
      </c>
      <c r="G597" t="s">
        <v>20</v>
      </c>
      <c r="H597" s="8">
        <f>IF(I597&gt;0,E597/I597,0)</f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2">
        <f>(((L597/60)/60)/24)+DATE(1970,1,1)</f>
        <v>40253.208333333336</v>
      </c>
      <c r="O597" s="12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>ROUND(((E598/D598)*100),0)</f>
        <v>100</v>
      </c>
      <c r="G598" t="s">
        <v>14</v>
      </c>
      <c r="H598" s="8">
        <f>IF(I598&gt;0,E598/I598,0)</f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2">
        <f>(((L598/60)/60)/24)+DATE(1970,1,1)</f>
        <v>42434.25</v>
      </c>
      <c r="O598" s="12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>ROUND(((E599/D599)*100),0)</f>
        <v>202</v>
      </c>
      <c r="G599" t="s">
        <v>20</v>
      </c>
      <c r="H599" s="8">
        <f>IF(I599&gt;0,E599/I599,0)</f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2">
        <f>(((L599/60)/60)/24)+DATE(1970,1,1)</f>
        <v>43786.25</v>
      </c>
      <c r="O599" s="12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>ROUND(((E600/D600)*100),0)</f>
        <v>162</v>
      </c>
      <c r="G600" t="s">
        <v>20</v>
      </c>
      <c r="H600" s="8">
        <f>IF(I600&gt;0,E600/I600,0)</f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2">
        <f>(((L600/60)/60)/24)+DATE(1970,1,1)</f>
        <v>40344.208333333336</v>
      </c>
      <c r="O600" s="12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>ROUND(((E601/D601)*100),0)</f>
        <v>4</v>
      </c>
      <c r="G601" t="s">
        <v>14</v>
      </c>
      <c r="H601" s="8">
        <f>IF(I601&gt;0,E601/I601,0)</f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2">
        <f>(((L601/60)/60)/24)+DATE(1970,1,1)</f>
        <v>42047.25</v>
      </c>
      <c r="O601" s="12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>ROUND(((E602/D602)*100),0)</f>
        <v>5</v>
      </c>
      <c r="G602" t="s">
        <v>14</v>
      </c>
      <c r="H602" s="8">
        <f>IF(I602&gt;0,E602/I602,0)</f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2">
        <f>(((L602/60)/60)/24)+DATE(1970,1,1)</f>
        <v>41485.208333333336</v>
      </c>
      <c r="O602" s="12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>ROUND(((E603/D603)*100),0)</f>
        <v>207</v>
      </c>
      <c r="G603" t="s">
        <v>20</v>
      </c>
      <c r="H603" s="8">
        <f>IF(I603&gt;0,E603/I603,0)</f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2">
        <f>(((L603/60)/60)/24)+DATE(1970,1,1)</f>
        <v>41789.208333333336</v>
      </c>
      <c r="O603" s="12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>ROUND(((E604/D604)*100),0)</f>
        <v>128</v>
      </c>
      <c r="G604" t="s">
        <v>20</v>
      </c>
      <c r="H604" s="8">
        <f>IF(I604&gt;0,E604/I604,0)</f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2">
        <f>(((L604/60)/60)/24)+DATE(1970,1,1)</f>
        <v>42160.208333333328</v>
      </c>
      <c r="O604" s="12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>ROUND(((E605/D605)*100),0)</f>
        <v>120</v>
      </c>
      <c r="G605" t="s">
        <v>20</v>
      </c>
      <c r="H605" s="8">
        <f>IF(I605&gt;0,E605/I605,0)</f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2">
        <f>(((L605/60)/60)/24)+DATE(1970,1,1)</f>
        <v>43573.208333333328</v>
      </c>
      <c r="O605" s="12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>ROUND(((E606/D606)*100),0)</f>
        <v>171</v>
      </c>
      <c r="G606" t="s">
        <v>20</v>
      </c>
      <c r="H606" s="8">
        <f>IF(I606&gt;0,E606/I606,0)</f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2">
        <f>(((L606/60)/60)/24)+DATE(1970,1,1)</f>
        <v>40565.25</v>
      </c>
      <c r="O606" s="12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>ROUND(((E607/D607)*100),0)</f>
        <v>187</v>
      </c>
      <c r="G607" t="s">
        <v>20</v>
      </c>
      <c r="H607" s="8">
        <f>IF(I607&gt;0,E607/I607,0)</f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2">
        <f>(((L607/60)/60)/24)+DATE(1970,1,1)</f>
        <v>42280.208333333328</v>
      </c>
      <c r="O607" s="12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>ROUND(((E608/D608)*100),0)</f>
        <v>188</v>
      </c>
      <c r="G608" t="s">
        <v>20</v>
      </c>
      <c r="H608" s="8">
        <f>IF(I608&gt;0,E608/I608,0)</f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2">
        <f>(((L608/60)/60)/24)+DATE(1970,1,1)</f>
        <v>42436.25</v>
      </c>
      <c r="O608" s="12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>ROUND(((E609/D609)*100),0)</f>
        <v>131</v>
      </c>
      <c r="G609" t="s">
        <v>20</v>
      </c>
      <c r="H609" s="8">
        <f>IF(I609&gt;0,E609/I609,0)</f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2">
        <f>(((L609/60)/60)/24)+DATE(1970,1,1)</f>
        <v>41721.208333333336</v>
      </c>
      <c r="O609" s="12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>ROUND(((E610/D610)*100),0)</f>
        <v>284</v>
      </c>
      <c r="G610" t="s">
        <v>20</v>
      </c>
      <c r="H610" s="8">
        <f>IF(I610&gt;0,E610/I610,0)</f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2">
        <f>(((L610/60)/60)/24)+DATE(1970,1,1)</f>
        <v>43530.25</v>
      </c>
      <c r="O610" s="12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>ROUND(((E611/D611)*100),0)</f>
        <v>120</v>
      </c>
      <c r="G611" t="s">
        <v>20</v>
      </c>
      <c r="H611" s="8">
        <f>IF(I611&gt;0,E611/I611,0)</f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2">
        <f>(((L611/60)/60)/24)+DATE(1970,1,1)</f>
        <v>43481.25</v>
      </c>
      <c r="O611" s="12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>ROUND(((E612/D612)*100),0)</f>
        <v>419</v>
      </c>
      <c r="G612" t="s">
        <v>20</v>
      </c>
      <c r="H612" s="8">
        <f>IF(I612&gt;0,E612/I612,0)</f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2">
        <f>(((L612/60)/60)/24)+DATE(1970,1,1)</f>
        <v>41259.25</v>
      </c>
      <c r="O612" s="12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>ROUND(((E613/D613)*100),0)</f>
        <v>14</v>
      </c>
      <c r="G613" t="s">
        <v>74</v>
      </c>
      <c r="H613" s="8">
        <f>IF(I613&gt;0,E613/I613,0)</f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2">
        <f>(((L613/60)/60)/24)+DATE(1970,1,1)</f>
        <v>41480.208333333336</v>
      </c>
      <c r="O613" s="12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>ROUND(((E614/D614)*100),0)</f>
        <v>139</v>
      </c>
      <c r="G614" t="s">
        <v>20</v>
      </c>
      <c r="H614" s="8">
        <f>IF(I614&gt;0,E614/I614,0)</f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2">
        <f>(((L614/60)/60)/24)+DATE(1970,1,1)</f>
        <v>40474.208333333336</v>
      </c>
      <c r="O614" s="12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>ROUND(((E615/D615)*100),0)</f>
        <v>174</v>
      </c>
      <c r="G615" t="s">
        <v>20</v>
      </c>
      <c r="H615" s="8">
        <f>IF(I615&gt;0,E615/I615,0)</f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2">
        <f>(((L615/60)/60)/24)+DATE(1970,1,1)</f>
        <v>42973.208333333328</v>
      </c>
      <c r="O615" s="12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>ROUND(((E616/D616)*100),0)</f>
        <v>155</v>
      </c>
      <c r="G616" t="s">
        <v>20</v>
      </c>
      <c r="H616" s="8">
        <f>IF(I616&gt;0,E616/I616,0)</f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2">
        <f>(((L616/60)/60)/24)+DATE(1970,1,1)</f>
        <v>42746.25</v>
      </c>
      <c r="O616" s="12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>ROUND(((E617/D617)*100),0)</f>
        <v>170</v>
      </c>
      <c r="G617" t="s">
        <v>20</v>
      </c>
      <c r="H617" s="8">
        <f>IF(I617&gt;0,E617/I617,0)</f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2">
        <f>(((L617/60)/60)/24)+DATE(1970,1,1)</f>
        <v>42489.208333333328</v>
      </c>
      <c r="O617" s="12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>ROUND(((E618/D618)*100),0)</f>
        <v>190</v>
      </c>
      <c r="G618" t="s">
        <v>20</v>
      </c>
      <c r="H618" s="8">
        <f>IF(I618&gt;0,E618/I618,0)</f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2">
        <f>(((L618/60)/60)/24)+DATE(1970,1,1)</f>
        <v>41537.208333333336</v>
      </c>
      <c r="O618" s="12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>ROUND(((E619/D619)*100),0)</f>
        <v>250</v>
      </c>
      <c r="G619" t="s">
        <v>20</v>
      </c>
      <c r="H619" s="8">
        <f>IF(I619&gt;0,E619/I619,0)</f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2">
        <f>(((L619/60)/60)/24)+DATE(1970,1,1)</f>
        <v>41794.208333333336</v>
      </c>
      <c r="O619" s="12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>ROUND(((E620/D620)*100),0)</f>
        <v>49</v>
      </c>
      <c r="G620" t="s">
        <v>14</v>
      </c>
      <c r="H620" s="8">
        <f>IF(I620&gt;0,E620/I620,0)</f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2">
        <f>(((L620/60)/60)/24)+DATE(1970,1,1)</f>
        <v>41396.208333333336</v>
      </c>
      <c r="O620" s="12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>ROUND(((E621/D621)*100),0)</f>
        <v>28</v>
      </c>
      <c r="G621" t="s">
        <v>14</v>
      </c>
      <c r="H621" s="8">
        <f>IF(I621&gt;0,E621/I621,0)</f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2">
        <f>(((L621/60)/60)/24)+DATE(1970,1,1)</f>
        <v>40669.208333333336</v>
      </c>
      <c r="O621" s="12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>ROUND(((E622/D622)*100),0)</f>
        <v>268</v>
      </c>
      <c r="G622" t="s">
        <v>20</v>
      </c>
      <c r="H622" s="8">
        <f>IF(I622&gt;0,E622/I622,0)</f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2">
        <f>(((L622/60)/60)/24)+DATE(1970,1,1)</f>
        <v>42559.208333333328</v>
      </c>
      <c r="O622" s="12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>ROUND(((E623/D623)*100),0)</f>
        <v>620</v>
      </c>
      <c r="G623" t="s">
        <v>20</v>
      </c>
      <c r="H623" s="8">
        <f>IF(I623&gt;0,E623/I623,0)</f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2">
        <f>(((L623/60)/60)/24)+DATE(1970,1,1)</f>
        <v>42626.208333333328</v>
      </c>
      <c r="O623" s="12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>ROUND(((E624/D624)*100),0)</f>
        <v>3</v>
      </c>
      <c r="G624" t="s">
        <v>14</v>
      </c>
      <c r="H624" s="8">
        <f>IF(I624&gt;0,E624/I624,0)</f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2">
        <f>(((L624/60)/60)/24)+DATE(1970,1,1)</f>
        <v>43205.208333333328</v>
      </c>
      <c r="O624" s="12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>ROUND(((E625/D625)*100),0)</f>
        <v>160</v>
      </c>
      <c r="G625" t="s">
        <v>20</v>
      </c>
      <c r="H625" s="8">
        <f>IF(I625&gt;0,E625/I625,0)</f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2">
        <f>(((L625/60)/60)/24)+DATE(1970,1,1)</f>
        <v>42201.208333333328</v>
      </c>
      <c r="O625" s="12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>ROUND(((E626/D626)*100),0)</f>
        <v>279</v>
      </c>
      <c r="G626" t="s">
        <v>20</v>
      </c>
      <c r="H626" s="8">
        <f>IF(I626&gt;0,E626/I626,0)</f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2">
        <f>(((L626/60)/60)/24)+DATE(1970,1,1)</f>
        <v>42029.25</v>
      </c>
      <c r="O626" s="12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>ROUND(((E627/D627)*100),0)</f>
        <v>77</v>
      </c>
      <c r="G627" t="s">
        <v>14</v>
      </c>
      <c r="H627" s="8">
        <f>IF(I627&gt;0,E627/I627,0)</f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2">
        <f>(((L627/60)/60)/24)+DATE(1970,1,1)</f>
        <v>43857.25</v>
      </c>
      <c r="O627" s="12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>ROUND(((E628/D628)*100),0)</f>
        <v>206</v>
      </c>
      <c r="G628" t="s">
        <v>20</v>
      </c>
      <c r="H628" s="8">
        <f>IF(I628&gt;0,E628/I628,0)</f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2">
        <f>(((L628/60)/60)/24)+DATE(1970,1,1)</f>
        <v>40449.208333333336</v>
      </c>
      <c r="O628" s="12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>ROUND(((E629/D629)*100),0)</f>
        <v>694</v>
      </c>
      <c r="G629" t="s">
        <v>20</v>
      </c>
      <c r="H629" s="8">
        <f>IF(I629&gt;0,E629/I629,0)</f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2">
        <f>(((L629/60)/60)/24)+DATE(1970,1,1)</f>
        <v>40345.208333333336</v>
      </c>
      <c r="O629" s="12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>ROUND(((E630/D630)*100),0)</f>
        <v>152</v>
      </c>
      <c r="G630" t="s">
        <v>20</v>
      </c>
      <c r="H630" s="8">
        <f>IF(I630&gt;0,E630/I630,0)</f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2">
        <f>(((L630/60)/60)/24)+DATE(1970,1,1)</f>
        <v>40455.208333333336</v>
      </c>
      <c r="O630" s="12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>ROUND(((E631/D631)*100),0)</f>
        <v>65</v>
      </c>
      <c r="G631" t="s">
        <v>14</v>
      </c>
      <c r="H631" s="8">
        <f>IF(I631&gt;0,E631/I631,0)</f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2">
        <f>(((L631/60)/60)/24)+DATE(1970,1,1)</f>
        <v>42557.208333333328</v>
      </c>
      <c r="O631" s="12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>ROUND(((E632/D632)*100),0)</f>
        <v>63</v>
      </c>
      <c r="G632" t="s">
        <v>74</v>
      </c>
      <c r="H632" s="8">
        <f>IF(I632&gt;0,E632/I632,0)</f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2">
        <f>(((L632/60)/60)/24)+DATE(1970,1,1)</f>
        <v>43586.208333333328</v>
      </c>
      <c r="O632" s="12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>ROUND(((E633/D633)*100),0)</f>
        <v>310</v>
      </c>
      <c r="G633" t="s">
        <v>20</v>
      </c>
      <c r="H633" s="8">
        <f>IF(I633&gt;0,E633/I633,0)</f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2">
        <f>(((L633/60)/60)/24)+DATE(1970,1,1)</f>
        <v>43550.208333333328</v>
      </c>
      <c r="O633" s="12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>ROUND(((E634/D634)*100),0)</f>
        <v>43</v>
      </c>
      <c r="G634" t="s">
        <v>47</v>
      </c>
      <c r="H634" s="8">
        <f>IF(I634&gt;0,E634/I634,0)</f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2">
        <f>(((L634/60)/60)/24)+DATE(1970,1,1)</f>
        <v>41945.208333333336</v>
      </c>
      <c r="O634" s="12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>ROUND(((E635/D635)*100),0)</f>
        <v>83</v>
      </c>
      <c r="G635" t="s">
        <v>14</v>
      </c>
      <c r="H635" s="8">
        <f>IF(I635&gt;0,E635/I635,0)</f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2">
        <f>(((L635/60)/60)/24)+DATE(1970,1,1)</f>
        <v>42315.25</v>
      </c>
      <c r="O635" s="12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>ROUND(((E636/D636)*100),0)</f>
        <v>79</v>
      </c>
      <c r="G636" t="s">
        <v>74</v>
      </c>
      <c r="H636" s="8">
        <f>IF(I636&gt;0,E636/I636,0)</f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2">
        <f>(((L636/60)/60)/24)+DATE(1970,1,1)</f>
        <v>42819.208333333328</v>
      </c>
      <c r="O636" s="12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>ROUND(((E637/D637)*100),0)</f>
        <v>114</v>
      </c>
      <c r="G637" t="s">
        <v>20</v>
      </c>
      <c r="H637" s="8">
        <f>IF(I637&gt;0,E637/I637,0)</f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2">
        <f>(((L637/60)/60)/24)+DATE(1970,1,1)</f>
        <v>41314.25</v>
      </c>
      <c r="O637" s="12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>ROUND(((E638/D638)*100),0)</f>
        <v>65</v>
      </c>
      <c r="G638" t="s">
        <v>14</v>
      </c>
      <c r="H638" s="8">
        <f>IF(I638&gt;0,E638/I638,0)</f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2">
        <f>(((L638/60)/60)/24)+DATE(1970,1,1)</f>
        <v>40926.25</v>
      </c>
      <c r="O638" s="12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>ROUND(((E639/D639)*100),0)</f>
        <v>79</v>
      </c>
      <c r="G639" t="s">
        <v>14</v>
      </c>
      <c r="H639" s="8">
        <f>IF(I639&gt;0,E639/I639,0)</f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2">
        <f>(((L639/60)/60)/24)+DATE(1970,1,1)</f>
        <v>42688.25</v>
      </c>
      <c r="O639" s="12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>ROUND(((E640/D640)*100),0)</f>
        <v>11</v>
      </c>
      <c r="G640" t="s">
        <v>14</v>
      </c>
      <c r="H640" s="8">
        <f>IF(I640&gt;0,E640/I640,0)</f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2">
        <f>(((L640/60)/60)/24)+DATE(1970,1,1)</f>
        <v>40386.208333333336</v>
      </c>
      <c r="O640" s="12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>ROUND(((E641/D641)*100),0)</f>
        <v>56</v>
      </c>
      <c r="G641" t="s">
        <v>47</v>
      </c>
      <c r="H641" s="8">
        <f>IF(I641&gt;0,E641/I641,0)</f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2">
        <f>(((L641/60)/60)/24)+DATE(1970,1,1)</f>
        <v>43309.208333333328</v>
      </c>
      <c r="O641" s="12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>ROUND(((E642/D642)*100),0)</f>
        <v>17</v>
      </c>
      <c r="G642" t="s">
        <v>14</v>
      </c>
      <c r="H642" s="8">
        <f>IF(I642&gt;0,E642/I642,0)</f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2">
        <f>(((L642/60)/60)/24)+DATE(1970,1,1)</f>
        <v>42387.25</v>
      </c>
      <c r="O642" s="12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>ROUND(((E643/D643)*100),0)</f>
        <v>120</v>
      </c>
      <c r="G643" t="s">
        <v>20</v>
      </c>
      <c r="H643" s="8">
        <f>IF(I643&gt;0,E643/I643,0)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2">
        <f>(((L643/60)/60)/24)+DATE(1970,1,1)</f>
        <v>42786.25</v>
      </c>
      <c r="O643" s="12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>ROUND(((E644/D644)*100),0)</f>
        <v>145</v>
      </c>
      <c r="G644" t="s">
        <v>20</v>
      </c>
      <c r="H644" s="8">
        <f>IF(I644&gt;0,E644/I644,0)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2">
        <f>(((L644/60)/60)/24)+DATE(1970,1,1)</f>
        <v>43451.25</v>
      </c>
      <c r="O644" s="12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>ROUND(((E645/D645)*100),0)</f>
        <v>221</v>
      </c>
      <c r="G645" t="s">
        <v>20</v>
      </c>
      <c r="H645" s="8">
        <f>IF(I645&gt;0,E645/I645,0)</f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2">
        <f>(((L645/60)/60)/24)+DATE(1970,1,1)</f>
        <v>42795.25</v>
      </c>
      <c r="O645" s="12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>ROUND(((E646/D646)*100),0)</f>
        <v>48</v>
      </c>
      <c r="G646" t="s">
        <v>14</v>
      </c>
      <c r="H646" s="8">
        <f>IF(I646&gt;0,E646/I646,0)</f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2">
        <f>(((L646/60)/60)/24)+DATE(1970,1,1)</f>
        <v>43452.25</v>
      </c>
      <c r="O646" s="12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>ROUND(((E647/D647)*100),0)</f>
        <v>93</v>
      </c>
      <c r="G647" t="s">
        <v>14</v>
      </c>
      <c r="H647" s="8">
        <f>IF(I647&gt;0,E647/I647,0)</f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2">
        <f>(((L647/60)/60)/24)+DATE(1970,1,1)</f>
        <v>43369.208333333328</v>
      </c>
      <c r="O647" s="12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>ROUND(((E648/D648)*100),0)</f>
        <v>89</v>
      </c>
      <c r="G648" t="s">
        <v>14</v>
      </c>
      <c r="H648" s="8">
        <f>IF(I648&gt;0,E648/I648,0)</f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2">
        <f>(((L648/60)/60)/24)+DATE(1970,1,1)</f>
        <v>41346.208333333336</v>
      </c>
      <c r="O648" s="12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>ROUND(((E649/D649)*100),0)</f>
        <v>41</v>
      </c>
      <c r="G649" t="s">
        <v>14</v>
      </c>
      <c r="H649" s="8">
        <f>IF(I649&gt;0,E649/I649,0)</f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2">
        <f>(((L649/60)/60)/24)+DATE(1970,1,1)</f>
        <v>43199.208333333328</v>
      </c>
      <c r="O649" s="12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>ROUND(((E650/D650)*100),0)</f>
        <v>63</v>
      </c>
      <c r="G650" t="s">
        <v>74</v>
      </c>
      <c r="H650" s="8">
        <f>IF(I650&gt;0,E650/I650,0)</f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2">
        <f>(((L650/60)/60)/24)+DATE(1970,1,1)</f>
        <v>42922.208333333328</v>
      </c>
      <c r="O650" s="12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>ROUND(((E651/D651)*100),0)</f>
        <v>48</v>
      </c>
      <c r="G651" t="s">
        <v>14</v>
      </c>
      <c r="H651" s="8">
        <f>IF(I651&gt;0,E651/I651,0)</f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2">
        <f>(((L651/60)/60)/24)+DATE(1970,1,1)</f>
        <v>40471.208333333336</v>
      </c>
      <c r="O651" s="12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>ROUND(((E652/D652)*100),0)</f>
        <v>2</v>
      </c>
      <c r="G652" t="s">
        <v>14</v>
      </c>
      <c r="H652" s="8">
        <f>IF(I652&gt;0,E652/I652,0)</f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2">
        <f>(((L652/60)/60)/24)+DATE(1970,1,1)</f>
        <v>41828.208333333336</v>
      </c>
      <c r="O652" s="12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>ROUND(((E653/D653)*100),0)</f>
        <v>88</v>
      </c>
      <c r="G653" t="s">
        <v>14</v>
      </c>
      <c r="H653" s="8">
        <f>IF(I653&gt;0,E653/I653,0)</f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2">
        <f>(((L653/60)/60)/24)+DATE(1970,1,1)</f>
        <v>41692.25</v>
      </c>
      <c r="O653" s="12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>ROUND(((E654/D654)*100),0)</f>
        <v>127</v>
      </c>
      <c r="G654" t="s">
        <v>20</v>
      </c>
      <c r="H654" s="8">
        <f>IF(I654&gt;0,E654/I654,0)</f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2">
        <f>(((L654/60)/60)/24)+DATE(1970,1,1)</f>
        <v>42587.208333333328</v>
      </c>
      <c r="O654" s="12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>ROUND(((E655/D655)*100),0)</f>
        <v>2339</v>
      </c>
      <c r="G655" t="s">
        <v>20</v>
      </c>
      <c r="H655" s="8">
        <f>IF(I655&gt;0,E655/I655,0)</f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2">
        <f>(((L655/60)/60)/24)+DATE(1970,1,1)</f>
        <v>42468.208333333328</v>
      </c>
      <c r="O655" s="12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>ROUND(((E656/D656)*100),0)</f>
        <v>508</v>
      </c>
      <c r="G656" t="s">
        <v>20</v>
      </c>
      <c r="H656" s="8">
        <f>IF(I656&gt;0,E656/I656,0)</f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2">
        <f>(((L656/60)/60)/24)+DATE(1970,1,1)</f>
        <v>42240.208333333328</v>
      </c>
      <c r="O656" s="12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>ROUND(((E657/D657)*100),0)</f>
        <v>191</v>
      </c>
      <c r="G657" t="s">
        <v>20</v>
      </c>
      <c r="H657" s="8">
        <f>IF(I657&gt;0,E657/I657,0)</f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2">
        <f>(((L657/60)/60)/24)+DATE(1970,1,1)</f>
        <v>42796.25</v>
      </c>
      <c r="O657" s="12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>ROUND(((E658/D658)*100),0)</f>
        <v>42</v>
      </c>
      <c r="G658" t="s">
        <v>14</v>
      </c>
      <c r="H658" s="8">
        <f>IF(I658&gt;0,E658/I658,0)</f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2">
        <f>(((L658/60)/60)/24)+DATE(1970,1,1)</f>
        <v>43097.25</v>
      </c>
      <c r="O658" s="12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>ROUND(((E659/D659)*100),0)</f>
        <v>8</v>
      </c>
      <c r="G659" t="s">
        <v>14</v>
      </c>
      <c r="H659" s="8">
        <f>IF(I659&gt;0,E659/I659,0)</f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2">
        <f>(((L659/60)/60)/24)+DATE(1970,1,1)</f>
        <v>43096.25</v>
      </c>
      <c r="O659" s="12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>ROUND(((E660/D660)*100),0)</f>
        <v>60</v>
      </c>
      <c r="G660" t="s">
        <v>74</v>
      </c>
      <c r="H660" s="8">
        <f>IF(I660&gt;0,E660/I660,0)</f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2">
        <f>(((L660/60)/60)/24)+DATE(1970,1,1)</f>
        <v>42246.208333333328</v>
      </c>
      <c r="O660" s="12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>ROUND(((E661/D661)*100),0)</f>
        <v>47</v>
      </c>
      <c r="G661" t="s">
        <v>14</v>
      </c>
      <c r="H661" s="8">
        <f>IF(I661&gt;0,E661/I661,0)</f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2">
        <f>(((L661/60)/60)/24)+DATE(1970,1,1)</f>
        <v>40570.25</v>
      </c>
      <c r="O661" s="12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>ROUND(((E662/D662)*100),0)</f>
        <v>82</v>
      </c>
      <c r="G662" t="s">
        <v>14</v>
      </c>
      <c r="H662" s="8">
        <f>IF(I662&gt;0,E662/I662,0)</f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2">
        <f>(((L662/60)/60)/24)+DATE(1970,1,1)</f>
        <v>42237.208333333328</v>
      </c>
      <c r="O662" s="12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>ROUND(((E663/D663)*100),0)</f>
        <v>54</v>
      </c>
      <c r="G663" t="s">
        <v>14</v>
      </c>
      <c r="H663" s="8">
        <f>IF(I663&gt;0,E663/I663,0)</f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2">
        <f>(((L663/60)/60)/24)+DATE(1970,1,1)</f>
        <v>40996.208333333336</v>
      </c>
      <c r="O663" s="12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>ROUND(((E664/D664)*100),0)</f>
        <v>98</v>
      </c>
      <c r="G664" t="s">
        <v>14</v>
      </c>
      <c r="H664" s="8">
        <f>IF(I664&gt;0,E664/I664,0)</f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2">
        <f>(((L664/60)/60)/24)+DATE(1970,1,1)</f>
        <v>43443.25</v>
      </c>
      <c r="O664" s="12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>ROUND(((E665/D665)*100),0)</f>
        <v>77</v>
      </c>
      <c r="G665" t="s">
        <v>14</v>
      </c>
      <c r="H665" s="8">
        <f>IF(I665&gt;0,E665/I665,0)</f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2">
        <f>(((L665/60)/60)/24)+DATE(1970,1,1)</f>
        <v>40458.208333333336</v>
      </c>
      <c r="O665" s="12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>ROUND(((E666/D666)*100),0)</f>
        <v>33</v>
      </c>
      <c r="G666" t="s">
        <v>14</v>
      </c>
      <c r="H666" s="8">
        <f>IF(I666&gt;0,E666/I666,0)</f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2">
        <f>(((L666/60)/60)/24)+DATE(1970,1,1)</f>
        <v>40959.25</v>
      </c>
      <c r="O666" s="12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>ROUND(((E667/D667)*100),0)</f>
        <v>240</v>
      </c>
      <c r="G667" t="s">
        <v>20</v>
      </c>
      <c r="H667" s="8">
        <f>IF(I667&gt;0,E667/I667,0)</f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2">
        <f>(((L667/60)/60)/24)+DATE(1970,1,1)</f>
        <v>40733.208333333336</v>
      </c>
      <c r="O667" s="12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>ROUND(((E668/D668)*100),0)</f>
        <v>64</v>
      </c>
      <c r="G668" t="s">
        <v>74</v>
      </c>
      <c r="H668" s="8">
        <f>IF(I668&gt;0,E668/I668,0)</f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2">
        <f>(((L668/60)/60)/24)+DATE(1970,1,1)</f>
        <v>41516.208333333336</v>
      </c>
      <c r="O668" s="12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>ROUND(((E669/D669)*100),0)</f>
        <v>176</v>
      </c>
      <c r="G669" t="s">
        <v>20</v>
      </c>
      <c r="H669" s="8">
        <f>IF(I669&gt;0,E669/I669,0)</f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2">
        <f>(((L669/60)/60)/24)+DATE(1970,1,1)</f>
        <v>41892.208333333336</v>
      </c>
      <c r="O669" s="12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>ROUND(((E670/D670)*100),0)</f>
        <v>20</v>
      </c>
      <c r="G670" t="s">
        <v>14</v>
      </c>
      <c r="H670" s="8">
        <f>IF(I670&gt;0,E670/I670,0)</f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2">
        <f>(((L670/60)/60)/24)+DATE(1970,1,1)</f>
        <v>41122.208333333336</v>
      </c>
      <c r="O670" s="12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>ROUND(((E671/D671)*100),0)</f>
        <v>359</v>
      </c>
      <c r="G671" t="s">
        <v>20</v>
      </c>
      <c r="H671" s="8">
        <f>IF(I671&gt;0,E671/I671,0)</f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2">
        <f>(((L671/60)/60)/24)+DATE(1970,1,1)</f>
        <v>42912.208333333328</v>
      </c>
      <c r="O671" s="12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>ROUND(((E672/D672)*100),0)</f>
        <v>469</v>
      </c>
      <c r="G672" t="s">
        <v>20</v>
      </c>
      <c r="H672" s="8">
        <f>IF(I672&gt;0,E672/I672,0)</f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2">
        <f>(((L672/60)/60)/24)+DATE(1970,1,1)</f>
        <v>42425.25</v>
      </c>
      <c r="O672" s="12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>ROUND(((E673/D673)*100),0)</f>
        <v>122</v>
      </c>
      <c r="G673" t="s">
        <v>20</v>
      </c>
      <c r="H673" s="8">
        <f>IF(I673&gt;0,E673/I673,0)</f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2">
        <f>(((L673/60)/60)/24)+DATE(1970,1,1)</f>
        <v>40390.208333333336</v>
      </c>
      <c r="O673" s="12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>ROUND(((E674/D674)*100),0)</f>
        <v>56</v>
      </c>
      <c r="G674" t="s">
        <v>14</v>
      </c>
      <c r="H674" s="8">
        <f>IF(I674&gt;0,E674/I674,0)</f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2">
        <f>(((L674/60)/60)/24)+DATE(1970,1,1)</f>
        <v>43180.208333333328</v>
      </c>
      <c r="O674" s="12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>ROUND(((E675/D675)*100),0)</f>
        <v>44</v>
      </c>
      <c r="G675" t="s">
        <v>14</v>
      </c>
      <c r="H675" s="8">
        <f>IF(I675&gt;0,E675/I675,0)</f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2">
        <f>(((L675/60)/60)/24)+DATE(1970,1,1)</f>
        <v>42475.208333333328</v>
      </c>
      <c r="O675" s="12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>ROUND(((E676/D676)*100),0)</f>
        <v>34</v>
      </c>
      <c r="G676" t="s">
        <v>74</v>
      </c>
      <c r="H676" s="8">
        <f>IF(I676&gt;0,E676/I676,0)</f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2">
        <f>(((L676/60)/60)/24)+DATE(1970,1,1)</f>
        <v>40774.208333333336</v>
      </c>
      <c r="O676" s="12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>ROUND(((E677/D677)*100),0)</f>
        <v>123</v>
      </c>
      <c r="G677" t="s">
        <v>20</v>
      </c>
      <c r="H677" s="8">
        <f>IF(I677&gt;0,E677/I677,0)</f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2">
        <f>(((L677/60)/60)/24)+DATE(1970,1,1)</f>
        <v>43719.208333333328</v>
      </c>
      <c r="O677" s="12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>ROUND(((E678/D678)*100),0)</f>
        <v>190</v>
      </c>
      <c r="G678" t="s">
        <v>20</v>
      </c>
      <c r="H678" s="8">
        <f>IF(I678&gt;0,E678/I678,0)</f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2">
        <f>(((L678/60)/60)/24)+DATE(1970,1,1)</f>
        <v>41178.208333333336</v>
      </c>
      <c r="O678" s="12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>ROUND(((E679/D679)*100),0)</f>
        <v>84</v>
      </c>
      <c r="G679" t="s">
        <v>14</v>
      </c>
      <c r="H679" s="8">
        <f>IF(I679&gt;0,E679/I679,0)</f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2">
        <f>(((L679/60)/60)/24)+DATE(1970,1,1)</f>
        <v>42561.208333333328</v>
      </c>
      <c r="O679" s="12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>ROUND(((E680/D680)*100),0)</f>
        <v>18</v>
      </c>
      <c r="G680" t="s">
        <v>74</v>
      </c>
      <c r="H680" s="8">
        <f>IF(I680&gt;0,E680/I680,0)</f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2">
        <f>(((L680/60)/60)/24)+DATE(1970,1,1)</f>
        <v>43484.25</v>
      </c>
      <c r="O680" s="12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>ROUND(((E681/D681)*100),0)</f>
        <v>1037</v>
      </c>
      <c r="G681" t="s">
        <v>20</v>
      </c>
      <c r="H681" s="8">
        <f>IF(I681&gt;0,E681/I681,0)</f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2">
        <f>(((L681/60)/60)/24)+DATE(1970,1,1)</f>
        <v>43756.208333333328</v>
      </c>
      <c r="O681" s="12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>ROUND(((E682/D682)*100),0)</f>
        <v>97</v>
      </c>
      <c r="G682" t="s">
        <v>14</v>
      </c>
      <c r="H682" s="8">
        <f>IF(I682&gt;0,E682/I682,0)</f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2">
        <f>(((L682/60)/60)/24)+DATE(1970,1,1)</f>
        <v>43813.25</v>
      </c>
      <c r="O682" s="12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>ROUND(((E683/D683)*100),0)</f>
        <v>86</v>
      </c>
      <c r="G683" t="s">
        <v>14</v>
      </c>
      <c r="H683" s="8">
        <f>IF(I683&gt;0,E683/I683,0)</f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2">
        <f>(((L683/60)/60)/24)+DATE(1970,1,1)</f>
        <v>40898.25</v>
      </c>
      <c r="O683" s="12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>ROUND(((E684/D684)*100),0)</f>
        <v>150</v>
      </c>
      <c r="G684" t="s">
        <v>20</v>
      </c>
      <c r="H684" s="8">
        <f>IF(I684&gt;0,E684/I684,0)</f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2">
        <f>(((L684/60)/60)/24)+DATE(1970,1,1)</f>
        <v>41619.25</v>
      </c>
      <c r="O684" s="12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>ROUND(((E685/D685)*100),0)</f>
        <v>358</v>
      </c>
      <c r="G685" t="s">
        <v>20</v>
      </c>
      <c r="H685" s="8">
        <f>IF(I685&gt;0,E685/I685,0)</f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2">
        <f>(((L685/60)/60)/24)+DATE(1970,1,1)</f>
        <v>43359.208333333328</v>
      </c>
      <c r="O685" s="12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>ROUND(((E686/D686)*100),0)</f>
        <v>543</v>
      </c>
      <c r="G686" t="s">
        <v>20</v>
      </c>
      <c r="H686" s="8">
        <f>IF(I686&gt;0,E686/I686,0)</f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2">
        <f>(((L686/60)/60)/24)+DATE(1970,1,1)</f>
        <v>40358.208333333336</v>
      </c>
      <c r="O686" s="12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>ROUND(((E687/D687)*100),0)</f>
        <v>68</v>
      </c>
      <c r="G687" t="s">
        <v>14</v>
      </c>
      <c r="H687" s="8">
        <f>IF(I687&gt;0,E687/I687,0)</f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2">
        <f>(((L687/60)/60)/24)+DATE(1970,1,1)</f>
        <v>42239.208333333328</v>
      </c>
      <c r="O687" s="12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>ROUND(((E688/D688)*100),0)</f>
        <v>192</v>
      </c>
      <c r="G688" t="s">
        <v>20</v>
      </c>
      <c r="H688" s="8">
        <f>IF(I688&gt;0,E688/I688,0)</f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2">
        <f>(((L688/60)/60)/24)+DATE(1970,1,1)</f>
        <v>43186.208333333328</v>
      </c>
      <c r="O688" s="12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>ROUND(((E689/D689)*100),0)</f>
        <v>932</v>
      </c>
      <c r="G689" t="s">
        <v>20</v>
      </c>
      <c r="H689" s="8">
        <f>IF(I689&gt;0,E689/I689,0)</f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2">
        <f>(((L689/60)/60)/24)+DATE(1970,1,1)</f>
        <v>42806.25</v>
      </c>
      <c r="O689" s="12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>ROUND(((E690/D690)*100),0)</f>
        <v>429</v>
      </c>
      <c r="G690" t="s">
        <v>20</v>
      </c>
      <c r="H690" s="8">
        <f>IF(I690&gt;0,E690/I690,0)</f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2">
        <f>(((L690/60)/60)/24)+DATE(1970,1,1)</f>
        <v>43475.25</v>
      </c>
      <c r="O690" s="12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>ROUND(((E691/D691)*100),0)</f>
        <v>101</v>
      </c>
      <c r="G691" t="s">
        <v>20</v>
      </c>
      <c r="H691" s="8">
        <f>IF(I691&gt;0,E691/I691,0)</f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2">
        <f>(((L691/60)/60)/24)+DATE(1970,1,1)</f>
        <v>41576.208333333336</v>
      </c>
      <c r="O691" s="12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>ROUND(((E692/D692)*100),0)</f>
        <v>227</v>
      </c>
      <c r="G692" t="s">
        <v>20</v>
      </c>
      <c r="H692" s="8">
        <f>IF(I692&gt;0,E692/I692,0)</f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2">
        <f>(((L692/60)/60)/24)+DATE(1970,1,1)</f>
        <v>40874.25</v>
      </c>
      <c r="O692" s="12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>ROUND(((E693/D693)*100),0)</f>
        <v>142</v>
      </c>
      <c r="G693" t="s">
        <v>20</v>
      </c>
      <c r="H693" s="8">
        <f>IF(I693&gt;0,E693/I693,0)</f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2">
        <f>(((L693/60)/60)/24)+DATE(1970,1,1)</f>
        <v>41185.208333333336</v>
      </c>
      <c r="O693" s="12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>ROUND(((E694/D694)*100),0)</f>
        <v>91</v>
      </c>
      <c r="G694" t="s">
        <v>14</v>
      </c>
      <c r="H694" s="8">
        <f>IF(I694&gt;0,E694/I694,0)</f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2">
        <f>(((L694/60)/60)/24)+DATE(1970,1,1)</f>
        <v>43655.208333333328</v>
      </c>
      <c r="O694" s="12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>ROUND(((E695/D695)*100),0)</f>
        <v>64</v>
      </c>
      <c r="G695" t="s">
        <v>14</v>
      </c>
      <c r="H695" s="8">
        <f>IF(I695&gt;0,E695/I695,0)</f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2">
        <f>(((L695/60)/60)/24)+DATE(1970,1,1)</f>
        <v>43025.208333333328</v>
      </c>
      <c r="O695" s="12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>ROUND(((E696/D696)*100),0)</f>
        <v>84</v>
      </c>
      <c r="G696" t="s">
        <v>14</v>
      </c>
      <c r="H696" s="8">
        <f>IF(I696&gt;0,E696/I696,0)</f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2">
        <f>(((L696/60)/60)/24)+DATE(1970,1,1)</f>
        <v>43066.25</v>
      </c>
      <c r="O696" s="12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>ROUND(((E697/D697)*100),0)</f>
        <v>134</v>
      </c>
      <c r="G697" t="s">
        <v>20</v>
      </c>
      <c r="H697" s="8">
        <f>IF(I697&gt;0,E697/I697,0)</f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2">
        <f>(((L697/60)/60)/24)+DATE(1970,1,1)</f>
        <v>42322.25</v>
      </c>
      <c r="O697" s="12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>ROUND(((E698/D698)*100),0)</f>
        <v>59</v>
      </c>
      <c r="G698" t="s">
        <v>14</v>
      </c>
      <c r="H698" s="8">
        <f>IF(I698&gt;0,E698/I698,0)</f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2">
        <f>(((L698/60)/60)/24)+DATE(1970,1,1)</f>
        <v>42114.208333333328</v>
      </c>
      <c r="O698" s="12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>ROUND(((E699/D699)*100),0)</f>
        <v>153</v>
      </c>
      <c r="G699" t="s">
        <v>20</v>
      </c>
      <c r="H699" s="8">
        <f>IF(I699&gt;0,E699/I699,0)</f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2">
        <f>(((L699/60)/60)/24)+DATE(1970,1,1)</f>
        <v>43190.208333333328</v>
      </c>
      <c r="O699" s="12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>ROUND(((E700/D700)*100),0)</f>
        <v>447</v>
      </c>
      <c r="G700" t="s">
        <v>20</v>
      </c>
      <c r="H700" s="8">
        <f>IF(I700&gt;0,E700/I700,0)</f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2">
        <f>(((L700/60)/60)/24)+DATE(1970,1,1)</f>
        <v>40871.25</v>
      </c>
      <c r="O700" s="12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>ROUND(((E701/D701)*100),0)</f>
        <v>84</v>
      </c>
      <c r="G701" t="s">
        <v>14</v>
      </c>
      <c r="H701" s="8">
        <f>IF(I701&gt;0,E701/I701,0)</f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2">
        <f>(((L701/60)/60)/24)+DATE(1970,1,1)</f>
        <v>43641.208333333328</v>
      </c>
      <c r="O701" s="12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>ROUND(((E702/D702)*100),0)</f>
        <v>3</v>
      </c>
      <c r="G702" t="s">
        <v>14</v>
      </c>
      <c r="H702" s="8">
        <f>IF(I702&gt;0,E702/I702,0)</f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2">
        <f>(((L702/60)/60)/24)+DATE(1970,1,1)</f>
        <v>40203.25</v>
      </c>
      <c r="O702" s="12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>ROUND(((E703/D703)*100),0)</f>
        <v>175</v>
      </c>
      <c r="G703" t="s">
        <v>20</v>
      </c>
      <c r="H703" s="8">
        <f>IF(I703&gt;0,E703/I703,0)</f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2">
        <f>(((L703/60)/60)/24)+DATE(1970,1,1)</f>
        <v>40629.208333333336</v>
      </c>
      <c r="O703" s="12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>ROUND(((E704/D704)*100),0)</f>
        <v>54</v>
      </c>
      <c r="G704" t="s">
        <v>14</v>
      </c>
      <c r="H704" s="8">
        <f>IF(I704&gt;0,E704/I704,0)</f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2">
        <f>(((L704/60)/60)/24)+DATE(1970,1,1)</f>
        <v>41477.208333333336</v>
      </c>
      <c r="O704" s="12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>ROUND(((E705/D705)*100),0)</f>
        <v>312</v>
      </c>
      <c r="G705" t="s">
        <v>20</v>
      </c>
      <c r="H705" s="8">
        <f>IF(I705&gt;0,E705/I705,0)</f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2">
        <f>(((L705/60)/60)/24)+DATE(1970,1,1)</f>
        <v>41020.208333333336</v>
      </c>
      <c r="O705" s="12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>ROUND(((E706/D706)*100),0)</f>
        <v>123</v>
      </c>
      <c r="G706" t="s">
        <v>20</v>
      </c>
      <c r="H706" s="8">
        <f>IF(I706&gt;0,E706/I706,0)</f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2">
        <f>(((L706/60)/60)/24)+DATE(1970,1,1)</f>
        <v>42555.208333333328</v>
      </c>
      <c r="O706" s="12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>ROUND(((E707/D707)*100),0)</f>
        <v>99</v>
      </c>
      <c r="G707" t="s">
        <v>14</v>
      </c>
      <c r="H707" s="8">
        <f>IF(I707&gt;0,E707/I707,0)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2">
        <f>(((L707/60)/60)/24)+DATE(1970,1,1)</f>
        <v>41619.25</v>
      </c>
      <c r="O707" s="12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>ROUND(((E708/D708)*100),0)</f>
        <v>128</v>
      </c>
      <c r="G708" t="s">
        <v>20</v>
      </c>
      <c r="H708" s="8">
        <f>IF(I708&gt;0,E708/I708,0)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2">
        <f>(((L708/60)/60)/24)+DATE(1970,1,1)</f>
        <v>43471.25</v>
      </c>
      <c r="O708" s="12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>ROUND(((E709/D709)*100),0)</f>
        <v>159</v>
      </c>
      <c r="G709" t="s">
        <v>20</v>
      </c>
      <c r="H709" s="8">
        <f>IF(I709&gt;0,E709/I709,0)</f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2">
        <f>(((L709/60)/60)/24)+DATE(1970,1,1)</f>
        <v>43442.25</v>
      </c>
      <c r="O709" s="12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>ROUND(((E710/D710)*100),0)</f>
        <v>707</v>
      </c>
      <c r="G710" t="s">
        <v>20</v>
      </c>
      <c r="H710" s="8">
        <f>IF(I710&gt;0,E710/I710,0)</f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2">
        <f>(((L710/60)/60)/24)+DATE(1970,1,1)</f>
        <v>42877.208333333328</v>
      </c>
      <c r="O710" s="12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>ROUND(((E711/D711)*100),0)</f>
        <v>142</v>
      </c>
      <c r="G711" t="s">
        <v>20</v>
      </c>
      <c r="H711" s="8">
        <f>IF(I711&gt;0,E711/I711,0)</f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2">
        <f>(((L711/60)/60)/24)+DATE(1970,1,1)</f>
        <v>41018.208333333336</v>
      </c>
      <c r="O711" s="12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>ROUND(((E712/D712)*100),0)</f>
        <v>148</v>
      </c>
      <c r="G712" t="s">
        <v>20</v>
      </c>
      <c r="H712" s="8">
        <f>IF(I712&gt;0,E712/I712,0)</f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2">
        <f>(((L712/60)/60)/24)+DATE(1970,1,1)</f>
        <v>43295.208333333328</v>
      </c>
      <c r="O712" s="12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>ROUND(((E713/D713)*100),0)</f>
        <v>20</v>
      </c>
      <c r="G713" t="s">
        <v>14</v>
      </c>
      <c r="H713" s="8">
        <f>IF(I713&gt;0,E713/I713,0)</f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2">
        <f>(((L713/60)/60)/24)+DATE(1970,1,1)</f>
        <v>42393.25</v>
      </c>
      <c r="O713" s="12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>ROUND(((E714/D714)*100),0)</f>
        <v>1841</v>
      </c>
      <c r="G714" t="s">
        <v>20</v>
      </c>
      <c r="H714" s="8">
        <f>IF(I714&gt;0,E714/I714,0)</f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2">
        <f>(((L714/60)/60)/24)+DATE(1970,1,1)</f>
        <v>42559.208333333328</v>
      </c>
      <c r="O714" s="12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>ROUND(((E715/D715)*100),0)</f>
        <v>162</v>
      </c>
      <c r="G715" t="s">
        <v>20</v>
      </c>
      <c r="H715" s="8">
        <f>IF(I715&gt;0,E715/I715,0)</f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2">
        <f>(((L715/60)/60)/24)+DATE(1970,1,1)</f>
        <v>42604.208333333328</v>
      </c>
      <c r="O715" s="12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>ROUND(((E716/D716)*100),0)</f>
        <v>473</v>
      </c>
      <c r="G716" t="s">
        <v>20</v>
      </c>
      <c r="H716" s="8">
        <f>IF(I716&gt;0,E716/I716,0)</f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2">
        <f>(((L716/60)/60)/24)+DATE(1970,1,1)</f>
        <v>41870.208333333336</v>
      </c>
      <c r="O716" s="12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>ROUND(((E717/D717)*100),0)</f>
        <v>24</v>
      </c>
      <c r="G717" t="s">
        <v>14</v>
      </c>
      <c r="H717" s="8">
        <f>IF(I717&gt;0,E717/I717,0)</f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2">
        <f>(((L717/60)/60)/24)+DATE(1970,1,1)</f>
        <v>40397.208333333336</v>
      </c>
      <c r="O717" s="12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>ROUND(((E718/D718)*100),0)</f>
        <v>518</v>
      </c>
      <c r="G718" t="s">
        <v>20</v>
      </c>
      <c r="H718" s="8">
        <f>IF(I718&gt;0,E718/I718,0)</f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2">
        <f>(((L718/60)/60)/24)+DATE(1970,1,1)</f>
        <v>41465.208333333336</v>
      </c>
      <c r="O718" s="12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>ROUND(((E719/D719)*100),0)</f>
        <v>248</v>
      </c>
      <c r="G719" t="s">
        <v>20</v>
      </c>
      <c r="H719" s="8">
        <f>IF(I719&gt;0,E719/I719,0)</f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2">
        <f>(((L719/60)/60)/24)+DATE(1970,1,1)</f>
        <v>40777.208333333336</v>
      </c>
      <c r="O719" s="12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>ROUND(((E720/D720)*100),0)</f>
        <v>100</v>
      </c>
      <c r="G720" t="s">
        <v>20</v>
      </c>
      <c r="H720" s="8">
        <f>IF(I720&gt;0,E720/I720,0)</f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2">
        <f>(((L720/60)/60)/24)+DATE(1970,1,1)</f>
        <v>41442.208333333336</v>
      </c>
      <c r="O720" s="12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>ROUND(((E721/D721)*100),0)</f>
        <v>153</v>
      </c>
      <c r="G721" t="s">
        <v>20</v>
      </c>
      <c r="H721" s="8">
        <f>IF(I721&gt;0,E721/I721,0)</f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2">
        <f>(((L721/60)/60)/24)+DATE(1970,1,1)</f>
        <v>41058.208333333336</v>
      </c>
      <c r="O721" s="12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>ROUND(((E722/D722)*100),0)</f>
        <v>37</v>
      </c>
      <c r="G722" t="s">
        <v>74</v>
      </c>
      <c r="H722" s="8">
        <f>IF(I722&gt;0,E722/I722,0)</f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2">
        <f>(((L722/60)/60)/24)+DATE(1970,1,1)</f>
        <v>43152.25</v>
      </c>
      <c r="O722" s="12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>ROUND(((E723/D723)*100),0)</f>
        <v>4</v>
      </c>
      <c r="G723" t="s">
        <v>74</v>
      </c>
      <c r="H723" s="8">
        <f>IF(I723&gt;0,E723/I723,0)</f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2">
        <f>(((L723/60)/60)/24)+DATE(1970,1,1)</f>
        <v>43194.208333333328</v>
      </c>
      <c r="O723" s="12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>ROUND(((E724/D724)*100),0)</f>
        <v>157</v>
      </c>
      <c r="G724" t="s">
        <v>20</v>
      </c>
      <c r="H724" s="8">
        <f>IF(I724&gt;0,E724/I724,0)</f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2">
        <f>(((L724/60)/60)/24)+DATE(1970,1,1)</f>
        <v>43045.25</v>
      </c>
      <c r="O724" s="12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>ROUND(((E725/D725)*100),0)</f>
        <v>270</v>
      </c>
      <c r="G725" t="s">
        <v>20</v>
      </c>
      <c r="H725" s="8">
        <f>IF(I725&gt;0,E725/I725,0)</f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2">
        <f>(((L725/60)/60)/24)+DATE(1970,1,1)</f>
        <v>42431.25</v>
      </c>
      <c r="O725" s="12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>ROUND(((E726/D726)*100),0)</f>
        <v>134</v>
      </c>
      <c r="G726" t="s">
        <v>20</v>
      </c>
      <c r="H726" s="8">
        <f>IF(I726&gt;0,E726/I726,0)</f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2">
        <f>(((L726/60)/60)/24)+DATE(1970,1,1)</f>
        <v>41934.208333333336</v>
      </c>
      <c r="O726" s="12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>ROUND(((E727/D727)*100),0)</f>
        <v>50</v>
      </c>
      <c r="G727" t="s">
        <v>14</v>
      </c>
      <c r="H727" s="8">
        <f>IF(I727&gt;0,E727/I727,0)</f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2">
        <f>(((L727/60)/60)/24)+DATE(1970,1,1)</f>
        <v>41958.25</v>
      </c>
      <c r="O727" s="12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>ROUND(((E728/D728)*100),0)</f>
        <v>89</v>
      </c>
      <c r="G728" t="s">
        <v>74</v>
      </c>
      <c r="H728" s="8">
        <f>IF(I728&gt;0,E728/I728,0)</f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2">
        <f>(((L728/60)/60)/24)+DATE(1970,1,1)</f>
        <v>40476.208333333336</v>
      </c>
      <c r="O728" s="12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>ROUND(((E729/D729)*100),0)</f>
        <v>165</v>
      </c>
      <c r="G729" t="s">
        <v>20</v>
      </c>
      <c r="H729" s="8">
        <f>IF(I729&gt;0,E729/I729,0)</f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2">
        <f>(((L729/60)/60)/24)+DATE(1970,1,1)</f>
        <v>43485.25</v>
      </c>
      <c r="O729" s="12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>ROUND(((E730/D730)*100),0)</f>
        <v>18</v>
      </c>
      <c r="G730" t="s">
        <v>14</v>
      </c>
      <c r="H730" s="8">
        <f>IF(I730&gt;0,E730/I730,0)</f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2">
        <f>(((L730/60)/60)/24)+DATE(1970,1,1)</f>
        <v>42515.208333333328</v>
      </c>
      <c r="O730" s="12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>ROUND(((E731/D731)*100),0)</f>
        <v>186</v>
      </c>
      <c r="G731" t="s">
        <v>20</v>
      </c>
      <c r="H731" s="8">
        <f>IF(I731&gt;0,E731/I731,0)</f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2">
        <f>(((L731/60)/60)/24)+DATE(1970,1,1)</f>
        <v>41309.25</v>
      </c>
      <c r="O731" s="12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>ROUND(((E732/D732)*100),0)</f>
        <v>413</v>
      </c>
      <c r="G732" t="s">
        <v>20</v>
      </c>
      <c r="H732" s="8">
        <f>IF(I732&gt;0,E732/I732,0)</f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2">
        <f>(((L732/60)/60)/24)+DATE(1970,1,1)</f>
        <v>42147.208333333328</v>
      </c>
      <c r="O732" s="12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>ROUND(((E733/D733)*100),0)</f>
        <v>90</v>
      </c>
      <c r="G733" t="s">
        <v>74</v>
      </c>
      <c r="H733" s="8">
        <f>IF(I733&gt;0,E733/I733,0)</f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2">
        <f>(((L733/60)/60)/24)+DATE(1970,1,1)</f>
        <v>42939.208333333328</v>
      </c>
      <c r="O733" s="12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>ROUND(((E734/D734)*100),0)</f>
        <v>92</v>
      </c>
      <c r="G734" t="s">
        <v>14</v>
      </c>
      <c r="H734" s="8">
        <f>IF(I734&gt;0,E734/I734,0)</f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2">
        <f>(((L734/60)/60)/24)+DATE(1970,1,1)</f>
        <v>42816.208333333328</v>
      </c>
      <c r="O734" s="12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>ROUND(((E735/D735)*100),0)</f>
        <v>527</v>
      </c>
      <c r="G735" t="s">
        <v>20</v>
      </c>
      <c r="H735" s="8">
        <f>IF(I735&gt;0,E735/I735,0)</f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2">
        <f>(((L735/60)/60)/24)+DATE(1970,1,1)</f>
        <v>41844.208333333336</v>
      </c>
      <c r="O735" s="12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>ROUND(((E736/D736)*100),0)</f>
        <v>319</v>
      </c>
      <c r="G736" t="s">
        <v>20</v>
      </c>
      <c r="H736" s="8">
        <f>IF(I736&gt;0,E736/I736,0)</f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2">
        <f>(((L736/60)/60)/24)+DATE(1970,1,1)</f>
        <v>42763.25</v>
      </c>
      <c r="O736" s="12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>ROUND(((E737/D737)*100),0)</f>
        <v>354</v>
      </c>
      <c r="G737" t="s">
        <v>20</v>
      </c>
      <c r="H737" s="8">
        <f>IF(I737&gt;0,E737/I737,0)</f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2">
        <f>(((L737/60)/60)/24)+DATE(1970,1,1)</f>
        <v>42459.208333333328</v>
      </c>
      <c r="O737" s="12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>ROUND(((E738/D738)*100),0)</f>
        <v>33</v>
      </c>
      <c r="G738" t="s">
        <v>74</v>
      </c>
      <c r="H738" s="8">
        <f>IF(I738&gt;0,E738/I738,0)</f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2">
        <f>(((L738/60)/60)/24)+DATE(1970,1,1)</f>
        <v>42055.25</v>
      </c>
      <c r="O738" s="12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>ROUND(((E739/D739)*100),0)</f>
        <v>136</v>
      </c>
      <c r="G739" t="s">
        <v>20</v>
      </c>
      <c r="H739" s="8">
        <f>IF(I739&gt;0,E739/I739,0)</f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2">
        <f>(((L739/60)/60)/24)+DATE(1970,1,1)</f>
        <v>42685.25</v>
      </c>
      <c r="O739" s="12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>ROUND(((E740/D740)*100),0)</f>
        <v>2</v>
      </c>
      <c r="G740" t="s">
        <v>14</v>
      </c>
      <c r="H740" s="8">
        <f>IF(I740&gt;0,E740/I740,0)</f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2">
        <f>(((L740/60)/60)/24)+DATE(1970,1,1)</f>
        <v>41959.25</v>
      </c>
      <c r="O740" s="12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>ROUND(((E741/D741)*100),0)</f>
        <v>61</v>
      </c>
      <c r="G741" t="s">
        <v>14</v>
      </c>
      <c r="H741" s="8">
        <f>IF(I741&gt;0,E741/I741,0)</f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2">
        <f>(((L741/60)/60)/24)+DATE(1970,1,1)</f>
        <v>41089.208333333336</v>
      </c>
      <c r="O741" s="12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>ROUND(((E742/D742)*100),0)</f>
        <v>30</v>
      </c>
      <c r="G742" t="s">
        <v>14</v>
      </c>
      <c r="H742" s="8">
        <f>IF(I742&gt;0,E742/I742,0)</f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2">
        <f>(((L742/60)/60)/24)+DATE(1970,1,1)</f>
        <v>42769.25</v>
      </c>
      <c r="O742" s="12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>ROUND(((E743/D743)*100),0)</f>
        <v>1179</v>
      </c>
      <c r="G743" t="s">
        <v>20</v>
      </c>
      <c r="H743" s="8">
        <f>IF(I743&gt;0,E743/I743,0)</f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2">
        <f>(((L743/60)/60)/24)+DATE(1970,1,1)</f>
        <v>40321.208333333336</v>
      </c>
      <c r="O743" s="12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>ROUND(((E744/D744)*100),0)</f>
        <v>1126</v>
      </c>
      <c r="G744" t="s">
        <v>20</v>
      </c>
      <c r="H744" s="8">
        <f>IF(I744&gt;0,E744/I744,0)</f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2">
        <f>(((L744/60)/60)/24)+DATE(1970,1,1)</f>
        <v>40197.25</v>
      </c>
      <c r="O744" s="12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>ROUND(((E745/D745)*100),0)</f>
        <v>13</v>
      </c>
      <c r="G745" t="s">
        <v>14</v>
      </c>
      <c r="H745" s="8">
        <f>IF(I745&gt;0,E745/I745,0)</f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2">
        <f>(((L745/60)/60)/24)+DATE(1970,1,1)</f>
        <v>42298.208333333328</v>
      </c>
      <c r="O745" s="12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>ROUND(((E746/D746)*100),0)</f>
        <v>712</v>
      </c>
      <c r="G746" t="s">
        <v>20</v>
      </c>
      <c r="H746" s="8">
        <f>IF(I746&gt;0,E746/I746,0)</f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2">
        <f>(((L746/60)/60)/24)+DATE(1970,1,1)</f>
        <v>43322.208333333328</v>
      </c>
      <c r="O746" s="12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>ROUND(((E747/D747)*100),0)</f>
        <v>30</v>
      </c>
      <c r="G747" t="s">
        <v>14</v>
      </c>
      <c r="H747" s="8">
        <f>IF(I747&gt;0,E747/I747,0)</f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2">
        <f>(((L747/60)/60)/24)+DATE(1970,1,1)</f>
        <v>40328.208333333336</v>
      </c>
      <c r="O747" s="12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>ROUND(((E748/D748)*100),0)</f>
        <v>213</v>
      </c>
      <c r="G748" t="s">
        <v>20</v>
      </c>
      <c r="H748" s="8">
        <f>IF(I748&gt;0,E748/I748,0)</f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2">
        <f>(((L748/60)/60)/24)+DATE(1970,1,1)</f>
        <v>40825.208333333336</v>
      </c>
      <c r="O748" s="12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>ROUND(((E749/D749)*100),0)</f>
        <v>229</v>
      </c>
      <c r="G749" t="s">
        <v>20</v>
      </c>
      <c r="H749" s="8">
        <f>IF(I749&gt;0,E749/I749,0)</f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2">
        <f>(((L749/60)/60)/24)+DATE(1970,1,1)</f>
        <v>40423.208333333336</v>
      </c>
      <c r="O749" s="12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>ROUND(((E750/D750)*100),0)</f>
        <v>35</v>
      </c>
      <c r="G750" t="s">
        <v>74</v>
      </c>
      <c r="H750" s="8">
        <f>IF(I750&gt;0,E750/I750,0)</f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2">
        <f>(((L750/60)/60)/24)+DATE(1970,1,1)</f>
        <v>40238.25</v>
      </c>
      <c r="O750" s="12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>ROUND(((E751/D751)*100),0)</f>
        <v>157</v>
      </c>
      <c r="G751" t="s">
        <v>20</v>
      </c>
      <c r="H751" s="8">
        <f>IF(I751&gt;0,E751/I751,0)</f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2">
        <f>(((L751/60)/60)/24)+DATE(1970,1,1)</f>
        <v>41920.208333333336</v>
      </c>
      <c r="O751" s="12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>ROUND(((E752/D752)*100),0)</f>
        <v>1</v>
      </c>
      <c r="G752" t="s">
        <v>14</v>
      </c>
      <c r="H752" s="8">
        <f>IF(I752&gt;0,E752/I752,0)</f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>(((L752/60)/60)/24)+DATE(1970,1,1)</f>
        <v>40360.208333333336</v>
      </c>
      <c r="O752" s="12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>ROUND(((E753/D753)*100),0)</f>
        <v>232</v>
      </c>
      <c r="G753" t="s">
        <v>20</v>
      </c>
      <c r="H753" s="8">
        <f>IF(I753&gt;0,E753/I753,0)</f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2">
        <f>(((L753/60)/60)/24)+DATE(1970,1,1)</f>
        <v>42446.208333333328</v>
      </c>
      <c r="O753" s="12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>ROUND(((E754/D754)*100),0)</f>
        <v>92</v>
      </c>
      <c r="G754" t="s">
        <v>74</v>
      </c>
      <c r="H754" s="8">
        <f>IF(I754&gt;0,E754/I754,0)</f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2">
        <f>(((L754/60)/60)/24)+DATE(1970,1,1)</f>
        <v>40395.208333333336</v>
      </c>
      <c r="O754" s="12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>ROUND(((E755/D755)*100),0)</f>
        <v>257</v>
      </c>
      <c r="G755" t="s">
        <v>20</v>
      </c>
      <c r="H755" s="8">
        <f>IF(I755&gt;0,E755/I755,0)</f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2">
        <f>(((L755/60)/60)/24)+DATE(1970,1,1)</f>
        <v>40321.208333333336</v>
      </c>
      <c r="O755" s="12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>ROUND(((E756/D756)*100),0)</f>
        <v>168</v>
      </c>
      <c r="G756" t="s">
        <v>20</v>
      </c>
      <c r="H756" s="8">
        <f>IF(I756&gt;0,E756/I756,0)</f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2">
        <f>(((L756/60)/60)/24)+DATE(1970,1,1)</f>
        <v>41210.208333333336</v>
      </c>
      <c r="O756" s="12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>ROUND(((E757/D757)*100),0)</f>
        <v>167</v>
      </c>
      <c r="G757" t="s">
        <v>20</v>
      </c>
      <c r="H757" s="8">
        <f>IF(I757&gt;0,E757/I757,0)</f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2">
        <f>(((L757/60)/60)/24)+DATE(1970,1,1)</f>
        <v>43096.25</v>
      </c>
      <c r="O757" s="12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>ROUND(((E758/D758)*100),0)</f>
        <v>772</v>
      </c>
      <c r="G758" t="s">
        <v>20</v>
      </c>
      <c r="H758" s="8">
        <f>IF(I758&gt;0,E758/I758,0)</f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2">
        <f>(((L758/60)/60)/24)+DATE(1970,1,1)</f>
        <v>42024.25</v>
      </c>
      <c r="O758" s="12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>ROUND(((E759/D759)*100),0)</f>
        <v>407</v>
      </c>
      <c r="G759" t="s">
        <v>20</v>
      </c>
      <c r="H759" s="8">
        <f>IF(I759&gt;0,E759/I759,0)</f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2">
        <f>(((L759/60)/60)/24)+DATE(1970,1,1)</f>
        <v>40675.208333333336</v>
      </c>
      <c r="O759" s="12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>ROUND(((E760/D760)*100),0)</f>
        <v>564</v>
      </c>
      <c r="G760" t="s">
        <v>20</v>
      </c>
      <c r="H760" s="8">
        <f>IF(I760&gt;0,E760/I760,0)</f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2">
        <f>(((L760/60)/60)/24)+DATE(1970,1,1)</f>
        <v>41936.208333333336</v>
      </c>
      <c r="O760" s="12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>ROUND(((E761/D761)*100),0)</f>
        <v>68</v>
      </c>
      <c r="G761" t="s">
        <v>14</v>
      </c>
      <c r="H761" s="8">
        <f>IF(I761&gt;0,E761/I761,0)</f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2">
        <f>(((L761/60)/60)/24)+DATE(1970,1,1)</f>
        <v>43136.25</v>
      </c>
      <c r="O761" s="12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>ROUND(((E762/D762)*100),0)</f>
        <v>34</v>
      </c>
      <c r="G762" t="s">
        <v>14</v>
      </c>
      <c r="H762" s="8">
        <f>IF(I762&gt;0,E762/I762,0)</f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2">
        <f>(((L762/60)/60)/24)+DATE(1970,1,1)</f>
        <v>43678.208333333328</v>
      </c>
      <c r="O762" s="12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>ROUND(((E763/D763)*100),0)</f>
        <v>655</v>
      </c>
      <c r="G763" t="s">
        <v>20</v>
      </c>
      <c r="H763" s="8">
        <f>IF(I763&gt;0,E763/I763,0)</f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2">
        <f>(((L763/60)/60)/24)+DATE(1970,1,1)</f>
        <v>42938.208333333328</v>
      </c>
      <c r="O763" s="12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>ROUND(((E764/D764)*100),0)</f>
        <v>177</v>
      </c>
      <c r="G764" t="s">
        <v>20</v>
      </c>
      <c r="H764" s="8">
        <f>IF(I764&gt;0,E764/I764,0)</f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2">
        <f>(((L764/60)/60)/24)+DATE(1970,1,1)</f>
        <v>41241.25</v>
      </c>
      <c r="O764" s="12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>ROUND(((E765/D765)*100),0)</f>
        <v>113</v>
      </c>
      <c r="G765" t="s">
        <v>20</v>
      </c>
      <c r="H765" s="8">
        <f>IF(I765&gt;0,E765/I765,0)</f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2">
        <f>(((L765/60)/60)/24)+DATE(1970,1,1)</f>
        <v>41037.208333333336</v>
      </c>
      <c r="O765" s="12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>ROUND(((E766/D766)*100),0)</f>
        <v>728</v>
      </c>
      <c r="G766" t="s">
        <v>20</v>
      </c>
      <c r="H766" s="8">
        <f>IF(I766&gt;0,E766/I766,0)</f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2">
        <f>(((L766/60)/60)/24)+DATE(1970,1,1)</f>
        <v>40676.208333333336</v>
      </c>
      <c r="O766" s="12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>ROUND(((E767/D767)*100),0)</f>
        <v>208</v>
      </c>
      <c r="G767" t="s">
        <v>20</v>
      </c>
      <c r="H767" s="8">
        <f>IF(I767&gt;0,E767/I767,0)</f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2">
        <f>(((L767/60)/60)/24)+DATE(1970,1,1)</f>
        <v>42840.208333333328</v>
      </c>
      <c r="O767" s="12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>ROUND(((E768/D768)*100),0)</f>
        <v>31</v>
      </c>
      <c r="G768" t="s">
        <v>14</v>
      </c>
      <c r="H768" s="8">
        <f>IF(I768&gt;0,E768/I768,0)</f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2">
        <f>(((L768/60)/60)/24)+DATE(1970,1,1)</f>
        <v>43362.208333333328</v>
      </c>
      <c r="O768" s="12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>ROUND(((E769/D769)*100),0)</f>
        <v>57</v>
      </c>
      <c r="G769" t="s">
        <v>14</v>
      </c>
      <c r="H769" s="8">
        <f>IF(I769&gt;0,E769/I769,0)</f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2">
        <f>(((L769/60)/60)/24)+DATE(1970,1,1)</f>
        <v>42283.208333333328</v>
      </c>
      <c r="O769" s="12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>ROUND(((E770/D770)*100),0)</f>
        <v>231</v>
      </c>
      <c r="G770" t="s">
        <v>20</v>
      </c>
      <c r="H770" s="8">
        <f>IF(I770&gt;0,E770/I770,0)</f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2">
        <f>(((L770/60)/60)/24)+DATE(1970,1,1)</f>
        <v>41619.25</v>
      </c>
      <c r="O770" s="12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>ROUND(((E771/D771)*100),0)</f>
        <v>87</v>
      </c>
      <c r="G771" t="s">
        <v>14</v>
      </c>
      <c r="H771" s="8">
        <f>IF(I771&gt;0,E771/I771,0)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2">
        <f>(((L771/60)/60)/24)+DATE(1970,1,1)</f>
        <v>41501.208333333336</v>
      </c>
      <c r="O771" s="12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>ROUND(((E772/D772)*100),0)</f>
        <v>271</v>
      </c>
      <c r="G772" t="s">
        <v>20</v>
      </c>
      <c r="H772" s="8">
        <f>IF(I772&gt;0,E772/I772,0)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2">
        <f>(((L772/60)/60)/24)+DATE(1970,1,1)</f>
        <v>41743.208333333336</v>
      </c>
      <c r="O772" s="12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>ROUND(((E773/D773)*100),0)</f>
        <v>49</v>
      </c>
      <c r="G773" t="s">
        <v>74</v>
      </c>
      <c r="H773" s="8">
        <f>IF(I773&gt;0,E773/I773,0)</f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2">
        <f>(((L773/60)/60)/24)+DATE(1970,1,1)</f>
        <v>43491.25</v>
      </c>
      <c r="O773" s="12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>ROUND(((E774/D774)*100),0)</f>
        <v>113</v>
      </c>
      <c r="G774" t="s">
        <v>20</v>
      </c>
      <c r="H774" s="8">
        <f>IF(I774&gt;0,E774/I774,0)</f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2">
        <f>(((L774/60)/60)/24)+DATE(1970,1,1)</f>
        <v>43505.25</v>
      </c>
      <c r="O774" s="12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>ROUND(((E775/D775)*100),0)</f>
        <v>191</v>
      </c>
      <c r="G775" t="s">
        <v>20</v>
      </c>
      <c r="H775" s="8">
        <f>IF(I775&gt;0,E775/I775,0)</f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2">
        <f>(((L775/60)/60)/24)+DATE(1970,1,1)</f>
        <v>42838.208333333328</v>
      </c>
      <c r="O775" s="12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>ROUND(((E776/D776)*100),0)</f>
        <v>136</v>
      </c>
      <c r="G776" t="s">
        <v>20</v>
      </c>
      <c r="H776" s="8">
        <f>IF(I776&gt;0,E776/I776,0)</f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2">
        <f>(((L776/60)/60)/24)+DATE(1970,1,1)</f>
        <v>42513.208333333328</v>
      </c>
      <c r="O776" s="12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>ROUND(((E777/D777)*100),0)</f>
        <v>10</v>
      </c>
      <c r="G777" t="s">
        <v>14</v>
      </c>
      <c r="H777" s="8">
        <f>IF(I777&gt;0,E777/I777,0)</f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2">
        <f>(((L777/60)/60)/24)+DATE(1970,1,1)</f>
        <v>41949.25</v>
      </c>
      <c r="O777" s="12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>ROUND(((E778/D778)*100),0)</f>
        <v>66</v>
      </c>
      <c r="G778" t="s">
        <v>14</v>
      </c>
      <c r="H778" s="8">
        <f>IF(I778&gt;0,E778/I778,0)</f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2">
        <f>(((L778/60)/60)/24)+DATE(1970,1,1)</f>
        <v>43650.208333333328</v>
      </c>
      <c r="O778" s="12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>ROUND(((E779/D779)*100),0)</f>
        <v>49</v>
      </c>
      <c r="G779" t="s">
        <v>14</v>
      </c>
      <c r="H779" s="8">
        <f>IF(I779&gt;0,E779/I779,0)</f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2">
        <f>(((L779/60)/60)/24)+DATE(1970,1,1)</f>
        <v>40809.208333333336</v>
      </c>
      <c r="O779" s="12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>ROUND(((E780/D780)*100),0)</f>
        <v>788</v>
      </c>
      <c r="G780" t="s">
        <v>20</v>
      </c>
      <c r="H780" s="8">
        <f>IF(I780&gt;0,E780/I780,0)</f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2">
        <f>(((L780/60)/60)/24)+DATE(1970,1,1)</f>
        <v>40768.208333333336</v>
      </c>
      <c r="O780" s="12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>ROUND(((E781/D781)*100),0)</f>
        <v>80</v>
      </c>
      <c r="G781" t="s">
        <v>14</v>
      </c>
      <c r="H781" s="8">
        <f>IF(I781&gt;0,E781/I781,0)</f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2">
        <f>(((L781/60)/60)/24)+DATE(1970,1,1)</f>
        <v>42230.208333333328</v>
      </c>
      <c r="O781" s="12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>ROUND(((E782/D782)*100),0)</f>
        <v>106</v>
      </c>
      <c r="G782" t="s">
        <v>20</v>
      </c>
      <c r="H782" s="8">
        <f>IF(I782&gt;0,E782/I782,0)</f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2">
        <f>(((L782/60)/60)/24)+DATE(1970,1,1)</f>
        <v>42573.208333333328</v>
      </c>
      <c r="O782" s="12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>ROUND(((E783/D783)*100),0)</f>
        <v>51</v>
      </c>
      <c r="G783" t="s">
        <v>74</v>
      </c>
      <c r="H783" s="8">
        <f>IF(I783&gt;0,E783/I783,0)</f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2">
        <f>(((L783/60)/60)/24)+DATE(1970,1,1)</f>
        <v>40482.208333333336</v>
      </c>
      <c r="O783" s="12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>ROUND(((E784/D784)*100),0)</f>
        <v>215</v>
      </c>
      <c r="G784" t="s">
        <v>20</v>
      </c>
      <c r="H784" s="8">
        <f>IF(I784&gt;0,E784/I784,0)</f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2">
        <f>(((L784/60)/60)/24)+DATE(1970,1,1)</f>
        <v>40603.25</v>
      </c>
      <c r="O784" s="12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>ROUND(((E785/D785)*100),0)</f>
        <v>141</v>
      </c>
      <c r="G785" t="s">
        <v>20</v>
      </c>
      <c r="H785" s="8">
        <f>IF(I785&gt;0,E785/I785,0)</f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2">
        <f>(((L785/60)/60)/24)+DATE(1970,1,1)</f>
        <v>41625.25</v>
      </c>
      <c r="O785" s="12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>ROUND(((E786/D786)*100),0)</f>
        <v>115</v>
      </c>
      <c r="G786" t="s">
        <v>20</v>
      </c>
      <c r="H786" s="8">
        <f>IF(I786&gt;0,E786/I786,0)</f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2">
        <f>(((L786/60)/60)/24)+DATE(1970,1,1)</f>
        <v>42435.25</v>
      </c>
      <c r="O786" s="12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>ROUND(((E787/D787)*100),0)</f>
        <v>193</v>
      </c>
      <c r="G787" t="s">
        <v>20</v>
      </c>
      <c r="H787" s="8">
        <f>IF(I787&gt;0,E787/I787,0)</f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2">
        <f>(((L787/60)/60)/24)+DATE(1970,1,1)</f>
        <v>43582.208333333328</v>
      </c>
      <c r="O787" s="12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>ROUND(((E788/D788)*100),0)</f>
        <v>730</v>
      </c>
      <c r="G788" t="s">
        <v>20</v>
      </c>
      <c r="H788" s="8">
        <f>IF(I788&gt;0,E788/I788,0)</f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2">
        <f>(((L788/60)/60)/24)+DATE(1970,1,1)</f>
        <v>43186.208333333328</v>
      </c>
      <c r="O788" s="12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>ROUND(((E789/D789)*100),0)</f>
        <v>100</v>
      </c>
      <c r="G789" t="s">
        <v>14</v>
      </c>
      <c r="H789" s="8">
        <f>IF(I789&gt;0,E789/I789,0)</f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2">
        <f>(((L789/60)/60)/24)+DATE(1970,1,1)</f>
        <v>40684.208333333336</v>
      </c>
      <c r="O789" s="12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>ROUND(((E790/D790)*100),0)</f>
        <v>88</v>
      </c>
      <c r="G790" t="s">
        <v>47</v>
      </c>
      <c r="H790" s="8">
        <f>IF(I790&gt;0,E790/I790,0)</f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2">
        <f>(((L790/60)/60)/24)+DATE(1970,1,1)</f>
        <v>41202.208333333336</v>
      </c>
      <c r="O790" s="12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>ROUND(((E791/D791)*100),0)</f>
        <v>37</v>
      </c>
      <c r="G791" t="s">
        <v>14</v>
      </c>
      <c r="H791" s="8">
        <f>IF(I791&gt;0,E791/I791,0)</f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2">
        <f>(((L791/60)/60)/24)+DATE(1970,1,1)</f>
        <v>41786.208333333336</v>
      </c>
      <c r="O791" s="12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>ROUND(((E792/D792)*100),0)</f>
        <v>31</v>
      </c>
      <c r="G792" t="s">
        <v>74</v>
      </c>
      <c r="H792" s="8">
        <f>IF(I792&gt;0,E792/I792,0)</f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2">
        <f>(((L792/60)/60)/24)+DATE(1970,1,1)</f>
        <v>40223.25</v>
      </c>
      <c r="O792" s="12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>ROUND(((E793/D793)*100),0)</f>
        <v>26</v>
      </c>
      <c r="G793" t="s">
        <v>14</v>
      </c>
      <c r="H793" s="8">
        <f>IF(I793&gt;0,E793/I793,0)</f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2">
        <f>(((L793/60)/60)/24)+DATE(1970,1,1)</f>
        <v>42715.25</v>
      </c>
      <c r="O793" s="12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>ROUND(((E794/D794)*100),0)</f>
        <v>34</v>
      </c>
      <c r="G794" t="s">
        <v>14</v>
      </c>
      <c r="H794" s="8">
        <f>IF(I794&gt;0,E794/I794,0)</f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2">
        <f>(((L794/60)/60)/24)+DATE(1970,1,1)</f>
        <v>41451.208333333336</v>
      </c>
      <c r="O794" s="12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>ROUND(((E795/D795)*100),0)</f>
        <v>1186</v>
      </c>
      <c r="G795" t="s">
        <v>20</v>
      </c>
      <c r="H795" s="8">
        <f>IF(I795&gt;0,E795/I795,0)</f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2">
        <f>(((L795/60)/60)/24)+DATE(1970,1,1)</f>
        <v>41450.208333333336</v>
      </c>
      <c r="O795" s="12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>ROUND(((E796/D796)*100),0)</f>
        <v>125</v>
      </c>
      <c r="G796" t="s">
        <v>20</v>
      </c>
      <c r="H796" s="8">
        <f>IF(I796&gt;0,E796/I796,0)</f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2">
        <f>(((L796/60)/60)/24)+DATE(1970,1,1)</f>
        <v>43091.25</v>
      </c>
      <c r="O796" s="12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>ROUND(((E797/D797)*100),0)</f>
        <v>14</v>
      </c>
      <c r="G797" t="s">
        <v>14</v>
      </c>
      <c r="H797" s="8">
        <f>IF(I797&gt;0,E797/I797,0)</f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2">
        <f>(((L797/60)/60)/24)+DATE(1970,1,1)</f>
        <v>42675.208333333328</v>
      </c>
      <c r="O797" s="12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>ROUND(((E798/D798)*100),0)</f>
        <v>55</v>
      </c>
      <c r="G798" t="s">
        <v>14</v>
      </c>
      <c r="H798" s="8">
        <f>IF(I798&gt;0,E798/I798,0)</f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2">
        <f>(((L798/60)/60)/24)+DATE(1970,1,1)</f>
        <v>41859.208333333336</v>
      </c>
      <c r="O798" s="12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>ROUND(((E799/D799)*100),0)</f>
        <v>110</v>
      </c>
      <c r="G799" t="s">
        <v>20</v>
      </c>
      <c r="H799" s="8">
        <f>IF(I799&gt;0,E799/I799,0)</f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2">
        <f>(((L799/60)/60)/24)+DATE(1970,1,1)</f>
        <v>43464.25</v>
      </c>
      <c r="O799" s="12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>ROUND(((E800/D800)*100),0)</f>
        <v>188</v>
      </c>
      <c r="G800" t="s">
        <v>20</v>
      </c>
      <c r="H800" s="8">
        <f>IF(I800&gt;0,E800/I800,0)</f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2">
        <f>(((L800/60)/60)/24)+DATE(1970,1,1)</f>
        <v>41060.208333333336</v>
      </c>
      <c r="O800" s="12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>ROUND(((E801/D801)*100),0)</f>
        <v>87</v>
      </c>
      <c r="G801" t="s">
        <v>14</v>
      </c>
      <c r="H801" s="8">
        <f>IF(I801&gt;0,E801/I801,0)</f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2">
        <f>(((L801/60)/60)/24)+DATE(1970,1,1)</f>
        <v>42399.25</v>
      </c>
      <c r="O801" s="12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>ROUND(((E802/D802)*100),0)</f>
        <v>1</v>
      </c>
      <c r="G802" t="s">
        <v>14</v>
      </c>
      <c r="H802" s="8">
        <f>IF(I802&gt;0,E802/I802,0)</f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>(((L802/60)/60)/24)+DATE(1970,1,1)</f>
        <v>42167.208333333328</v>
      </c>
      <c r="O802" s="12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>ROUND(((E803/D803)*100),0)</f>
        <v>203</v>
      </c>
      <c r="G803" t="s">
        <v>20</v>
      </c>
      <c r="H803" s="8">
        <f>IF(I803&gt;0,E803/I803,0)</f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2">
        <f>(((L803/60)/60)/24)+DATE(1970,1,1)</f>
        <v>43830.25</v>
      </c>
      <c r="O803" s="12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>ROUND(((E804/D804)*100),0)</f>
        <v>197</v>
      </c>
      <c r="G804" t="s">
        <v>20</v>
      </c>
      <c r="H804" s="8">
        <f>IF(I804&gt;0,E804/I804,0)</f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2">
        <f>(((L804/60)/60)/24)+DATE(1970,1,1)</f>
        <v>43650.208333333328</v>
      </c>
      <c r="O804" s="12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>ROUND(((E805/D805)*100),0)</f>
        <v>107</v>
      </c>
      <c r="G805" t="s">
        <v>20</v>
      </c>
      <c r="H805" s="8">
        <f>IF(I805&gt;0,E805/I805,0)</f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2">
        <f>(((L805/60)/60)/24)+DATE(1970,1,1)</f>
        <v>43492.25</v>
      </c>
      <c r="O805" s="12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>ROUND(((E806/D806)*100),0)</f>
        <v>269</v>
      </c>
      <c r="G806" t="s">
        <v>20</v>
      </c>
      <c r="H806" s="8">
        <f>IF(I806&gt;0,E806/I806,0)</f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2">
        <f>(((L806/60)/60)/24)+DATE(1970,1,1)</f>
        <v>43102.25</v>
      </c>
      <c r="O806" s="12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>ROUND(((E807/D807)*100),0)</f>
        <v>51</v>
      </c>
      <c r="G807" t="s">
        <v>14</v>
      </c>
      <c r="H807" s="8">
        <f>IF(I807&gt;0,E807/I807,0)</f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2">
        <f>(((L807/60)/60)/24)+DATE(1970,1,1)</f>
        <v>41958.25</v>
      </c>
      <c r="O807" s="12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>ROUND(((E808/D808)*100),0)</f>
        <v>1180</v>
      </c>
      <c r="G808" t="s">
        <v>20</v>
      </c>
      <c r="H808" s="8">
        <f>IF(I808&gt;0,E808/I808,0)</f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2">
        <f>(((L808/60)/60)/24)+DATE(1970,1,1)</f>
        <v>40973.25</v>
      </c>
      <c r="O808" s="12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>ROUND(((E809/D809)*100),0)</f>
        <v>264</v>
      </c>
      <c r="G809" t="s">
        <v>20</v>
      </c>
      <c r="H809" s="8">
        <f>IF(I809&gt;0,E809/I809,0)</f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2">
        <f>(((L809/60)/60)/24)+DATE(1970,1,1)</f>
        <v>43753.208333333328</v>
      </c>
      <c r="O809" s="12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>ROUND(((E810/D810)*100),0)</f>
        <v>30</v>
      </c>
      <c r="G810" t="s">
        <v>14</v>
      </c>
      <c r="H810" s="8">
        <f>IF(I810&gt;0,E810/I810,0)</f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2">
        <f>(((L810/60)/60)/24)+DATE(1970,1,1)</f>
        <v>42507.208333333328</v>
      </c>
      <c r="O810" s="12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>ROUND(((E811/D811)*100),0)</f>
        <v>63</v>
      </c>
      <c r="G811" t="s">
        <v>14</v>
      </c>
      <c r="H811" s="8">
        <f>IF(I811&gt;0,E811/I811,0)</f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2">
        <f>(((L811/60)/60)/24)+DATE(1970,1,1)</f>
        <v>41135.208333333336</v>
      </c>
      <c r="O811" s="12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>ROUND(((E812/D812)*100),0)</f>
        <v>193</v>
      </c>
      <c r="G812" t="s">
        <v>20</v>
      </c>
      <c r="H812" s="8">
        <f>IF(I812&gt;0,E812/I812,0)</f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2">
        <f>(((L812/60)/60)/24)+DATE(1970,1,1)</f>
        <v>43067.25</v>
      </c>
      <c r="O812" s="12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>ROUND(((E813/D813)*100),0)</f>
        <v>77</v>
      </c>
      <c r="G813" t="s">
        <v>14</v>
      </c>
      <c r="H813" s="8">
        <f>IF(I813&gt;0,E813/I813,0)</f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2">
        <f>(((L813/60)/60)/24)+DATE(1970,1,1)</f>
        <v>42378.25</v>
      </c>
      <c r="O813" s="12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>ROUND(((E814/D814)*100),0)</f>
        <v>226</v>
      </c>
      <c r="G814" t="s">
        <v>20</v>
      </c>
      <c r="H814" s="8">
        <f>IF(I814&gt;0,E814/I814,0)</f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2">
        <f>(((L814/60)/60)/24)+DATE(1970,1,1)</f>
        <v>43206.208333333328</v>
      </c>
      <c r="O814" s="12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>ROUND(((E815/D815)*100),0)</f>
        <v>239</v>
      </c>
      <c r="G815" t="s">
        <v>20</v>
      </c>
      <c r="H815" s="8">
        <f>IF(I815&gt;0,E815/I815,0)</f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2">
        <f>(((L815/60)/60)/24)+DATE(1970,1,1)</f>
        <v>41148.208333333336</v>
      </c>
      <c r="O815" s="12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>ROUND(((E816/D816)*100),0)</f>
        <v>92</v>
      </c>
      <c r="G816" t="s">
        <v>14</v>
      </c>
      <c r="H816" s="8">
        <f>IF(I816&gt;0,E816/I816,0)</f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2">
        <f>(((L816/60)/60)/24)+DATE(1970,1,1)</f>
        <v>42517.208333333328</v>
      </c>
      <c r="O816" s="12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>ROUND(((E817/D817)*100),0)</f>
        <v>130</v>
      </c>
      <c r="G817" t="s">
        <v>20</v>
      </c>
      <c r="H817" s="8">
        <f>IF(I817&gt;0,E817/I817,0)</f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2">
        <f>(((L817/60)/60)/24)+DATE(1970,1,1)</f>
        <v>43068.25</v>
      </c>
      <c r="O817" s="12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>ROUND(((E818/D818)*100),0)</f>
        <v>615</v>
      </c>
      <c r="G818" t="s">
        <v>20</v>
      </c>
      <c r="H818" s="8">
        <f>IF(I818&gt;0,E818/I818,0)</f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2">
        <f>(((L818/60)/60)/24)+DATE(1970,1,1)</f>
        <v>41680.25</v>
      </c>
      <c r="O818" s="12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>ROUND(((E819/D819)*100),0)</f>
        <v>369</v>
      </c>
      <c r="G819" t="s">
        <v>20</v>
      </c>
      <c r="H819" s="8">
        <f>IF(I819&gt;0,E819/I819,0)</f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2">
        <f>(((L819/60)/60)/24)+DATE(1970,1,1)</f>
        <v>43589.208333333328</v>
      </c>
      <c r="O819" s="12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>ROUND(((E820/D820)*100),0)</f>
        <v>1095</v>
      </c>
      <c r="G820" t="s">
        <v>20</v>
      </c>
      <c r="H820" s="8">
        <f>IF(I820&gt;0,E820/I820,0)</f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2">
        <f>(((L820/60)/60)/24)+DATE(1970,1,1)</f>
        <v>43486.25</v>
      </c>
      <c r="O820" s="12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>ROUND(((E821/D821)*100),0)</f>
        <v>51</v>
      </c>
      <c r="G821" t="s">
        <v>14</v>
      </c>
      <c r="H821" s="8">
        <f>IF(I821&gt;0,E821/I821,0)</f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2">
        <f>(((L821/60)/60)/24)+DATE(1970,1,1)</f>
        <v>41237.25</v>
      </c>
      <c r="O821" s="12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>ROUND(((E822/D822)*100),0)</f>
        <v>801</v>
      </c>
      <c r="G822" t="s">
        <v>20</v>
      </c>
      <c r="H822" s="8">
        <f>IF(I822&gt;0,E822/I822,0)</f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2">
        <f>(((L822/60)/60)/24)+DATE(1970,1,1)</f>
        <v>43310.208333333328</v>
      </c>
      <c r="O822" s="12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>ROUND(((E823/D823)*100),0)</f>
        <v>291</v>
      </c>
      <c r="G823" t="s">
        <v>20</v>
      </c>
      <c r="H823" s="8">
        <f>IF(I823&gt;0,E823/I823,0)</f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2">
        <f>(((L823/60)/60)/24)+DATE(1970,1,1)</f>
        <v>42794.25</v>
      </c>
      <c r="O823" s="12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>ROUND(((E824/D824)*100),0)</f>
        <v>350</v>
      </c>
      <c r="G824" t="s">
        <v>20</v>
      </c>
      <c r="H824" s="8">
        <f>IF(I824&gt;0,E824/I824,0)</f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2">
        <f>(((L824/60)/60)/24)+DATE(1970,1,1)</f>
        <v>41698.25</v>
      </c>
      <c r="O824" s="12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>ROUND(((E825/D825)*100),0)</f>
        <v>357</v>
      </c>
      <c r="G825" t="s">
        <v>20</v>
      </c>
      <c r="H825" s="8">
        <f>IF(I825&gt;0,E825/I825,0)</f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2">
        <f>(((L825/60)/60)/24)+DATE(1970,1,1)</f>
        <v>41892.208333333336</v>
      </c>
      <c r="O825" s="12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>ROUND(((E826/D826)*100),0)</f>
        <v>126</v>
      </c>
      <c r="G826" t="s">
        <v>20</v>
      </c>
      <c r="H826" s="8">
        <f>IF(I826&gt;0,E826/I826,0)</f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2">
        <f>(((L826/60)/60)/24)+DATE(1970,1,1)</f>
        <v>40348.208333333336</v>
      </c>
      <c r="O826" s="12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>ROUND(((E827/D827)*100),0)</f>
        <v>388</v>
      </c>
      <c r="G827" t="s">
        <v>20</v>
      </c>
      <c r="H827" s="8">
        <f>IF(I827&gt;0,E827/I827,0)</f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2">
        <f>(((L827/60)/60)/24)+DATE(1970,1,1)</f>
        <v>42941.208333333328</v>
      </c>
      <c r="O827" s="12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>ROUND(((E828/D828)*100),0)</f>
        <v>457</v>
      </c>
      <c r="G828" t="s">
        <v>20</v>
      </c>
      <c r="H828" s="8">
        <f>IF(I828&gt;0,E828/I828,0)</f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2">
        <f>(((L828/60)/60)/24)+DATE(1970,1,1)</f>
        <v>40525.25</v>
      </c>
      <c r="O828" s="12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>ROUND(((E829/D829)*100),0)</f>
        <v>267</v>
      </c>
      <c r="G829" t="s">
        <v>20</v>
      </c>
      <c r="H829" s="8">
        <f>IF(I829&gt;0,E829/I829,0)</f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2">
        <f>(((L829/60)/60)/24)+DATE(1970,1,1)</f>
        <v>40666.208333333336</v>
      </c>
      <c r="O829" s="12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>ROUND(((E830/D830)*100),0)</f>
        <v>69</v>
      </c>
      <c r="G830" t="s">
        <v>14</v>
      </c>
      <c r="H830" s="8">
        <f>IF(I830&gt;0,E830/I830,0)</f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2">
        <f>(((L830/60)/60)/24)+DATE(1970,1,1)</f>
        <v>43340.208333333328</v>
      </c>
      <c r="O830" s="12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>ROUND(((E831/D831)*100),0)</f>
        <v>51</v>
      </c>
      <c r="G831" t="s">
        <v>14</v>
      </c>
      <c r="H831" s="8">
        <f>IF(I831&gt;0,E831/I831,0)</f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2">
        <f>(((L831/60)/60)/24)+DATE(1970,1,1)</f>
        <v>42164.208333333328</v>
      </c>
      <c r="O831" s="12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>ROUND(((E832/D832)*100),0)</f>
        <v>1</v>
      </c>
      <c r="G832" t="s">
        <v>14</v>
      </c>
      <c r="H832" s="8">
        <f>IF(I832&gt;0,E832/I832,0)</f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2">
        <f>(((L832/60)/60)/24)+DATE(1970,1,1)</f>
        <v>43103.25</v>
      </c>
      <c r="O832" s="12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>ROUND(((E833/D833)*100),0)</f>
        <v>109</v>
      </c>
      <c r="G833" t="s">
        <v>20</v>
      </c>
      <c r="H833" s="8">
        <f>IF(I833&gt;0,E833/I833,0)</f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2">
        <f>(((L833/60)/60)/24)+DATE(1970,1,1)</f>
        <v>40994.208333333336</v>
      </c>
      <c r="O833" s="12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>ROUND(((E834/D834)*100),0)</f>
        <v>315</v>
      </c>
      <c r="G834" t="s">
        <v>20</v>
      </c>
      <c r="H834" s="8">
        <f>IF(I834&gt;0,E834/I834,0)</f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2">
        <f>(((L834/60)/60)/24)+DATE(1970,1,1)</f>
        <v>42299.208333333328</v>
      </c>
      <c r="O834" s="12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>ROUND(((E835/D835)*100),0)</f>
        <v>158</v>
      </c>
      <c r="G835" t="s">
        <v>20</v>
      </c>
      <c r="H835" s="8">
        <f>IF(I835&gt;0,E835/I835,0)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2">
        <f>(((L835/60)/60)/24)+DATE(1970,1,1)</f>
        <v>40588.25</v>
      </c>
      <c r="O835" s="12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>ROUND(((E836/D836)*100),0)</f>
        <v>154</v>
      </c>
      <c r="G836" t="s">
        <v>20</v>
      </c>
      <c r="H836" s="8">
        <f>IF(I836&gt;0,E836/I836,0)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2">
        <f>(((L836/60)/60)/24)+DATE(1970,1,1)</f>
        <v>41448.208333333336</v>
      </c>
      <c r="O836" s="12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>ROUND(((E837/D837)*100),0)</f>
        <v>90</v>
      </c>
      <c r="G837" t="s">
        <v>14</v>
      </c>
      <c r="H837" s="8">
        <f>IF(I837&gt;0,E837/I837,0)</f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2">
        <f>(((L837/60)/60)/24)+DATE(1970,1,1)</f>
        <v>42063.25</v>
      </c>
      <c r="O837" s="12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>ROUND(((E838/D838)*100),0)</f>
        <v>75</v>
      </c>
      <c r="G838" t="s">
        <v>14</v>
      </c>
      <c r="H838" s="8">
        <f>IF(I838&gt;0,E838/I838,0)</f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2">
        <f>(((L838/60)/60)/24)+DATE(1970,1,1)</f>
        <v>40214.25</v>
      </c>
      <c r="O838" s="12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>ROUND(((E839/D839)*100),0)</f>
        <v>853</v>
      </c>
      <c r="G839" t="s">
        <v>20</v>
      </c>
      <c r="H839" s="8">
        <f>IF(I839&gt;0,E839/I839,0)</f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2">
        <f>(((L839/60)/60)/24)+DATE(1970,1,1)</f>
        <v>40629.208333333336</v>
      </c>
      <c r="O839" s="12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>ROUND(((E840/D840)*100),0)</f>
        <v>139</v>
      </c>
      <c r="G840" t="s">
        <v>20</v>
      </c>
      <c r="H840" s="8">
        <f>IF(I840&gt;0,E840/I840,0)</f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2">
        <f>(((L840/60)/60)/24)+DATE(1970,1,1)</f>
        <v>43370.208333333328</v>
      </c>
      <c r="O840" s="12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>ROUND(((E841/D841)*100),0)</f>
        <v>190</v>
      </c>
      <c r="G841" t="s">
        <v>20</v>
      </c>
      <c r="H841" s="8">
        <f>IF(I841&gt;0,E841/I841,0)</f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2">
        <f>(((L841/60)/60)/24)+DATE(1970,1,1)</f>
        <v>41715.208333333336</v>
      </c>
      <c r="O841" s="12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>ROUND(((E842/D842)*100),0)</f>
        <v>100</v>
      </c>
      <c r="G842" t="s">
        <v>20</v>
      </c>
      <c r="H842" s="8">
        <f>IF(I842&gt;0,E842/I842,0)</f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2">
        <f>(((L842/60)/60)/24)+DATE(1970,1,1)</f>
        <v>41836.208333333336</v>
      </c>
      <c r="O842" s="12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>ROUND(((E843/D843)*100),0)</f>
        <v>143</v>
      </c>
      <c r="G843" t="s">
        <v>20</v>
      </c>
      <c r="H843" s="8">
        <f>IF(I843&gt;0,E843/I843,0)</f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2">
        <f>(((L843/60)/60)/24)+DATE(1970,1,1)</f>
        <v>42419.25</v>
      </c>
      <c r="O843" s="12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>ROUND(((E844/D844)*100),0)</f>
        <v>563</v>
      </c>
      <c r="G844" t="s">
        <v>20</v>
      </c>
      <c r="H844" s="8">
        <f>IF(I844&gt;0,E844/I844,0)</f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2">
        <f>(((L844/60)/60)/24)+DATE(1970,1,1)</f>
        <v>43266.208333333328</v>
      </c>
      <c r="O844" s="12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>ROUND(((E845/D845)*100),0)</f>
        <v>31</v>
      </c>
      <c r="G845" t="s">
        <v>14</v>
      </c>
      <c r="H845" s="8">
        <f>IF(I845&gt;0,E845/I845,0)</f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2">
        <f>(((L845/60)/60)/24)+DATE(1970,1,1)</f>
        <v>43338.208333333328</v>
      </c>
      <c r="O845" s="12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>ROUND(((E846/D846)*100),0)</f>
        <v>99</v>
      </c>
      <c r="G846" t="s">
        <v>74</v>
      </c>
      <c r="H846" s="8">
        <f>IF(I846&gt;0,E846/I846,0)</f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2">
        <f>(((L846/60)/60)/24)+DATE(1970,1,1)</f>
        <v>40930.25</v>
      </c>
      <c r="O846" s="12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>ROUND(((E847/D847)*100),0)</f>
        <v>198</v>
      </c>
      <c r="G847" t="s">
        <v>20</v>
      </c>
      <c r="H847" s="8">
        <f>IF(I847&gt;0,E847/I847,0)</f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2">
        <f>(((L847/60)/60)/24)+DATE(1970,1,1)</f>
        <v>43235.208333333328</v>
      </c>
      <c r="O847" s="12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>ROUND(((E848/D848)*100),0)</f>
        <v>509</v>
      </c>
      <c r="G848" t="s">
        <v>20</v>
      </c>
      <c r="H848" s="8">
        <f>IF(I848&gt;0,E848/I848,0)</f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2">
        <f>(((L848/60)/60)/24)+DATE(1970,1,1)</f>
        <v>43302.208333333328</v>
      </c>
      <c r="O848" s="12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>ROUND(((E849/D849)*100),0)</f>
        <v>238</v>
      </c>
      <c r="G849" t="s">
        <v>20</v>
      </c>
      <c r="H849" s="8">
        <f>IF(I849&gt;0,E849/I849,0)</f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2">
        <f>(((L849/60)/60)/24)+DATE(1970,1,1)</f>
        <v>43107.25</v>
      </c>
      <c r="O849" s="12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>ROUND(((E850/D850)*100),0)</f>
        <v>338</v>
      </c>
      <c r="G850" t="s">
        <v>20</v>
      </c>
      <c r="H850" s="8">
        <f>IF(I850&gt;0,E850/I850,0)</f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2">
        <f>(((L850/60)/60)/24)+DATE(1970,1,1)</f>
        <v>40341.208333333336</v>
      </c>
      <c r="O850" s="12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>ROUND(((E851/D851)*100),0)</f>
        <v>133</v>
      </c>
      <c r="G851" t="s">
        <v>20</v>
      </c>
      <c r="H851" s="8">
        <f>IF(I851&gt;0,E851/I851,0)</f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2">
        <f>(((L851/60)/60)/24)+DATE(1970,1,1)</f>
        <v>40948.25</v>
      </c>
      <c r="O851" s="12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>ROUND(((E852/D852)*100),0)</f>
        <v>1</v>
      </c>
      <c r="G852" t="s">
        <v>14</v>
      </c>
      <c r="H852" s="8">
        <f>IF(I852&gt;0,E852/I852,0)</f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>(((L852/60)/60)/24)+DATE(1970,1,1)</f>
        <v>40866.25</v>
      </c>
      <c r="O852" s="12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>ROUND(((E853/D853)*100),0)</f>
        <v>208</v>
      </c>
      <c r="G853" t="s">
        <v>20</v>
      </c>
      <c r="H853" s="8">
        <f>IF(I853&gt;0,E853/I853,0)</f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2">
        <f>(((L853/60)/60)/24)+DATE(1970,1,1)</f>
        <v>41031.208333333336</v>
      </c>
      <c r="O853" s="12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>ROUND(((E854/D854)*100),0)</f>
        <v>51</v>
      </c>
      <c r="G854" t="s">
        <v>14</v>
      </c>
      <c r="H854" s="8">
        <f>IF(I854&gt;0,E854/I854,0)</f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2">
        <f>(((L854/60)/60)/24)+DATE(1970,1,1)</f>
        <v>40740.208333333336</v>
      </c>
      <c r="O854" s="12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>ROUND(((E855/D855)*100),0)</f>
        <v>652</v>
      </c>
      <c r="G855" t="s">
        <v>20</v>
      </c>
      <c r="H855" s="8">
        <f>IF(I855&gt;0,E855/I855,0)</f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2">
        <f>(((L855/60)/60)/24)+DATE(1970,1,1)</f>
        <v>40714.208333333336</v>
      </c>
      <c r="O855" s="12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>ROUND(((E856/D856)*100),0)</f>
        <v>114</v>
      </c>
      <c r="G856" t="s">
        <v>20</v>
      </c>
      <c r="H856" s="8">
        <f>IF(I856&gt;0,E856/I856,0)</f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2">
        <f>(((L856/60)/60)/24)+DATE(1970,1,1)</f>
        <v>43787.25</v>
      </c>
      <c r="O856" s="12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>ROUND(((E857/D857)*100),0)</f>
        <v>102</v>
      </c>
      <c r="G857" t="s">
        <v>20</v>
      </c>
      <c r="H857" s="8">
        <f>IF(I857&gt;0,E857/I857,0)</f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2">
        <f>(((L857/60)/60)/24)+DATE(1970,1,1)</f>
        <v>40712.208333333336</v>
      </c>
      <c r="O857" s="12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>ROUND(((E858/D858)*100),0)</f>
        <v>357</v>
      </c>
      <c r="G858" t="s">
        <v>20</v>
      </c>
      <c r="H858" s="8">
        <f>IF(I858&gt;0,E858/I858,0)</f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2">
        <f>(((L858/60)/60)/24)+DATE(1970,1,1)</f>
        <v>41023.208333333336</v>
      </c>
      <c r="O858" s="12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>ROUND(((E859/D859)*100),0)</f>
        <v>140</v>
      </c>
      <c r="G859" t="s">
        <v>20</v>
      </c>
      <c r="H859" s="8">
        <f>IF(I859&gt;0,E859/I859,0)</f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2">
        <f>(((L859/60)/60)/24)+DATE(1970,1,1)</f>
        <v>40944.25</v>
      </c>
      <c r="O859" s="12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>ROUND(((E860/D860)*100),0)</f>
        <v>69</v>
      </c>
      <c r="G860" t="s">
        <v>14</v>
      </c>
      <c r="H860" s="8">
        <f>IF(I860&gt;0,E860/I860,0)</f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2">
        <f>(((L860/60)/60)/24)+DATE(1970,1,1)</f>
        <v>43211.208333333328</v>
      </c>
      <c r="O860" s="12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>ROUND(((E861/D861)*100),0)</f>
        <v>36</v>
      </c>
      <c r="G861" t="s">
        <v>14</v>
      </c>
      <c r="H861" s="8">
        <f>IF(I861&gt;0,E861/I861,0)</f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2">
        <f>(((L861/60)/60)/24)+DATE(1970,1,1)</f>
        <v>41334.25</v>
      </c>
      <c r="O861" s="12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>ROUND(((E862/D862)*100),0)</f>
        <v>252</v>
      </c>
      <c r="G862" t="s">
        <v>20</v>
      </c>
      <c r="H862" s="8">
        <f>IF(I862&gt;0,E862/I862,0)</f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2">
        <f>(((L862/60)/60)/24)+DATE(1970,1,1)</f>
        <v>43515.25</v>
      </c>
      <c r="O862" s="12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>ROUND(((E863/D863)*100),0)</f>
        <v>106</v>
      </c>
      <c r="G863" t="s">
        <v>20</v>
      </c>
      <c r="H863" s="8">
        <f>IF(I863&gt;0,E863/I863,0)</f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2">
        <f>(((L863/60)/60)/24)+DATE(1970,1,1)</f>
        <v>40258.208333333336</v>
      </c>
      <c r="O863" s="12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>ROUND(((E864/D864)*100),0)</f>
        <v>187</v>
      </c>
      <c r="G864" t="s">
        <v>20</v>
      </c>
      <c r="H864" s="8">
        <f>IF(I864&gt;0,E864/I864,0)</f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2">
        <f>(((L864/60)/60)/24)+DATE(1970,1,1)</f>
        <v>40756.208333333336</v>
      </c>
      <c r="O864" s="12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>ROUND(((E865/D865)*100),0)</f>
        <v>387</v>
      </c>
      <c r="G865" t="s">
        <v>20</v>
      </c>
      <c r="H865" s="8">
        <f>IF(I865&gt;0,E865/I865,0)</f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2">
        <f>(((L865/60)/60)/24)+DATE(1970,1,1)</f>
        <v>42172.208333333328</v>
      </c>
      <c r="O865" s="12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>ROUND(((E866/D866)*100),0)</f>
        <v>347</v>
      </c>
      <c r="G866" t="s">
        <v>20</v>
      </c>
      <c r="H866" s="8">
        <f>IF(I866&gt;0,E866/I866,0)</f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2">
        <f>(((L866/60)/60)/24)+DATE(1970,1,1)</f>
        <v>42601.208333333328</v>
      </c>
      <c r="O866" s="12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>ROUND(((E867/D867)*100),0)</f>
        <v>186</v>
      </c>
      <c r="G867" t="s">
        <v>20</v>
      </c>
      <c r="H867" s="8">
        <f>IF(I867&gt;0,E867/I867,0)</f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2">
        <f>(((L867/60)/60)/24)+DATE(1970,1,1)</f>
        <v>41897.208333333336</v>
      </c>
      <c r="O867" s="12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>ROUND(((E868/D868)*100),0)</f>
        <v>43</v>
      </c>
      <c r="G868" t="s">
        <v>74</v>
      </c>
      <c r="H868" s="8">
        <f>IF(I868&gt;0,E868/I868,0)</f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2">
        <f>(((L868/60)/60)/24)+DATE(1970,1,1)</f>
        <v>40671.208333333336</v>
      </c>
      <c r="O868" s="12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>ROUND(((E869/D869)*100),0)</f>
        <v>162</v>
      </c>
      <c r="G869" t="s">
        <v>20</v>
      </c>
      <c r="H869" s="8">
        <f>IF(I869&gt;0,E869/I869,0)</f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2">
        <f>(((L869/60)/60)/24)+DATE(1970,1,1)</f>
        <v>43382.208333333328</v>
      </c>
      <c r="O869" s="12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>ROUND(((E870/D870)*100),0)</f>
        <v>185</v>
      </c>
      <c r="G870" t="s">
        <v>20</v>
      </c>
      <c r="H870" s="8">
        <f>IF(I870&gt;0,E870/I870,0)</f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2">
        <f>(((L870/60)/60)/24)+DATE(1970,1,1)</f>
        <v>41559.208333333336</v>
      </c>
      <c r="O870" s="12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>ROUND(((E871/D871)*100),0)</f>
        <v>24</v>
      </c>
      <c r="G871" t="s">
        <v>14</v>
      </c>
      <c r="H871" s="8">
        <f>IF(I871&gt;0,E871/I871,0)</f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2">
        <f>(((L871/60)/60)/24)+DATE(1970,1,1)</f>
        <v>40350.208333333336</v>
      </c>
      <c r="O871" s="12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>ROUND(((E872/D872)*100),0)</f>
        <v>90</v>
      </c>
      <c r="G872" t="s">
        <v>14</v>
      </c>
      <c r="H872" s="8">
        <f>IF(I872&gt;0,E872/I872,0)</f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2">
        <f>(((L872/60)/60)/24)+DATE(1970,1,1)</f>
        <v>42240.208333333328</v>
      </c>
      <c r="O872" s="12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>ROUND(((E873/D873)*100),0)</f>
        <v>273</v>
      </c>
      <c r="G873" t="s">
        <v>20</v>
      </c>
      <c r="H873" s="8">
        <f>IF(I873&gt;0,E873/I873,0)</f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2">
        <f>(((L873/60)/60)/24)+DATE(1970,1,1)</f>
        <v>43040.208333333328</v>
      </c>
      <c r="O873" s="12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>ROUND(((E874/D874)*100),0)</f>
        <v>170</v>
      </c>
      <c r="G874" t="s">
        <v>20</v>
      </c>
      <c r="H874" s="8">
        <f>IF(I874&gt;0,E874/I874,0)</f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2">
        <f>(((L874/60)/60)/24)+DATE(1970,1,1)</f>
        <v>43346.208333333328</v>
      </c>
      <c r="O874" s="12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>ROUND(((E875/D875)*100),0)</f>
        <v>188</v>
      </c>
      <c r="G875" t="s">
        <v>20</v>
      </c>
      <c r="H875" s="8">
        <f>IF(I875&gt;0,E875/I875,0)</f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2">
        <f>(((L875/60)/60)/24)+DATE(1970,1,1)</f>
        <v>41647.25</v>
      </c>
      <c r="O875" s="12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>ROUND(((E876/D876)*100),0)</f>
        <v>347</v>
      </c>
      <c r="G876" t="s">
        <v>20</v>
      </c>
      <c r="H876" s="8">
        <f>IF(I876&gt;0,E876/I876,0)</f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2">
        <f>(((L876/60)/60)/24)+DATE(1970,1,1)</f>
        <v>40291.208333333336</v>
      </c>
      <c r="O876" s="12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>ROUND(((E877/D877)*100),0)</f>
        <v>69</v>
      </c>
      <c r="G877" t="s">
        <v>14</v>
      </c>
      <c r="H877" s="8">
        <f>IF(I877&gt;0,E877/I877,0)</f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2">
        <f>(((L877/60)/60)/24)+DATE(1970,1,1)</f>
        <v>40556.25</v>
      </c>
      <c r="O877" s="12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>ROUND(((E878/D878)*100),0)</f>
        <v>25</v>
      </c>
      <c r="G878" t="s">
        <v>14</v>
      </c>
      <c r="H878" s="8">
        <f>IF(I878&gt;0,E878/I878,0)</f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2">
        <f>(((L878/60)/60)/24)+DATE(1970,1,1)</f>
        <v>43624.208333333328</v>
      </c>
      <c r="O878" s="12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>ROUND(((E879/D879)*100),0)</f>
        <v>77</v>
      </c>
      <c r="G879" t="s">
        <v>14</v>
      </c>
      <c r="H879" s="8">
        <f>IF(I879&gt;0,E879/I879,0)</f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2">
        <f>(((L879/60)/60)/24)+DATE(1970,1,1)</f>
        <v>42577.208333333328</v>
      </c>
      <c r="O879" s="12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>ROUND(((E880/D880)*100),0)</f>
        <v>37</v>
      </c>
      <c r="G880" t="s">
        <v>14</v>
      </c>
      <c r="H880" s="8">
        <f>IF(I880&gt;0,E880/I880,0)</f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2">
        <f>(((L880/60)/60)/24)+DATE(1970,1,1)</f>
        <v>43845.25</v>
      </c>
      <c r="O880" s="12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>ROUND(((E881/D881)*100),0)</f>
        <v>544</v>
      </c>
      <c r="G881" t="s">
        <v>20</v>
      </c>
      <c r="H881" s="8">
        <f>IF(I881&gt;0,E881/I881,0)</f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2">
        <f>(((L881/60)/60)/24)+DATE(1970,1,1)</f>
        <v>42788.25</v>
      </c>
      <c r="O881" s="12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>ROUND(((E882/D882)*100),0)</f>
        <v>229</v>
      </c>
      <c r="G882" t="s">
        <v>20</v>
      </c>
      <c r="H882" s="8">
        <f>IF(I882&gt;0,E882/I882,0)</f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2">
        <f>(((L882/60)/60)/24)+DATE(1970,1,1)</f>
        <v>43667.208333333328</v>
      </c>
      <c r="O882" s="12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>ROUND(((E883/D883)*100),0)</f>
        <v>39</v>
      </c>
      <c r="G883" t="s">
        <v>14</v>
      </c>
      <c r="H883" s="8">
        <f>IF(I883&gt;0,E883/I883,0)</f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2">
        <f>(((L883/60)/60)/24)+DATE(1970,1,1)</f>
        <v>42194.208333333328</v>
      </c>
      <c r="O883" s="12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>ROUND(((E884/D884)*100),0)</f>
        <v>370</v>
      </c>
      <c r="G884" t="s">
        <v>20</v>
      </c>
      <c r="H884" s="8">
        <f>IF(I884&gt;0,E884/I884,0)</f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2">
        <f>(((L884/60)/60)/24)+DATE(1970,1,1)</f>
        <v>42025.25</v>
      </c>
      <c r="O884" s="12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>ROUND(((E885/D885)*100),0)</f>
        <v>238</v>
      </c>
      <c r="G885" t="s">
        <v>20</v>
      </c>
      <c r="H885" s="8">
        <f>IF(I885&gt;0,E885/I885,0)</f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2">
        <f>(((L885/60)/60)/24)+DATE(1970,1,1)</f>
        <v>40323.208333333336</v>
      </c>
      <c r="O885" s="12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>ROUND(((E886/D886)*100),0)</f>
        <v>64</v>
      </c>
      <c r="G886" t="s">
        <v>14</v>
      </c>
      <c r="H886" s="8">
        <f>IF(I886&gt;0,E886/I886,0)</f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2">
        <f>(((L886/60)/60)/24)+DATE(1970,1,1)</f>
        <v>41763.208333333336</v>
      </c>
      <c r="O886" s="12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>ROUND(((E887/D887)*100),0)</f>
        <v>118</v>
      </c>
      <c r="G887" t="s">
        <v>20</v>
      </c>
      <c r="H887" s="8">
        <f>IF(I887&gt;0,E887/I887,0)</f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2">
        <f>(((L887/60)/60)/24)+DATE(1970,1,1)</f>
        <v>40335.208333333336</v>
      </c>
      <c r="O887" s="12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>ROUND(((E888/D888)*100),0)</f>
        <v>85</v>
      </c>
      <c r="G888" t="s">
        <v>14</v>
      </c>
      <c r="H888" s="8">
        <f>IF(I888&gt;0,E888/I888,0)</f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2">
        <f>(((L888/60)/60)/24)+DATE(1970,1,1)</f>
        <v>40416.208333333336</v>
      </c>
      <c r="O888" s="12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>ROUND(((E889/D889)*100),0)</f>
        <v>29</v>
      </c>
      <c r="G889" t="s">
        <v>14</v>
      </c>
      <c r="H889" s="8">
        <f>IF(I889&gt;0,E889/I889,0)</f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2">
        <f>(((L889/60)/60)/24)+DATE(1970,1,1)</f>
        <v>42202.208333333328</v>
      </c>
      <c r="O889" s="12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>ROUND(((E890/D890)*100),0)</f>
        <v>210</v>
      </c>
      <c r="G890" t="s">
        <v>20</v>
      </c>
      <c r="H890" s="8">
        <f>IF(I890&gt;0,E890/I890,0)</f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2">
        <f>(((L890/60)/60)/24)+DATE(1970,1,1)</f>
        <v>42836.208333333328</v>
      </c>
      <c r="O890" s="12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>ROUND(((E891/D891)*100),0)</f>
        <v>170</v>
      </c>
      <c r="G891" t="s">
        <v>20</v>
      </c>
      <c r="H891" s="8">
        <f>IF(I891&gt;0,E891/I891,0)</f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2">
        <f>(((L891/60)/60)/24)+DATE(1970,1,1)</f>
        <v>41710.208333333336</v>
      </c>
      <c r="O891" s="12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>ROUND(((E892/D892)*100),0)</f>
        <v>116</v>
      </c>
      <c r="G892" t="s">
        <v>20</v>
      </c>
      <c r="H892" s="8">
        <f>IF(I892&gt;0,E892/I892,0)</f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2">
        <f>(((L892/60)/60)/24)+DATE(1970,1,1)</f>
        <v>43640.208333333328</v>
      </c>
      <c r="O892" s="12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>ROUND(((E893/D893)*100),0)</f>
        <v>259</v>
      </c>
      <c r="G893" t="s">
        <v>20</v>
      </c>
      <c r="H893" s="8">
        <f>IF(I893&gt;0,E893/I893,0)</f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2">
        <f>(((L893/60)/60)/24)+DATE(1970,1,1)</f>
        <v>40880.25</v>
      </c>
      <c r="O893" s="12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>ROUND(((E894/D894)*100),0)</f>
        <v>231</v>
      </c>
      <c r="G894" t="s">
        <v>20</v>
      </c>
      <c r="H894" s="8">
        <f>IF(I894&gt;0,E894/I894,0)</f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2">
        <f>(((L894/60)/60)/24)+DATE(1970,1,1)</f>
        <v>40319.208333333336</v>
      </c>
      <c r="O894" s="12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>ROUND(((E895/D895)*100),0)</f>
        <v>128</v>
      </c>
      <c r="G895" t="s">
        <v>20</v>
      </c>
      <c r="H895" s="8">
        <f>IF(I895&gt;0,E895/I895,0)</f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2">
        <f>(((L895/60)/60)/24)+DATE(1970,1,1)</f>
        <v>42170.208333333328</v>
      </c>
      <c r="O895" s="12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>ROUND(((E896/D896)*100),0)</f>
        <v>189</v>
      </c>
      <c r="G896" t="s">
        <v>20</v>
      </c>
      <c r="H896" s="8">
        <f>IF(I896&gt;0,E896/I896,0)</f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2">
        <f>(((L896/60)/60)/24)+DATE(1970,1,1)</f>
        <v>41466.208333333336</v>
      </c>
      <c r="O896" s="12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>ROUND(((E897/D897)*100),0)</f>
        <v>7</v>
      </c>
      <c r="G897" t="s">
        <v>14</v>
      </c>
      <c r="H897" s="8">
        <f>IF(I897&gt;0,E897/I897,0)</f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2">
        <f>(((L897/60)/60)/24)+DATE(1970,1,1)</f>
        <v>43134.25</v>
      </c>
      <c r="O897" s="12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>ROUND(((E898/D898)*100),0)</f>
        <v>774</v>
      </c>
      <c r="G898" t="s">
        <v>20</v>
      </c>
      <c r="H898" s="8">
        <f>IF(I898&gt;0,E898/I898,0)</f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2">
        <f>(((L898/60)/60)/24)+DATE(1970,1,1)</f>
        <v>40738.208333333336</v>
      </c>
      <c r="O898" s="12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>ROUND(((E899/D899)*100),0)</f>
        <v>28</v>
      </c>
      <c r="G899" t="s">
        <v>14</v>
      </c>
      <c r="H899" s="8">
        <f>IF(I899&gt;0,E899/I899,0)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2">
        <f>(((L899/60)/60)/24)+DATE(1970,1,1)</f>
        <v>43583.208333333328</v>
      </c>
      <c r="O899" s="12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>ROUND(((E900/D900)*100),0)</f>
        <v>52</v>
      </c>
      <c r="G900" t="s">
        <v>14</v>
      </c>
      <c r="H900" s="8">
        <f>IF(I900&gt;0,E900/I900,0)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2">
        <f>(((L900/60)/60)/24)+DATE(1970,1,1)</f>
        <v>43815.25</v>
      </c>
      <c r="O900" s="12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>ROUND(((E901/D901)*100),0)</f>
        <v>407</v>
      </c>
      <c r="G901" t="s">
        <v>20</v>
      </c>
      <c r="H901" s="8">
        <f>IF(I901&gt;0,E901/I901,0)</f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2">
        <f>(((L901/60)/60)/24)+DATE(1970,1,1)</f>
        <v>41554.208333333336</v>
      </c>
      <c r="O901" s="12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>ROUND(((E902/D902)*100),0)</f>
        <v>2</v>
      </c>
      <c r="G902" t="s">
        <v>14</v>
      </c>
      <c r="H902" s="8">
        <f>IF(I902&gt;0,E902/I902,0)</f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2">
        <f>(((L902/60)/60)/24)+DATE(1970,1,1)</f>
        <v>41901.208333333336</v>
      </c>
      <c r="O902" s="12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>ROUND(((E903/D903)*100),0)</f>
        <v>156</v>
      </c>
      <c r="G903" t="s">
        <v>20</v>
      </c>
      <c r="H903" s="8">
        <f>IF(I903&gt;0,E903/I903,0)</f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2">
        <f>(((L903/60)/60)/24)+DATE(1970,1,1)</f>
        <v>43298.208333333328</v>
      </c>
      <c r="O903" s="12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>ROUND(((E904/D904)*100),0)</f>
        <v>252</v>
      </c>
      <c r="G904" t="s">
        <v>20</v>
      </c>
      <c r="H904" s="8">
        <f>IF(I904&gt;0,E904/I904,0)</f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2">
        <f>(((L904/60)/60)/24)+DATE(1970,1,1)</f>
        <v>42399.25</v>
      </c>
      <c r="O904" s="12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>ROUND(((E905/D905)*100),0)</f>
        <v>2</v>
      </c>
      <c r="G905" t="s">
        <v>47</v>
      </c>
      <c r="H905" s="8">
        <f>IF(I905&gt;0,E905/I905,0)</f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2">
        <f>(((L905/60)/60)/24)+DATE(1970,1,1)</f>
        <v>41034.208333333336</v>
      </c>
      <c r="O905" s="12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>ROUND(((E906/D906)*100),0)</f>
        <v>12</v>
      </c>
      <c r="G906" t="s">
        <v>14</v>
      </c>
      <c r="H906" s="8">
        <f>IF(I906&gt;0,E906/I906,0)</f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2">
        <f>(((L906/60)/60)/24)+DATE(1970,1,1)</f>
        <v>41186.208333333336</v>
      </c>
      <c r="O906" s="12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>ROUND(((E907/D907)*100),0)</f>
        <v>164</v>
      </c>
      <c r="G907" t="s">
        <v>20</v>
      </c>
      <c r="H907" s="8">
        <f>IF(I907&gt;0,E907/I907,0)</f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2">
        <f>(((L907/60)/60)/24)+DATE(1970,1,1)</f>
        <v>41536.208333333336</v>
      </c>
      <c r="O907" s="12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>ROUND(((E908/D908)*100),0)</f>
        <v>163</v>
      </c>
      <c r="G908" t="s">
        <v>20</v>
      </c>
      <c r="H908" s="8">
        <f>IF(I908&gt;0,E908/I908,0)</f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2">
        <f>(((L908/60)/60)/24)+DATE(1970,1,1)</f>
        <v>42868.208333333328</v>
      </c>
      <c r="O908" s="12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>ROUND(((E909/D909)*100),0)</f>
        <v>20</v>
      </c>
      <c r="G909" t="s">
        <v>14</v>
      </c>
      <c r="H909" s="8">
        <f>IF(I909&gt;0,E909/I909,0)</f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2">
        <f>(((L909/60)/60)/24)+DATE(1970,1,1)</f>
        <v>40660.208333333336</v>
      </c>
      <c r="O909" s="12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>ROUND(((E910/D910)*100),0)</f>
        <v>319</v>
      </c>
      <c r="G910" t="s">
        <v>20</v>
      </c>
      <c r="H910" s="8">
        <f>IF(I910&gt;0,E910/I910,0)</f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2">
        <f>(((L910/60)/60)/24)+DATE(1970,1,1)</f>
        <v>41031.208333333336</v>
      </c>
      <c r="O910" s="12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>ROUND(((E911/D911)*100),0)</f>
        <v>479</v>
      </c>
      <c r="G911" t="s">
        <v>20</v>
      </c>
      <c r="H911" s="8">
        <f>IF(I911&gt;0,E911/I911,0)</f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2">
        <f>(((L911/60)/60)/24)+DATE(1970,1,1)</f>
        <v>43255.208333333328</v>
      </c>
      <c r="O911" s="12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>ROUND(((E912/D912)*100),0)</f>
        <v>20</v>
      </c>
      <c r="G912" t="s">
        <v>74</v>
      </c>
      <c r="H912" s="8">
        <f>IF(I912&gt;0,E912/I912,0)</f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2">
        <f>(((L912/60)/60)/24)+DATE(1970,1,1)</f>
        <v>42026.25</v>
      </c>
      <c r="O912" s="12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>ROUND(((E913/D913)*100),0)</f>
        <v>199</v>
      </c>
      <c r="G913" t="s">
        <v>20</v>
      </c>
      <c r="H913" s="8">
        <f>IF(I913&gt;0,E913/I913,0)</f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2">
        <f>(((L913/60)/60)/24)+DATE(1970,1,1)</f>
        <v>43717.208333333328</v>
      </c>
      <c r="O913" s="12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>ROUND(((E914/D914)*100),0)</f>
        <v>795</v>
      </c>
      <c r="G914" t="s">
        <v>20</v>
      </c>
      <c r="H914" s="8">
        <f>IF(I914&gt;0,E914/I914,0)</f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2">
        <f>(((L914/60)/60)/24)+DATE(1970,1,1)</f>
        <v>41157.208333333336</v>
      </c>
      <c r="O914" s="12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>ROUND(((E915/D915)*100),0)</f>
        <v>51</v>
      </c>
      <c r="G915" t="s">
        <v>14</v>
      </c>
      <c r="H915" s="8">
        <f>IF(I915&gt;0,E915/I915,0)</f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2">
        <f>(((L915/60)/60)/24)+DATE(1970,1,1)</f>
        <v>43597.208333333328</v>
      </c>
      <c r="O915" s="12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>ROUND(((E916/D916)*100),0)</f>
        <v>57</v>
      </c>
      <c r="G916" t="s">
        <v>14</v>
      </c>
      <c r="H916" s="8">
        <f>IF(I916&gt;0,E916/I916,0)</f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2">
        <f>(((L916/60)/60)/24)+DATE(1970,1,1)</f>
        <v>41490.208333333336</v>
      </c>
      <c r="O916" s="12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>ROUND(((E917/D917)*100),0)</f>
        <v>156</v>
      </c>
      <c r="G917" t="s">
        <v>20</v>
      </c>
      <c r="H917" s="8">
        <f>IF(I917&gt;0,E917/I917,0)</f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2">
        <f>(((L917/60)/60)/24)+DATE(1970,1,1)</f>
        <v>42976.208333333328</v>
      </c>
      <c r="O917" s="12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>ROUND(((E918/D918)*100),0)</f>
        <v>36</v>
      </c>
      <c r="G918" t="s">
        <v>14</v>
      </c>
      <c r="H918" s="8">
        <f>IF(I918&gt;0,E918/I918,0)</f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2">
        <f>(((L918/60)/60)/24)+DATE(1970,1,1)</f>
        <v>41991.25</v>
      </c>
      <c r="O918" s="12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>ROUND(((E919/D919)*100),0)</f>
        <v>58</v>
      </c>
      <c r="G919" t="s">
        <v>47</v>
      </c>
      <c r="H919" s="8">
        <f>IF(I919&gt;0,E919/I919,0)</f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2">
        <f>(((L919/60)/60)/24)+DATE(1970,1,1)</f>
        <v>40722.208333333336</v>
      </c>
      <c r="O919" s="12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>ROUND(((E920/D920)*100),0)</f>
        <v>237</v>
      </c>
      <c r="G920" t="s">
        <v>20</v>
      </c>
      <c r="H920" s="8">
        <f>IF(I920&gt;0,E920/I920,0)</f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2">
        <f>(((L920/60)/60)/24)+DATE(1970,1,1)</f>
        <v>41117.208333333336</v>
      </c>
      <c r="O920" s="12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>ROUND(((E921/D921)*100),0)</f>
        <v>59</v>
      </c>
      <c r="G921" t="s">
        <v>14</v>
      </c>
      <c r="H921" s="8">
        <f>IF(I921&gt;0,E921/I921,0)</f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2">
        <f>(((L921/60)/60)/24)+DATE(1970,1,1)</f>
        <v>43022.208333333328</v>
      </c>
      <c r="O921" s="12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>ROUND(((E922/D922)*100),0)</f>
        <v>183</v>
      </c>
      <c r="G922" t="s">
        <v>20</v>
      </c>
      <c r="H922" s="8">
        <f>IF(I922&gt;0,E922/I922,0)</f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2">
        <f>(((L922/60)/60)/24)+DATE(1970,1,1)</f>
        <v>43503.25</v>
      </c>
      <c r="O922" s="12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>ROUND(((E923/D923)*100),0)</f>
        <v>1</v>
      </c>
      <c r="G923" t="s">
        <v>14</v>
      </c>
      <c r="H923" s="8">
        <f>IF(I923&gt;0,E923/I923,0)</f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2">
        <f>(((L923/60)/60)/24)+DATE(1970,1,1)</f>
        <v>40951.25</v>
      </c>
      <c r="O923" s="12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>ROUND(((E924/D924)*100),0)</f>
        <v>176</v>
      </c>
      <c r="G924" t="s">
        <v>20</v>
      </c>
      <c r="H924" s="8">
        <f>IF(I924&gt;0,E924/I924,0)</f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2">
        <f>(((L924/60)/60)/24)+DATE(1970,1,1)</f>
        <v>43443.25</v>
      </c>
      <c r="O924" s="12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>ROUND(((E925/D925)*100),0)</f>
        <v>238</v>
      </c>
      <c r="G925" t="s">
        <v>20</v>
      </c>
      <c r="H925" s="8">
        <f>IF(I925&gt;0,E925/I925,0)</f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2">
        <f>(((L925/60)/60)/24)+DATE(1970,1,1)</f>
        <v>40373.208333333336</v>
      </c>
      <c r="O925" s="12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>ROUND(((E926/D926)*100),0)</f>
        <v>488</v>
      </c>
      <c r="G926" t="s">
        <v>20</v>
      </c>
      <c r="H926" s="8">
        <f>IF(I926&gt;0,E926/I926,0)</f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2">
        <f>(((L926/60)/60)/24)+DATE(1970,1,1)</f>
        <v>43769.208333333328</v>
      </c>
      <c r="O926" s="12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>ROUND(((E927/D927)*100),0)</f>
        <v>224</v>
      </c>
      <c r="G927" t="s">
        <v>20</v>
      </c>
      <c r="H927" s="8">
        <f>IF(I927&gt;0,E927/I927,0)</f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2">
        <f>(((L927/60)/60)/24)+DATE(1970,1,1)</f>
        <v>43000.208333333328</v>
      </c>
      <c r="O927" s="12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>ROUND(((E928/D928)*100),0)</f>
        <v>18</v>
      </c>
      <c r="G928" t="s">
        <v>14</v>
      </c>
      <c r="H928" s="8">
        <f>IF(I928&gt;0,E928/I928,0)</f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2">
        <f>(((L928/60)/60)/24)+DATE(1970,1,1)</f>
        <v>42502.208333333328</v>
      </c>
      <c r="O928" s="12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>ROUND(((E929/D929)*100),0)</f>
        <v>46</v>
      </c>
      <c r="G929" t="s">
        <v>14</v>
      </c>
      <c r="H929" s="8">
        <f>IF(I929&gt;0,E929/I929,0)</f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2">
        <f>(((L929/60)/60)/24)+DATE(1970,1,1)</f>
        <v>41102.208333333336</v>
      </c>
      <c r="O929" s="12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>ROUND(((E930/D930)*100),0)</f>
        <v>117</v>
      </c>
      <c r="G930" t="s">
        <v>20</v>
      </c>
      <c r="H930" s="8">
        <f>IF(I930&gt;0,E930/I930,0)</f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2">
        <f>(((L930/60)/60)/24)+DATE(1970,1,1)</f>
        <v>41637.25</v>
      </c>
      <c r="O930" s="12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>ROUND(((E931/D931)*100),0)</f>
        <v>217</v>
      </c>
      <c r="G931" t="s">
        <v>20</v>
      </c>
      <c r="H931" s="8">
        <f>IF(I931&gt;0,E931/I931,0)</f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2">
        <f>(((L931/60)/60)/24)+DATE(1970,1,1)</f>
        <v>42858.208333333328</v>
      </c>
      <c r="O931" s="12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>ROUND(((E932/D932)*100),0)</f>
        <v>112</v>
      </c>
      <c r="G932" t="s">
        <v>20</v>
      </c>
      <c r="H932" s="8">
        <f>IF(I932&gt;0,E932/I932,0)</f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2">
        <f>(((L932/60)/60)/24)+DATE(1970,1,1)</f>
        <v>42060.25</v>
      </c>
      <c r="O932" s="12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>ROUND(((E933/D933)*100),0)</f>
        <v>73</v>
      </c>
      <c r="G933" t="s">
        <v>14</v>
      </c>
      <c r="H933" s="8">
        <f>IF(I933&gt;0,E933/I933,0)</f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2">
        <f>(((L933/60)/60)/24)+DATE(1970,1,1)</f>
        <v>41818.208333333336</v>
      </c>
      <c r="O933" s="12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>ROUND(((E934/D934)*100),0)</f>
        <v>212</v>
      </c>
      <c r="G934" t="s">
        <v>20</v>
      </c>
      <c r="H934" s="8">
        <f>IF(I934&gt;0,E934/I934,0)</f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2">
        <f>(((L934/60)/60)/24)+DATE(1970,1,1)</f>
        <v>41709.208333333336</v>
      </c>
      <c r="O934" s="12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>ROUND(((E935/D935)*100),0)</f>
        <v>240</v>
      </c>
      <c r="G935" t="s">
        <v>20</v>
      </c>
      <c r="H935" s="8">
        <f>IF(I935&gt;0,E935/I935,0)</f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2">
        <f>(((L935/60)/60)/24)+DATE(1970,1,1)</f>
        <v>41372.208333333336</v>
      </c>
      <c r="O935" s="12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>ROUND(((E936/D936)*100),0)</f>
        <v>182</v>
      </c>
      <c r="G936" t="s">
        <v>20</v>
      </c>
      <c r="H936" s="8">
        <f>IF(I936&gt;0,E936/I936,0)</f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2">
        <f>(((L936/60)/60)/24)+DATE(1970,1,1)</f>
        <v>42422.25</v>
      </c>
      <c r="O936" s="12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>ROUND(((E937/D937)*100),0)</f>
        <v>164</v>
      </c>
      <c r="G937" t="s">
        <v>20</v>
      </c>
      <c r="H937" s="8">
        <f>IF(I937&gt;0,E937/I937,0)</f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2">
        <f>(((L937/60)/60)/24)+DATE(1970,1,1)</f>
        <v>42209.208333333328</v>
      </c>
      <c r="O937" s="12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>ROUND(((E938/D938)*100),0)</f>
        <v>2</v>
      </c>
      <c r="G938" t="s">
        <v>14</v>
      </c>
      <c r="H938" s="8">
        <f>IF(I938&gt;0,E938/I938,0)</f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2">
        <f>(((L938/60)/60)/24)+DATE(1970,1,1)</f>
        <v>43668.208333333328</v>
      </c>
      <c r="O938" s="12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>ROUND(((E939/D939)*100),0)</f>
        <v>50</v>
      </c>
      <c r="G939" t="s">
        <v>74</v>
      </c>
      <c r="H939" s="8">
        <f>IF(I939&gt;0,E939/I939,0)</f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2">
        <f>(((L939/60)/60)/24)+DATE(1970,1,1)</f>
        <v>42334.25</v>
      </c>
      <c r="O939" s="12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>ROUND(((E940/D940)*100),0)</f>
        <v>110</v>
      </c>
      <c r="G940" t="s">
        <v>20</v>
      </c>
      <c r="H940" s="8">
        <f>IF(I940&gt;0,E940/I940,0)</f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2">
        <f>(((L940/60)/60)/24)+DATE(1970,1,1)</f>
        <v>43263.208333333328</v>
      </c>
      <c r="O940" s="12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>ROUND(((E941/D941)*100),0)</f>
        <v>49</v>
      </c>
      <c r="G941" t="s">
        <v>14</v>
      </c>
      <c r="H941" s="8">
        <f>IF(I941&gt;0,E941/I941,0)</f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2">
        <f>(((L941/60)/60)/24)+DATE(1970,1,1)</f>
        <v>40670.208333333336</v>
      </c>
      <c r="O941" s="12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>ROUND(((E942/D942)*100),0)</f>
        <v>62</v>
      </c>
      <c r="G942" t="s">
        <v>47</v>
      </c>
      <c r="H942" s="8">
        <f>IF(I942&gt;0,E942/I942,0)</f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2">
        <f>(((L942/60)/60)/24)+DATE(1970,1,1)</f>
        <v>41244.25</v>
      </c>
      <c r="O942" s="12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>ROUND(((E943/D943)*100),0)</f>
        <v>13</v>
      </c>
      <c r="G943" t="s">
        <v>14</v>
      </c>
      <c r="H943" s="8">
        <f>IF(I943&gt;0,E943/I943,0)</f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2">
        <f>(((L943/60)/60)/24)+DATE(1970,1,1)</f>
        <v>40552.25</v>
      </c>
      <c r="O943" s="12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>ROUND(((E944/D944)*100),0)</f>
        <v>65</v>
      </c>
      <c r="G944" t="s">
        <v>14</v>
      </c>
      <c r="H944" s="8">
        <f>IF(I944&gt;0,E944/I944,0)</f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2">
        <f>(((L944/60)/60)/24)+DATE(1970,1,1)</f>
        <v>40568.25</v>
      </c>
      <c r="O944" s="12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>ROUND(((E945/D945)*100),0)</f>
        <v>160</v>
      </c>
      <c r="G945" t="s">
        <v>20</v>
      </c>
      <c r="H945" s="8">
        <f>IF(I945&gt;0,E945/I945,0)</f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2">
        <f>(((L945/60)/60)/24)+DATE(1970,1,1)</f>
        <v>41906.208333333336</v>
      </c>
      <c r="O945" s="12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>ROUND(((E946/D946)*100),0)</f>
        <v>81</v>
      </c>
      <c r="G946" t="s">
        <v>14</v>
      </c>
      <c r="H946" s="8">
        <f>IF(I946&gt;0,E946/I946,0)</f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2">
        <f>(((L946/60)/60)/24)+DATE(1970,1,1)</f>
        <v>42776.25</v>
      </c>
      <c r="O946" s="12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>ROUND(((E947/D947)*100),0)</f>
        <v>32</v>
      </c>
      <c r="G947" t="s">
        <v>14</v>
      </c>
      <c r="H947" s="8">
        <f>IF(I947&gt;0,E947/I947,0)</f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2">
        <f>(((L947/60)/60)/24)+DATE(1970,1,1)</f>
        <v>41004.208333333336</v>
      </c>
      <c r="O947" s="12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>ROUND(((E948/D948)*100),0)</f>
        <v>10</v>
      </c>
      <c r="G948" t="s">
        <v>14</v>
      </c>
      <c r="H948" s="8">
        <f>IF(I948&gt;0,E948/I948,0)</f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2">
        <f>(((L948/60)/60)/24)+DATE(1970,1,1)</f>
        <v>40710.208333333336</v>
      </c>
      <c r="O948" s="12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>ROUND(((E949/D949)*100),0)</f>
        <v>27</v>
      </c>
      <c r="G949" t="s">
        <v>14</v>
      </c>
      <c r="H949" s="8">
        <f>IF(I949&gt;0,E949/I949,0)</f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2">
        <f>(((L949/60)/60)/24)+DATE(1970,1,1)</f>
        <v>41908.208333333336</v>
      </c>
      <c r="O949" s="12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>ROUND(((E950/D950)*100),0)</f>
        <v>63</v>
      </c>
      <c r="G950" t="s">
        <v>74</v>
      </c>
      <c r="H950" s="8">
        <f>IF(I950&gt;0,E950/I950,0)</f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2">
        <f>(((L950/60)/60)/24)+DATE(1970,1,1)</f>
        <v>41985.25</v>
      </c>
      <c r="O950" s="12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>ROUND(((E951/D951)*100),0)</f>
        <v>161</v>
      </c>
      <c r="G951" t="s">
        <v>20</v>
      </c>
      <c r="H951" s="8">
        <f>IF(I951&gt;0,E951/I951,0)</f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2">
        <f>(((L951/60)/60)/24)+DATE(1970,1,1)</f>
        <v>42112.208333333328</v>
      </c>
      <c r="O951" s="12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>ROUND(((E952/D952)*100),0)</f>
        <v>5</v>
      </c>
      <c r="G952" t="s">
        <v>14</v>
      </c>
      <c r="H952" s="8">
        <f>IF(I952&gt;0,E952/I952,0)</f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2">
        <f>(((L952/60)/60)/24)+DATE(1970,1,1)</f>
        <v>43571.208333333328</v>
      </c>
      <c r="O952" s="12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>ROUND(((E953/D953)*100),0)</f>
        <v>1097</v>
      </c>
      <c r="G953" t="s">
        <v>20</v>
      </c>
      <c r="H953" s="8">
        <f>IF(I953&gt;0,E953/I953,0)</f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2">
        <f>(((L953/60)/60)/24)+DATE(1970,1,1)</f>
        <v>42730.25</v>
      </c>
      <c r="O953" s="12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>ROUND(((E954/D954)*100),0)</f>
        <v>70</v>
      </c>
      <c r="G954" t="s">
        <v>74</v>
      </c>
      <c r="H954" s="8">
        <f>IF(I954&gt;0,E954/I954,0)</f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2">
        <f>(((L954/60)/60)/24)+DATE(1970,1,1)</f>
        <v>42591.208333333328</v>
      </c>
      <c r="O954" s="12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>ROUND(((E955/D955)*100),0)</f>
        <v>60</v>
      </c>
      <c r="G955" t="s">
        <v>14</v>
      </c>
      <c r="H955" s="8">
        <f>IF(I955&gt;0,E955/I955,0)</f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2">
        <f>(((L955/60)/60)/24)+DATE(1970,1,1)</f>
        <v>42358.25</v>
      </c>
      <c r="O955" s="12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>ROUND(((E956/D956)*100),0)</f>
        <v>367</v>
      </c>
      <c r="G956" t="s">
        <v>20</v>
      </c>
      <c r="H956" s="8">
        <f>IF(I956&gt;0,E956/I956,0)</f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2">
        <f>(((L956/60)/60)/24)+DATE(1970,1,1)</f>
        <v>41174.208333333336</v>
      </c>
      <c r="O956" s="12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>ROUND(((E957/D957)*100),0)</f>
        <v>1109</v>
      </c>
      <c r="G957" t="s">
        <v>20</v>
      </c>
      <c r="H957" s="8">
        <f>IF(I957&gt;0,E957/I957,0)</f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2">
        <f>(((L957/60)/60)/24)+DATE(1970,1,1)</f>
        <v>41238.25</v>
      </c>
      <c r="O957" s="12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>ROUND(((E958/D958)*100),0)</f>
        <v>19</v>
      </c>
      <c r="G958" t="s">
        <v>14</v>
      </c>
      <c r="H958" s="8">
        <f>IF(I958&gt;0,E958/I958,0)</f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2">
        <f>(((L958/60)/60)/24)+DATE(1970,1,1)</f>
        <v>42360.25</v>
      </c>
      <c r="O958" s="12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>ROUND(((E959/D959)*100),0)</f>
        <v>127</v>
      </c>
      <c r="G959" t="s">
        <v>20</v>
      </c>
      <c r="H959" s="8">
        <f>IF(I959&gt;0,E959/I959,0)</f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2">
        <f>(((L959/60)/60)/24)+DATE(1970,1,1)</f>
        <v>40955.25</v>
      </c>
      <c r="O959" s="12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>ROUND(((E960/D960)*100),0)</f>
        <v>735</v>
      </c>
      <c r="G960" t="s">
        <v>20</v>
      </c>
      <c r="H960" s="8">
        <f>IF(I960&gt;0,E960/I960,0)</f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2">
        <f>(((L960/60)/60)/24)+DATE(1970,1,1)</f>
        <v>40350.208333333336</v>
      </c>
      <c r="O960" s="12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>ROUND(((E961/D961)*100),0)</f>
        <v>5</v>
      </c>
      <c r="G961" t="s">
        <v>14</v>
      </c>
      <c r="H961" s="8">
        <f>IF(I961&gt;0,E961/I961,0)</f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2">
        <f>(((L961/60)/60)/24)+DATE(1970,1,1)</f>
        <v>40357.208333333336</v>
      </c>
      <c r="O961" s="12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>ROUND(((E962/D962)*100),0)</f>
        <v>85</v>
      </c>
      <c r="G962" t="s">
        <v>14</v>
      </c>
      <c r="H962" s="8">
        <f>IF(I962&gt;0,E962/I962,0)</f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2">
        <f>(((L962/60)/60)/24)+DATE(1970,1,1)</f>
        <v>42408.25</v>
      </c>
      <c r="O962" s="12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>ROUND(((E963/D963)*100),0)</f>
        <v>119</v>
      </c>
      <c r="G963" t="s">
        <v>20</v>
      </c>
      <c r="H963" s="8">
        <f>IF(I963&gt;0,E963/I963,0)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2">
        <f>(((L963/60)/60)/24)+DATE(1970,1,1)</f>
        <v>40591.25</v>
      </c>
      <c r="O963" s="12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>ROUND(((E964/D964)*100),0)</f>
        <v>296</v>
      </c>
      <c r="G964" t="s">
        <v>20</v>
      </c>
      <c r="H964" s="8">
        <f>IF(I964&gt;0,E964/I964,0)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2">
        <f>(((L964/60)/60)/24)+DATE(1970,1,1)</f>
        <v>41592.25</v>
      </c>
      <c r="O964" s="12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>ROUND(((E965/D965)*100),0)</f>
        <v>85</v>
      </c>
      <c r="G965" t="s">
        <v>14</v>
      </c>
      <c r="H965" s="8">
        <f>IF(I965&gt;0,E965/I965,0)</f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2">
        <f>(((L965/60)/60)/24)+DATE(1970,1,1)</f>
        <v>40607.25</v>
      </c>
      <c r="O965" s="12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>ROUND(((E966/D966)*100),0)</f>
        <v>356</v>
      </c>
      <c r="G966" t="s">
        <v>20</v>
      </c>
      <c r="H966" s="8">
        <f>IF(I966&gt;0,E966/I966,0)</f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2">
        <f>(((L966/60)/60)/24)+DATE(1970,1,1)</f>
        <v>42135.208333333328</v>
      </c>
      <c r="O966" s="12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>ROUND(((E967/D967)*100),0)</f>
        <v>386</v>
      </c>
      <c r="G967" t="s">
        <v>20</v>
      </c>
      <c r="H967" s="8">
        <f>IF(I967&gt;0,E967/I967,0)</f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2">
        <f>(((L967/60)/60)/24)+DATE(1970,1,1)</f>
        <v>40203.25</v>
      </c>
      <c r="O967" s="12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>ROUND(((E968/D968)*100),0)</f>
        <v>792</v>
      </c>
      <c r="G968" t="s">
        <v>20</v>
      </c>
      <c r="H968" s="8">
        <f>IF(I968&gt;0,E968/I968,0)</f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2">
        <f>(((L968/60)/60)/24)+DATE(1970,1,1)</f>
        <v>42901.208333333328</v>
      </c>
      <c r="O968" s="12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>ROUND(((E969/D969)*100),0)</f>
        <v>137</v>
      </c>
      <c r="G969" t="s">
        <v>20</v>
      </c>
      <c r="H969" s="8">
        <f>IF(I969&gt;0,E969/I969,0)</f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2">
        <f>(((L969/60)/60)/24)+DATE(1970,1,1)</f>
        <v>41005.208333333336</v>
      </c>
      <c r="O969" s="12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>ROUND(((E970/D970)*100),0)</f>
        <v>338</v>
      </c>
      <c r="G970" t="s">
        <v>20</v>
      </c>
      <c r="H970" s="8">
        <f>IF(I970&gt;0,E970/I970,0)</f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2">
        <f>(((L970/60)/60)/24)+DATE(1970,1,1)</f>
        <v>40544.25</v>
      </c>
      <c r="O970" s="12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>ROUND(((E971/D971)*100),0)</f>
        <v>108</v>
      </c>
      <c r="G971" t="s">
        <v>20</v>
      </c>
      <c r="H971" s="8">
        <f>IF(I971&gt;0,E971/I971,0)</f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2">
        <f>(((L971/60)/60)/24)+DATE(1970,1,1)</f>
        <v>43821.25</v>
      </c>
      <c r="O971" s="12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>ROUND(((E972/D972)*100),0)</f>
        <v>61</v>
      </c>
      <c r="G972" t="s">
        <v>14</v>
      </c>
      <c r="H972" s="8">
        <f>IF(I972&gt;0,E972/I972,0)</f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2">
        <f>(((L972/60)/60)/24)+DATE(1970,1,1)</f>
        <v>40672.208333333336</v>
      </c>
      <c r="O972" s="12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>ROUND(((E973/D973)*100),0)</f>
        <v>28</v>
      </c>
      <c r="G973" t="s">
        <v>14</v>
      </c>
      <c r="H973" s="8">
        <f>IF(I973&gt;0,E973/I973,0)</f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2">
        <f>(((L973/60)/60)/24)+DATE(1970,1,1)</f>
        <v>41555.208333333336</v>
      </c>
      <c r="O973" s="12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>ROUND(((E974/D974)*100),0)</f>
        <v>228</v>
      </c>
      <c r="G974" t="s">
        <v>20</v>
      </c>
      <c r="H974" s="8">
        <f>IF(I974&gt;0,E974/I974,0)</f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2">
        <f>(((L974/60)/60)/24)+DATE(1970,1,1)</f>
        <v>41792.208333333336</v>
      </c>
      <c r="O974" s="12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>ROUND(((E975/D975)*100),0)</f>
        <v>22</v>
      </c>
      <c r="G975" t="s">
        <v>14</v>
      </c>
      <c r="H975" s="8">
        <f>IF(I975&gt;0,E975/I975,0)</f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2">
        <f>(((L975/60)/60)/24)+DATE(1970,1,1)</f>
        <v>40522.25</v>
      </c>
      <c r="O975" s="12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>ROUND(((E976/D976)*100),0)</f>
        <v>374</v>
      </c>
      <c r="G976" t="s">
        <v>20</v>
      </c>
      <c r="H976" s="8">
        <f>IF(I976&gt;0,E976/I976,0)</f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2">
        <f>(((L976/60)/60)/24)+DATE(1970,1,1)</f>
        <v>41412.208333333336</v>
      </c>
      <c r="O976" s="12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>ROUND(((E977/D977)*100),0)</f>
        <v>155</v>
      </c>
      <c r="G977" t="s">
        <v>20</v>
      </c>
      <c r="H977" s="8">
        <f>IF(I977&gt;0,E977/I977,0)</f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2">
        <f>(((L977/60)/60)/24)+DATE(1970,1,1)</f>
        <v>42337.25</v>
      </c>
      <c r="O977" s="12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>ROUND(((E978/D978)*100),0)</f>
        <v>322</v>
      </c>
      <c r="G978" t="s">
        <v>20</v>
      </c>
      <c r="H978" s="8">
        <f>IF(I978&gt;0,E978/I978,0)</f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2">
        <f>(((L978/60)/60)/24)+DATE(1970,1,1)</f>
        <v>40571.25</v>
      </c>
      <c r="O978" s="12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>ROUND(((E979/D979)*100),0)</f>
        <v>74</v>
      </c>
      <c r="G979" t="s">
        <v>14</v>
      </c>
      <c r="H979" s="8">
        <f>IF(I979&gt;0,E979/I979,0)</f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2">
        <f>(((L979/60)/60)/24)+DATE(1970,1,1)</f>
        <v>43138.25</v>
      </c>
      <c r="O979" s="12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>ROUND(((E980/D980)*100),0)</f>
        <v>864</v>
      </c>
      <c r="G980" t="s">
        <v>20</v>
      </c>
      <c r="H980" s="8">
        <f>IF(I980&gt;0,E980/I980,0)</f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2">
        <f>(((L980/60)/60)/24)+DATE(1970,1,1)</f>
        <v>42686.25</v>
      </c>
      <c r="O980" s="12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>ROUND(((E981/D981)*100),0)</f>
        <v>143</v>
      </c>
      <c r="G981" t="s">
        <v>20</v>
      </c>
      <c r="H981" s="8">
        <f>IF(I981&gt;0,E981/I981,0)</f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2">
        <f>(((L981/60)/60)/24)+DATE(1970,1,1)</f>
        <v>42078.208333333328</v>
      </c>
      <c r="O981" s="12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>ROUND(((E982/D982)*100),0)</f>
        <v>40</v>
      </c>
      <c r="G982" t="s">
        <v>14</v>
      </c>
      <c r="H982" s="8">
        <f>IF(I982&gt;0,E982/I982,0)</f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2">
        <f>(((L982/60)/60)/24)+DATE(1970,1,1)</f>
        <v>42307.208333333328</v>
      </c>
      <c r="O982" s="12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>ROUND(((E983/D983)*100),0)</f>
        <v>178</v>
      </c>
      <c r="G983" t="s">
        <v>20</v>
      </c>
      <c r="H983" s="8">
        <f>IF(I983&gt;0,E983/I983,0)</f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2">
        <f>(((L983/60)/60)/24)+DATE(1970,1,1)</f>
        <v>43094.25</v>
      </c>
      <c r="O983" s="12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>ROUND(((E984/D984)*100),0)</f>
        <v>85</v>
      </c>
      <c r="G984" t="s">
        <v>14</v>
      </c>
      <c r="H984" s="8">
        <f>IF(I984&gt;0,E984/I984,0)</f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2">
        <f>(((L984/60)/60)/24)+DATE(1970,1,1)</f>
        <v>40743.208333333336</v>
      </c>
      <c r="O984" s="12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>ROUND(((E985/D985)*100),0)</f>
        <v>146</v>
      </c>
      <c r="G985" t="s">
        <v>20</v>
      </c>
      <c r="H985" s="8">
        <f>IF(I985&gt;0,E985/I985,0)</f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2">
        <f>(((L985/60)/60)/24)+DATE(1970,1,1)</f>
        <v>43681.208333333328</v>
      </c>
      <c r="O985" s="12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>ROUND(((E986/D986)*100),0)</f>
        <v>152</v>
      </c>
      <c r="G986" t="s">
        <v>20</v>
      </c>
      <c r="H986" s="8">
        <f>IF(I986&gt;0,E986/I986,0)</f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2">
        <f>(((L986/60)/60)/24)+DATE(1970,1,1)</f>
        <v>43716.208333333328</v>
      </c>
      <c r="O986" s="12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>ROUND(((E987/D987)*100),0)</f>
        <v>67</v>
      </c>
      <c r="G987" t="s">
        <v>14</v>
      </c>
      <c r="H987" s="8">
        <f>IF(I987&gt;0,E987/I987,0)</f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2">
        <f>(((L987/60)/60)/24)+DATE(1970,1,1)</f>
        <v>41614.25</v>
      </c>
      <c r="O987" s="12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>ROUND(((E988/D988)*100),0)</f>
        <v>40</v>
      </c>
      <c r="G988" t="s">
        <v>14</v>
      </c>
      <c r="H988" s="8">
        <f>IF(I988&gt;0,E988/I988,0)</f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2">
        <f>(((L988/60)/60)/24)+DATE(1970,1,1)</f>
        <v>40638.208333333336</v>
      </c>
      <c r="O988" s="12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>ROUND(((E989/D989)*100),0)</f>
        <v>217</v>
      </c>
      <c r="G989" t="s">
        <v>20</v>
      </c>
      <c r="H989" s="8">
        <f>IF(I989&gt;0,E989/I989,0)</f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2">
        <f>(((L989/60)/60)/24)+DATE(1970,1,1)</f>
        <v>42852.208333333328</v>
      </c>
      <c r="O989" s="12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>ROUND(((E990/D990)*100),0)</f>
        <v>52</v>
      </c>
      <c r="G990" t="s">
        <v>14</v>
      </c>
      <c r="H990" s="8">
        <f>IF(I990&gt;0,E990/I990,0)</f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2">
        <f>(((L990/60)/60)/24)+DATE(1970,1,1)</f>
        <v>42686.25</v>
      </c>
      <c r="O990" s="12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>ROUND(((E991/D991)*100),0)</f>
        <v>500</v>
      </c>
      <c r="G991" t="s">
        <v>20</v>
      </c>
      <c r="H991" s="8">
        <f>IF(I991&gt;0,E991/I991,0)</f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2">
        <f>(((L991/60)/60)/24)+DATE(1970,1,1)</f>
        <v>43571.208333333328</v>
      </c>
      <c r="O991" s="12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>ROUND(((E992/D992)*100),0)</f>
        <v>88</v>
      </c>
      <c r="G992" t="s">
        <v>14</v>
      </c>
      <c r="H992" s="8">
        <f>IF(I992&gt;0,E992/I992,0)</f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2">
        <f>(((L992/60)/60)/24)+DATE(1970,1,1)</f>
        <v>42432.25</v>
      </c>
      <c r="O992" s="12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>ROUND(((E993/D993)*100),0)</f>
        <v>113</v>
      </c>
      <c r="G993" t="s">
        <v>20</v>
      </c>
      <c r="H993" s="8">
        <f>IF(I993&gt;0,E993/I993,0)</f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2">
        <f>(((L993/60)/60)/24)+DATE(1970,1,1)</f>
        <v>41907.208333333336</v>
      </c>
      <c r="O993" s="12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>ROUND(((E994/D994)*100),0)</f>
        <v>427</v>
      </c>
      <c r="G994" t="s">
        <v>20</v>
      </c>
      <c r="H994" s="8">
        <f>IF(I994&gt;0,E994/I994,0)</f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2">
        <f>(((L994/60)/60)/24)+DATE(1970,1,1)</f>
        <v>43227.208333333328</v>
      </c>
      <c r="O994" s="12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>ROUND(((E995/D995)*100),0)</f>
        <v>78</v>
      </c>
      <c r="G995" t="s">
        <v>74</v>
      </c>
      <c r="H995" s="8">
        <f>IF(I995&gt;0,E995/I995,0)</f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2">
        <f>(((L995/60)/60)/24)+DATE(1970,1,1)</f>
        <v>42362.25</v>
      </c>
      <c r="O995" s="12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>ROUND(((E996/D996)*100),0)</f>
        <v>52</v>
      </c>
      <c r="G996" t="s">
        <v>14</v>
      </c>
      <c r="H996" s="8">
        <f>IF(I996&gt;0,E996/I996,0)</f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2">
        <f>(((L996/60)/60)/24)+DATE(1970,1,1)</f>
        <v>41929.208333333336</v>
      </c>
      <c r="O996" s="12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>ROUND(((E997/D997)*100),0)</f>
        <v>157</v>
      </c>
      <c r="G997" t="s">
        <v>20</v>
      </c>
      <c r="H997" s="8">
        <f>IF(I997&gt;0,E997/I997,0)</f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2">
        <f>(((L997/60)/60)/24)+DATE(1970,1,1)</f>
        <v>43408.208333333328</v>
      </c>
      <c r="O997" s="12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>ROUND(((E998/D998)*100),0)</f>
        <v>73</v>
      </c>
      <c r="G998" t="s">
        <v>14</v>
      </c>
      <c r="H998" s="8">
        <f>IF(I998&gt;0,E998/I998,0)</f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2">
        <f>(((L998/60)/60)/24)+DATE(1970,1,1)</f>
        <v>41276.25</v>
      </c>
      <c r="O998" s="12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>ROUND(((E999/D999)*100),0)</f>
        <v>61</v>
      </c>
      <c r="G999" t="s">
        <v>74</v>
      </c>
      <c r="H999" s="8">
        <f>IF(I999&gt;0,E999/I999,0)</f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2">
        <f>(((L999/60)/60)/24)+DATE(1970,1,1)</f>
        <v>41659.25</v>
      </c>
      <c r="O999" s="12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>ROUND(((E1000/D1000)*100),0)</f>
        <v>57</v>
      </c>
      <c r="G1000" t="s">
        <v>14</v>
      </c>
      <c r="H1000" s="8">
        <f>IF(I1000&gt;0,E1000/I1000,0)</f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2">
        <f>(((L1000/60)/60)/24)+DATE(1970,1,1)</f>
        <v>40220.25</v>
      </c>
      <c r="O1000" s="12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>ROUND(((E1001/D1001)*100),0)</f>
        <v>57</v>
      </c>
      <c r="G1001" t="s">
        <v>74</v>
      </c>
      <c r="H1001" s="8">
        <f>IF(I1001&gt;0,E1001/I1001,0)</f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2">
        <f>(((L1001/60)/60)/24)+DATE(1970,1,1)</f>
        <v>42550.208333333328</v>
      </c>
      <c r="O1001" s="12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sortState xmlns:xlrd2="http://schemas.microsoft.com/office/spreadsheetml/2017/richdata2" ref="A2:T1007">
    <sortCondition ref="A1:A1007"/>
  </sortState>
  <conditionalFormatting sqref="G1:H1048576">
    <cfRule type="containsText" dxfId="3" priority="4" operator="containsText" text="canceled">
      <formula>NOT(ISERROR(SEARCH("canceled",G1)))</formula>
    </cfRule>
    <cfRule type="containsText" dxfId="2" priority="5" operator="containsText" text="live">
      <formula>NOT(ISERROR(SEARCH("live",G1)))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failed">
      <formula>NOT(ISERROR(SEARCH("failed",G1)))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B00001"/>
        <color rgb="FF26D91B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84EB-A227-584A-B246-8F42DDF76FDB}">
  <sheetPr codeName="Sheet1"/>
  <dimension ref="A1:F14"/>
  <sheetViews>
    <sheetView workbookViewId="0">
      <selection activeCell="F14" sqref="F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2071</v>
      </c>
    </row>
    <row r="3" spans="1:6" x14ac:dyDescent="0.2">
      <c r="A3" s="9" t="s">
        <v>2070</v>
      </c>
      <c r="B3" s="9" t="s">
        <v>2036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0" t="s">
        <v>2037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">
      <c r="A6" s="10" t="s">
        <v>2038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">
      <c r="A7" s="10" t="s">
        <v>2039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">
      <c r="A8" s="10" t="s">
        <v>2040</v>
      </c>
      <c r="B8" s="11"/>
      <c r="C8" s="11"/>
      <c r="D8" s="11"/>
      <c r="E8" s="11">
        <v>4</v>
      </c>
      <c r="F8" s="11">
        <v>4</v>
      </c>
    </row>
    <row r="9" spans="1:6" x14ac:dyDescent="0.2">
      <c r="A9" s="10" t="s">
        <v>2041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">
      <c r="A10" s="10" t="s">
        <v>2042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">
      <c r="A11" s="10" t="s">
        <v>2043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">
      <c r="A12" s="10" t="s">
        <v>2044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">
      <c r="A13" s="10" t="s">
        <v>2045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">
      <c r="A14" s="10" t="s">
        <v>2035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FFF-3541-BA47-A9ED-7F428A596E1D}">
  <sheetPr codeName="Sheet2"/>
  <dimension ref="A1:G31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9" t="s">
        <v>6</v>
      </c>
      <c r="B1" t="s">
        <v>2071</v>
      </c>
    </row>
    <row r="2" spans="1:7" x14ac:dyDescent="0.2">
      <c r="A2" s="9" t="s">
        <v>2031</v>
      </c>
      <c r="B2" t="s">
        <v>2071</v>
      </c>
    </row>
    <row r="4" spans="1:7" x14ac:dyDescent="0.2">
      <c r="A4" s="9" t="s">
        <v>2070</v>
      </c>
      <c r="B4" s="9" t="s">
        <v>2036</v>
      </c>
    </row>
    <row r="5" spans="1:7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">
      <c r="A6" s="10" t="s">
        <v>2046</v>
      </c>
      <c r="B6" s="11">
        <v>1</v>
      </c>
      <c r="C6" s="11">
        <v>10</v>
      </c>
      <c r="D6" s="11">
        <v>2</v>
      </c>
      <c r="E6" s="11">
        <v>21</v>
      </c>
      <c r="F6" s="11"/>
      <c r="G6" s="11">
        <v>34</v>
      </c>
    </row>
    <row r="7" spans="1:7" x14ac:dyDescent="0.2">
      <c r="A7" s="10" t="s">
        <v>2055</v>
      </c>
      <c r="B7" s="11"/>
      <c r="C7" s="11"/>
      <c r="D7" s="11"/>
      <c r="E7" s="11">
        <v>4</v>
      </c>
      <c r="F7" s="11"/>
      <c r="G7" s="11">
        <v>4</v>
      </c>
    </row>
    <row r="8" spans="1:7" x14ac:dyDescent="0.2">
      <c r="A8" s="10" t="s">
        <v>2047</v>
      </c>
      <c r="B8" s="11">
        <v>4</v>
      </c>
      <c r="C8" s="11">
        <v>21</v>
      </c>
      <c r="D8" s="11">
        <v>1</v>
      </c>
      <c r="E8" s="11">
        <v>34</v>
      </c>
      <c r="F8" s="11"/>
      <c r="G8" s="11">
        <v>60</v>
      </c>
    </row>
    <row r="9" spans="1:7" x14ac:dyDescent="0.2">
      <c r="A9" s="10" t="s">
        <v>2048</v>
      </c>
      <c r="B9" s="11">
        <v>2</v>
      </c>
      <c r="C9" s="11">
        <v>12</v>
      </c>
      <c r="D9" s="11">
        <v>1</v>
      </c>
      <c r="E9" s="11">
        <v>22</v>
      </c>
      <c r="F9" s="11"/>
      <c r="G9" s="11">
        <v>37</v>
      </c>
    </row>
    <row r="10" spans="1:7" x14ac:dyDescent="0.2">
      <c r="A10" s="10" t="s">
        <v>2056</v>
      </c>
      <c r="B10" s="11"/>
      <c r="C10" s="11">
        <v>8</v>
      </c>
      <c r="D10" s="11"/>
      <c r="E10" s="11">
        <v>10</v>
      </c>
      <c r="F10" s="11"/>
      <c r="G10" s="11">
        <v>18</v>
      </c>
    </row>
    <row r="11" spans="1:7" x14ac:dyDescent="0.2">
      <c r="A11" s="10" t="s">
        <v>2063</v>
      </c>
      <c r="B11" s="11">
        <v>1</v>
      </c>
      <c r="C11" s="11">
        <v>7</v>
      </c>
      <c r="D11" s="11"/>
      <c r="E11" s="11">
        <v>9</v>
      </c>
      <c r="F11" s="11"/>
      <c r="G11" s="11">
        <v>17</v>
      </c>
    </row>
    <row r="12" spans="1:7" x14ac:dyDescent="0.2">
      <c r="A12" s="10" t="s">
        <v>2052</v>
      </c>
      <c r="B12" s="11">
        <v>4</v>
      </c>
      <c r="C12" s="11">
        <v>20</v>
      </c>
      <c r="D12" s="11"/>
      <c r="E12" s="11">
        <v>22</v>
      </c>
      <c r="F12" s="11"/>
      <c r="G12" s="11">
        <v>46</v>
      </c>
    </row>
    <row r="13" spans="1:7" x14ac:dyDescent="0.2">
      <c r="A13" s="10" t="s">
        <v>2057</v>
      </c>
      <c r="B13" s="11">
        <v>3</v>
      </c>
      <c r="C13" s="11">
        <v>19</v>
      </c>
      <c r="D13" s="11"/>
      <c r="E13" s="11">
        <v>23</v>
      </c>
      <c r="F13" s="11"/>
      <c r="G13" s="11">
        <v>45</v>
      </c>
    </row>
    <row r="14" spans="1:7" x14ac:dyDescent="0.2">
      <c r="A14" s="10" t="s">
        <v>2058</v>
      </c>
      <c r="B14" s="11">
        <v>1</v>
      </c>
      <c r="C14" s="11">
        <v>6</v>
      </c>
      <c r="D14" s="11"/>
      <c r="E14" s="11">
        <v>10</v>
      </c>
      <c r="F14" s="11"/>
      <c r="G14" s="11">
        <v>17</v>
      </c>
    </row>
    <row r="15" spans="1:7" x14ac:dyDescent="0.2">
      <c r="A15" s="10" t="s">
        <v>2059</v>
      </c>
      <c r="B15" s="11"/>
      <c r="C15" s="11">
        <v>3</v>
      </c>
      <c r="D15" s="11"/>
      <c r="E15" s="11">
        <v>4</v>
      </c>
      <c r="F15" s="11"/>
      <c r="G15" s="11">
        <v>7</v>
      </c>
    </row>
    <row r="16" spans="1:7" x14ac:dyDescent="0.2">
      <c r="A16" s="10" t="s">
        <v>2053</v>
      </c>
      <c r="B16" s="11"/>
      <c r="C16" s="11">
        <v>8</v>
      </c>
      <c r="D16" s="11">
        <v>1</v>
      </c>
      <c r="E16" s="11">
        <v>4</v>
      </c>
      <c r="F16" s="11"/>
      <c r="G16" s="11">
        <v>13</v>
      </c>
    </row>
    <row r="17" spans="1:7" x14ac:dyDescent="0.2">
      <c r="A17" s="10" t="s">
        <v>2064</v>
      </c>
      <c r="B17" s="11">
        <v>1</v>
      </c>
      <c r="C17" s="11">
        <v>6</v>
      </c>
      <c r="D17" s="11">
        <v>1</v>
      </c>
      <c r="E17" s="11">
        <v>13</v>
      </c>
      <c r="F17" s="11"/>
      <c r="G17" s="11">
        <v>21</v>
      </c>
    </row>
    <row r="18" spans="1:7" x14ac:dyDescent="0.2">
      <c r="A18" s="10" t="s">
        <v>2062</v>
      </c>
      <c r="B18" s="11">
        <v>4</v>
      </c>
      <c r="C18" s="11">
        <v>11</v>
      </c>
      <c r="D18" s="11">
        <v>1</v>
      </c>
      <c r="E18" s="11">
        <v>26</v>
      </c>
      <c r="F18" s="11"/>
      <c r="G18" s="11">
        <v>42</v>
      </c>
    </row>
    <row r="19" spans="1:7" x14ac:dyDescent="0.2">
      <c r="A19" s="10" t="s">
        <v>2069</v>
      </c>
      <c r="B19" s="11">
        <v>23</v>
      </c>
      <c r="C19" s="11">
        <v>132</v>
      </c>
      <c r="D19" s="11">
        <v>2</v>
      </c>
      <c r="E19" s="11">
        <v>187</v>
      </c>
      <c r="F19" s="11"/>
      <c r="G19" s="11">
        <v>344</v>
      </c>
    </row>
    <row r="20" spans="1:7" x14ac:dyDescent="0.2">
      <c r="A20" s="10" t="s">
        <v>2065</v>
      </c>
      <c r="B20" s="11"/>
      <c r="C20" s="11">
        <v>4</v>
      </c>
      <c r="D20" s="11"/>
      <c r="E20" s="11">
        <v>4</v>
      </c>
      <c r="F20" s="11"/>
      <c r="G20" s="11">
        <v>8</v>
      </c>
    </row>
    <row r="21" spans="1:7" x14ac:dyDescent="0.2">
      <c r="A21" s="10" t="s">
        <v>2060</v>
      </c>
      <c r="B21" s="11">
        <v>6</v>
      </c>
      <c r="C21" s="11">
        <v>30</v>
      </c>
      <c r="D21" s="11"/>
      <c r="E21" s="11">
        <v>49</v>
      </c>
      <c r="F21" s="11"/>
      <c r="G21" s="11">
        <v>85</v>
      </c>
    </row>
    <row r="22" spans="1:7" x14ac:dyDescent="0.2">
      <c r="A22" s="10" t="s">
        <v>2049</v>
      </c>
      <c r="B22" s="11"/>
      <c r="C22" s="11">
        <v>9</v>
      </c>
      <c r="D22" s="11"/>
      <c r="E22" s="11">
        <v>5</v>
      </c>
      <c r="F22" s="11"/>
      <c r="G22" s="11">
        <v>14</v>
      </c>
    </row>
    <row r="23" spans="1:7" x14ac:dyDescent="0.2">
      <c r="A23" s="10" t="s">
        <v>2050</v>
      </c>
      <c r="B23" s="11">
        <v>1</v>
      </c>
      <c r="C23" s="11">
        <v>5</v>
      </c>
      <c r="D23" s="11">
        <v>1</v>
      </c>
      <c r="E23" s="11">
        <v>9</v>
      </c>
      <c r="F23" s="11"/>
      <c r="G23" s="11">
        <v>16</v>
      </c>
    </row>
    <row r="24" spans="1:7" x14ac:dyDescent="0.2">
      <c r="A24" s="10" t="s">
        <v>2051</v>
      </c>
      <c r="B24" s="11">
        <v>3</v>
      </c>
      <c r="C24" s="11">
        <v>3</v>
      </c>
      <c r="D24" s="11"/>
      <c r="E24" s="11">
        <v>11</v>
      </c>
      <c r="F24" s="11"/>
      <c r="G24" s="11">
        <v>17</v>
      </c>
    </row>
    <row r="25" spans="1:7" x14ac:dyDescent="0.2">
      <c r="A25" s="10" t="s">
        <v>2066</v>
      </c>
      <c r="B25" s="11"/>
      <c r="C25" s="11">
        <v>7</v>
      </c>
      <c r="D25" s="11"/>
      <c r="E25" s="11">
        <v>14</v>
      </c>
      <c r="F25" s="11"/>
      <c r="G25" s="11">
        <v>21</v>
      </c>
    </row>
    <row r="26" spans="1:7" x14ac:dyDescent="0.2">
      <c r="A26" s="10" t="s">
        <v>2054</v>
      </c>
      <c r="B26" s="11">
        <v>1</v>
      </c>
      <c r="C26" s="11">
        <v>15</v>
      </c>
      <c r="D26" s="11">
        <v>2</v>
      </c>
      <c r="E26" s="11">
        <v>17</v>
      </c>
      <c r="F26" s="11"/>
      <c r="G26" s="11">
        <v>35</v>
      </c>
    </row>
    <row r="27" spans="1:7" x14ac:dyDescent="0.2">
      <c r="A27" s="10" t="s">
        <v>2067</v>
      </c>
      <c r="B27" s="11"/>
      <c r="C27" s="11">
        <v>16</v>
      </c>
      <c r="D27" s="11">
        <v>1</v>
      </c>
      <c r="E27" s="11">
        <v>28</v>
      </c>
      <c r="F27" s="11"/>
      <c r="G27" s="11">
        <v>45</v>
      </c>
    </row>
    <row r="28" spans="1:7" x14ac:dyDescent="0.2">
      <c r="A28" s="10" t="s">
        <v>2068</v>
      </c>
      <c r="B28" s="11">
        <v>2</v>
      </c>
      <c r="C28" s="11">
        <v>12</v>
      </c>
      <c r="D28" s="11">
        <v>1</v>
      </c>
      <c r="E28" s="11">
        <v>36</v>
      </c>
      <c r="F28" s="11"/>
      <c r="G28" s="11">
        <v>51</v>
      </c>
    </row>
    <row r="29" spans="1:7" x14ac:dyDescent="0.2">
      <c r="A29" s="10" t="s">
        <v>2061</v>
      </c>
      <c r="B29" s="11"/>
      <c r="C29" s="11"/>
      <c r="D29" s="11"/>
      <c r="E29" s="11">
        <v>3</v>
      </c>
      <c r="F29" s="11"/>
      <c r="G29" s="11">
        <v>3</v>
      </c>
    </row>
    <row r="30" spans="1:7" x14ac:dyDescent="0.2">
      <c r="A30" s="10" t="s">
        <v>2034</v>
      </c>
      <c r="B30" s="11"/>
      <c r="C30" s="11"/>
      <c r="D30" s="11"/>
      <c r="E30" s="11"/>
      <c r="F30" s="11"/>
      <c r="G30" s="11"/>
    </row>
    <row r="31" spans="1:7" x14ac:dyDescent="0.2">
      <c r="A31" s="10" t="s">
        <v>2035</v>
      </c>
      <c r="B31" s="11">
        <v>57</v>
      </c>
      <c r="C31" s="11">
        <v>364</v>
      </c>
      <c r="D31" s="11">
        <v>14</v>
      </c>
      <c r="E31" s="11">
        <v>565</v>
      </c>
      <c r="F31" s="11"/>
      <c r="G31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9FC2-171C-C648-A0D1-1F518BED1B66}">
  <dimension ref="A1:F18"/>
  <sheetViews>
    <sheetView workbookViewId="0">
      <selection activeCell="F20" sqref="F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2086</v>
      </c>
      <c r="B1" t="s">
        <v>2071</v>
      </c>
    </row>
    <row r="2" spans="1:6" x14ac:dyDescent="0.2">
      <c r="A2" s="9" t="s">
        <v>2031</v>
      </c>
      <c r="B2" t="s">
        <v>2071</v>
      </c>
    </row>
    <row r="4" spans="1:6" x14ac:dyDescent="0.2">
      <c r="A4" s="9" t="s">
        <v>2070</v>
      </c>
      <c r="B4" s="9" t="s">
        <v>2036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10" t="s">
        <v>2074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2">
      <c r="A7" s="10" t="s">
        <v>2075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2">
      <c r="A8" s="10" t="s">
        <v>2076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2">
      <c r="A9" s="10" t="s">
        <v>2077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2">
      <c r="A10" s="10" t="s">
        <v>2078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2">
      <c r="A11" s="10" t="s">
        <v>2079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2">
      <c r="A12" s="10" t="s">
        <v>2080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2">
      <c r="A13" s="10" t="s">
        <v>2081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2">
      <c r="A14" s="10" t="s">
        <v>2082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2">
      <c r="A15" s="10" t="s">
        <v>2083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2">
      <c r="A16" s="10" t="s">
        <v>2084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2">
      <c r="A17" s="10" t="s">
        <v>2085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2">
      <c r="A18" s="10" t="s">
        <v>2035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45AB-E1EC-A743-A23C-227B602817C6}">
  <dimension ref="A1:H13"/>
  <sheetViews>
    <sheetView workbookViewId="0">
      <selection activeCell="I14" sqref="I14"/>
    </sheetView>
  </sheetViews>
  <sheetFormatPr baseColWidth="10" defaultRowHeight="16" x14ac:dyDescent="0.2"/>
  <cols>
    <col min="1" max="2" width="16.83203125" customWidth="1"/>
    <col min="3" max="3" width="14.33203125" customWidth="1"/>
    <col min="4" max="4" width="16.5" customWidth="1"/>
    <col min="5" max="5" width="12.33203125" customWidth="1"/>
    <col min="6" max="6" width="19.5" customWidth="1"/>
    <col min="7" max="7" width="18.33203125" customWidth="1"/>
    <col min="8" max="8" width="21.3320312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2106</v>
      </c>
    </row>
    <row r="2" spans="1:8" x14ac:dyDescent="0.2">
      <c r="A2" t="s">
        <v>2094</v>
      </c>
      <c r="B2">
        <f>COUNTIFS(Crowdfunding!D2:'Crowdfunding'!D1001,"&lt;1000",Crowdfunding!G2:'Crowdfunding'!G1001,"=successful")</f>
        <v>30</v>
      </c>
      <c r="C2">
        <f>COUNTIFS(Crowdfunding!D2:'Crowdfunding'!D1001,"&lt;1000",Crowdfunding!G2:'Crowdfunding'!G1001,"=failed")</f>
        <v>20</v>
      </c>
      <c r="D2">
        <f>COUNTIFS(Crowdfunding!D2:'Crowdfunding'!D1001,"&lt;1000",Crowdfunding!G2:'Crowdfunding'!G1001,"=canceled")</f>
        <v>1</v>
      </c>
      <c r="E2">
        <f>B2+C2+D2</f>
        <v>51</v>
      </c>
      <c r="F2" s="13">
        <f>ROUND(B2/E2, 2)</f>
        <v>0.59</v>
      </c>
      <c r="G2" s="13">
        <f>ROUND(C2/E2, 2)</f>
        <v>0.39</v>
      </c>
      <c r="H2" s="13">
        <f>ROUND(D2/E2, 2)</f>
        <v>0.02</v>
      </c>
    </row>
    <row r="3" spans="1:8" x14ac:dyDescent="0.2">
      <c r="A3" t="s">
        <v>2095</v>
      </c>
      <c r="B3">
        <f>COUNTIFS(Crowdfunding!D2:'Crowdfunding'!D1001,"&gt;=1000", Crowdfunding!D2:'Crowdfunding'!D1001, "&lt;=4999",Crowdfunding!G2:'Crowdfunding'!G1001,"=successful")</f>
        <v>191</v>
      </c>
      <c r="C3">
        <f>COUNTIFS(Crowdfunding!D2:'Crowdfunding'!D1001,"&gt;=1000", Crowdfunding!D2:'Crowdfunding'!D1001, "&lt;=4999",Crowdfunding!G2:'Crowdfunding'!G1001,"=failed")</f>
        <v>38</v>
      </c>
      <c r="D3">
        <f>COUNTIFS(Crowdfunding!D2:'Crowdfunding'!D1001,"&gt;=1000", Crowdfunding!D2:'Crowdfunding'!D1001, "&lt;=4999",Crowdfunding!G2:'Crowdfunding'!G1001,"=canceled")</f>
        <v>2</v>
      </c>
      <c r="E3">
        <f t="shared" ref="E3:E13" si="0">B3+C3+D3</f>
        <v>231</v>
      </c>
      <c r="F3" s="13">
        <f t="shared" ref="F3:F13" si="1">ROUND(B3/E3, 2)</f>
        <v>0.83</v>
      </c>
      <c r="G3" s="13">
        <f t="shared" ref="G3:G13" si="2">ROUND(C3/E3, 2)</f>
        <v>0.16</v>
      </c>
      <c r="H3" s="13">
        <f t="shared" ref="H3:H13" si="3">ROUND(D3/E3, 2)</f>
        <v>0.01</v>
      </c>
    </row>
    <row r="4" spans="1:8" x14ac:dyDescent="0.2">
      <c r="A4" t="s">
        <v>2096</v>
      </c>
      <c r="B4">
        <f>COUNTIFS(Crowdfunding!D2:'Crowdfunding'!D1001,"&gt;=5000", Crowdfunding!D2:'Crowdfunding'!D1001, "&lt;=9999",Crowdfunding!G2:'Crowdfunding'!G1001,"=successful")</f>
        <v>164</v>
      </c>
      <c r="C4">
        <f>COUNTIFS(Crowdfunding!D2:'Crowdfunding'!D1001,"&gt;=5000", Crowdfunding!D2:'Crowdfunding'!D1001, "&lt;=9999",Crowdfunding!G2:'Crowdfunding'!G1001,"=failed")</f>
        <v>126</v>
      </c>
      <c r="D4">
        <f>COUNTIFS(Crowdfunding!D2:'Crowdfunding'!D1001,"&gt;=5000", Crowdfunding!D2:'Crowdfunding'!D1001, "&lt;=9999",Crowdfunding!G2:'Crowdfunding'!G1001,"=canceled")</f>
        <v>25</v>
      </c>
      <c r="E4">
        <f t="shared" si="0"/>
        <v>315</v>
      </c>
      <c r="F4" s="13">
        <f t="shared" si="1"/>
        <v>0.52</v>
      </c>
      <c r="G4" s="13">
        <f t="shared" si="2"/>
        <v>0.4</v>
      </c>
      <c r="H4" s="13">
        <f t="shared" si="3"/>
        <v>0.08</v>
      </c>
    </row>
    <row r="5" spans="1:8" x14ac:dyDescent="0.2">
      <c r="A5" t="s">
        <v>2097</v>
      </c>
      <c r="B5">
        <f>COUNTIFS(Crowdfunding!D2:'Crowdfunding'!D1001,"&gt;=10000", Crowdfunding!D2:'Crowdfunding'!D1001, "&lt;=14999",Crowdfunding!G2:'Crowdfunding'!G1001,"=successful")</f>
        <v>4</v>
      </c>
      <c r="C5">
        <f>COUNTIFS(Crowdfunding!D2:'Crowdfunding'!D1001,"&gt;=10000", Crowdfunding!D2:'Crowdfunding'!D1001, "&lt;=14999",Crowdfunding!G2:'Crowdfunding'!G1001,"=failed")</f>
        <v>5</v>
      </c>
      <c r="D5">
        <f>COUNTIFS(Crowdfunding!D2:'Crowdfunding'!D1001,"&gt;=10000", Crowdfunding!D2:'Crowdfunding'!D1001, "&lt;=14999",Crowdfunding!G2:'Crowdfunding'!G1001,"=canceled")</f>
        <v>0</v>
      </c>
      <c r="E5">
        <f t="shared" si="0"/>
        <v>9</v>
      </c>
      <c r="F5" s="13">
        <f t="shared" si="1"/>
        <v>0.44</v>
      </c>
      <c r="G5" s="13">
        <f t="shared" si="2"/>
        <v>0.56000000000000005</v>
      </c>
      <c r="H5" s="13">
        <f t="shared" si="3"/>
        <v>0</v>
      </c>
    </row>
    <row r="6" spans="1:8" x14ac:dyDescent="0.2">
      <c r="A6" t="s">
        <v>2098</v>
      </c>
      <c r="B6">
        <f>COUNTIFS(Crowdfunding!D2:'Crowdfunding'!D1001,"&gt;=15000", Crowdfunding!D2:'Crowdfunding'!D1001, "&lt;=19999",Crowdfunding!G2:'Crowdfunding'!G1001,"=successful")</f>
        <v>10</v>
      </c>
      <c r="C6">
        <f>COUNTIFS(Crowdfunding!D2:'Crowdfunding'!D1001,"&gt;=15000", Crowdfunding!D2:'Crowdfunding'!D1001, "&lt;=19999",Crowdfunding!G2:'Crowdfunding'!G1001,"=failed")</f>
        <v>0</v>
      </c>
      <c r="D6">
        <f>COUNTIFS(Crowdfunding!D2:'Crowdfunding'!D1001,"&gt;=15000", Crowdfunding!D2:'Crowdfunding'!D1001, "&lt;=19999",Crowdfunding!G2:'Crowdfunding'!G1001,"=canceled")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t="s">
        <v>2099</v>
      </c>
      <c r="B7">
        <f>COUNTIFS(Crowdfunding!D2:'Crowdfunding'!D1001,"&gt;=20000", Crowdfunding!D2:'Crowdfunding'!D1001, "&lt;=24999",Crowdfunding!G2:'Crowdfunding'!G1001,"=successful")</f>
        <v>7</v>
      </c>
      <c r="C7">
        <f>COUNTIFS(Crowdfunding!D2:'Crowdfunding'!D1001,"&gt;=20000", Crowdfunding!D2:'Crowdfunding'!D1001, "&lt;=24999",Crowdfunding!G2:'Crowdfunding'!G1001,"=failed")</f>
        <v>0</v>
      </c>
      <c r="D7">
        <f>COUNTIFS(Crowdfunding!D2:'Crowdfunding'!D1001,"&gt;=20000", Crowdfunding!D2:'Crowdfunding'!D1001, "&lt;=24999",Crowdfunding!G2:'Crowdfunding'!G1001,"=canceled")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t="s">
        <v>2100</v>
      </c>
      <c r="B8">
        <f>COUNTIFS(Crowdfunding!D2:'Crowdfunding'!D1001,"&gt;=25000", Crowdfunding!D2:'Crowdfunding'!D1001, "&lt;=29999",Crowdfunding!G2:'Crowdfunding'!G1001,"=successful")</f>
        <v>11</v>
      </c>
      <c r="C8">
        <f>COUNTIFS(Crowdfunding!D2:'Crowdfunding'!D1001,"&gt;=25000", Crowdfunding!D2:'Crowdfunding'!D1001, "&lt;=29999",Crowdfunding!G2:'Crowdfunding'!G1001,"=failed")</f>
        <v>3</v>
      </c>
      <c r="D8">
        <f>COUNTIFS(Crowdfunding!D2:'Crowdfunding'!D1001,"&gt;=25000", Crowdfunding!D2:'Crowdfunding'!D1001, "&lt;=29999",Crowdfunding!G2:'Crowdfunding'!G1001,"=canceled")</f>
        <v>0</v>
      </c>
      <c r="E8">
        <f t="shared" si="0"/>
        <v>14</v>
      </c>
      <c r="F8" s="13">
        <f t="shared" si="1"/>
        <v>0.79</v>
      </c>
      <c r="G8" s="13">
        <f t="shared" si="2"/>
        <v>0.21</v>
      </c>
      <c r="H8" s="13">
        <f t="shared" si="3"/>
        <v>0</v>
      </c>
    </row>
    <row r="9" spans="1:8" x14ac:dyDescent="0.2">
      <c r="A9" t="s">
        <v>2101</v>
      </c>
      <c r="B9">
        <f>COUNTIFS(Crowdfunding!D2:'Crowdfunding'!D1001,"&gt;=30000", Crowdfunding!D2:'Crowdfunding'!D1001, "&lt;=34999",Crowdfunding!G2:'Crowdfunding'!G1001,"=successful")</f>
        <v>7</v>
      </c>
      <c r="C9">
        <f>COUNTIFS(Crowdfunding!D2:'Crowdfunding'!D1001,"&gt;=30000", Crowdfunding!D2:'Crowdfunding'!D1001, "&lt;=34999",Crowdfunding!G2:'Crowdfunding'!G1001,"=failed")</f>
        <v>0</v>
      </c>
      <c r="D9">
        <f>COUNTIFS(Crowdfunding!D2:'Crowdfunding'!D1001,"&gt;=30000", Crowdfunding!D2:'Crowdfunding'!D1001, "&lt;=34999",Crowdfunding!G2:'Crowdfunding'!G1001,"=canceled")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t="s">
        <v>2102</v>
      </c>
      <c r="B10">
        <f>COUNTIFS(Crowdfunding!D2:'Crowdfunding'!D1001,"&gt;=35000", Crowdfunding!D2:'Crowdfunding'!D1001, "&lt;=39999",Crowdfunding!G2:'Crowdfunding'!G1001,"=successful")</f>
        <v>8</v>
      </c>
      <c r="C10">
        <f>COUNTIFS(Crowdfunding!D2:'Crowdfunding'!D1001,"&gt;=35000", Crowdfunding!D2:'Crowdfunding'!D1001, "&lt;=39999",Crowdfunding!G2:'Crowdfunding'!G1001,"=failed")</f>
        <v>3</v>
      </c>
      <c r="D10">
        <f>COUNTIFS(Crowdfunding!D2:'Crowdfunding'!D1001,"&gt;=35000", Crowdfunding!D2:'Crowdfunding'!D1001, "&lt;=39999",Crowdfunding!G2:'Crowdfunding'!G1001,"=canceled")</f>
        <v>1</v>
      </c>
      <c r="E10">
        <f t="shared" si="0"/>
        <v>12</v>
      </c>
      <c r="F10" s="13">
        <f t="shared" si="1"/>
        <v>0.67</v>
      </c>
      <c r="G10" s="13">
        <f t="shared" si="2"/>
        <v>0.25</v>
      </c>
      <c r="H10" s="13">
        <f t="shared" si="3"/>
        <v>0.08</v>
      </c>
    </row>
    <row r="11" spans="1:8" x14ac:dyDescent="0.2">
      <c r="A11" t="s">
        <v>2103</v>
      </c>
      <c r="B11">
        <f>COUNTIFS(Crowdfunding!D2:'Crowdfunding'!D1001,"&gt;=40000", Crowdfunding!D2:'Crowdfunding'!D1001, "&lt;=44999",Crowdfunding!G2:'Crowdfunding'!G1001,"=successful")</f>
        <v>11</v>
      </c>
      <c r="C11">
        <f>COUNTIFS(Crowdfunding!D2:'Crowdfunding'!D1001,"&gt;=40000", Crowdfunding!D2:'Crowdfunding'!D1001, "&lt;=44999",Crowdfunding!G2:'Crowdfunding'!G1001,"=failed")</f>
        <v>3</v>
      </c>
      <c r="D11">
        <f>COUNTIFS(Crowdfunding!D2:'Crowdfunding'!D1001,"&gt;=40000", Crowdfunding!D2:'Crowdfunding'!D1001, "&lt;=44999",Crowdfunding!G2:'Crowdfunding'!G1001,"=canceled")</f>
        <v>0</v>
      </c>
      <c r="E11">
        <f t="shared" si="0"/>
        <v>14</v>
      </c>
      <c r="F11" s="13">
        <f t="shared" si="1"/>
        <v>0.79</v>
      </c>
      <c r="G11" s="13">
        <f t="shared" si="2"/>
        <v>0.21</v>
      </c>
      <c r="H11" s="13">
        <f t="shared" si="3"/>
        <v>0</v>
      </c>
    </row>
    <row r="12" spans="1:8" x14ac:dyDescent="0.2">
      <c r="A12" t="s">
        <v>2104</v>
      </c>
      <c r="B12">
        <f>COUNTIFS(Crowdfunding!D2:'Crowdfunding'!D1001,"&gt;=45000", Crowdfunding!D2:'Crowdfunding'!D1001, "&lt;=49999",Crowdfunding!G2:'Crowdfunding'!G1001,"=successful")</f>
        <v>8</v>
      </c>
      <c r="C12">
        <f>COUNTIFS(Crowdfunding!D2:'Crowdfunding'!D1001,"&gt;=45000", Crowdfunding!D2:'Crowdfunding'!D1001, "&lt;=49999",Crowdfunding!G2:'Crowdfunding'!G1001,"=failed")</f>
        <v>3</v>
      </c>
      <c r="D12">
        <f>COUNTIFS(Crowdfunding!D2:'Crowdfunding'!D1001,"&gt;=45000", Crowdfunding!D2:'Crowdfunding'!D1001, "&lt;=49999",Crowdfunding!G2:'Crowdfunding'!G1001,"=canceled")</f>
        <v>0</v>
      </c>
      <c r="E12">
        <f t="shared" si="0"/>
        <v>11</v>
      </c>
      <c r="F12" s="13">
        <f t="shared" si="1"/>
        <v>0.73</v>
      </c>
      <c r="G12" s="13">
        <f t="shared" si="2"/>
        <v>0.27</v>
      </c>
      <c r="H12" s="13">
        <f t="shared" si="3"/>
        <v>0</v>
      </c>
    </row>
    <row r="13" spans="1:8" x14ac:dyDescent="0.2">
      <c r="A13" t="s">
        <v>2105</v>
      </c>
      <c r="B13">
        <f>COUNTIFS(Crowdfunding!D2:'Crowdfunding'!D1001,"&gt;=50000",Crowdfunding!G2:'Crowdfunding'!G1001,"=successful")</f>
        <v>114</v>
      </c>
      <c r="C13">
        <f>COUNTIFS(Crowdfunding!D2:'Crowdfunding'!D1001,"&gt;=50000",Crowdfunding!G2:'Crowdfunding'!G1001,"=failed")</f>
        <v>163</v>
      </c>
      <c r="D13">
        <f>COUNTIFS(Crowdfunding!D2:'Crowdfunding'!D1001,"&gt;=50000",Crowdfunding!G2:'Crowdfunding'!G1001,"=canceled")</f>
        <v>28</v>
      </c>
      <c r="E13">
        <f t="shared" si="0"/>
        <v>305</v>
      </c>
      <c r="F13" s="13">
        <f t="shared" si="1"/>
        <v>0.37</v>
      </c>
      <c r="G13" s="13">
        <f t="shared" si="2"/>
        <v>0.53</v>
      </c>
      <c r="H13" s="13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8ACC-B57E-9A42-92F8-F10EB5482209}">
  <dimension ref="A1:H566"/>
  <sheetViews>
    <sheetView workbookViewId="0">
      <selection activeCell="I8" sqref="I8"/>
    </sheetView>
  </sheetViews>
  <sheetFormatPr baseColWidth="10" defaultRowHeight="16" x14ac:dyDescent="0.2"/>
  <cols>
    <col min="1" max="1" width="10.83203125" style="15"/>
    <col min="2" max="2" width="15.6640625" customWidth="1"/>
    <col min="3" max="3" width="10.83203125" style="15"/>
    <col min="4" max="4" width="14.1640625" customWidth="1"/>
    <col min="5" max="5" width="15" customWidth="1"/>
    <col min="6" max="6" width="16.1640625" customWidth="1"/>
  </cols>
  <sheetData>
    <row r="1" spans="1:8" x14ac:dyDescent="0.2">
      <c r="A1" s="15" t="s">
        <v>4</v>
      </c>
      <c r="B1" t="s">
        <v>5</v>
      </c>
      <c r="C1" s="15" t="s">
        <v>4</v>
      </c>
      <c r="D1" s="15" t="s">
        <v>5</v>
      </c>
      <c r="G1" t="s">
        <v>2107</v>
      </c>
      <c r="H1" t="s">
        <v>2108</v>
      </c>
    </row>
    <row r="2" spans="1:8" x14ac:dyDescent="0.2">
      <c r="A2" s="14" t="s">
        <v>20</v>
      </c>
      <c r="B2">
        <v>158</v>
      </c>
      <c r="C2" s="4" t="str">
        <f>Crowdfunding!G2</f>
        <v>failed</v>
      </c>
      <c r="D2">
        <f>Crowdfunding!I2</f>
        <v>0</v>
      </c>
      <c r="F2" t="s">
        <v>2109</v>
      </c>
      <c r="G2">
        <f>AVERAGE(B2:B566)</f>
        <v>851.14690265486729</v>
      </c>
      <c r="H2">
        <f>AVERAGE(D2:D365)</f>
        <v>585.61538461538464</v>
      </c>
    </row>
    <row r="3" spans="1:8" x14ac:dyDescent="0.2">
      <c r="A3" s="14" t="s">
        <v>20</v>
      </c>
      <c r="B3">
        <v>1425</v>
      </c>
      <c r="C3" s="4" t="str">
        <f>Crowdfunding!G5</f>
        <v>failed</v>
      </c>
      <c r="D3">
        <f>Crowdfunding!I5</f>
        <v>24</v>
      </c>
      <c r="F3" t="s">
        <v>2110</v>
      </c>
      <c r="G3">
        <f>MEDIAN(B2:B566)</f>
        <v>201</v>
      </c>
      <c r="H3">
        <f>MEDIAN(D2:D365)</f>
        <v>114.5</v>
      </c>
    </row>
    <row r="4" spans="1:8" x14ac:dyDescent="0.2">
      <c r="A4" s="14" t="s">
        <v>20</v>
      </c>
      <c r="B4">
        <v>174</v>
      </c>
      <c r="C4" s="4" t="str">
        <f>Crowdfunding!G6</f>
        <v>failed</v>
      </c>
      <c r="D4">
        <f>Crowdfunding!I6</f>
        <v>53</v>
      </c>
      <c r="F4" t="s">
        <v>2111</v>
      </c>
      <c r="G4">
        <f>MIN(B2:B566)</f>
        <v>16</v>
      </c>
      <c r="H4">
        <f>MIN(D2:D365)</f>
        <v>0</v>
      </c>
    </row>
    <row r="5" spans="1:8" x14ac:dyDescent="0.2">
      <c r="A5" s="14" t="s">
        <v>20</v>
      </c>
      <c r="B5">
        <v>227</v>
      </c>
      <c r="C5" s="4" t="str">
        <f>Crowdfunding!G8</f>
        <v>failed</v>
      </c>
      <c r="D5">
        <f>Crowdfunding!I8</f>
        <v>18</v>
      </c>
      <c r="F5" t="s">
        <v>2112</v>
      </c>
      <c r="G5">
        <f>MAX(B2:B566)</f>
        <v>7295</v>
      </c>
      <c r="H5">
        <f>MAX(D2:D365)</f>
        <v>6080</v>
      </c>
    </row>
    <row r="6" spans="1:8" x14ac:dyDescent="0.2">
      <c r="A6" s="14" t="s">
        <v>20</v>
      </c>
      <c r="B6">
        <v>220</v>
      </c>
      <c r="C6" s="4" t="str">
        <f>Crowdfunding!G11</f>
        <v>failed</v>
      </c>
      <c r="D6">
        <f>Crowdfunding!I11</f>
        <v>44</v>
      </c>
      <c r="F6" t="s">
        <v>2113</v>
      </c>
      <c r="G6">
        <f>_xlfn.VAR.P(B2:B566)</f>
        <v>1603373.7324019109</v>
      </c>
      <c r="H6">
        <f>_xlfn.VAR.P(D2:D365)</f>
        <v>921574.68174133555</v>
      </c>
    </row>
    <row r="7" spans="1:8" x14ac:dyDescent="0.2">
      <c r="A7" s="14" t="s">
        <v>20</v>
      </c>
      <c r="B7">
        <v>98</v>
      </c>
      <c r="C7" s="4" t="str">
        <f>Crowdfunding!G13</f>
        <v>failed</v>
      </c>
      <c r="D7">
        <f>Crowdfunding!I13</f>
        <v>27</v>
      </c>
      <c r="F7" t="s">
        <v>2114</v>
      </c>
      <c r="G7">
        <f>STDEV(B2:B566)</f>
        <v>1267.366006183523</v>
      </c>
      <c r="H7">
        <f>STDEV(D2:D365)</f>
        <v>961.30819978260524</v>
      </c>
    </row>
    <row r="8" spans="1:8" x14ac:dyDescent="0.2">
      <c r="A8" s="14" t="s">
        <v>20</v>
      </c>
      <c r="B8">
        <v>100</v>
      </c>
      <c r="C8" s="4" t="str">
        <f>Crowdfunding!G14</f>
        <v>failed</v>
      </c>
      <c r="D8">
        <f>Crowdfunding!I14</f>
        <v>55</v>
      </c>
    </row>
    <row r="9" spans="1:8" x14ac:dyDescent="0.2">
      <c r="A9" s="14" t="s">
        <v>20</v>
      </c>
      <c r="B9">
        <v>1249</v>
      </c>
      <c r="C9" s="4" t="str">
        <f>Crowdfunding!G16</f>
        <v>failed</v>
      </c>
      <c r="D9">
        <f>Crowdfunding!I16</f>
        <v>200</v>
      </c>
    </row>
    <row r="10" spans="1:8" x14ac:dyDescent="0.2">
      <c r="A10" s="14" t="s">
        <v>20</v>
      </c>
      <c r="B10">
        <v>1396</v>
      </c>
      <c r="C10" s="4" t="str">
        <f>Crowdfunding!G17</f>
        <v>failed</v>
      </c>
      <c r="D10">
        <f>Crowdfunding!I17</f>
        <v>452</v>
      </c>
    </row>
    <row r="11" spans="1:8" x14ac:dyDescent="0.2">
      <c r="A11" s="14" t="s">
        <v>20</v>
      </c>
      <c r="B11">
        <v>890</v>
      </c>
      <c r="C11" s="4" t="str">
        <f>Crowdfunding!G21</f>
        <v>failed</v>
      </c>
      <c r="D11">
        <f>Crowdfunding!I21</f>
        <v>674</v>
      </c>
    </row>
    <row r="12" spans="1:8" x14ac:dyDescent="0.2">
      <c r="A12" s="14" t="s">
        <v>20</v>
      </c>
      <c r="B12">
        <v>142</v>
      </c>
      <c r="C12" s="4" t="str">
        <f>Crowdfunding!G23</f>
        <v>failed</v>
      </c>
      <c r="D12">
        <f>Crowdfunding!I23</f>
        <v>558</v>
      </c>
    </row>
    <row r="13" spans="1:8" x14ac:dyDescent="0.2">
      <c r="A13" s="14" t="s">
        <v>20</v>
      </c>
      <c r="B13">
        <v>2673</v>
      </c>
      <c r="C13" s="4" t="str">
        <f>Crowdfunding!G29</f>
        <v>failed</v>
      </c>
      <c r="D13">
        <f>Crowdfunding!I29</f>
        <v>15</v>
      </c>
    </row>
    <row r="14" spans="1:8" x14ac:dyDescent="0.2">
      <c r="A14" s="14" t="s">
        <v>20</v>
      </c>
      <c r="B14">
        <v>163</v>
      </c>
      <c r="C14" s="4" t="str">
        <f>Crowdfunding!G34</f>
        <v>failed</v>
      </c>
      <c r="D14">
        <f>Crowdfunding!I34</f>
        <v>2307</v>
      </c>
    </row>
    <row r="15" spans="1:8" x14ac:dyDescent="0.2">
      <c r="A15" s="14" t="s">
        <v>20</v>
      </c>
      <c r="B15">
        <v>2220</v>
      </c>
      <c r="C15" s="4" t="str">
        <f>Crowdfunding!G41</f>
        <v>failed</v>
      </c>
      <c r="D15">
        <f>Crowdfunding!I41</f>
        <v>88</v>
      </c>
    </row>
    <row r="16" spans="1:8" x14ac:dyDescent="0.2">
      <c r="A16" s="14" t="s">
        <v>20</v>
      </c>
      <c r="B16">
        <v>1606</v>
      </c>
      <c r="C16" s="4" t="str">
        <f>Crowdfunding!G47</f>
        <v>failed</v>
      </c>
      <c r="D16">
        <f>Crowdfunding!I47</f>
        <v>48</v>
      </c>
    </row>
    <row r="17" spans="1:4" x14ac:dyDescent="0.2">
      <c r="A17" s="14" t="s">
        <v>20</v>
      </c>
      <c r="B17">
        <v>129</v>
      </c>
      <c r="C17" s="4" t="str">
        <f>Crowdfunding!G52</f>
        <v>failed</v>
      </c>
      <c r="D17">
        <f>Crowdfunding!I52</f>
        <v>1</v>
      </c>
    </row>
    <row r="18" spans="1:4" x14ac:dyDescent="0.2">
      <c r="A18" s="14" t="s">
        <v>20</v>
      </c>
      <c r="B18">
        <v>226</v>
      </c>
      <c r="C18" s="4" t="str">
        <f>Crowdfunding!G53</f>
        <v>failed</v>
      </c>
      <c r="D18">
        <f>Crowdfunding!I53</f>
        <v>1467</v>
      </c>
    </row>
    <row r="19" spans="1:4" x14ac:dyDescent="0.2">
      <c r="A19" s="14" t="s">
        <v>20</v>
      </c>
      <c r="B19">
        <v>5419</v>
      </c>
      <c r="C19" s="4" t="str">
        <f>Crowdfunding!G54</f>
        <v>failed</v>
      </c>
      <c r="D19">
        <f>Crowdfunding!I54</f>
        <v>75</v>
      </c>
    </row>
    <row r="20" spans="1:4" x14ac:dyDescent="0.2">
      <c r="A20" s="14" t="s">
        <v>20</v>
      </c>
      <c r="B20">
        <v>165</v>
      </c>
      <c r="C20" s="4" t="str">
        <f>Crowdfunding!G56</f>
        <v>failed</v>
      </c>
      <c r="D20">
        <f>Crowdfunding!I56</f>
        <v>120</v>
      </c>
    </row>
    <row r="21" spans="1:4" x14ac:dyDescent="0.2">
      <c r="A21" s="14" t="s">
        <v>20</v>
      </c>
      <c r="B21">
        <v>1965</v>
      </c>
      <c r="C21" s="4" t="str">
        <f>Crowdfunding!G63</f>
        <v>failed</v>
      </c>
      <c r="D21">
        <f>Crowdfunding!I63</f>
        <v>2253</v>
      </c>
    </row>
    <row r="22" spans="1:4" x14ac:dyDescent="0.2">
      <c r="A22" s="14" t="s">
        <v>20</v>
      </c>
      <c r="B22">
        <v>16</v>
      </c>
      <c r="C22" s="4" t="str">
        <f>Crowdfunding!G65</f>
        <v>failed</v>
      </c>
      <c r="D22">
        <f>Crowdfunding!I65</f>
        <v>5</v>
      </c>
    </row>
    <row r="23" spans="1:4" x14ac:dyDescent="0.2">
      <c r="A23" s="14" t="s">
        <v>20</v>
      </c>
      <c r="B23">
        <v>107</v>
      </c>
      <c r="C23" s="4" t="str">
        <f>Crowdfunding!G66</f>
        <v>failed</v>
      </c>
      <c r="D23">
        <f>Crowdfunding!I66</f>
        <v>38</v>
      </c>
    </row>
    <row r="24" spans="1:4" x14ac:dyDescent="0.2">
      <c r="A24" s="14" t="s">
        <v>20</v>
      </c>
      <c r="B24">
        <v>134</v>
      </c>
      <c r="C24" s="4" t="str">
        <f>Crowdfunding!G68</f>
        <v>failed</v>
      </c>
      <c r="D24">
        <f>Crowdfunding!I68</f>
        <v>12</v>
      </c>
    </row>
    <row r="25" spans="1:4" x14ac:dyDescent="0.2">
      <c r="A25" s="14" t="s">
        <v>20</v>
      </c>
      <c r="B25">
        <v>198</v>
      </c>
      <c r="C25" s="4" t="str">
        <f>Crowdfunding!G78</f>
        <v>failed</v>
      </c>
      <c r="D25">
        <f>Crowdfunding!I78</f>
        <v>1684</v>
      </c>
    </row>
    <row r="26" spans="1:4" x14ac:dyDescent="0.2">
      <c r="A26" s="14" t="s">
        <v>20</v>
      </c>
      <c r="B26">
        <v>111</v>
      </c>
      <c r="C26" s="4" t="str">
        <f>Crowdfunding!G79</f>
        <v>failed</v>
      </c>
      <c r="D26">
        <f>Crowdfunding!I79</f>
        <v>56</v>
      </c>
    </row>
    <row r="27" spans="1:4" x14ac:dyDescent="0.2">
      <c r="A27" s="14" t="s">
        <v>20</v>
      </c>
      <c r="B27">
        <v>222</v>
      </c>
      <c r="C27" s="4" t="str">
        <f>Crowdfunding!G81</f>
        <v>failed</v>
      </c>
      <c r="D27">
        <f>Crowdfunding!I81</f>
        <v>838</v>
      </c>
    </row>
    <row r="28" spans="1:4" x14ac:dyDescent="0.2">
      <c r="A28" s="14" t="s">
        <v>20</v>
      </c>
      <c r="B28">
        <v>6212</v>
      </c>
      <c r="C28" s="4" t="str">
        <f>Crowdfunding!G85</f>
        <v>failed</v>
      </c>
      <c r="D28">
        <f>Crowdfunding!I85</f>
        <v>1000</v>
      </c>
    </row>
    <row r="29" spans="1:4" x14ac:dyDescent="0.2">
      <c r="A29" s="14" t="s">
        <v>20</v>
      </c>
      <c r="B29">
        <v>98</v>
      </c>
      <c r="C29" s="4" t="str">
        <f>Crowdfunding!G89</f>
        <v>failed</v>
      </c>
      <c r="D29">
        <f>Crowdfunding!I89</f>
        <v>1482</v>
      </c>
    </row>
    <row r="30" spans="1:4" x14ac:dyDescent="0.2">
      <c r="A30" s="14" t="s">
        <v>20</v>
      </c>
      <c r="B30">
        <v>92</v>
      </c>
      <c r="C30" s="4" t="str">
        <f>Crowdfunding!G92</f>
        <v>failed</v>
      </c>
      <c r="D30">
        <f>Crowdfunding!I92</f>
        <v>106</v>
      </c>
    </row>
    <row r="31" spans="1:4" x14ac:dyDescent="0.2">
      <c r="A31" s="14" t="s">
        <v>20</v>
      </c>
      <c r="B31">
        <v>149</v>
      </c>
      <c r="C31" s="4" t="str">
        <f>Crowdfunding!G93</f>
        <v>failed</v>
      </c>
      <c r="D31">
        <f>Crowdfunding!I93</f>
        <v>679</v>
      </c>
    </row>
    <row r="32" spans="1:4" x14ac:dyDescent="0.2">
      <c r="A32" s="14" t="s">
        <v>20</v>
      </c>
      <c r="B32">
        <v>2431</v>
      </c>
      <c r="C32" s="4" t="str">
        <f>Crowdfunding!G100</f>
        <v>failed</v>
      </c>
      <c r="D32">
        <f>Crowdfunding!I100</f>
        <v>1220</v>
      </c>
    </row>
    <row r="33" spans="1:4" x14ac:dyDescent="0.2">
      <c r="A33" s="14" t="s">
        <v>20</v>
      </c>
      <c r="B33">
        <v>303</v>
      </c>
      <c r="C33" s="4" t="str">
        <f>Crowdfunding!G102</f>
        <v>failed</v>
      </c>
      <c r="D33">
        <f>Crowdfunding!I102</f>
        <v>1</v>
      </c>
    </row>
    <row r="34" spans="1:4" x14ac:dyDescent="0.2">
      <c r="A34" s="14" t="s">
        <v>20</v>
      </c>
      <c r="B34">
        <v>209</v>
      </c>
      <c r="C34" s="4" t="str">
        <f>Crowdfunding!G105</f>
        <v>failed</v>
      </c>
      <c r="D34">
        <f>Crowdfunding!I105</f>
        <v>37</v>
      </c>
    </row>
    <row r="35" spans="1:4" x14ac:dyDescent="0.2">
      <c r="A35" s="14" t="s">
        <v>20</v>
      </c>
      <c r="B35">
        <v>131</v>
      </c>
      <c r="C35" s="4" t="str">
        <f>Crowdfunding!G111</f>
        <v>failed</v>
      </c>
      <c r="D35">
        <f>Crowdfunding!I111</f>
        <v>60</v>
      </c>
    </row>
    <row r="36" spans="1:4" x14ac:dyDescent="0.2">
      <c r="A36" s="14" t="s">
        <v>20</v>
      </c>
      <c r="B36">
        <v>164</v>
      </c>
      <c r="C36" s="4" t="str">
        <f>Crowdfunding!G112</f>
        <v>failed</v>
      </c>
      <c r="D36">
        <f>Crowdfunding!I112</f>
        <v>296</v>
      </c>
    </row>
    <row r="37" spans="1:4" x14ac:dyDescent="0.2">
      <c r="A37" s="14" t="s">
        <v>20</v>
      </c>
      <c r="B37">
        <v>201</v>
      </c>
      <c r="C37" s="4" t="str">
        <f>Crowdfunding!G117</f>
        <v>failed</v>
      </c>
      <c r="D37">
        <f>Crowdfunding!I117</f>
        <v>3304</v>
      </c>
    </row>
    <row r="38" spans="1:4" x14ac:dyDescent="0.2">
      <c r="A38" s="14" t="s">
        <v>20</v>
      </c>
      <c r="B38">
        <v>211</v>
      </c>
      <c r="C38" s="4" t="str">
        <f>Crowdfunding!G118</f>
        <v>failed</v>
      </c>
      <c r="D38">
        <f>Crowdfunding!I118</f>
        <v>73</v>
      </c>
    </row>
    <row r="39" spans="1:4" x14ac:dyDescent="0.2">
      <c r="A39" s="14" t="s">
        <v>20</v>
      </c>
      <c r="B39">
        <v>128</v>
      </c>
      <c r="C39" s="4" t="str">
        <f>Crowdfunding!G124</f>
        <v>failed</v>
      </c>
      <c r="D39">
        <f>Crowdfunding!I124</f>
        <v>3387</v>
      </c>
    </row>
    <row r="40" spans="1:4" x14ac:dyDescent="0.2">
      <c r="A40" s="14" t="s">
        <v>20</v>
      </c>
      <c r="B40">
        <v>1600</v>
      </c>
      <c r="C40" s="4" t="str">
        <f>Crowdfunding!G125</f>
        <v>failed</v>
      </c>
      <c r="D40">
        <f>Crowdfunding!I125</f>
        <v>662</v>
      </c>
    </row>
    <row r="41" spans="1:4" x14ac:dyDescent="0.2">
      <c r="A41" s="14" t="s">
        <v>20</v>
      </c>
      <c r="B41">
        <v>249</v>
      </c>
      <c r="C41" s="4" t="str">
        <f>Crowdfunding!G128</f>
        <v>failed</v>
      </c>
      <c r="D41">
        <f>Crowdfunding!I128</f>
        <v>774</v>
      </c>
    </row>
    <row r="42" spans="1:4" x14ac:dyDescent="0.2">
      <c r="A42" s="14" t="s">
        <v>20</v>
      </c>
      <c r="B42">
        <v>236</v>
      </c>
      <c r="C42" s="4" t="str">
        <f>Crowdfunding!G129</f>
        <v>failed</v>
      </c>
      <c r="D42">
        <f>Crowdfunding!I129</f>
        <v>672</v>
      </c>
    </row>
    <row r="43" spans="1:4" x14ac:dyDescent="0.2">
      <c r="A43" s="14" t="s">
        <v>20</v>
      </c>
      <c r="B43">
        <v>4065</v>
      </c>
      <c r="C43" s="4" t="str">
        <f>Crowdfunding!G136</f>
        <v>failed</v>
      </c>
      <c r="D43">
        <f>Crowdfunding!I136</f>
        <v>940</v>
      </c>
    </row>
    <row r="44" spans="1:4" x14ac:dyDescent="0.2">
      <c r="A44" s="14" t="s">
        <v>20</v>
      </c>
      <c r="B44">
        <v>246</v>
      </c>
      <c r="C44" s="4" t="str">
        <f>Crowdfunding!G137</f>
        <v>failed</v>
      </c>
      <c r="D44">
        <f>Crowdfunding!I137</f>
        <v>117</v>
      </c>
    </row>
    <row r="45" spans="1:4" x14ac:dyDescent="0.2">
      <c r="A45" s="14" t="s">
        <v>20</v>
      </c>
      <c r="B45">
        <v>2475</v>
      </c>
      <c r="C45" s="4" t="str">
        <f>Crowdfunding!G140</f>
        <v>failed</v>
      </c>
      <c r="D45">
        <f>Crowdfunding!I140</f>
        <v>115</v>
      </c>
    </row>
    <row r="46" spans="1:4" x14ac:dyDescent="0.2">
      <c r="A46" s="14" t="s">
        <v>20</v>
      </c>
      <c r="B46">
        <v>76</v>
      </c>
      <c r="C46" s="4" t="str">
        <f>Crowdfunding!G141</f>
        <v>failed</v>
      </c>
      <c r="D46">
        <f>Crowdfunding!I141</f>
        <v>326</v>
      </c>
    </row>
    <row r="47" spans="1:4" x14ac:dyDescent="0.2">
      <c r="A47" s="14" t="s">
        <v>20</v>
      </c>
      <c r="B47">
        <v>54</v>
      </c>
      <c r="C47" s="4" t="str">
        <f>Crowdfunding!G152</f>
        <v>failed</v>
      </c>
      <c r="D47">
        <f>Crowdfunding!I152</f>
        <v>1</v>
      </c>
    </row>
    <row r="48" spans="1:4" x14ac:dyDescent="0.2">
      <c r="A48" s="14" t="s">
        <v>20</v>
      </c>
      <c r="B48">
        <v>88</v>
      </c>
      <c r="C48" s="4" t="str">
        <f>Crowdfunding!G153</f>
        <v>failed</v>
      </c>
      <c r="D48">
        <f>Crowdfunding!I153</f>
        <v>1467</v>
      </c>
    </row>
    <row r="49" spans="1:4" x14ac:dyDescent="0.2">
      <c r="A49" s="14" t="s">
        <v>20</v>
      </c>
      <c r="B49">
        <v>85</v>
      </c>
      <c r="C49" s="4" t="str">
        <f>Crowdfunding!G155</f>
        <v>failed</v>
      </c>
      <c r="D49">
        <f>Crowdfunding!I155</f>
        <v>5681</v>
      </c>
    </row>
    <row r="50" spans="1:4" x14ac:dyDescent="0.2">
      <c r="A50" s="14" t="s">
        <v>20</v>
      </c>
      <c r="B50">
        <v>170</v>
      </c>
      <c r="C50" s="4" t="str">
        <f>Crowdfunding!G156</f>
        <v>failed</v>
      </c>
      <c r="D50">
        <f>Crowdfunding!I156</f>
        <v>1059</v>
      </c>
    </row>
    <row r="51" spans="1:4" x14ac:dyDescent="0.2">
      <c r="A51" s="14" t="s">
        <v>20</v>
      </c>
      <c r="B51">
        <v>330</v>
      </c>
      <c r="C51" s="4" t="str">
        <f>Crowdfunding!G157</f>
        <v>failed</v>
      </c>
      <c r="D51">
        <f>Crowdfunding!I157</f>
        <v>1194</v>
      </c>
    </row>
    <row r="52" spans="1:4" x14ac:dyDescent="0.2">
      <c r="A52" s="14" t="s">
        <v>20</v>
      </c>
      <c r="B52">
        <v>127</v>
      </c>
      <c r="C52" s="4" t="str">
        <f>Crowdfunding!G159</f>
        <v>failed</v>
      </c>
      <c r="D52">
        <f>Crowdfunding!I159</f>
        <v>30</v>
      </c>
    </row>
    <row r="53" spans="1:4" x14ac:dyDescent="0.2">
      <c r="A53" s="14" t="s">
        <v>20</v>
      </c>
      <c r="B53">
        <v>411</v>
      </c>
      <c r="C53" s="4" t="str">
        <f>Crowdfunding!G163</f>
        <v>failed</v>
      </c>
      <c r="D53">
        <f>Crowdfunding!I163</f>
        <v>75</v>
      </c>
    </row>
    <row r="54" spans="1:4" x14ac:dyDescent="0.2">
      <c r="A54" s="14" t="s">
        <v>20</v>
      </c>
      <c r="B54">
        <v>180</v>
      </c>
      <c r="C54" s="4" t="str">
        <f>Crowdfunding!G170</f>
        <v>failed</v>
      </c>
      <c r="D54">
        <f>Crowdfunding!I170</f>
        <v>955</v>
      </c>
    </row>
    <row r="55" spans="1:4" x14ac:dyDescent="0.2">
      <c r="A55" s="14" t="s">
        <v>20</v>
      </c>
      <c r="B55">
        <v>374</v>
      </c>
      <c r="C55" s="4" t="str">
        <f>Crowdfunding!G172</f>
        <v>failed</v>
      </c>
      <c r="D55">
        <f>Crowdfunding!I172</f>
        <v>67</v>
      </c>
    </row>
    <row r="56" spans="1:4" x14ac:dyDescent="0.2">
      <c r="A56" s="14" t="s">
        <v>20</v>
      </c>
      <c r="B56">
        <v>71</v>
      </c>
      <c r="C56" s="4" t="str">
        <f>Crowdfunding!G173</f>
        <v>failed</v>
      </c>
      <c r="D56">
        <f>Crowdfunding!I173</f>
        <v>5</v>
      </c>
    </row>
    <row r="57" spans="1:4" x14ac:dyDescent="0.2">
      <c r="A57" s="14" t="s">
        <v>20</v>
      </c>
      <c r="B57">
        <v>203</v>
      </c>
      <c r="C57" s="4" t="str">
        <f>Crowdfunding!G174</f>
        <v>failed</v>
      </c>
      <c r="D57">
        <f>Crowdfunding!I174</f>
        <v>26</v>
      </c>
    </row>
    <row r="58" spans="1:4" x14ac:dyDescent="0.2">
      <c r="A58" s="14" t="s">
        <v>20</v>
      </c>
      <c r="B58">
        <v>113</v>
      </c>
      <c r="C58" s="4" t="str">
        <f>Crowdfunding!G177</f>
        <v>failed</v>
      </c>
      <c r="D58">
        <f>Crowdfunding!I177</f>
        <v>1130</v>
      </c>
    </row>
    <row r="59" spans="1:4" x14ac:dyDescent="0.2">
      <c r="A59" s="14" t="s">
        <v>20</v>
      </c>
      <c r="B59">
        <v>96</v>
      </c>
      <c r="C59" s="4" t="str">
        <f>Crowdfunding!G178</f>
        <v>failed</v>
      </c>
      <c r="D59">
        <f>Crowdfunding!I178</f>
        <v>782</v>
      </c>
    </row>
    <row r="60" spans="1:4" x14ac:dyDescent="0.2">
      <c r="A60" s="14" t="s">
        <v>20</v>
      </c>
      <c r="B60">
        <v>498</v>
      </c>
      <c r="C60" s="4" t="str">
        <f>Crowdfunding!G180</f>
        <v>failed</v>
      </c>
      <c r="D60">
        <f>Crowdfunding!I180</f>
        <v>210</v>
      </c>
    </row>
    <row r="61" spans="1:4" x14ac:dyDescent="0.2">
      <c r="A61" s="14" t="s">
        <v>20</v>
      </c>
      <c r="B61">
        <v>180</v>
      </c>
      <c r="C61" s="4" t="str">
        <f>Crowdfunding!G183</f>
        <v>failed</v>
      </c>
      <c r="D61">
        <f>Crowdfunding!I183</f>
        <v>136</v>
      </c>
    </row>
    <row r="62" spans="1:4" x14ac:dyDescent="0.2">
      <c r="A62" s="14" t="s">
        <v>20</v>
      </c>
      <c r="B62">
        <v>27</v>
      </c>
      <c r="C62" s="4" t="str">
        <f>Crowdfunding!G185</f>
        <v>failed</v>
      </c>
      <c r="D62">
        <f>Crowdfunding!I185</f>
        <v>86</v>
      </c>
    </row>
    <row r="63" spans="1:4" x14ac:dyDescent="0.2">
      <c r="A63" s="14" t="s">
        <v>20</v>
      </c>
      <c r="B63">
        <v>2331</v>
      </c>
      <c r="C63" s="4" t="str">
        <f>Crowdfunding!G187</f>
        <v>failed</v>
      </c>
      <c r="D63">
        <f>Crowdfunding!I187</f>
        <v>19</v>
      </c>
    </row>
    <row r="64" spans="1:4" x14ac:dyDescent="0.2">
      <c r="A64" s="14" t="s">
        <v>20</v>
      </c>
      <c r="B64">
        <v>113</v>
      </c>
      <c r="C64" s="4" t="str">
        <f>Crowdfunding!G188</f>
        <v>failed</v>
      </c>
      <c r="D64">
        <f>Crowdfunding!I188</f>
        <v>886</v>
      </c>
    </row>
    <row r="65" spans="1:4" x14ac:dyDescent="0.2">
      <c r="A65" s="14" t="s">
        <v>20</v>
      </c>
      <c r="B65">
        <v>164</v>
      </c>
      <c r="C65" s="4" t="str">
        <f>Crowdfunding!G190</f>
        <v>failed</v>
      </c>
      <c r="D65">
        <f>Crowdfunding!I190</f>
        <v>35</v>
      </c>
    </row>
    <row r="66" spans="1:4" x14ac:dyDescent="0.2">
      <c r="A66" s="14" t="s">
        <v>20</v>
      </c>
      <c r="B66">
        <v>164</v>
      </c>
      <c r="C66" s="4" t="str">
        <f>Crowdfunding!G192</f>
        <v>failed</v>
      </c>
      <c r="D66">
        <f>Crowdfunding!I192</f>
        <v>24</v>
      </c>
    </row>
    <row r="67" spans="1:4" x14ac:dyDescent="0.2">
      <c r="A67" s="14" t="s">
        <v>20</v>
      </c>
      <c r="B67">
        <v>336</v>
      </c>
      <c r="C67" s="4" t="str">
        <f>Crowdfunding!G193</f>
        <v>failed</v>
      </c>
      <c r="D67">
        <f>Crowdfunding!I193</f>
        <v>86</v>
      </c>
    </row>
    <row r="68" spans="1:4" x14ac:dyDescent="0.2">
      <c r="A68" s="14" t="s">
        <v>20</v>
      </c>
      <c r="B68">
        <v>1917</v>
      </c>
      <c r="C68" s="4" t="str">
        <f>Crowdfunding!G194</f>
        <v>failed</v>
      </c>
      <c r="D68">
        <f>Crowdfunding!I194</f>
        <v>243</v>
      </c>
    </row>
    <row r="69" spans="1:4" x14ac:dyDescent="0.2">
      <c r="A69" s="14" t="s">
        <v>20</v>
      </c>
      <c r="B69">
        <v>95</v>
      </c>
      <c r="C69" s="4" t="str">
        <f>Crowdfunding!G195</f>
        <v>failed</v>
      </c>
      <c r="D69">
        <f>Crowdfunding!I195</f>
        <v>65</v>
      </c>
    </row>
    <row r="70" spans="1:4" x14ac:dyDescent="0.2">
      <c r="A70" s="14" t="s">
        <v>20</v>
      </c>
      <c r="B70">
        <v>147</v>
      </c>
      <c r="C70" s="4" t="str">
        <f>Crowdfunding!G198</f>
        <v>failed</v>
      </c>
      <c r="D70">
        <f>Crowdfunding!I198</f>
        <v>100</v>
      </c>
    </row>
    <row r="71" spans="1:4" x14ac:dyDescent="0.2">
      <c r="A71" s="14" t="s">
        <v>20</v>
      </c>
      <c r="B71">
        <v>86</v>
      </c>
      <c r="C71" s="4" t="str">
        <f>Crowdfunding!G200</f>
        <v>failed</v>
      </c>
      <c r="D71">
        <f>Crowdfunding!I200</f>
        <v>168</v>
      </c>
    </row>
    <row r="72" spans="1:4" x14ac:dyDescent="0.2">
      <c r="A72" s="14" t="s">
        <v>20</v>
      </c>
      <c r="B72">
        <v>83</v>
      </c>
      <c r="C72" s="4" t="str">
        <f>Crowdfunding!G201</f>
        <v>failed</v>
      </c>
      <c r="D72">
        <f>Crowdfunding!I201</f>
        <v>13</v>
      </c>
    </row>
    <row r="73" spans="1:4" x14ac:dyDescent="0.2">
      <c r="A73" s="14" t="s">
        <v>20</v>
      </c>
      <c r="B73">
        <v>676</v>
      </c>
      <c r="C73" s="4" t="str">
        <f>Crowdfunding!G202</f>
        <v>failed</v>
      </c>
      <c r="D73">
        <f>Crowdfunding!I202</f>
        <v>1</v>
      </c>
    </row>
    <row r="74" spans="1:4" x14ac:dyDescent="0.2">
      <c r="A74" s="14" t="s">
        <v>20</v>
      </c>
      <c r="B74">
        <v>361</v>
      </c>
      <c r="C74" s="4" t="str">
        <f>Crowdfunding!G206</f>
        <v>failed</v>
      </c>
      <c r="D74">
        <f>Crowdfunding!I206</f>
        <v>40</v>
      </c>
    </row>
    <row r="75" spans="1:4" x14ac:dyDescent="0.2">
      <c r="A75" s="14" t="s">
        <v>20</v>
      </c>
      <c r="B75">
        <v>131</v>
      </c>
      <c r="C75" s="4" t="str">
        <f>Crowdfunding!G212</f>
        <v>failed</v>
      </c>
      <c r="D75">
        <f>Crowdfunding!I212</f>
        <v>226</v>
      </c>
    </row>
    <row r="76" spans="1:4" x14ac:dyDescent="0.2">
      <c r="A76" s="14" t="s">
        <v>20</v>
      </c>
      <c r="B76">
        <v>126</v>
      </c>
      <c r="C76" s="4" t="str">
        <f>Crowdfunding!G213</f>
        <v>failed</v>
      </c>
      <c r="D76">
        <f>Crowdfunding!I213</f>
        <v>1625</v>
      </c>
    </row>
    <row r="77" spans="1:4" x14ac:dyDescent="0.2">
      <c r="A77" s="14" t="s">
        <v>20</v>
      </c>
      <c r="B77">
        <v>275</v>
      </c>
      <c r="C77" s="4" t="str">
        <f>Crowdfunding!G217</f>
        <v>failed</v>
      </c>
      <c r="D77">
        <f>Crowdfunding!I217</f>
        <v>143</v>
      </c>
    </row>
    <row r="78" spans="1:4" x14ac:dyDescent="0.2">
      <c r="A78" s="14" t="s">
        <v>20</v>
      </c>
      <c r="B78">
        <v>67</v>
      </c>
      <c r="C78" s="4" t="str">
        <f>Crowdfunding!G219</f>
        <v>failed</v>
      </c>
      <c r="D78">
        <f>Crowdfunding!I219</f>
        <v>934</v>
      </c>
    </row>
    <row r="79" spans="1:4" x14ac:dyDescent="0.2">
      <c r="A79" s="14" t="s">
        <v>20</v>
      </c>
      <c r="B79">
        <v>154</v>
      </c>
      <c r="C79" s="4" t="str">
        <f>Crowdfunding!G222</f>
        <v>failed</v>
      </c>
      <c r="D79">
        <f>Crowdfunding!I222</f>
        <v>17</v>
      </c>
    </row>
    <row r="80" spans="1:4" x14ac:dyDescent="0.2">
      <c r="A80" s="14" t="s">
        <v>20</v>
      </c>
      <c r="B80">
        <v>1782</v>
      </c>
      <c r="C80" s="4" t="str">
        <f>Crowdfunding!G223</f>
        <v>failed</v>
      </c>
      <c r="D80">
        <f>Crowdfunding!I223</f>
        <v>2179</v>
      </c>
    </row>
    <row r="81" spans="1:4" x14ac:dyDescent="0.2">
      <c r="A81" s="14" t="s">
        <v>20</v>
      </c>
      <c r="B81">
        <v>903</v>
      </c>
      <c r="C81" s="4" t="str">
        <f>Crowdfunding!G225</f>
        <v>failed</v>
      </c>
      <c r="D81">
        <f>Crowdfunding!I225</f>
        <v>931</v>
      </c>
    </row>
    <row r="82" spans="1:4" x14ac:dyDescent="0.2">
      <c r="A82" s="14" t="s">
        <v>20</v>
      </c>
      <c r="B82">
        <v>94</v>
      </c>
      <c r="C82" s="4" t="str">
        <f>Crowdfunding!G237</f>
        <v>failed</v>
      </c>
      <c r="D82">
        <f>Crowdfunding!I237</f>
        <v>92</v>
      </c>
    </row>
    <row r="83" spans="1:4" x14ac:dyDescent="0.2">
      <c r="A83" s="14" t="s">
        <v>20</v>
      </c>
      <c r="B83">
        <v>180</v>
      </c>
      <c r="C83" s="4" t="str">
        <f>Crowdfunding!G238</f>
        <v>failed</v>
      </c>
      <c r="D83">
        <f>Crowdfunding!I238</f>
        <v>57</v>
      </c>
    </row>
    <row r="84" spans="1:4" x14ac:dyDescent="0.2">
      <c r="A84" s="14" t="s">
        <v>20</v>
      </c>
      <c r="B84">
        <v>533</v>
      </c>
      <c r="C84" s="4" t="str">
        <f>Crowdfunding!G241</f>
        <v>failed</v>
      </c>
      <c r="D84">
        <f>Crowdfunding!I241</f>
        <v>41</v>
      </c>
    </row>
    <row r="85" spans="1:4" x14ac:dyDescent="0.2">
      <c r="A85" s="14" t="s">
        <v>20</v>
      </c>
      <c r="B85">
        <v>2443</v>
      </c>
      <c r="C85" s="4" t="str">
        <f>Crowdfunding!G252</f>
        <v>failed</v>
      </c>
      <c r="D85">
        <f>Crowdfunding!I252</f>
        <v>1</v>
      </c>
    </row>
    <row r="86" spans="1:4" x14ac:dyDescent="0.2">
      <c r="A86" s="14" t="s">
        <v>20</v>
      </c>
      <c r="B86">
        <v>89</v>
      </c>
      <c r="C86" s="4" t="str">
        <f>Crowdfunding!G253</f>
        <v>failed</v>
      </c>
      <c r="D86">
        <f>Crowdfunding!I253</f>
        <v>101</v>
      </c>
    </row>
    <row r="87" spans="1:4" x14ac:dyDescent="0.2">
      <c r="A87" s="14" t="s">
        <v>20</v>
      </c>
      <c r="B87">
        <v>159</v>
      </c>
      <c r="C87" s="4" t="str">
        <f>Crowdfunding!G255</f>
        <v>failed</v>
      </c>
      <c r="D87">
        <f>Crowdfunding!I255</f>
        <v>1335</v>
      </c>
    </row>
    <row r="88" spans="1:4" x14ac:dyDescent="0.2">
      <c r="A88" s="14" t="s">
        <v>20</v>
      </c>
      <c r="B88">
        <v>50</v>
      </c>
      <c r="C88" s="4" t="str">
        <f>Crowdfunding!G258</f>
        <v>failed</v>
      </c>
      <c r="D88">
        <f>Crowdfunding!I258</f>
        <v>15</v>
      </c>
    </row>
    <row r="89" spans="1:4" x14ac:dyDescent="0.2">
      <c r="A89" s="14" t="s">
        <v>20</v>
      </c>
      <c r="B89">
        <v>186</v>
      </c>
      <c r="C89" s="4" t="str">
        <f>Crowdfunding!G263</f>
        <v>failed</v>
      </c>
      <c r="D89">
        <f>Crowdfunding!I263</f>
        <v>454</v>
      </c>
    </row>
    <row r="90" spans="1:4" x14ac:dyDescent="0.2">
      <c r="A90" s="14" t="s">
        <v>20</v>
      </c>
      <c r="B90">
        <v>1071</v>
      </c>
      <c r="C90" s="4" t="str">
        <f>Crowdfunding!G268</f>
        <v>failed</v>
      </c>
      <c r="D90">
        <f>Crowdfunding!I268</f>
        <v>3182</v>
      </c>
    </row>
    <row r="91" spans="1:4" x14ac:dyDescent="0.2">
      <c r="A91" s="14" t="s">
        <v>20</v>
      </c>
      <c r="B91">
        <v>117</v>
      </c>
      <c r="C91" s="4" t="str">
        <f>Crowdfunding!G276</f>
        <v>failed</v>
      </c>
      <c r="D91">
        <f>Crowdfunding!I276</f>
        <v>15</v>
      </c>
    </row>
    <row r="92" spans="1:4" x14ac:dyDescent="0.2">
      <c r="A92" s="14" t="s">
        <v>20</v>
      </c>
      <c r="B92">
        <v>70</v>
      </c>
      <c r="C92" s="4" t="str">
        <f>Crowdfunding!G278</f>
        <v>failed</v>
      </c>
      <c r="D92">
        <f>Crowdfunding!I278</f>
        <v>133</v>
      </c>
    </row>
    <row r="93" spans="1:4" x14ac:dyDescent="0.2">
      <c r="A93" s="14" t="s">
        <v>20</v>
      </c>
      <c r="B93">
        <v>135</v>
      </c>
      <c r="C93" s="4" t="str">
        <f>Crowdfunding!G283</f>
        <v>failed</v>
      </c>
      <c r="D93">
        <f>Crowdfunding!I283</f>
        <v>2062</v>
      </c>
    </row>
    <row r="94" spans="1:4" x14ac:dyDescent="0.2">
      <c r="A94" s="14" t="s">
        <v>20</v>
      </c>
      <c r="B94">
        <v>768</v>
      </c>
      <c r="C94" s="4" t="str">
        <f>Crowdfunding!G285</f>
        <v>failed</v>
      </c>
      <c r="D94">
        <f>Crowdfunding!I285</f>
        <v>29</v>
      </c>
    </row>
    <row r="95" spans="1:4" x14ac:dyDescent="0.2">
      <c r="A95" s="14" t="s">
        <v>20</v>
      </c>
      <c r="B95">
        <v>199</v>
      </c>
      <c r="C95" s="4" t="str">
        <f>Crowdfunding!G286</f>
        <v>failed</v>
      </c>
      <c r="D95">
        <f>Crowdfunding!I286</f>
        <v>132</v>
      </c>
    </row>
    <row r="96" spans="1:4" x14ac:dyDescent="0.2">
      <c r="A96" s="14" t="s">
        <v>20</v>
      </c>
      <c r="B96">
        <v>107</v>
      </c>
      <c r="C96" s="4" t="str">
        <f>Crowdfunding!G290</f>
        <v>failed</v>
      </c>
      <c r="D96">
        <f>Crowdfunding!I290</f>
        <v>137</v>
      </c>
    </row>
    <row r="97" spans="1:4" x14ac:dyDescent="0.2">
      <c r="A97" s="14" t="s">
        <v>20</v>
      </c>
      <c r="B97">
        <v>195</v>
      </c>
      <c r="C97" s="4" t="str">
        <f>Crowdfunding!G292</f>
        <v>failed</v>
      </c>
      <c r="D97">
        <f>Crowdfunding!I292</f>
        <v>908</v>
      </c>
    </row>
    <row r="98" spans="1:4" x14ac:dyDescent="0.2">
      <c r="A98" s="14" t="s">
        <v>20</v>
      </c>
      <c r="B98">
        <v>3376</v>
      </c>
      <c r="C98" s="4" t="str">
        <f>Crowdfunding!G294</f>
        <v>failed</v>
      </c>
      <c r="D98">
        <f>Crowdfunding!I294</f>
        <v>10</v>
      </c>
    </row>
    <row r="99" spans="1:4" x14ac:dyDescent="0.2">
      <c r="A99" s="14" t="s">
        <v>20</v>
      </c>
      <c r="B99">
        <v>41</v>
      </c>
      <c r="C99" s="4" t="str">
        <f>Crowdfunding!G297</f>
        <v>failed</v>
      </c>
      <c r="D99">
        <f>Crowdfunding!I297</f>
        <v>1910</v>
      </c>
    </row>
    <row r="100" spans="1:4" x14ac:dyDescent="0.2">
      <c r="A100" s="14" t="s">
        <v>20</v>
      </c>
      <c r="B100">
        <v>1821</v>
      </c>
      <c r="C100" s="4" t="str">
        <f>Crowdfunding!G298</f>
        <v>failed</v>
      </c>
      <c r="D100">
        <f>Crowdfunding!I298</f>
        <v>38</v>
      </c>
    </row>
    <row r="101" spans="1:4" x14ac:dyDescent="0.2">
      <c r="A101" s="14" t="s">
        <v>20</v>
      </c>
      <c r="B101">
        <v>164</v>
      </c>
      <c r="C101" s="4" t="str">
        <f>Crowdfunding!G299</f>
        <v>failed</v>
      </c>
      <c r="D101">
        <f>Crowdfunding!I299</f>
        <v>104</v>
      </c>
    </row>
    <row r="102" spans="1:4" x14ac:dyDescent="0.2">
      <c r="A102" s="14" t="s">
        <v>20</v>
      </c>
      <c r="B102">
        <v>157</v>
      </c>
      <c r="C102" s="4" t="str">
        <f>Crowdfunding!G301</f>
        <v>failed</v>
      </c>
      <c r="D102">
        <f>Crowdfunding!I301</f>
        <v>49</v>
      </c>
    </row>
    <row r="103" spans="1:4" x14ac:dyDescent="0.2">
      <c r="A103" s="14" t="s">
        <v>20</v>
      </c>
      <c r="B103">
        <v>246</v>
      </c>
      <c r="C103" s="4" t="str">
        <f>Crowdfunding!G302</f>
        <v>failed</v>
      </c>
      <c r="D103">
        <f>Crowdfunding!I302</f>
        <v>1</v>
      </c>
    </row>
    <row r="104" spans="1:4" x14ac:dyDescent="0.2">
      <c r="A104" s="14" t="s">
        <v>20</v>
      </c>
      <c r="B104">
        <v>1396</v>
      </c>
      <c r="C104" s="4" t="str">
        <f>Crowdfunding!G304</f>
        <v>failed</v>
      </c>
      <c r="D104">
        <f>Crowdfunding!I304</f>
        <v>245</v>
      </c>
    </row>
    <row r="105" spans="1:4" x14ac:dyDescent="0.2">
      <c r="A105" s="14" t="s">
        <v>20</v>
      </c>
      <c r="B105">
        <v>2506</v>
      </c>
      <c r="C105" s="4" t="str">
        <f>Crowdfunding!G305</f>
        <v>failed</v>
      </c>
      <c r="D105">
        <f>Crowdfunding!I305</f>
        <v>32</v>
      </c>
    </row>
    <row r="106" spans="1:4" x14ac:dyDescent="0.2">
      <c r="A106" s="14" t="s">
        <v>20</v>
      </c>
      <c r="B106">
        <v>244</v>
      </c>
      <c r="C106" s="4" t="str">
        <f>Crowdfunding!G308</f>
        <v>failed</v>
      </c>
      <c r="D106">
        <f>Crowdfunding!I308</f>
        <v>7</v>
      </c>
    </row>
    <row r="107" spans="1:4" x14ac:dyDescent="0.2">
      <c r="A107" s="14" t="s">
        <v>20</v>
      </c>
      <c r="B107">
        <v>146</v>
      </c>
      <c r="C107" s="4" t="str">
        <f>Crowdfunding!G310</f>
        <v>failed</v>
      </c>
      <c r="D107">
        <f>Crowdfunding!I310</f>
        <v>803</v>
      </c>
    </row>
    <row r="108" spans="1:4" x14ac:dyDescent="0.2">
      <c r="A108" s="14" t="s">
        <v>20</v>
      </c>
      <c r="B108">
        <v>1267</v>
      </c>
      <c r="C108" s="4" t="str">
        <f>Crowdfunding!G312</f>
        <v>failed</v>
      </c>
      <c r="D108">
        <f>Crowdfunding!I312</f>
        <v>16</v>
      </c>
    </row>
    <row r="109" spans="1:4" x14ac:dyDescent="0.2">
      <c r="A109" s="14" t="s">
        <v>20</v>
      </c>
      <c r="B109">
        <v>1561</v>
      </c>
      <c r="C109" s="4" t="str">
        <f>Crowdfunding!G317</f>
        <v>failed</v>
      </c>
      <c r="D109">
        <f>Crowdfunding!I317</f>
        <v>31</v>
      </c>
    </row>
    <row r="110" spans="1:4" x14ac:dyDescent="0.2">
      <c r="A110" s="14" t="s">
        <v>20</v>
      </c>
      <c r="B110">
        <v>48</v>
      </c>
      <c r="C110" s="4" t="str">
        <f>Crowdfunding!G318</f>
        <v>failed</v>
      </c>
      <c r="D110">
        <f>Crowdfunding!I318</f>
        <v>108</v>
      </c>
    </row>
    <row r="111" spans="1:4" x14ac:dyDescent="0.2">
      <c r="A111" s="14" t="s">
        <v>20</v>
      </c>
      <c r="B111">
        <v>2739</v>
      </c>
      <c r="C111" s="4" t="str">
        <f>Crowdfunding!G319</f>
        <v>failed</v>
      </c>
      <c r="D111">
        <f>Crowdfunding!I319</f>
        <v>30</v>
      </c>
    </row>
    <row r="112" spans="1:4" x14ac:dyDescent="0.2">
      <c r="A112" s="14" t="s">
        <v>20</v>
      </c>
      <c r="B112">
        <v>3537</v>
      </c>
      <c r="C112" s="4" t="str">
        <f>Crowdfunding!G320</f>
        <v>failed</v>
      </c>
      <c r="D112">
        <f>Crowdfunding!I320</f>
        <v>17</v>
      </c>
    </row>
    <row r="113" spans="1:4" x14ac:dyDescent="0.2">
      <c r="A113" s="14" t="s">
        <v>20</v>
      </c>
      <c r="B113">
        <v>2107</v>
      </c>
      <c r="C113" s="4" t="str">
        <f>Crowdfunding!G322</f>
        <v>failed</v>
      </c>
      <c r="D113">
        <f>Crowdfunding!I322</f>
        <v>80</v>
      </c>
    </row>
    <row r="114" spans="1:4" x14ac:dyDescent="0.2">
      <c r="A114" s="14" t="s">
        <v>20</v>
      </c>
      <c r="B114">
        <v>3318</v>
      </c>
      <c r="C114" s="4" t="str">
        <f>Crowdfunding!G323</f>
        <v>failed</v>
      </c>
      <c r="D114">
        <f>Crowdfunding!I323</f>
        <v>2468</v>
      </c>
    </row>
    <row r="115" spans="1:4" x14ac:dyDescent="0.2">
      <c r="A115" s="14" t="s">
        <v>20</v>
      </c>
      <c r="B115">
        <v>340</v>
      </c>
      <c r="C115" s="4" t="str">
        <f>Crowdfunding!G325</f>
        <v>failed</v>
      </c>
      <c r="D115">
        <f>Crowdfunding!I325</f>
        <v>26</v>
      </c>
    </row>
    <row r="116" spans="1:4" x14ac:dyDescent="0.2">
      <c r="A116" s="14" t="s">
        <v>20</v>
      </c>
      <c r="B116">
        <v>1442</v>
      </c>
      <c r="C116" s="4" t="str">
        <f>Crowdfunding!G327</f>
        <v>failed</v>
      </c>
      <c r="D116">
        <f>Crowdfunding!I327</f>
        <v>73</v>
      </c>
    </row>
    <row r="117" spans="1:4" x14ac:dyDescent="0.2">
      <c r="A117" s="14" t="s">
        <v>20</v>
      </c>
      <c r="B117">
        <v>126</v>
      </c>
      <c r="C117" s="4" t="str">
        <f>Crowdfunding!G328</f>
        <v>failed</v>
      </c>
      <c r="D117">
        <f>Crowdfunding!I328</f>
        <v>128</v>
      </c>
    </row>
    <row r="118" spans="1:4" x14ac:dyDescent="0.2">
      <c r="A118" s="14" t="s">
        <v>20</v>
      </c>
      <c r="B118">
        <v>524</v>
      </c>
      <c r="C118" s="4" t="str">
        <f>Crowdfunding!G329</f>
        <v>failed</v>
      </c>
      <c r="D118">
        <f>Crowdfunding!I329</f>
        <v>33</v>
      </c>
    </row>
    <row r="119" spans="1:4" x14ac:dyDescent="0.2">
      <c r="A119" s="14" t="s">
        <v>20</v>
      </c>
      <c r="B119">
        <v>1989</v>
      </c>
      <c r="C119" s="4" t="str">
        <f>Crowdfunding!G338</f>
        <v>failed</v>
      </c>
      <c r="D119">
        <f>Crowdfunding!I338</f>
        <v>1072</v>
      </c>
    </row>
    <row r="120" spans="1:4" x14ac:dyDescent="0.2">
      <c r="A120" s="14" t="s">
        <v>20</v>
      </c>
      <c r="B120">
        <v>157</v>
      </c>
      <c r="C120" s="4" t="str">
        <f>Crowdfunding!G342</f>
        <v>failed</v>
      </c>
      <c r="D120">
        <f>Crowdfunding!I342</f>
        <v>393</v>
      </c>
    </row>
    <row r="121" spans="1:4" x14ac:dyDescent="0.2">
      <c r="A121" s="14" t="s">
        <v>20</v>
      </c>
      <c r="B121">
        <v>4498</v>
      </c>
      <c r="C121" s="4" t="str">
        <f>Crowdfunding!G343</f>
        <v>failed</v>
      </c>
      <c r="D121">
        <f>Crowdfunding!I343</f>
        <v>1257</v>
      </c>
    </row>
    <row r="122" spans="1:4" x14ac:dyDescent="0.2">
      <c r="A122" s="14" t="s">
        <v>20</v>
      </c>
      <c r="B122">
        <v>80</v>
      </c>
      <c r="C122" s="4" t="str">
        <f>Crowdfunding!G344</f>
        <v>failed</v>
      </c>
      <c r="D122">
        <f>Crowdfunding!I344</f>
        <v>328</v>
      </c>
    </row>
    <row r="123" spans="1:4" x14ac:dyDescent="0.2">
      <c r="A123" s="14" t="s">
        <v>20</v>
      </c>
      <c r="B123">
        <v>43</v>
      </c>
      <c r="C123" s="4" t="str">
        <f>Crowdfunding!G345</f>
        <v>failed</v>
      </c>
      <c r="D123">
        <f>Crowdfunding!I345</f>
        <v>147</v>
      </c>
    </row>
    <row r="124" spans="1:4" x14ac:dyDescent="0.2">
      <c r="A124" s="14" t="s">
        <v>20</v>
      </c>
      <c r="B124">
        <v>2053</v>
      </c>
      <c r="C124" s="4" t="str">
        <f>Crowdfunding!G346</f>
        <v>failed</v>
      </c>
      <c r="D124">
        <f>Crowdfunding!I346</f>
        <v>830</v>
      </c>
    </row>
    <row r="125" spans="1:4" x14ac:dyDescent="0.2">
      <c r="A125" s="14" t="s">
        <v>20</v>
      </c>
      <c r="B125">
        <v>168</v>
      </c>
      <c r="C125" s="4" t="str">
        <f>Crowdfunding!G347</f>
        <v>failed</v>
      </c>
      <c r="D125">
        <f>Crowdfunding!I347</f>
        <v>331</v>
      </c>
    </row>
    <row r="126" spans="1:4" x14ac:dyDescent="0.2">
      <c r="A126" s="14" t="s">
        <v>20</v>
      </c>
      <c r="B126">
        <v>4289</v>
      </c>
      <c r="C126" s="4" t="str">
        <f>Crowdfunding!G348</f>
        <v>failed</v>
      </c>
      <c r="D126">
        <f>Crowdfunding!I348</f>
        <v>25</v>
      </c>
    </row>
    <row r="127" spans="1:4" x14ac:dyDescent="0.2">
      <c r="A127" s="14" t="s">
        <v>20</v>
      </c>
      <c r="B127">
        <v>165</v>
      </c>
      <c r="C127" s="4" t="str">
        <f>Crowdfunding!G350</f>
        <v>failed</v>
      </c>
      <c r="D127">
        <f>Crowdfunding!I350</f>
        <v>3483</v>
      </c>
    </row>
    <row r="128" spans="1:4" x14ac:dyDescent="0.2">
      <c r="A128" s="14" t="s">
        <v>20</v>
      </c>
      <c r="B128">
        <v>1815</v>
      </c>
      <c r="C128" s="4" t="str">
        <f>Crowdfunding!G351</f>
        <v>failed</v>
      </c>
      <c r="D128">
        <f>Crowdfunding!I351</f>
        <v>923</v>
      </c>
    </row>
    <row r="129" spans="1:4" x14ac:dyDescent="0.2">
      <c r="A129" s="14" t="s">
        <v>20</v>
      </c>
      <c r="B129">
        <v>397</v>
      </c>
      <c r="C129" s="4" t="str">
        <f>Crowdfunding!G352</f>
        <v>failed</v>
      </c>
      <c r="D129">
        <f>Crowdfunding!I352</f>
        <v>1</v>
      </c>
    </row>
    <row r="130" spans="1:4" x14ac:dyDescent="0.2">
      <c r="A130" s="14" t="s">
        <v>20</v>
      </c>
      <c r="B130">
        <v>1539</v>
      </c>
      <c r="C130" s="4" t="str">
        <f>Crowdfunding!G354</f>
        <v>failed</v>
      </c>
      <c r="D130">
        <f>Crowdfunding!I354</f>
        <v>33</v>
      </c>
    </row>
    <row r="131" spans="1:4" x14ac:dyDescent="0.2">
      <c r="A131" s="14" t="s">
        <v>20</v>
      </c>
      <c r="B131">
        <v>138</v>
      </c>
      <c r="C131" s="4" t="str">
        <f>Crowdfunding!G358</f>
        <v>failed</v>
      </c>
      <c r="D131">
        <f>Crowdfunding!I358</f>
        <v>40</v>
      </c>
    </row>
    <row r="132" spans="1:4" x14ac:dyDescent="0.2">
      <c r="A132" s="14" t="s">
        <v>20</v>
      </c>
      <c r="B132">
        <v>3594</v>
      </c>
      <c r="C132" s="4" t="str">
        <f>Crowdfunding!G360</f>
        <v>failed</v>
      </c>
      <c r="D132">
        <f>Crowdfunding!I360</f>
        <v>23</v>
      </c>
    </row>
    <row r="133" spans="1:4" x14ac:dyDescent="0.2">
      <c r="A133" s="14" t="s">
        <v>20</v>
      </c>
      <c r="B133">
        <v>5880</v>
      </c>
      <c r="C133" s="4" t="str">
        <f>Crowdfunding!G369</f>
        <v>failed</v>
      </c>
      <c r="D133">
        <f>Crowdfunding!I369</f>
        <v>75</v>
      </c>
    </row>
    <row r="134" spans="1:4" x14ac:dyDescent="0.2">
      <c r="A134" s="14" t="s">
        <v>20</v>
      </c>
      <c r="B134">
        <v>112</v>
      </c>
      <c r="C134" s="4" t="str">
        <f>Crowdfunding!G373</f>
        <v>failed</v>
      </c>
      <c r="D134">
        <f>Crowdfunding!I373</f>
        <v>2176</v>
      </c>
    </row>
    <row r="135" spans="1:4" x14ac:dyDescent="0.2">
      <c r="A135" s="14" t="s">
        <v>20</v>
      </c>
      <c r="B135">
        <v>943</v>
      </c>
      <c r="C135" s="4" t="str">
        <f>Crowdfunding!G376</f>
        <v>failed</v>
      </c>
      <c r="D135">
        <f>Crowdfunding!I376</f>
        <v>441</v>
      </c>
    </row>
    <row r="136" spans="1:4" x14ac:dyDescent="0.2">
      <c r="A136" s="14" t="s">
        <v>20</v>
      </c>
      <c r="B136">
        <v>2468</v>
      </c>
      <c r="C136" s="4" t="str">
        <f>Crowdfunding!G377</f>
        <v>failed</v>
      </c>
      <c r="D136">
        <f>Crowdfunding!I377</f>
        <v>25</v>
      </c>
    </row>
    <row r="137" spans="1:4" x14ac:dyDescent="0.2">
      <c r="A137" s="14" t="s">
        <v>20</v>
      </c>
      <c r="B137">
        <v>2551</v>
      </c>
      <c r="C137" s="4" t="str">
        <f>Crowdfunding!G379</f>
        <v>failed</v>
      </c>
      <c r="D137">
        <f>Crowdfunding!I379</f>
        <v>127</v>
      </c>
    </row>
    <row r="138" spans="1:4" x14ac:dyDescent="0.2">
      <c r="A138" s="14" t="s">
        <v>20</v>
      </c>
      <c r="B138">
        <v>101</v>
      </c>
      <c r="C138" s="4" t="str">
        <f>Crowdfunding!G380</f>
        <v>failed</v>
      </c>
      <c r="D138">
        <f>Crowdfunding!I380</f>
        <v>355</v>
      </c>
    </row>
    <row r="139" spans="1:4" x14ac:dyDescent="0.2">
      <c r="A139" s="14" t="s">
        <v>20</v>
      </c>
      <c r="B139">
        <v>92</v>
      </c>
      <c r="C139" s="4" t="str">
        <f>Crowdfunding!G381</f>
        <v>failed</v>
      </c>
      <c r="D139">
        <f>Crowdfunding!I381</f>
        <v>44</v>
      </c>
    </row>
    <row r="140" spans="1:4" x14ac:dyDescent="0.2">
      <c r="A140" s="14" t="s">
        <v>20</v>
      </c>
      <c r="B140">
        <v>62</v>
      </c>
      <c r="C140" s="4" t="str">
        <f>Crowdfunding!G384</f>
        <v>failed</v>
      </c>
      <c r="D140">
        <f>Crowdfunding!I384</f>
        <v>67</v>
      </c>
    </row>
    <row r="141" spans="1:4" x14ac:dyDescent="0.2">
      <c r="A141" s="14" t="s">
        <v>20</v>
      </c>
      <c r="B141">
        <v>149</v>
      </c>
      <c r="C141" s="4" t="str">
        <f>Crowdfunding!G388</f>
        <v>failed</v>
      </c>
      <c r="D141">
        <f>Crowdfunding!I388</f>
        <v>1068</v>
      </c>
    </row>
    <row r="142" spans="1:4" x14ac:dyDescent="0.2">
      <c r="A142" s="14" t="s">
        <v>20</v>
      </c>
      <c r="B142">
        <v>329</v>
      </c>
      <c r="C142" s="4" t="str">
        <f>Crowdfunding!G389</f>
        <v>failed</v>
      </c>
      <c r="D142">
        <f>Crowdfunding!I389</f>
        <v>424</v>
      </c>
    </row>
    <row r="143" spans="1:4" x14ac:dyDescent="0.2">
      <c r="A143" s="14" t="s">
        <v>20</v>
      </c>
      <c r="B143">
        <v>97</v>
      </c>
      <c r="C143" s="4" t="str">
        <f>Crowdfunding!G393</f>
        <v>failed</v>
      </c>
      <c r="D143">
        <f>Crowdfunding!I393</f>
        <v>151</v>
      </c>
    </row>
    <row r="144" spans="1:4" x14ac:dyDescent="0.2">
      <c r="A144" s="14" t="s">
        <v>20</v>
      </c>
      <c r="B144">
        <v>1784</v>
      </c>
      <c r="C144" s="4" t="str">
        <f>Crowdfunding!G394</f>
        <v>failed</v>
      </c>
      <c r="D144">
        <f>Crowdfunding!I394</f>
        <v>1608</v>
      </c>
    </row>
    <row r="145" spans="1:4" x14ac:dyDescent="0.2">
      <c r="A145" s="14" t="s">
        <v>20</v>
      </c>
      <c r="B145">
        <v>1684</v>
      </c>
      <c r="C145" s="4" t="str">
        <f>Crowdfunding!G401</f>
        <v>failed</v>
      </c>
      <c r="D145">
        <f>Crowdfunding!I401</f>
        <v>941</v>
      </c>
    </row>
    <row r="146" spans="1:4" x14ac:dyDescent="0.2">
      <c r="A146" s="14" t="s">
        <v>20</v>
      </c>
      <c r="B146">
        <v>250</v>
      </c>
      <c r="C146" s="4" t="str">
        <f>Crowdfunding!G402</f>
        <v>failed</v>
      </c>
      <c r="D146">
        <f>Crowdfunding!I402</f>
        <v>1</v>
      </c>
    </row>
    <row r="147" spans="1:4" x14ac:dyDescent="0.2">
      <c r="A147" s="14" t="s">
        <v>20</v>
      </c>
      <c r="B147">
        <v>238</v>
      </c>
      <c r="C147" s="4" t="str">
        <f>Crowdfunding!G404</f>
        <v>failed</v>
      </c>
      <c r="D147">
        <f>Crowdfunding!I404</f>
        <v>40</v>
      </c>
    </row>
    <row r="148" spans="1:4" x14ac:dyDescent="0.2">
      <c r="A148" s="14" t="s">
        <v>20</v>
      </c>
      <c r="B148">
        <v>53</v>
      </c>
      <c r="C148" s="4" t="str">
        <f>Crowdfunding!G405</f>
        <v>failed</v>
      </c>
      <c r="D148">
        <f>Crowdfunding!I405</f>
        <v>3015</v>
      </c>
    </row>
    <row r="149" spans="1:4" x14ac:dyDescent="0.2">
      <c r="A149" s="14" t="s">
        <v>20</v>
      </c>
      <c r="B149">
        <v>214</v>
      </c>
      <c r="C149" s="4" t="str">
        <f>Crowdfunding!G407</f>
        <v>failed</v>
      </c>
      <c r="D149">
        <f>Crowdfunding!I407</f>
        <v>435</v>
      </c>
    </row>
    <row r="150" spans="1:4" x14ac:dyDescent="0.2">
      <c r="A150" s="14" t="s">
        <v>20</v>
      </c>
      <c r="B150">
        <v>222</v>
      </c>
      <c r="C150" s="4" t="str">
        <f>Crowdfunding!G411</f>
        <v>failed</v>
      </c>
      <c r="D150">
        <f>Crowdfunding!I411</f>
        <v>714</v>
      </c>
    </row>
    <row r="151" spans="1:4" x14ac:dyDescent="0.2">
      <c r="A151" s="14" t="s">
        <v>20</v>
      </c>
      <c r="B151">
        <v>1884</v>
      </c>
      <c r="C151" s="4" t="str">
        <f>Crowdfunding!G416</f>
        <v>failed</v>
      </c>
      <c r="D151">
        <f>Crowdfunding!I416</f>
        <v>5497</v>
      </c>
    </row>
    <row r="152" spans="1:4" x14ac:dyDescent="0.2">
      <c r="A152" s="14" t="s">
        <v>20</v>
      </c>
      <c r="B152">
        <v>218</v>
      </c>
      <c r="C152" s="4" t="str">
        <f>Crowdfunding!G417</f>
        <v>failed</v>
      </c>
      <c r="D152">
        <f>Crowdfunding!I417</f>
        <v>418</v>
      </c>
    </row>
    <row r="153" spans="1:4" x14ac:dyDescent="0.2">
      <c r="A153" s="14" t="s">
        <v>20</v>
      </c>
      <c r="B153">
        <v>6465</v>
      </c>
      <c r="C153" s="4" t="str">
        <f>Crowdfunding!G418</f>
        <v>failed</v>
      </c>
      <c r="D153">
        <f>Crowdfunding!I418</f>
        <v>1439</v>
      </c>
    </row>
    <row r="154" spans="1:4" x14ac:dyDescent="0.2">
      <c r="A154" s="14" t="s">
        <v>20</v>
      </c>
      <c r="B154">
        <v>59</v>
      </c>
      <c r="C154" s="4" t="str">
        <f>Crowdfunding!G419</f>
        <v>failed</v>
      </c>
      <c r="D154">
        <f>Crowdfunding!I419</f>
        <v>15</v>
      </c>
    </row>
    <row r="155" spans="1:4" x14ac:dyDescent="0.2">
      <c r="A155" s="14" t="s">
        <v>20</v>
      </c>
      <c r="B155">
        <v>88</v>
      </c>
      <c r="C155" s="4" t="str">
        <f>Crowdfunding!G420</f>
        <v>failed</v>
      </c>
      <c r="D155">
        <f>Crowdfunding!I420</f>
        <v>1999</v>
      </c>
    </row>
    <row r="156" spans="1:4" x14ac:dyDescent="0.2">
      <c r="A156" s="14" t="s">
        <v>20</v>
      </c>
      <c r="B156">
        <v>1697</v>
      </c>
      <c r="C156" s="4" t="str">
        <f>Crowdfunding!G423</f>
        <v>failed</v>
      </c>
      <c r="D156">
        <f>Crowdfunding!I423</f>
        <v>118</v>
      </c>
    </row>
    <row r="157" spans="1:4" x14ac:dyDescent="0.2">
      <c r="A157" s="14" t="s">
        <v>20</v>
      </c>
      <c r="B157">
        <v>92</v>
      </c>
      <c r="C157" s="4" t="str">
        <f>Crowdfunding!G425</f>
        <v>failed</v>
      </c>
      <c r="D157">
        <f>Crowdfunding!I425</f>
        <v>162</v>
      </c>
    </row>
    <row r="158" spans="1:4" x14ac:dyDescent="0.2">
      <c r="A158" s="14" t="s">
        <v>20</v>
      </c>
      <c r="B158">
        <v>186</v>
      </c>
      <c r="C158" s="4" t="str">
        <f>Crowdfunding!G426</f>
        <v>failed</v>
      </c>
      <c r="D158">
        <f>Crowdfunding!I426</f>
        <v>83</v>
      </c>
    </row>
    <row r="159" spans="1:4" x14ac:dyDescent="0.2">
      <c r="A159" s="14" t="s">
        <v>20</v>
      </c>
      <c r="B159">
        <v>138</v>
      </c>
      <c r="C159" s="4" t="str">
        <f>Crowdfunding!G430</f>
        <v>failed</v>
      </c>
      <c r="D159">
        <f>Crowdfunding!I430</f>
        <v>747</v>
      </c>
    </row>
    <row r="160" spans="1:4" x14ac:dyDescent="0.2">
      <c r="A160" s="14" t="s">
        <v>20</v>
      </c>
      <c r="B160">
        <v>261</v>
      </c>
      <c r="C160" s="4" t="str">
        <f>Crowdfunding!G432</f>
        <v>failed</v>
      </c>
      <c r="D160">
        <f>Crowdfunding!I432</f>
        <v>84</v>
      </c>
    </row>
    <row r="161" spans="1:4" x14ac:dyDescent="0.2">
      <c r="A161" s="14" t="s">
        <v>20</v>
      </c>
      <c r="B161">
        <v>107</v>
      </c>
      <c r="C161" s="4" t="str">
        <f>Crowdfunding!G434</f>
        <v>failed</v>
      </c>
      <c r="D161">
        <f>Crowdfunding!I434</f>
        <v>91</v>
      </c>
    </row>
    <row r="162" spans="1:4" x14ac:dyDescent="0.2">
      <c r="A162" s="14" t="s">
        <v>20</v>
      </c>
      <c r="B162">
        <v>199</v>
      </c>
      <c r="C162" s="4" t="str">
        <f>Crowdfunding!G435</f>
        <v>failed</v>
      </c>
      <c r="D162">
        <f>Crowdfunding!I435</f>
        <v>792</v>
      </c>
    </row>
    <row r="163" spans="1:4" x14ac:dyDescent="0.2">
      <c r="A163" s="14" t="s">
        <v>20</v>
      </c>
      <c r="B163">
        <v>5512</v>
      </c>
      <c r="C163" s="4" t="str">
        <f>Crowdfunding!G443</f>
        <v>failed</v>
      </c>
      <c r="D163">
        <f>Crowdfunding!I443</f>
        <v>32</v>
      </c>
    </row>
    <row r="164" spans="1:4" x14ac:dyDescent="0.2">
      <c r="A164" s="14" t="s">
        <v>20</v>
      </c>
      <c r="B164">
        <v>86</v>
      </c>
      <c r="C164" s="4" t="str">
        <f>Crowdfunding!G448</f>
        <v>failed</v>
      </c>
      <c r="D164">
        <f>Crowdfunding!I448</f>
        <v>186</v>
      </c>
    </row>
    <row r="165" spans="1:4" x14ac:dyDescent="0.2">
      <c r="A165" s="14" t="s">
        <v>20</v>
      </c>
      <c r="B165">
        <v>2768</v>
      </c>
      <c r="C165" s="4" t="str">
        <f>Crowdfunding!G450</f>
        <v>failed</v>
      </c>
      <c r="D165">
        <f>Crowdfunding!I450</f>
        <v>605</v>
      </c>
    </row>
    <row r="166" spans="1:4" x14ac:dyDescent="0.2">
      <c r="A166" s="14" t="s">
        <v>20</v>
      </c>
      <c r="B166">
        <v>48</v>
      </c>
      <c r="C166" s="4" t="str">
        <f>Crowdfunding!G452</f>
        <v>failed</v>
      </c>
      <c r="D166">
        <f>Crowdfunding!I452</f>
        <v>1</v>
      </c>
    </row>
    <row r="167" spans="1:4" x14ac:dyDescent="0.2">
      <c r="A167" s="14" t="s">
        <v>20</v>
      </c>
      <c r="B167">
        <v>87</v>
      </c>
      <c r="C167" s="4" t="str">
        <f>Crowdfunding!G454</f>
        <v>failed</v>
      </c>
      <c r="D167">
        <f>Crowdfunding!I454</f>
        <v>31</v>
      </c>
    </row>
    <row r="168" spans="1:4" x14ac:dyDescent="0.2">
      <c r="A168" s="14" t="s">
        <v>20</v>
      </c>
      <c r="B168">
        <v>1894</v>
      </c>
      <c r="C168" s="4" t="str">
        <f>Crowdfunding!G455</f>
        <v>failed</v>
      </c>
      <c r="D168">
        <f>Crowdfunding!I455</f>
        <v>1181</v>
      </c>
    </row>
    <row r="169" spans="1:4" x14ac:dyDescent="0.2">
      <c r="A169" s="14" t="s">
        <v>20</v>
      </c>
      <c r="B169">
        <v>282</v>
      </c>
      <c r="C169" s="4" t="str">
        <f>Crowdfunding!G456</f>
        <v>failed</v>
      </c>
      <c r="D169">
        <f>Crowdfunding!I456</f>
        <v>39</v>
      </c>
    </row>
    <row r="170" spans="1:4" x14ac:dyDescent="0.2">
      <c r="A170" s="14" t="s">
        <v>20</v>
      </c>
      <c r="B170">
        <v>116</v>
      </c>
      <c r="C170" s="4" t="str">
        <f>Crowdfunding!G459</f>
        <v>failed</v>
      </c>
      <c r="D170">
        <f>Crowdfunding!I459</f>
        <v>46</v>
      </c>
    </row>
    <row r="171" spans="1:4" x14ac:dyDescent="0.2">
      <c r="A171" s="14" t="s">
        <v>20</v>
      </c>
      <c r="B171">
        <v>83</v>
      </c>
      <c r="C171" s="4" t="str">
        <f>Crowdfunding!G461</f>
        <v>failed</v>
      </c>
      <c r="D171">
        <f>Crowdfunding!I461</f>
        <v>105</v>
      </c>
    </row>
    <row r="172" spans="1:4" x14ac:dyDescent="0.2">
      <c r="A172" s="14" t="s">
        <v>20</v>
      </c>
      <c r="B172">
        <v>91</v>
      </c>
      <c r="C172" s="4" t="str">
        <f>Crowdfunding!G464</f>
        <v>failed</v>
      </c>
      <c r="D172">
        <f>Crowdfunding!I464</f>
        <v>535</v>
      </c>
    </row>
    <row r="173" spans="1:4" x14ac:dyDescent="0.2">
      <c r="A173" s="14" t="s">
        <v>20</v>
      </c>
      <c r="B173">
        <v>546</v>
      </c>
      <c r="C173" s="4" t="str">
        <f>Crowdfunding!G470</f>
        <v>failed</v>
      </c>
      <c r="D173">
        <f>Crowdfunding!I470</f>
        <v>16</v>
      </c>
    </row>
    <row r="174" spans="1:4" x14ac:dyDescent="0.2">
      <c r="A174" s="14" t="s">
        <v>20</v>
      </c>
      <c r="B174">
        <v>393</v>
      </c>
      <c r="C174" s="4" t="str">
        <f>Crowdfunding!G474</f>
        <v>failed</v>
      </c>
      <c r="D174">
        <f>Crowdfunding!I474</f>
        <v>575</v>
      </c>
    </row>
    <row r="175" spans="1:4" x14ac:dyDescent="0.2">
      <c r="A175" s="14" t="s">
        <v>20</v>
      </c>
      <c r="B175">
        <v>133</v>
      </c>
      <c r="C175" s="4" t="str">
        <f>Crowdfunding!G478</f>
        <v>failed</v>
      </c>
      <c r="D175">
        <f>Crowdfunding!I478</f>
        <v>1120</v>
      </c>
    </row>
    <row r="176" spans="1:4" x14ac:dyDescent="0.2">
      <c r="A176" s="14" t="s">
        <v>20</v>
      </c>
      <c r="B176">
        <v>254</v>
      </c>
      <c r="C176" s="4" t="str">
        <f>Crowdfunding!G479</f>
        <v>failed</v>
      </c>
      <c r="D176">
        <f>Crowdfunding!I479</f>
        <v>113</v>
      </c>
    </row>
    <row r="177" spans="1:4" x14ac:dyDescent="0.2">
      <c r="A177" s="14" t="s">
        <v>20</v>
      </c>
      <c r="B177">
        <v>176</v>
      </c>
      <c r="C177" s="4" t="str">
        <f>Crowdfunding!G483</f>
        <v>failed</v>
      </c>
      <c r="D177">
        <f>Crowdfunding!I483</f>
        <v>1538</v>
      </c>
    </row>
    <row r="178" spans="1:4" x14ac:dyDescent="0.2">
      <c r="A178" s="14" t="s">
        <v>20</v>
      </c>
      <c r="B178">
        <v>337</v>
      </c>
      <c r="C178" s="4" t="str">
        <f>Crowdfunding!G484</f>
        <v>failed</v>
      </c>
      <c r="D178">
        <f>Crowdfunding!I484</f>
        <v>9</v>
      </c>
    </row>
    <row r="179" spans="1:4" x14ac:dyDescent="0.2">
      <c r="A179" s="14" t="s">
        <v>20</v>
      </c>
      <c r="B179">
        <v>107</v>
      </c>
      <c r="C179" s="4" t="str">
        <f>Crowdfunding!G485</f>
        <v>failed</v>
      </c>
      <c r="D179">
        <f>Crowdfunding!I485</f>
        <v>554</v>
      </c>
    </row>
    <row r="180" spans="1:4" x14ac:dyDescent="0.2">
      <c r="A180" s="14" t="s">
        <v>20</v>
      </c>
      <c r="B180">
        <v>183</v>
      </c>
      <c r="C180" s="4" t="str">
        <f>Crowdfunding!G487</f>
        <v>failed</v>
      </c>
      <c r="D180">
        <f>Crowdfunding!I487</f>
        <v>648</v>
      </c>
    </row>
    <row r="181" spans="1:4" x14ac:dyDescent="0.2">
      <c r="A181" s="14" t="s">
        <v>20</v>
      </c>
      <c r="B181">
        <v>72</v>
      </c>
      <c r="C181" s="4" t="str">
        <f>Crowdfunding!G488</f>
        <v>failed</v>
      </c>
      <c r="D181">
        <f>Crowdfunding!I488</f>
        <v>21</v>
      </c>
    </row>
    <row r="182" spans="1:4" x14ac:dyDescent="0.2">
      <c r="A182" s="14" t="s">
        <v>20</v>
      </c>
      <c r="B182">
        <v>295</v>
      </c>
      <c r="C182" s="4" t="str">
        <f>Crowdfunding!G498</f>
        <v>failed</v>
      </c>
      <c r="D182">
        <f>Crowdfunding!I498</f>
        <v>54</v>
      </c>
    </row>
    <row r="183" spans="1:4" x14ac:dyDescent="0.2">
      <c r="A183" s="14" t="s">
        <v>20</v>
      </c>
      <c r="B183">
        <v>142</v>
      </c>
      <c r="C183" s="4" t="str">
        <f>Crowdfunding!G499</f>
        <v>failed</v>
      </c>
      <c r="D183">
        <f>Crowdfunding!I499</f>
        <v>120</v>
      </c>
    </row>
    <row r="184" spans="1:4" x14ac:dyDescent="0.2">
      <c r="A184" s="14" t="s">
        <v>20</v>
      </c>
      <c r="B184">
        <v>85</v>
      </c>
      <c r="C184" s="4" t="str">
        <f>Crowdfunding!G500</f>
        <v>failed</v>
      </c>
      <c r="D184">
        <f>Crowdfunding!I500</f>
        <v>579</v>
      </c>
    </row>
    <row r="185" spans="1:4" x14ac:dyDescent="0.2">
      <c r="A185" s="14" t="s">
        <v>20</v>
      </c>
      <c r="B185">
        <v>659</v>
      </c>
      <c r="C185" s="4" t="str">
        <f>Crowdfunding!G501</f>
        <v>failed</v>
      </c>
      <c r="D185">
        <f>Crowdfunding!I501</f>
        <v>2072</v>
      </c>
    </row>
    <row r="186" spans="1:4" x14ac:dyDescent="0.2">
      <c r="A186" s="14" t="s">
        <v>20</v>
      </c>
      <c r="B186">
        <v>121</v>
      </c>
      <c r="C186" s="4" t="str">
        <f>Crowdfunding!G502</f>
        <v>failed</v>
      </c>
      <c r="D186">
        <f>Crowdfunding!I502</f>
        <v>0</v>
      </c>
    </row>
    <row r="187" spans="1:4" x14ac:dyDescent="0.2">
      <c r="A187" s="14" t="s">
        <v>20</v>
      </c>
      <c r="B187">
        <v>3742</v>
      </c>
      <c r="C187" s="4" t="str">
        <f>Crowdfunding!G503</f>
        <v>failed</v>
      </c>
      <c r="D187">
        <f>Crowdfunding!I503</f>
        <v>1796</v>
      </c>
    </row>
    <row r="188" spans="1:4" x14ac:dyDescent="0.2">
      <c r="A188" s="14" t="s">
        <v>20</v>
      </c>
      <c r="B188">
        <v>223</v>
      </c>
      <c r="C188" s="4" t="str">
        <f>Crowdfunding!G506</f>
        <v>failed</v>
      </c>
      <c r="D188">
        <f>Crowdfunding!I506</f>
        <v>62</v>
      </c>
    </row>
    <row r="189" spans="1:4" x14ac:dyDescent="0.2">
      <c r="A189" s="14" t="s">
        <v>20</v>
      </c>
      <c r="B189">
        <v>133</v>
      </c>
      <c r="C189" s="4" t="str">
        <f>Crowdfunding!G507</f>
        <v>failed</v>
      </c>
      <c r="D189">
        <f>Crowdfunding!I507</f>
        <v>347</v>
      </c>
    </row>
    <row r="190" spans="1:4" x14ac:dyDescent="0.2">
      <c r="A190" s="14" t="s">
        <v>20</v>
      </c>
      <c r="B190">
        <v>5168</v>
      </c>
      <c r="C190" s="4" t="str">
        <f>Crowdfunding!G509</f>
        <v>failed</v>
      </c>
      <c r="D190">
        <f>Crowdfunding!I509</f>
        <v>19</v>
      </c>
    </row>
    <row r="191" spans="1:4" x14ac:dyDescent="0.2">
      <c r="A191" s="14" t="s">
        <v>20</v>
      </c>
      <c r="B191">
        <v>307</v>
      </c>
      <c r="C191" s="4" t="str">
        <f>Crowdfunding!G511</f>
        <v>failed</v>
      </c>
      <c r="D191">
        <f>Crowdfunding!I511</f>
        <v>1258</v>
      </c>
    </row>
    <row r="192" spans="1:4" x14ac:dyDescent="0.2">
      <c r="A192" s="14" t="s">
        <v>20</v>
      </c>
      <c r="B192">
        <v>2441</v>
      </c>
      <c r="C192" s="4" t="str">
        <f>Crowdfunding!G513</f>
        <v>failed</v>
      </c>
      <c r="D192">
        <f>Crowdfunding!I513</f>
        <v>362</v>
      </c>
    </row>
    <row r="193" spans="1:4" x14ac:dyDescent="0.2">
      <c r="A193" s="14" t="s">
        <v>20</v>
      </c>
      <c r="B193">
        <v>1385</v>
      </c>
      <c r="C193" s="4" t="str">
        <f>Crowdfunding!G517</f>
        <v>failed</v>
      </c>
      <c r="D193">
        <f>Crowdfunding!I517</f>
        <v>133</v>
      </c>
    </row>
    <row r="194" spans="1:4" x14ac:dyDescent="0.2">
      <c r="A194" s="14" t="s">
        <v>20</v>
      </c>
      <c r="B194">
        <v>190</v>
      </c>
      <c r="C194" s="4" t="str">
        <f>Crowdfunding!G518</f>
        <v>failed</v>
      </c>
      <c r="D194">
        <f>Crowdfunding!I518</f>
        <v>846</v>
      </c>
    </row>
    <row r="195" spans="1:4" x14ac:dyDescent="0.2">
      <c r="A195" s="14" t="s">
        <v>20</v>
      </c>
      <c r="B195">
        <v>470</v>
      </c>
      <c r="C195" s="4" t="str">
        <f>Crowdfunding!G520</f>
        <v>failed</v>
      </c>
      <c r="D195">
        <f>Crowdfunding!I520</f>
        <v>10</v>
      </c>
    </row>
    <row r="196" spans="1:4" x14ac:dyDescent="0.2">
      <c r="A196" s="14" t="s">
        <v>20</v>
      </c>
      <c r="B196">
        <v>253</v>
      </c>
      <c r="C196" s="4" t="str">
        <f>Crowdfunding!G524</f>
        <v>failed</v>
      </c>
      <c r="D196">
        <f>Crowdfunding!I524</f>
        <v>191</v>
      </c>
    </row>
    <row r="197" spans="1:4" x14ac:dyDescent="0.2">
      <c r="A197" s="14" t="s">
        <v>20</v>
      </c>
      <c r="B197">
        <v>1113</v>
      </c>
      <c r="C197" s="4" t="str">
        <f>Crowdfunding!G526</f>
        <v>failed</v>
      </c>
      <c r="D197">
        <f>Crowdfunding!I526</f>
        <v>1979</v>
      </c>
    </row>
    <row r="198" spans="1:4" x14ac:dyDescent="0.2">
      <c r="A198" s="14" t="s">
        <v>20</v>
      </c>
      <c r="B198">
        <v>2283</v>
      </c>
      <c r="C198" s="4" t="str">
        <f>Crowdfunding!G527</f>
        <v>failed</v>
      </c>
      <c r="D198">
        <f>Crowdfunding!I527</f>
        <v>63</v>
      </c>
    </row>
    <row r="199" spans="1:4" x14ac:dyDescent="0.2">
      <c r="A199" s="14" t="s">
        <v>20</v>
      </c>
      <c r="B199">
        <v>1095</v>
      </c>
      <c r="C199" s="4" t="str">
        <f>Crowdfunding!G529</f>
        <v>failed</v>
      </c>
      <c r="D199">
        <f>Crowdfunding!I529</f>
        <v>6080</v>
      </c>
    </row>
    <row r="200" spans="1:4" x14ac:dyDescent="0.2">
      <c r="A200" s="14" t="s">
        <v>20</v>
      </c>
      <c r="B200">
        <v>1690</v>
      </c>
      <c r="C200" s="4" t="str">
        <f>Crowdfunding!G530</f>
        <v>failed</v>
      </c>
      <c r="D200">
        <f>Crowdfunding!I530</f>
        <v>80</v>
      </c>
    </row>
    <row r="201" spans="1:4" x14ac:dyDescent="0.2">
      <c r="A201" s="14" t="s">
        <v>20</v>
      </c>
      <c r="B201">
        <v>191</v>
      </c>
      <c r="C201" s="4" t="str">
        <f>Crowdfunding!G531</f>
        <v>failed</v>
      </c>
      <c r="D201">
        <f>Crowdfunding!I531</f>
        <v>9</v>
      </c>
    </row>
    <row r="202" spans="1:4" x14ac:dyDescent="0.2">
      <c r="A202" s="14" t="s">
        <v>20</v>
      </c>
      <c r="B202">
        <v>2013</v>
      </c>
      <c r="C202" s="4" t="str">
        <f>Crowdfunding!G532</f>
        <v>failed</v>
      </c>
      <c r="D202">
        <f>Crowdfunding!I532</f>
        <v>1784</v>
      </c>
    </row>
    <row r="203" spans="1:4" x14ac:dyDescent="0.2">
      <c r="A203" s="14" t="s">
        <v>20</v>
      </c>
      <c r="B203">
        <v>1703</v>
      </c>
      <c r="C203" s="4" t="str">
        <f>Crowdfunding!G536</f>
        <v>failed</v>
      </c>
      <c r="D203">
        <f>Crowdfunding!I536</f>
        <v>243</v>
      </c>
    </row>
    <row r="204" spans="1:4" x14ac:dyDescent="0.2">
      <c r="A204" s="14" t="s">
        <v>20</v>
      </c>
      <c r="B204">
        <v>80</v>
      </c>
      <c r="C204" s="4" t="str">
        <f>Crowdfunding!G540</f>
        <v>failed</v>
      </c>
      <c r="D204">
        <f>Crowdfunding!I540</f>
        <v>1296</v>
      </c>
    </row>
    <row r="205" spans="1:4" x14ac:dyDescent="0.2">
      <c r="A205" s="14" t="s">
        <v>20</v>
      </c>
      <c r="B205">
        <v>41</v>
      </c>
      <c r="C205" s="4" t="str">
        <f>Crowdfunding!G541</f>
        <v>failed</v>
      </c>
      <c r="D205">
        <f>Crowdfunding!I541</f>
        <v>77</v>
      </c>
    </row>
    <row r="206" spans="1:4" x14ac:dyDescent="0.2">
      <c r="A206" s="14" t="s">
        <v>20</v>
      </c>
      <c r="B206">
        <v>187</v>
      </c>
      <c r="C206" s="4" t="str">
        <f>Crowdfunding!G543</f>
        <v>failed</v>
      </c>
      <c r="D206">
        <f>Crowdfunding!I543</f>
        <v>395</v>
      </c>
    </row>
    <row r="207" spans="1:4" x14ac:dyDescent="0.2">
      <c r="A207" s="14" t="s">
        <v>20</v>
      </c>
      <c r="B207">
        <v>2875</v>
      </c>
      <c r="C207" s="4" t="str">
        <f>Crowdfunding!G544</f>
        <v>failed</v>
      </c>
      <c r="D207">
        <f>Crowdfunding!I544</f>
        <v>49</v>
      </c>
    </row>
    <row r="208" spans="1:4" x14ac:dyDescent="0.2">
      <c r="A208" s="14" t="s">
        <v>20</v>
      </c>
      <c r="B208">
        <v>88</v>
      </c>
      <c r="C208" s="4" t="str">
        <f>Crowdfunding!G545</f>
        <v>failed</v>
      </c>
      <c r="D208">
        <f>Crowdfunding!I545</f>
        <v>180</v>
      </c>
    </row>
    <row r="209" spans="1:4" x14ac:dyDescent="0.2">
      <c r="A209" s="14" t="s">
        <v>20</v>
      </c>
      <c r="B209">
        <v>191</v>
      </c>
      <c r="C209" s="4" t="str">
        <f>Crowdfunding!G547</f>
        <v>failed</v>
      </c>
      <c r="D209">
        <f>Crowdfunding!I547</f>
        <v>2690</v>
      </c>
    </row>
    <row r="210" spans="1:4" x14ac:dyDescent="0.2">
      <c r="A210" s="14" t="s">
        <v>20</v>
      </c>
      <c r="B210">
        <v>139</v>
      </c>
      <c r="C210" s="4" t="str">
        <f>Crowdfunding!G553</f>
        <v>failed</v>
      </c>
      <c r="D210">
        <f>Crowdfunding!I553</f>
        <v>2779</v>
      </c>
    </row>
    <row r="211" spans="1:4" x14ac:dyDescent="0.2">
      <c r="A211" s="14" t="s">
        <v>20</v>
      </c>
      <c r="B211">
        <v>186</v>
      </c>
      <c r="C211" s="4" t="str">
        <f>Crowdfunding!G554</f>
        <v>failed</v>
      </c>
      <c r="D211">
        <f>Crowdfunding!I554</f>
        <v>92</v>
      </c>
    </row>
    <row r="212" spans="1:4" x14ac:dyDescent="0.2">
      <c r="A212" s="14" t="s">
        <v>20</v>
      </c>
      <c r="B212">
        <v>112</v>
      </c>
      <c r="C212" s="4" t="str">
        <f>Crowdfunding!G555</f>
        <v>failed</v>
      </c>
      <c r="D212">
        <f>Crowdfunding!I555</f>
        <v>1028</v>
      </c>
    </row>
    <row r="213" spans="1:4" x14ac:dyDescent="0.2">
      <c r="A213" s="14" t="s">
        <v>20</v>
      </c>
      <c r="B213">
        <v>101</v>
      </c>
      <c r="C213" s="4" t="str">
        <f>Crowdfunding!G564</f>
        <v>failed</v>
      </c>
      <c r="D213">
        <f>Crowdfunding!I564</f>
        <v>26</v>
      </c>
    </row>
    <row r="214" spans="1:4" x14ac:dyDescent="0.2">
      <c r="A214" s="14" t="s">
        <v>20</v>
      </c>
      <c r="B214">
        <v>206</v>
      </c>
      <c r="C214" s="4" t="str">
        <f>Crowdfunding!G566</f>
        <v>failed</v>
      </c>
      <c r="D214">
        <f>Crowdfunding!I566</f>
        <v>1790</v>
      </c>
    </row>
    <row r="215" spans="1:4" x14ac:dyDescent="0.2">
      <c r="A215" s="14" t="s">
        <v>20</v>
      </c>
      <c r="B215">
        <v>154</v>
      </c>
      <c r="C215" s="4" t="str">
        <f>Crowdfunding!G568</f>
        <v>failed</v>
      </c>
      <c r="D215">
        <f>Crowdfunding!I568</f>
        <v>37</v>
      </c>
    </row>
    <row r="216" spans="1:4" x14ac:dyDescent="0.2">
      <c r="A216" s="14" t="s">
        <v>20</v>
      </c>
      <c r="B216">
        <v>5966</v>
      </c>
      <c r="C216" s="4" t="str">
        <f>Crowdfunding!G573</f>
        <v>failed</v>
      </c>
      <c r="D216">
        <f>Crowdfunding!I573</f>
        <v>35</v>
      </c>
    </row>
    <row r="217" spans="1:4" x14ac:dyDescent="0.2">
      <c r="A217" s="14" t="s">
        <v>20</v>
      </c>
      <c r="B217">
        <v>169</v>
      </c>
      <c r="C217" s="4" t="str">
        <f>Crowdfunding!G577</f>
        <v>failed</v>
      </c>
      <c r="D217">
        <f>Crowdfunding!I577</f>
        <v>558</v>
      </c>
    </row>
    <row r="218" spans="1:4" x14ac:dyDescent="0.2">
      <c r="A218" s="14" t="s">
        <v>20</v>
      </c>
      <c r="B218">
        <v>2106</v>
      </c>
      <c r="C218" s="4" t="str">
        <f>Crowdfunding!G578</f>
        <v>failed</v>
      </c>
      <c r="D218">
        <f>Crowdfunding!I578</f>
        <v>64</v>
      </c>
    </row>
    <row r="219" spans="1:4" x14ac:dyDescent="0.2">
      <c r="A219" s="14" t="s">
        <v>20</v>
      </c>
      <c r="B219">
        <v>131</v>
      </c>
      <c r="C219" s="4" t="str">
        <f>Crowdfunding!G580</f>
        <v>failed</v>
      </c>
      <c r="D219">
        <f>Crowdfunding!I580</f>
        <v>245</v>
      </c>
    </row>
    <row r="220" spans="1:4" x14ac:dyDescent="0.2">
      <c r="A220" s="14" t="s">
        <v>20</v>
      </c>
      <c r="B220">
        <v>84</v>
      </c>
      <c r="C220" s="4" t="str">
        <f>Crowdfunding!G583</f>
        <v>failed</v>
      </c>
      <c r="D220">
        <f>Crowdfunding!I583</f>
        <v>71</v>
      </c>
    </row>
    <row r="221" spans="1:4" x14ac:dyDescent="0.2">
      <c r="A221" s="14" t="s">
        <v>20</v>
      </c>
      <c r="B221">
        <v>155</v>
      </c>
      <c r="C221" s="4" t="str">
        <f>Crowdfunding!G584</f>
        <v>failed</v>
      </c>
      <c r="D221">
        <f>Crowdfunding!I584</f>
        <v>42</v>
      </c>
    </row>
    <row r="222" spans="1:4" x14ac:dyDescent="0.2">
      <c r="A222" s="14" t="s">
        <v>20</v>
      </c>
      <c r="B222">
        <v>189</v>
      </c>
      <c r="C222" s="4" t="str">
        <f>Crowdfunding!G589</f>
        <v>failed</v>
      </c>
      <c r="D222">
        <f>Crowdfunding!I589</f>
        <v>156</v>
      </c>
    </row>
    <row r="223" spans="1:4" x14ac:dyDescent="0.2">
      <c r="A223" s="14" t="s">
        <v>20</v>
      </c>
      <c r="B223">
        <v>4799</v>
      </c>
      <c r="C223" s="4" t="str">
        <f>Crowdfunding!G590</f>
        <v>failed</v>
      </c>
      <c r="D223">
        <f>Crowdfunding!I590</f>
        <v>1368</v>
      </c>
    </row>
    <row r="224" spans="1:4" x14ac:dyDescent="0.2">
      <c r="A224" s="14" t="s">
        <v>20</v>
      </c>
      <c r="B224">
        <v>1137</v>
      </c>
      <c r="C224" s="4" t="str">
        <f>Crowdfunding!G591</f>
        <v>failed</v>
      </c>
      <c r="D224">
        <f>Crowdfunding!I591</f>
        <v>102</v>
      </c>
    </row>
    <row r="225" spans="1:4" x14ac:dyDescent="0.2">
      <c r="A225" s="14" t="s">
        <v>20</v>
      </c>
      <c r="B225">
        <v>1152</v>
      </c>
      <c r="C225" s="4" t="str">
        <f>Crowdfunding!G592</f>
        <v>failed</v>
      </c>
      <c r="D225">
        <f>Crowdfunding!I592</f>
        <v>86</v>
      </c>
    </row>
    <row r="226" spans="1:4" x14ac:dyDescent="0.2">
      <c r="A226" s="14" t="s">
        <v>20</v>
      </c>
      <c r="B226">
        <v>50</v>
      </c>
      <c r="C226" s="4" t="str">
        <f>Crowdfunding!G594</f>
        <v>failed</v>
      </c>
      <c r="D226">
        <f>Crowdfunding!I594</f>
        <v>253</v>
      </c>
    </row>
    <row r="227" spans="1:4" x14ac:dyDescent="0.2">
      <c r="A227" s="14" t="s">
        <v>20</v>
      </c>
      <c r="B227">
        <v>3059</v>
      </c>
      <c r="C227" s="4" t="str">
        <f>Crowdfunding!G596</f>
        <v>failed</v>
      </c>
      <c r="D227">
        <f>Crowdfunding!I596</f>
        <v>157</v>
      </c>
    </row>
    <row r="228" spans="1:4" x14ac:dyDescent="0.2">
      <c r="A228" s="14" t="s">
        <v>20</v>
      </c>
      <c r="B228">
        <v>34</v>
      </c>
      <c r="C228" s="4" t="str">
        <f>Crowdfunding!G598</f>
        <v>failed</v>
      </c>
      <c r="D228">
        <f>Crowdfunding!I598</f>
        <v>183</v>
      </c>
    </row>
    <row r="229" spans="1:4" x14ac:dyDescent="0.2">
      <c r="A229" s="14" t="s">
        <v>20</v>
      </c>
      <c r="B229">
        <v>220</v>
      </c>
      <c r="C229" s="4" t="str">
        <f>Crowdfunding!G601</f>
        <v>failed</v>
      </c>
      <c r="D229">
        <f>Crowdfunding!I601</f>
        <v>82</v>
      </c>
    </row>
    <row r="230" spans="1:4" x14ac:dyDescent="0.2">
      <c r="A230" s="14" t="s">
        <v>20</v>
      </c>
      <c r="B230">
        <v>1604</v>
      </c>
      <c r="C230" s="4" t="str">
        <f>Crowdfunding!G602</f>
        <v>failed</v>
      </c>
      <c r="D230">
        <f>Crowdfunding!I602</f>
        <v>1</v>
      </c>
    </row>
    <row r="231" spans="1:4" x14ac:dyDescent="0.2">
      <c r="A231" s="14" t="s">
        <v>20</v>
      </c>
      <c r="B231">
        <v>454</v>
      </c>
      <c r="C231" s="4" t="str">
        <f>Crowdfunding!G620</f>
        <v>failed</v>
      </c>
      <c r="D231">
        <f>Crowdfunding!I620</f>
        <v>1198</v>
      </c>
    </row>
    <row r="232" spans="1:4" x14ac:dyDescent="0.2">
      <c r="A232" s="14" t="s">
        <v>20</v>
      </c>
      <c r="B232">
        <v>123</v>
      </c>
      <c r="C232" s="4" t="str">
        <f>Crowdfunding!G621</f>
        <v>failed</v>
      </c>
      <c r="D232">
        <f>Crowdfunding!I621</f>
        <v>648</v>
      </c>
    </row>
    <row r="233" spans="1:4" x14ac:dyDescent="0.2">
      <c r="A233" s="14" t="s">
        <v>20</v>
      </c>
      <c r="B233">
        <v>299</v>
      </c>
      <c r="C233" s="4" t="str">
        <f>Crowdfunding!G624</f>
        <v>failed</v>
      </c>
      <c r="D233">
        <f>Crowdfunding!I624</f>
        <v>64</v>
      </c>
    </row>
    <row r="234" spans="1:4" x14ac:dyDescent="0.2">
      <c r="A234" s="14" t="s">
        <v>20</v>
      </c>
      <c r="B234">
        <v>2237</v>
      </c>
      <c r="C234" s="4" t="str">
        <f>Crowdfunding!G627</f>
        <v>failed</v>
      </c>
      <c r="D234">
        <f>Crowdfunding!I627</f>
        <v>62</v>
      </c>
    </row>
    <row r="235" spans="1:4" x14ac:dyDescent="0.2">
      <c r="A235" s="14" t="s">
        <v>20</v>
      </c>
      <c r="B235">
        <v>645</v>
      </c>
      <c r="C235" s="4" t="str">
        <f>Crowdfunding!G631</f>
        <v>failed</v>
      </c>
      <c r="D235">
        <f>Crowdfunding!I631</f>
        <v>750</v>
      </c>
    </row>
    <row r="236" spans="1:4" x14ac:dyDescent="0.2">
      <c r="A236" s="14" t="s">
        <v>20</v>
      </c>
      <c r="B236">
        <v>484</v>
      </c>
      <c r="C236" s="4" t="str">
        <f>Crowdfunding!G635</f>
        <v>failed</v>
      </c>
      <c r="D236">
        <f>Crowdfunding!I635</f>
        <v>105</v>
      </c>
    </row>
    <row r="237" spans="1:4" x14ac:dyDescent="0.2">
      <c r="A237" s="14" t="s">
        <v>20</v>
      </c>
      <c r="B237">
        <v>154</v>
      </c>
      <c r="C237" s="4" t="str">
        <f>Crowdfunding!G638</f>
        <v>failed</v>
      </c>
      <c r="D237">
        <f>Crowdfunding!I638</f>
        <v>2604</v>
      </c>
    </row>
    <row r="238" spans="1:4" x14ac:dyDescent="0.2">
      <c r="A238" s="14" t="s">
        <v>20</v>
      </c>
      <c r="B238">
        <v>82</v>
      </c>
      <c r="C238" s="4" t="str">
        <f>Crowdfunding!G639</f>
        <v>failed</v>
      </c>
      <c r="D238">
        <f>Crowdfunding!I639</f>
        <v>65</v>
      </c>
    </row>
    <row r="239" spans="1:4" x14ac:dyDescent="0.2">
      <c r="A239" s="14" t="s">
        <v>20</v>
      </c>
      <c r="B239">
        <v>134</v>
      </c>
      <c r="C239" s="4" t="str">
        <f>Crowdfunding!G640</f>
        <v>failed</v>
      </c>
      <c r="D239">
        <f>Crowdfunding!I640</f>
        <v>94</v>
      </c>
    </row>
    <row r="240" spans="1:4" x14ac:dyDescent="0.2">
      <c r="A240" s="14" t="s">
        <v>20</v>
      </c>
      <c r="B240">
        <v>5203</v>
      </c>
      <c r="C240" s="4" t="str">
        <f>Crowdfunding!G642</f>
        <v>failed</v>
      </c>
      <c r="D240">
        <f>Crowdfunding!I642</f>
        <v>257</v>
      </c>
    </row>
    <row r="241" spans="1:4" x14ac:dyDescent="0.2">
      <c r="A241" s="14" t="s">
        <v>20</v>
      </c>
      <c r="B241">
        <v>94</v>
      </c>
      <c r="C241" s="4" t="str">
        <f>Crowdfunding!G646</f>
        <v>failed</v>
      </c>
      <c r="D241">
        <f>Crowdfunding!I646</f>
        <v>2928</v>
      </c>
    </row>
    <row r="242" spans="1:4" x14ac:dyDescent="0.2">
      <c r="A242" s="14" t="s">
        <v>20</v>
      </c>
      <c r="B242">
        <v>205</v>
      </c>
      <c r="C242" s="4" t="str">
        <f>Crowdfunding!G647</f>
        <v>failed</v>
      </c>
      <c r="D242">
        <f>Crowdfunding!I647</f>
        <v>4697</v>
      </c>
    </row>
    <row r="243" spans="1:4" x14ac:dyDescent="0.2">
      <c r="A243" s="14" t="s">
        <v>20</v>
      </c>
      <c r="B243">
        <v>92</v>
      </c>
      <c r="C243" s="4" t="str">
        <f>Crowdfunding!G648</f>
        <v>failed</v>
      </c>
      <c r="D243">
        <f>Crowdfunding!I648</f>
        <v>2915</v>
      </c>
    </row>
    <row r="244" spans="1:4" x14ac:dyDescent="0.2">
      <c r="A244" s="14" t="s">
        <v>20</v>
      </c>
      <c r="B244">
        <v>219</v>
      </c>
      <c r="C244" s="4" t="str">
        <f>Crowdfunding!G649</f>
        <v>failed</v>
      </c>
      <c r="D244">
        <f>Crowdfunding!I649</f>
        <v>18</v>
      </c>
    </row>
    <row r="245" spans="1:4" x14ac:dyDescent="0.2">
      <c r="A245" s="14" t="s">
        <v>20</v>
      </c>
      <c r="B245">
        <v>2526</v>
      </c>
      <c r="C245" s="4" t="str">
        <f>Crowdfunding!G651</f>
        <v>failed</v>
      </c>
      <c r="D245">
        <f>Crowdfunding!I651</f>
        <v>602</v>
      </c>
    </row>
    <row r="246" spans="1:4" x14ac:dyDescent="0.2">
      <c r="A246" s="14" t="s">
        <v>20</v>
      </c>
      <c r="B246">
        <v>94</v>
      </c>
      <c r="C246" s="4" t="str">
        <f>Crowdfunding!G652</f>
        <v>failed</v>
      </c>
      <c r="D246">
        <f>Crowdfunding!I652</f>
        <v>1</v>
      </c>
    </row>
    <row r="247" spans="1:4" x14ac:dyDescent="0.2">
      <c r="A247" s="14" t="s">
        <v>20</v>
      </c>
      <c r="B247">
        <v>1713</v>
      </c>
      <c r="C247" s="4" t="str">
        <f>Crowdfunding!G653</f>
        <v>failed</v>
      </c>
      <c r="D247">
        <f>Crowdfunding!I653</f>
        <v>3868</v>
      </c>
    </row>
    <row r="248" spans="1:4" x14ac:dyDescent="0.2">
      <c r="A248" s="14" t="s">
        <v>20</v>
      </c>
      <c r="B248">
        <v>249</v>
      </c>
      <c r="C248" s="4" t="str">
        <f>Crowdfunding!G658</f>
        <v>failed</v>
      </c>
      <c r="D248">
        <f>Crowdfunding!I658</f>
        <v>504</v>
      </c>
    </row>
    <row r="249" spans="1:4" x14ac:dyDescent="0.2">
      <c r="A249" s="14" t="s">
        <v>20</v>
      </c>
      <c r="B249">
        <v>192</v>
      </c>
      <c r="C249" s="4" t="str">
        <f>Crowdfunding!G659</f>
        <v>failed</v>
      </c>
      <c r="D249">
        <f>Crowdfunding!I659</f>
        <v>14</v>
      </c>
    </row>
    <row r="250" spans="1:4" x14ac:dyDescent="0.2">
      <c r="A250" s="14" t="s">
        <v>20</v>
      </c>
      <c r="B250">
        <v>247</v>
      </c>
      <c r="C250" s="4" t="str">
        <f>Crowdfunding!G661</f>
        <v>failed</v>
      </c>
      <c r="D250">
        <f>Crowdfunding!I661</f>
        <v>750</v>
      </c>
    </row>
    <row r="251" spans="1:4" x14ac:dyDescent="0.2">
      <c r="A251" s="14" t="s">
        <v>20</v>
      </c>
      <c r="B251">
        <v>2293</v>
      </c>
      <c r="C251" s="4" t="str">
        <f>Crowdfunding!G662</f>
        <v>failed</v>
      </c>
      <c r="D251">
        <f>Crowdfunding!I662</f>
        <v>77</v>
      </c>
    </row>
    <row r="252" spans="1:4" x14ac:dyDescent="0.2">
      <c r="A252" s="14" t="s">
        <v>20</v>
      </c>
      <c r="B252">
        <v>3131</v>
      </c>
      <c r="C252" s="4" t="str">
        <f>Crowdfunding!G663</f>
        <v>failed</v>
      </c>
      <c r="D252">
        <f>Crowdfunding!I663</f>
        <v>752</v>
      </c>
    </row>
    <row r="253" spans="1:4" x14ac:dyDescent="0.2">
      <c r="A253" s="14" t="s">
        <v>20</v>
      </c>
      <c r="B253">
        <v>143</v>
      </c>
      <c r="C253" s="4" t="str">
        <f>Crowdfunding!G664</f>
        <v>failed</v>
      </c>
      <c r="D253">
        <f>Crowdfunding!I664</f>
        <v>131</v>
      </c>
    </row>
    <row r="254" spans="1:4" x14ac:dyDescent="0.2">
      <c r="A254" s="14" t="s">
        <v>20</v>
      </c>
      <c r="B254">
        <v>296</v>
      </c>
      <c r="C254" s="4" t="str">
        <f>Crowdfunding!G665</f>
        <v>failed</v>
      </c>
      <c r="D254">
        <f>Crowdfunding!I665</f>
        <v>87</v>
      </c>
    </row>
    <row r="255" spans="1:4" x14ac:dyDescent="0.2">
      <c r="A255" s="14" t="s">
        <v>20</v>
      </c>
      <c r="B255">
        <v>170</v>
      </c>
      <c r="C255" s="4" t="str">
        <f>Crowdfunding!G666</f>
        <v>failed</v>
      </c>
      <c r="D255">
        <f>Crowdfunding!I666</f>
        <v>1063</v>
      </c>
    </row>
    <row r="256" spans="1:4" x14ac:dyDescent="0.2">
      <c r="A256" s="14" t="s">
        <v>20</v>
      </c>
      <c r="B256">
        <v>86</v>
      </c>
      <c r="C256" s="4" t="str">
        <f>Crowdfunding!G670</f>
        <v>failed</v>
      </c>
      <c r="D256">
        <f>Crowdfunding!I670</f>
        <v>76</v>
      </c>
    </row>
    <row r="257" spans="1:4" x14ac:dyDescent="0.2">
      <c r="A257" s="14" t="s">
        <v>20</v>
      </c>
      <c r="B257">
        <v>6286</v>
      </c>
      <c r="C257" s="4" t="str">
        <f>Crowdfunding!G674</f>
        <v>failed</v>
      </c>
      <c r="D257">
        <f>Crowdfunding!I674</f>
        <v>4428</v>
      </c>
    </row>
    <row r="258" spans="1:4" x14ac:dyDescent="0.2">
      <c r="A258" s="14" t="s">
        <v>20</v>
      </c>
      <c r="B258">
        <v>3727</v>
      </c>
      <c r="C258" s="4" t="str">
        <f>Crowdfunding!G675</f>
        <v>failed</v>
      </c>
      <c r="D258">
        <f>Crowdfunding!I675</f>
        <v>58</v>
      </c>
    </row>
    <row r="259" spans="1:4" x14ac:dyDescent="0.2">
      <c r="A259" s="14" t="s">
        <v>20</v>
      </c>
      <c r="B259">
        <v>1605</v>
      </c>
      <c r="C259" s="4" t="str">
        <f>Crowdfunding!G679</f>
        <v>failed</v>
      </c>
      <c r="D259">
        <f>Crowdfunding!I679</f>
        <v>111</v>
      </c>
    </row>
    <row r="260" spans="1:4" x14ac:dyDescent="0.2">
      <c r="A260" s="14" t="s">
        <v>20</v>
      </c>
      <c r="B260">
        <v>2120</v>
      </c>
      <c r="C260" s="4" t="str">
        <f>Crowdfunding!G682</f>
        <v>failed</v>
      </c>
      <c r="D260">
        <f>Crowdfunding!I682</f>
        <v>2955</v>
      </c>
    </row>
    <row r="261" spans="1:4" x14ac:dyDescent="0.2">
      <c r="A261" s="14" t="s">
        <v>20</v>
      </c>
      <c r="B261">
        <v>50</v>
      </c>
      <c r="C261" s="4" t="str">
        <f>Crowdfunding!G683</f>
        <v>failed</v>
      </c>
      <c r="D261">
        <f>Crowdfunding!I683</f>
        <v>1657</v>
      </c>
    </row>
    <row r="262" spans="1:4" x14ac:dyDescent="0.2">
      <c r="A262" s="14" t="s">
        <v>20</v>
      </c>
      <c r="B262">
        <v>2080</v>
      </c>
      <c r="C262" s="4" t="str">
        <f>Crowdfunding!G687</f>
        <v>failed</v>
      </c>
      <c r="D262">
        <f>Crowdfunding!I687</f>
        <v>926</v>
      </c>
    </row>
    <row r="263" spans="1:4" x14ac:dyDescent="0.2">
      <c r="A263" s="14" t="s">
        <v>20</v>
      </c>
      <c r="B263">
        <v>2105</v>
      </c>
      <c r="C263" s="4" t="str">
        <f>Crowdfunding!G694</f>
        <v>failed</v>
      </c>
      <c r="D263">
        <f>Crowdfunding!I694</f>
        <v>77</v>
      </c>
    </row>
    <row r="264" spans="1:4" x14ac:dyDescent="0.2">
      <c r="A264" s="14" t="s">
        <v>20</v>
      </c>
      <c r="B264">
        <v>2436</v>
      </c>
      <c r="C264" s="4" t="str">
        <f>Crowdfunding!G695</f>
        <v>failed</v>
      </c>
      <c r="D264">
        <f>Crowdfunding!I695</f>
        <v>1748</v>
      </c>
    </row>
    <row r="265" spans="1:4" x14ac:dyDescent="0.2">
      <c r="A265" s="14" t="s">
        <v>20</v>
      </c>
      <c r="B265">
        <v>80</v>
      </c>
      <c r="C265" s="4" t="str">
        <f>Crowdfunding!G696</f>
        <v>failed</v>
      </c>
      <c r="D265">
        <f>Crowdfunding!I696</f>
        <v>79</v>
      </c>
    </row>
    <row r="266" spans="1:4" x14ac:dyDescent="0.2">
      <c r="A266" s="14" t="s">
        <v>20</v>
      </c>
      <c r="B266">
        <v>42</v>
      </c>
      <c r="C266" s="4" t="str">
        <f>Crowdfunding!G698</f>
        <v>failed</v>
      </c>
      <c r="D266">
        <f>Crowdfunding!I698</f>
        <v>889</v>
      </c>
    </row>
    <row r="267" spans="1:4" x14ac:dyDescent="0.2">
      <c r="A267" s="14" t="s">
        <v>20</v>
      </c>
      <c r="B267">
        <v>139</v>
      </c>
      <c r="C267" s="4" t="str">
        <f>Crowdfunding!G701</f>
        <v>failed</v>
      </c>
      <c r="D267">
        <f>Crowdfunding!I701</f>
        <v>56</v>
      </c>
    </row>
    <row r="268" spans="1:4" x14ac:dyDescent="0.2">
      <c r="A268" s="14" t="s">
        <v>20</v>
      </c>
      <c r="B268">
        <v>159</v>
      </c>
      <c r="C268" s="4" t="str">
        <f>Crowdfunding!G702</f>
        <v>failed</v>
      </c>
      <c r="D268">
        <f>Crowdfunding!I702</f>
        <v>1</v>
      </c>
    </row>
    <row r="269" spans="1:4" x14ac:dyDescent="0.2">
      <c r="A269" s="14" t="s">
        <v>20</v>
      </c>
      <c r="B269">
        <v>381</v>
      </c>
      <c r="C269" s="4" t="str">
        <f>Crowdfunding!G704</f>
        <v>failed</v>
      </c>
      <c r="D269">
        <f>Crowdfunding!I704</f>
        <v>83</v>
      </c>
    </row>
    <row r="270" spans="1:4" x14ac:dyDescent="0.2">
      <c r="A270" s="14" t="s">
        <v>20</v>
      </c>
      <c r="B270">
        <v>194</v>
      </c>
      <c r="C270" s="4" t="str">
        <f>Crowdfunding!G707</f>
        <v>failed</v>
      </c>
      <c r="D270">
        <f>Crowdfunding!I707</f>
        <v>2025</v>
      </c>
    </row>
    <row r="271" spans="1:4" x14ac:dyDescent="0.2">
      <c r="A271" s="14" t="s">
        <v>20</v>
      </c>
      <c r="B271">
        <v>106</v>
      </c>
      <c r="C271" s="4" t="str">
        <f>Crowdfunding!G713</f>
        <v>failed</v>
      </c>
      <c r="D271">
        <f>Crowdfunding!I713</f>
        <v>14</v>
      </c>
    </row>
    <row r="272" spans="1:4" x14ac:dyDescent="0.2">
      <c r="A272" s="14" t="s">
        <v>20</v>
      </c>
      <c r="B272">
        <v>142</v>
      </c>
      <c r="C272" s="4" t="str">
        <f>Crowdfunding!G717</f>
        <v>failed</v>
      </c>
      <c r="D272">
        <f>Crowdfunding!I717</f>
        <v>656</v>
      </c>
    </row>
    <row r="273" spans="1:4" x14ac:dyDescent="0.2">
      <c r="A273" s="14" t="s">
        <v>20</v>
      </c>
      <c r="B273">
        <v>211</v>
      </c>
      <c r="C273" s="4" t="str">
        <f>Crowdfunding!G727</f>
        <v>failed</v>
      </c>
      <c r="D273">
        <f>Crowdfunding!I727</f>
        <v>1596</v>
      </c>
    </row>
    <row r="274" spans="1:4" x14ac:dyDescent="0.2">
      <c r="A274" s="14" t="s">
        <v>20</v>
      </c>
      <c r="B274">
        <v>2756</v>
      </c>
      <c r="C274" s="4" t="str">
        <f>Crowdfunding!G730</f>
        <v>failed</v>
      </c>
      <c r="D274">
        <f>Crowdfunding!I730</f>
        <v>10</v>
      </c>
    </row>
    <row r="275" spans="1:4" x14ac:dyDescent="0.2">
      <c r="A275" s="14" t="s">
        <v>20</v>
      </c>
      <c r="B275">
        <v>173</v>
      </c>
      <c r="C275" s="4" t="str">
        <f>Crowdfunding!G734</f>
        <v>failed</v>
      </c>
      <c r="D275">
        <f>Crowdfunding!I734</f>
        <v>1121</v>
      </c>
    </row>
    <row r="276" spans="1:4" x14ac:dyDescent="0.2">
      <c r="A276" s="14" t="s">
        <v>20</v>
      </c>
      <c r="B276">
        <v>87</v>
      </c>
      <c r="C276" s="4" t="str">
        <f>Crowdfunding!G740</f>
        <v>failed</v>
      </c>
      <c r="D276">
        <f>Crowdfunding!I740</f>
        <v>15</v>
      </c>
    </row>
    <row r="277" spans="1:4" x14ac:dyDescent="0.2">
      <c r="A277" s="14" t="s">
        <v>20</v>
      </c>
      <c r="B277">
        <v>1572</v>
      </c>
      <c r="C277" s="4" t="str">
        <f>Crowdfunding!G741</f>
        <v>failed</v>
      </c>
      <c r="D277">
        <f>Crowdfunding!I741</f>
        <v>191</v>
      </c>
    </row>
    <row r="278" spans="1:4" x14ac:dyDescent="0.2">
      <c r="A278" s="14" t="s">
        <v>20</v>
      </c>
      <c r="B278">
        <v>2346</v>
      </c>
      <c r="C278" s="4" t="str">
        <f>Crowdfunding!G742</f>
        <v>failed</v>
      </c>
      <c r="D278">
        <f>Crowdfunding!I742</f>
        <v>16</v>
      </c>
    </row>
    <row r="279" spans="1:4" x14ac:dyDescent="0.2">
      <c r="A279" s="14" t="s">
        <v>20</v>
      </c>
      <c r="B279">
        <v>115</v>
      </c>
      <c r="C279" s="4" t="str">
        <f>Crowdfunding!G745</f>
        <v>failed</v>
      </c>
      <c r="D279">
        <f>Crowdfunding!I745</f>
        <v>17</v>
      </c>
    </row>
    <row r="280" spans="1:4" x14ac:dyDescent="0.2">
      <c r="A280" s="14" t="s">
        <v>20</v>
      </c>
      <c r="B280">
        <v>85</v>
      </c>
      <c r="C280" s="4" t="str">
        <f>Crowdfunding!G747</f>
        <v>failed</v>
      </c>
      <c r="D280">
        <f>Crowdfunding!I747</f>
        <v>34</v>
      </c>
    </row>
    <row r="281" spans="1:4" x14ac:dyDescent="0.2">
      <c r="A281" s="14" t="s">
        <v>20</v>
      </c>
      <c r="B281">
        <v>144</v>
      </c>
      <c r="C281" s="4" t="str">
        <f>Crowdfunding!G752</f>
        <v>failed</v>
      </c>
      <c r="D281">
        <f>Crowdfunding!I752</f>
        <v>1</v>
      </c>
    </row>
    <row r="282" spans="1:4" x14ac:dyDescent="0.2">
      <c r="A282" s="14" t="s">
        <v>20</v>
      </c>
      <c r="B282">
        <v>2443</v>
      </c>
      <c r="C282" s="4" t="str">
        <f>Crowdfunding!G761</f>
        <v>failed</v>
      </c>
      <c r="D282">
        <f>Crowdfunding!I761</f>
        <v>1274</v>
      </c>
    </row>
    <row r="283" spans="1:4" x14ac:dyDescent="0.2">
      <c r="A283" s="14" t="s">
        <v>20</v>
      </c>
      <c r="B283">
        <v>64</v>
      </c>
      <c r="C283" s="4" t="str">
        <f>Crowdfunding!G762</f>
        <v>failed</v>
      </c>
      <c r="D283">
        <f>Crowdfunding!I762</f>
        <v>210</v>
      </c>
    </row>
    <row r="284" spans="1:4" x14ac:dyDescent="0.2">
      <c r="A284" s="14" t="s">
        <v>20</v>
      </c>
      <c r="B284">
        <v>268</v>
      </c>
      <c r="C284" s="4" t="str">
        <f>Crowdfunding!G768</f>
        <v>failed</v>
      </c>
      <c r="D284">
        <f>Crowdfunding!I768</f>
        <v>248</v>
      </c>
    </row>
    <row r="285" spans="1:4" x14ac:dyDescent="0.2">
      <c r="A285" s="14" t="s">
        <v>20</v>
      </c>
      <c r="B285">
        <v>195</v>
      </c>
      <c r="C285" s="4" t="str">
        <f>Crowdfunding!G769</f>
        <v>failed</v>
      </c>
      <c r="D285">
        <f>Crowdfunding!I769</f>
        <v>513</v>
      </c>
    </row>
    <row r="286" spans="1:4" x14ac:dyDescent="0.2">
      <c r="A286" s="14" t="s">
        <v>20</v>
      </c>
      <c r="B286">
        <v>186</v>
      </c>
      <c r="C286" s="4" t="str">
        <f>Crowdfunding!G771</f>
        <v>failed</v>
      </c>
      <c r="D286">
        <f>Crowdfunding!I771</f>
        <v>3410</v>
      </c>
    </row>
    <row r="287" spans="1:4" x14ac:dyDescent="0.2">
      <c r="A287" s="14" t="s">
        <v>20</v>
      </c>
      <c r="B287">
        <v>460</v>
      </c>
      <c r="C287" s="4" t="str">
        <f>Crowdfunding!G777</f>
        <v>failed</v>
      </c>
      <c r="D287">
        <f>Crowdfunding!I777</f>
        <v>10</v>
      </c>
    </row>
    <row r="288" spans="1:4" x14ac:dyDescent="0.2">
      <c r="A288" s="14" t="s">
        <v>20</v>
      </c>
      <c r="B288">
        <v>2528</v>
      </c>
      <c r="C288" s="4" t="str">
        <f>Crowdfunding!G778</f>
        <v>failed</v>
      </c>
      <c r="D288">
        <f>Crowdfunding!I778</f>
        <v>2201</v>
      </c>
    </row>
    <row r="289" spans="1:4" x14ac:dyDescent="0.2">
      <c r="A289" s="14" t="s">
        <v>20</v>
      </c>
      <c r="B289">
        <v>3657</v>
      </c>
      <c r="C289" s="4" t="str">
        <f>Crowdfunding!G779</f>
        <v>failed</v>
      </c>
      <c r="D289">
        <f>Crowdfunding!I779</f>
        <v>676</v>
      </c>
    </row>
    <row r="290" spans="1:4" x14ac:dyDescent="0.2">
      <c r="A290" s="14" t="s">
        <v>20</v>
      </c>
      <c r="B290">
        <v>131</v>
      </c>
      <c r="C290" s="4" t="str">
        <f>Crowdfunding!G781</f>
        <v>failed</v>
      </c>
      <c r="D290">
        <f>Crowdfunding!I781</f>
        <v>831</v>
      </c>
    </row>
    <row r="291" spans="1:4" x14ac:dyDescent="0.2">
      <c r="A291" s="14" t="s">
        <v>20</v>
      </c>
      <c r="B291">
        <v>239</v>
      </c>
      <c r="C291" s="4" t="str">
        <f>Crowdfunding!G789</f>
        <v>failed</v>
      </c>
      <c r="D291">
        <f>Crowdfunding!I789</f>
        <v>859</v>
      </c>
    </row>
    <row r="292" spans="1:4" x14ac:dyDescent="0.2">
      <c r="A292" s="14" t="s">
        <v>20</v>
      </c>
      <c r="B292">
        <v>78</v>
      </c>
      <c r="C292" s="4" t="str">
        <f>Crowdfunding!G791</f>
        <v>failed</v>
      </c>
      <c r="D292">
        <f>Crowdfunding!I791</f>
        <v>45</v>
      </c>
    </row>
    <row r="293" spans="1:4" x14ac:dyDescent="0.2">
      <c r="A293" s="14" t="s">
        <v>20</v>
      </c>
      <c r="B293">
        <v>1773</v>
      </c>
      <c r="C293" s="4" t="str">
        <f>Crowdfunding!G793</f>
        <v>failed</v>
      </c>
      <c r="D293">
        <f>Crowdfunding!I793</f>
        <v>6</v>
      </c>
    </row>
    <row r="294" spans="1:4" x14ac:dyDescent="0.2">
      <c r="A294" s="14" t="s">
        <v>20</v>
      </c>
      <c r="B294">
        <v>32</v>
      </c>
      <c r="C294" s="4" t="str">
        <f>Crowdfunding!G794</f>
        <v>failed</v>
      </c>
      <c r="D294">
        <f>Crowdfunding!I794</f>
        <v>7</v>
      </c>
    </row>
    <row r="295" spans="1:4" x14ac:dyDescent="0.2">
      <c r="A295" s="14" t="s">
        <v>20</v>
      </c>
      <c r="B295">
        <v>369</v>
      </c>
      <c r="C295" s="4" t="str">
        <f>Crowdfunding!G797</f>
        <v>failed</v>
      </c>
      <c r="D295">
        <f>Crowdfunding!I797</f>
        <v>31</v>
      </c>
    </row>
    <row r="296" spans="1:4" x14ac:dyDescent="0.2">
      <c r="A296" s="14" t="s">
        <v>20</v>
      </c>
      <c r="B296">
        <v>89</v>
      </c>
      <c r="C296" s="4" t="str">
        <f>Crowdfunding!G798</f>
        <v>failed</v>
      </c>
      <c r="D296">
        <f>Crowdfunding!I798</f>
        <v>78</v>
      </c>
    </row>
    <row r="297" spans="1:4" x14ac:dyDescent="0.2">
      <c r="A297" s="14" t="s">
        <v>20</v>
      </c>
      <c r="B297">
        <v>147</v>
      </c>
      <c r="C297" s="4" t="str">
        <f>Crowdfunding!G801</f>
        <v>failed</v>
      </c>
      <c r="D297">
        <f>Crowdfunding!I801</f>
        <v>1225</v>
      </c>
    </row>
    <row r="298" spans="1:4" x14ac:dyDescent="0.2">
      <c r="A298" s="14" t="s">
        <v>20</v>
      </c>
      <c r="B298">
        <v>126</v>
      </c>
      <c r="C298" s="4" t="str">
        <f>Crowdfunding!G802</f>
        <v>failed</v>
      </c>
      <c r="D298">
        <f>Crowdfunding!I802</f>
        <v>1</v>
      </c>
    </row>
    <row r="299" spans="1:4" x14ac:dyDescent="0.2">
      <c r="A299" s="14" t="s">
        <v>20</v>
      </c>
      <c r="B299">
        <v>2218</v>
      </c>
      <c r="C299" s="4" t="str">
        <f>Crowdfunding!G807</f>
        <v>failed</v>
      </c>
      <c r="D299">
        <f>Crowdfunding!I807</f>
        <v>67</v>
      </c>
    </row>
    <row r="300" spans="1:4" x14ac:dyDescent="0.2">
      <c r="A300" s="14" t="s">
        <v>20</v>
      </c>
      <c r="B300">
        <v>202</v>
      </c>
      <c r="C300" s="4" t="str">
        <f>Crowdfunding!G810</f>
        <v>failed</v>
      </c>
      <c r="D300">
        <f>Crowdfunding!I810</f>
        <v>19</v>
      </c>
    </row>
    <row r="301" spans="1:4" x14ac:dyDescent="0.2">
      <c r="A301" s="14" t="s">
        <v>20</v>
      </c>
      <c r="B301">
        <v>140</v>
      </c>
      <c r="C301" s="4" t="str">
        <f>Crowdfunding!G811</f>
        <v>failed</v>
      </c>
      <c r="D301">
        <f>Crowdfunding!I811</f>
        <v>2108</v>
      </c>
    </row>
    <row r="302" spans="1:4" x14ac:dyDescent="0.2">
      <c r="A302" s="14" t="s">
        <v>20</v>
      </c>
      <c r="B302">
        <v>1052</v>
      </c>
      <c r="C302" s="4" t="str">
        <f>Crowdfunding!G813</f>
        <v>failed</v>
      </c>
      <c r="D302">
        <f>Crowdfunding!I813</f>
        <v>679</v>
      </c>
    </row>
    <row r="303" spans="1:4" x14ac:dyDescent="0.2">
      <c r="A303" s="14" t="s">
        <v>20</v>
      </c>
      <c r="B303">
        <v>247</v>
      </c>
      <c r="C303" s="4" t="str">
        <f>Crowdfunding!G816</f>
        <v>failed</v>
      </c>
      <c r="D303">
        <f>Crowdfunding!I816</f>
        <v>36</v>
      </c>
    </row>
    <row r="304" spans="1:4" x14ac:dyDescent="0.2">
      <c r="A304" s="14" t="s">
        <v>20</v>
      </c>
      <c r="B304">
        <v>84</v>
      </c>
      <c r="C304" s="4" t="str">
        <f>Crowdfunding!G821</f>
        <v>failed</v>
      </c>
      <c r="D304">
        <f>Crowdfunding!I821</f>
        <v>47</v>
      </c>
    </row>
    <row r="305" spans="1:4" x14ac:dyDescent="0.2">
      <c r="A305" s="14" t="s">
        <v>20</v>
      </c>
      <c r="B305">
        <v>88</v>
      </c>
      <c r="C305" s="4" t="str">
        <f>Crowdfunding!G830</f>
        <v>failed</v>
      </c>
      <c r="D305">
        <f>Crowdfunding!I830</f>
        <v>70</v>
      </c>
    </row>
    <row r="306" spans="1:4" x14ac:dyDescent="0.2">
      <c r="A306" s="14" t="s">
        <v>20</v>
      </c>
      <c r="B306">
        <v>156</v>
      </c>
      <c r="C306" s="4" t="str">
        <f>Crowdfunding!G831</f>
        <v>failed</v>
      </c>
      <c r="D306">
        <f>Crowdfunding!I831</f>
        <v>154</v>
      </c>
    </row>
    <row r="307" spans="1:4" x14ac:dyDescent="0.2">
      <c r="A307" s="14" t="s">
        <v>20</v>
      </c>
      <c r="B307">
        <v>2985</v>
      </c>
      <c r="C307" s="4" t="str">
        <f>Crowdfunding!G832</f>
        <v>failed</v>
      </c>
      <c r="D307">
        <f>Crowdfunding!I832</f>
        <v>22</v>
      </c>
    </row>
    <row r="308" spans="1:4" x14ac:dyDescent="0.2">
      <c r="A308" s="14" t="s">
        <v>20</v>
      </c>
      <c r="B308">
        <v>762</v>
      </c>
      <c r="C308" s="4" t="str">
        <f>Crowdfunding!G837</f>
        <v>failed</v>
      </c>
      <c r="D308">
        <f>Crowdfunding!I837</f>
        <v>1758</v>
      </c>
    </row>
    <row r="309" spans="1:4" x14ac:dyDescent="0.2">
      <c r="A309" s="14" t="s">
        <v>20</v>
      </c>
      <c r="B309">
        <v>554</v>
      </c>
      <c r="C309" s="4" t="str">
        <f>Crowdfunding!G838</f>
        <v>failed</v>
      </c>
      <c r="D309">
        <f>Crowdfunding!I838</f>
        <v>94</v>
      </c>
    </row>
    <row r="310" spans="1:4" x14ac:dyDescent="0.2">
      <c r="A310" s="14" t="s">
        <v>20</v>
      </c>
      <c r="B310">
        <v>135</v>
      </c>
      <c r="C310" s="4" t="str">
        <f>Crowdfunding!G845</f>
        <v>failed</v>
      </c>
      <c r="D310">
        <f>Crowdfunding!I845</f>
        <v>33</v>
      </c>
    </row>
    <row r="311" spans="1:4" x14ac:dyDescent="0.2">
      <c r="A311" s="14" t="s">
        <v>20</v>
      </c>
      <c r="B311">
        <v>122</v>
      </c>
      <c r="C311" s="4" t="str">
        <f>Crowdfunding!G852</f>
        <v>failed</v>
      </c>
      <c r="D311">
        <f>Crowdfunding!I852</f>
        <v>1</v>
      </c>
    </row>
    <row r="312" spans="1:4" x14ac:dyDescent="0.2">
      <c r="A312" s="14" t="s">
        <v>20</v>
      </c>
      <c r="B312">
        <v>221</v>
      </c>
      <c r="C312" s="4" t="str">
        <f>Crowdfunding!G854</f>
        <v>failed</v>
      </c>
      <c r="D312">
        <f>Crowdfunding!I854</f>
        <v>31</v>
      </c>
    </row>
    <row r="313" spans="1:4" x14ac:dyDescent="0.2">
      <c r="A313" s="14" t="s">
        <v>20</v>
      </c>
      <c r="B313">
        <v>126</v>
      </c>
      <c r="C313" s="4" t="str">
        <f>Crowdfunding!G860</f>
        <v>failed</v>
      </c>
      <c r="D313">
        <f>Crowdfunding!I860</f>
        <v>35</v>
      </c>
    </row>
    <row r="314" spans="1:4" x14ac:dyDescent="0.2">
      <c r="A314" s="14" t="s">
        <v>20</v>
      </c>
      <c r="B314">
        <v>1022</v>
      </c>
      <c r="C314" s="4" t="str">
        <f>Crowdfunding!G861</f>
        <v>failed</v>
      </c>
      <c r="D314">
        <f>Crowdfunding!I861</f>
        <v>63</v>
      </c>
    </row>
    <row r="315" spans="1:4" x14ac:dyDescent="0.2">
      <c r="A315" s="14" t="s">
        <v>20</v>
      </c>
      <c r="B315">
        <v>3177</v>
      </c>
      <c r="C315" s="4" t="str">
        <f>Crowdfunding!G871</f>
        <v>failed</v>
      </c>
      <c r="D315">
        <f>Crowdfunding!I871</f>
        <v>526</v>
      </c>
    </row>
    <row r="316" spans="1:4" x14ac:dyDescent="0.2">
      <c r="A316" s="14" t="s">
        <v>20</v>
      </c>
      <c r="B316">
        <v>198</v>
      </c>
      <c r="C316" s="4" t="str">
        <f>Crowdfunding!G872</f>
        <v>failed</v>
      </c>
      <c r="D316">
        <f>Crowdfunding!I872</f>
        <v>121</v>
      </c>
    </row>
    <row r="317" spans="1:4" x14ac:dyDescent="0.2">
      <c r="A317" s="14" t="s">
        <v>20</v>
      </c>
      <c r="B317">
        <v>85</v>
      </c>
      <c r="C317" s="4" t="str">
        <f>Crowdfunding!G877</f>
        <v>failed</v>
      </c>
      <c r="D317">
        <f>Crowdfunding!I877</f>
        <v>67</v>
      </c>
    </row>
    <row r="318" spans="1:4" x14ac:dyDescent="0.2">
      <c r="A318" s="14" t="s">
        <v>20</v>
      </c>
      <c r="B318">
        <v>3596</v>
      </c>
      <c r="C318" s="4" t="str">
        <f>Crowdfunding!G878</f>
        <v>failed</v>
      </c>
      <c r="D318">
        <f>Crowdfunding!I878</f>
        <v>57</v>
      </c>
    </row>
    <row r="319" spans="1:4" x14ac:dyDescent="0.2">
      <c r="A319" s="14" t="s">
        <v>20</v>
      </c>
      <c r="B319">
        <v>244</v>
      </c>
      <c r="C319" s="4" t="str">
        <f>Crowdfunding!G879</f>
        <v>failed</v>
      </c>
      <c r="D319">
        <f>Crowdfunding!I879</f>
        <v>1229</v>
      </c>
    </row>
    <row r="320" spans="1:4" x14ac:dyDescent="0.2">
      <c r="A320" s="14" t="s">
        <v>20</v>
      </c>
      <c r="B320">
        <v>5180</v>
      </c>
      <c r="C320" s="4" t="str">
        <f>Crowdfunding!G880</f>
        <v>failed</v>
      </c>
      <c r="D320">
        <f>Crowdfunding!I880</f>
        <v>12</v>
      </c>
    </row>
    <row r="321" spans="1:4" x14ac:dyDescent="0.2">
      <c r="A321" s="14" t="s">
        <v>20</v>
      </c>
      <c r="B321">
        <v>589</v>
      </c>
      <c r="C321" s="4" t="str">
        <f>Crowdfunding!G883</f>
        <v>failed</v>
      </c>
      <c r="D321">
        <f>Crowdfunding!I883</f>
        <v>452</v>
      </c>
    </row>
    <row r="322" spans="1:4" x14ac:dyDescent="0.2">
      <c r="A322" s="14" t="s">
        <v>20</v>
      </c>
      <c r="B322">
        <v>2725</v>
      </c>
      <c r="C322" s="4" t="str">
        <f>Crowdfunding!G886</f>
        <v>failed</v>
      </c>
      <c r="D322">
        <f>Crowdfunding!I886</f>
        <v>1886</v>
      </c>
    </row>
    <row r="323" spans="1:4" x14ac:dyDescent="0.2">
      <c r="A323" s="14" t="s">
        <v>20</v>
      </c>
      <c r="B323">
        <v>300</v>
      </c>
      <c r="C323" s="4" t="str">
        <f>Crowdfunding!G888</f>
        <v>failed</v>
      </c>
      <c r="D323">
        <f>Crowdfunding!I888</f>
        <v>1825</v>
      </c>
    </row>
    <row r="324" spans="1:4" x14ac:dyDescent="0.2">
      <c r="A324" s="14" t="s">
        <v>20</v>
      </c>
      <c r="B324">
        <v>144</v>
      </c>
      <c r="C324" s="4" t="str">
        <f>Crowdfunding!G889</f>
        <v>failed</v>
      </c>
      <c r="D324">
        <f>Crowdfunding!I889</f>
        <v>31</v>
      </c>
    </row>
    <row r="325" spans="1:4" x14ac:dyDescent="0.2">
      <c r="A325" s="14" t="s">
        <v>20</v>
      </c>
      <c r="B325">
        <v>87</v>
      </c>
      <c r="C325" s="4" t="str">
        <f>Crowdfunding!G897</f>
        <v>failed</v>
      </c>
      <c r="D325">
        <f>Crowdfunding!I897</f>
        <v>107</v>
      </c>
    </row>
    <row r="326" spans="1:4" x14ac:dyDescent="0.2">
      <c r="A326" s="14" t="s">
        <v>20</v>
      </c>
      <c r="B326">
        <v>3116</v>
      </c>
      <c r="C326" s="4" t="str">
        <f>Crowdfunding!G899</f>
        <v>failed</v>
      </c>
      <c r="D326">
        <f>Crowdfunding!I899</f>
        <v>27</v>
      </c>
    </row>
    <row r="327" spans="1:4" x14ac:dyDescent="0.2">
      <c r="A327" s="14" t="s">
        <v>20</v>
      </c>
      <c r="B327">
        <v>909</v>
      </c>
      <c r="C327" s="4" t="str">
        <f>Crowdfunding!G900</f>
        <v>failed</v>
      </c>
      <c r="D327">
        <f>Crowdfunding!I900</f>
        <v>1221</v>
      </c>
    </row>
    <row r="328" spans="1:4" x14ac:dyDescent="0.2">
      <c r="A328" s="14" t="s">
        <v>20</v>
      </c>
      <c r="B328">
        <v>1613</v>
      </c>
      <c r="C328" s="4" t="str">
        <f>Crowdfunding!G902</f>
        <v>failed</v>
      </c>
      <c r="D328">
        <f>Crowdfunding!I902</f>
        <v>1</v>
      </c>
    </row>
    <row r="329" spans="1:4" x14ac:dyDescent="0.2">
      <c r="A329" s="14" t="s">
        <v>20</v>
      </c>
      <c r="B329">
        <v>136</v>
      </c>
      <c r="C329" s="4" t="str">
        <f>Crowdfunding!G906</f>
        <v>failed</v>
      </c>
      <c r="D329">
        <f>Crowdfunding!I906</f>
        <v>16</v>
      </c>
    </row>
    <row r="330" spans="1:4" x14ac:dyDescent="0.2">
      <c r="A330" s="14" t="s">
        <v>20</v>
      </c>
      <c r="B330">
        <v>130</v>
      </c>
      <c r="C330" s="4" t="str">
        <f>Crowdfunding!G909</f>
        <v>failed</v>
      </c>
      <c r="D330">
        <f>Crowdfunding!I909</f>
        <v>41</v>
      </c>
    </row>
    <row r="331" spans="1:4" x14ac:dyDescent="0.2">
      <c r="A331" s="14" t="s">
        <v>20</v>
      </c>
      <c r="B331">
        <v>102</v>
      </c>
      <c r="C331" s="4" t="str">
        <f>Crowdfunding!G915</f>
        <v>failed</v>
      </c>
      <c r="D331">
        <f>Crowdfunding!I915</f>
        <v>523</v>
      </c>
    </row>
    <row r="332" spans="1:4" x14ac:dyDescent="0.2">
      <c r="A332" s="14" t="s">
        <v>20</v>
      </c>
      <c r="B332">
        <v>4006</v>
      </c>
      <c r="C332" s="4" t="str">
        <f>Crowdfunding!G916</f>
        <v>failed</v>
      </c>
      <c r="D332">
        <f>Crowdfunding!I916</f>
        <v>141</v>
      </c>
    </row>
    <row r="333" spans="1:4" x14ac:dyDescent="0.2">
      <c r="A333" s="14" t="s">
        <v>20</v>
      </c>
      <c r="B333">
        <v>1629</v>
      </c>
      <c r="C333" s="4" t="str">
        <f>Crowdfunding!G918</f>
        <v>failed</v>
      </c>
      <c r="D333">
        <f>Crowdfunding!I918</f>
        <v>52</v>
      </c>
    </row>
    <row r="334" spans="1:4" x14ac:dyDescent="0.2">
      <c r="A334" s="14" t="s">
        <v>20</v>
      </c>
      <c r="B334">
        <v>2188</v>
      </c>
      <c r="C334" s="4" t="str">
        <f>Crowdfunding!G921</f>
        <v>failed</v>
      </c>
      <c r="D334">
        <f>Crowdfunding!I921</f>
        <v>225</v>
      </c>
    </row>
    <row r="335" spans="1:4" x14ac:dyDescent="0.2">
      <c r="A335" s="14" t="s">
        <v>20</v>
      </c>
      <c r="B335">
        <v>2409</v>
      </c>
      <c r="C335" s="4" t="str">
        <f>Crowdfunding!G923</f>
        <v>failed</v>
      </c>
      <c r="D335">
        <f>Crowdfunding!I923</f>
        <v>38</v>
      </c>
    </row>
    <row r="336" spans="1:4" x14ac:dyDescent="0.2">
      <c r="A336" s="14" t="s">
        <v>20</v>
      </c>
      <c r="B336">
        <v>194</v>
      </c>
      <c r="C336" s="4" t="str">
        <f>Crowdfunding!G928</f>
        <v>failed</v>
      </c>
      <c r="D336">
        <f>Crowdfunding!I928</f>
        <v>15</v>
      </c>
    </row>
    <row r="337" spans="1:4" x14ac:dyDescent="0.2">
      <c r="A337" s="14" t="s">
        <v>20</v>
      </c>
      <c r="B337">
        <v>1140</v>
      </c>
      <c r="C337" s="4" t="str">
        <f>Crowdfunding!G929</f>
        <v>failed</v>
      </c>
      <c r="D337">
        <f>Crowdfunding!I929</f>
        <v>37</v>
      </c>
    </row>
    <row r="338" spans="1:4" x14ac:dyDescent="0.2">
      <c r="A338" s="14" t="s">
        <v>20</v>
      </c>
      <c r="B338">
        <v>102</v>
      </c>
      <c r="C338" s="4" t="str">
        <f>Crowdfunding!G933</f>
        <v>failed</v>
      </c>
      <c r="D338">
        <f>Crowdfunding!I933</f>
        <v>112</v>
      </c>
    </row>
    <row r="339" spans="1:4" x14ac:dyDescent="0.2">
      <c r="A339" s="14" t="s">
        <v>20</v>
      </c>
      <c r="B339">
        <v>2857</v>
      </c>
      <c r="C339" s="4" t="str">
        <f>Crowdfunding!G938</f>
        <v>failed</v>
      </c>
      <c r="D339">
        <f>Crowdfunding!I938</f>
        <v>21</v>
      </c>
    </row>
    <row r="340" spans="1:4" x14ac:dyDescent="0.2">
      <c r="A340" s="14" t="s">
        <v>20</v>
      </c>
      <c r="B340">
        <v>107</v>
      </c>
      <c r="C340" s="4" t="str">
        <f>Crowdfunding!G941</f>
        <v>failed</v>
      </c>
      <c r="D340">
        <f>Crowdfunding!I941</f>
        <v>67</v>
      </c>
    </row>
    <row r="341" spans="1:4" x14ac:dyDescent="0.2">
      <c r="A341" s="14" t="s">
        <v>20</v>
      </c>
      <c r="B341">
        <v>160</v>
      </c>
      <c r="C341" s="4" t="str">
        <f>Crowdfunding!G943</f>
        <v>failed</v>
      </c>
      <c r="D341">
        <f>Crowdfunding!I943</f>
        <v>78</v>
      </c>
    </row>
    <row r="342" spans="1:4" x14ac:dyDescent="0.2">
      <c r="A342" s="14" t="s">
        <v>20</v>
      </c>
      <c r="B342">
        <v>2230</v>
      </c>
      <c r="C342" s="4" t="str">
        <f>Crowdfunding!G944</f>
        <v>failed</v>
      </c>
      <c r="D342">
        <f>Crowdfunding!I944</f>
        <v>67</v>
      </c>
    </row>
    <row r="343" spans="1:4" x14ac:dyDescent="0.2">
      <c r="A343" s="14" t="s">
        <v>20</v>
      </c>
      <c r="B343">
        <v>316</v>
      </c>
      <c r="C343" s="4" t="str">
        <f>Crowdfunding!G946</f>
        <v>failed</v>
      </c>
      <c r="D343">
        <f>Crowdfunding!I946</f>
        <v>263</v>
      </c>
    </row>
    <row r="344" spans="1:4" x14ac:dyDescent="0.2">
      <c r="A344" s="14" t="s">
        <v>20</v>
      </c>
      <c r="B344">
        <v>117</v>
      </c>
      <c r="C344" s="4" t="str">
        <f>Crowdfunding!G947</f>
        <v>failed</v>
      </c>
      <c r="D344">
        <f>Crowdfunding!I947</f>
        <v>1691</v>
      </c>
    </row>
    <row r="345" spans="1:4" x14ac:dyDescent="0.2">
      <c r="A345" s="14" t="s">
        <v>20</v>
      </c>
      <c r="B345">
        <v>6406</v>
      </c>
      <c r="C345" s="4" t="str">
        <f>Crowdfunding!G948</f>
        <v>failed</v>
      </c>
      <c r="D345">
        <f>Crowdfunding!I948</f>
        <v>181</v>
      </c>
    </row>
    <row r="346" spans="1:4" x14ac:dyDescent="0.2">
      <c r="A346" s="14" t="s">
        <v>20</v>
      </c>
      <c r="B346">
        <v>192</v>
      </c>
      <c r="C346" s="4" t="str">
        <f>Crowdfunding!G949</f>
        <v>failed</v>
      </c>
      <c r="D346">
        <f>Crowdfunding!I949</f>
        <v>13</v>
      </c>
    </row>
    <row r="347" spans="1:4" x14ac:dyDescent="0.2">
      <c r="A347" s="14" t="s">
        <v>20</v>
      </c>
      <c r="B347">
        <v>26</v>
      </c>
      <c r="C347" s="4" t="str">
        <f>Crowdfunding!G952</f>
        <v>failed</v>
      </c>
      <c r="D347">
        <f>Crowdfunding!I952</f>
        <v>1</v>
      </c>
    </row>
    <row r="348" spans="1:4" x14ac:dyDescent="0.2">
      <c r="A348" s="14" t="s">
        <v>20</v>
      </c>
      <c r="B348">
        <v>723</v>
      </c>
      <c r="C348" s="4" t="str">
        <f>Crowdfunding!G955</f>
        <v>failed</v>
      </c>
      <c r="D348">
        <f>Crowdfunding!I955</f>
        <v>21</v>
      </c>
    </row>
    <row r="349" spans="1:4" x14ac:dyDescent="0.2">
      <c r="A349" s="14" t="s">
        <v>20</v>
      </c>
      <c r="B349">
        <v>170</v>
      </c>
      <c r="C349" s="4" t="str">
        <f>Crowdfunding!G958</f>
        <v>failed</v>
      </c>
      <c r="D349">
        <f>Crowdfunding!I958</f>
        <v>830</v>
      </c>
    </row>
    <row r="350" spans="1:4" x14ac:dyDescent="0.2">
      <c r="A350" s="14" t="s">
        <v>20</v>
      </c>
      <c r="B350">
        <v>238</v>
      </c>
      <c r="C350" s="4" t="str">
        <f>Crowdfunding!G961</f>
        <v>failed</v>
      </c>
      <c r="D350">
        <f>Crowdfunding!I961</f>
        <v>130</v>
      </c>
    </row>
    <row r="351" spans="1:4" x14ac:dyDescent="0.2">
      <c r="A351" s="14" t="s">
        <v>20</v>
      </c>
      <c r="B351">
        <v>55</v>
      </c>
      <c r="C351" s="4" t="str">
        <f>Crowdfunding!G962</f>
        <v>failed</v>
      </c>
      <c r="D351">
        <f>Crowdfunding!I962</f>
        <v>55</v>
      </c>
    </row>
    <row r="352" spans="1:4" x14ac:dyDescent="0.2">
      <c r="A352" s="14" t="s">
        <v>20</v>
      </c>
      <c r="B352">
        <v>128</v>
      </c>
      <c r="C352" s="4" t="str">
        <f>Crowdfunding!G965</f>
        <v>failed</v>
      </c>
      <c r="D352">
        <f>Crowdfunding!I965</f>
        <v>114</v>
      </c>
    </row>
    <row r="353" spans="1:4" x14ac:dyDescent="0.2">
      <c r="A353" s="14" t="s">
        <v>20</v>
      </c>
      <c r="B353">
        <v>2144</v>
      </c>
      <c r="C353" s="4" t="str">
        <f>Crowdfunding!G972</f>
        <v>failed</v>
      </c>
      <c r="D353">
        <f>Crowdfunding!I972</f>
        <v>594</v>
      </c>
    </row>
    <row r="354" spans="1:4" x14ac:dyDescent="0.2">
      <c r="A354" s="14" t="s">
        <v>20</v>
      </c>
      <c r="B354">
        <v>2693</v>
      </c>
      <c r="C354" s="4" t="str">
        <f>Crowdfunding!G973</f>
        <v>failed</v>
      </c>
      <c r="D354">
        <f>Crowdfunding!I973</f>
        <v>24</v>
      </c>
    </row>
    <row r="355" spans="1:4" x14ac:dyDescent="0.2">
      <c r="A355" s="14" t="s">
        <v>20</v>
      </c>
      <c r="B355">
        <v>432</v>
      </c>
      <c r="C355" s="4" t="str">
        <f>Crowdfunding!G975</f>
        <v>failed</v>
      </c>
      <c r="D355">
        <f>Crowdfunding!I975</f>
        <v>252</v>
      </c>
    </row>
    <row r="356" spans="1:4" x14ac:dyDescent="0.2">
      <c r="A356" s="14" t="s">
        <v>20</v>
      </c>
      <c r="B356">
        <v>189</v>
      </c>
      <c r="C356" s="4" t="str">
        <f>Crowdfunding!G979</f>
        <v>failed</v>
      </c>
      <c r="D356">
        <f>Crowdfunding!I979</f>
        <v>67</v>
      </c>
    </row>
    <row r="357" spans="1:4" x14ac:dyDescent="0.2">
      <c r="A357" s="14" t="s">
        <v>20</v>
      </c>
      <c r="B357">
        <v>154</v>
      </c>
      <c r="C357" s="4" t="str">
        <f>Crowdfunding!G982</f>
        <v>failed</v>
      </c>
      <c r="D357">
        <f>Crowdfunding!I982</f>
        <v>742</v>
      </c>
    </row>
    <row r="358" spans="1:4" x14ac:dyDescent="0.2">
      <c r="A358" s="14" t="s">
        <v>20</v>
      </c>
      <c r="B358">
        <v>96</v>
      </c>
      <c r="C358" s="4" t="str">
        <f>Crowdfunding!G984</f>
        <v>failed</v>
      </c>
      <c r="D358">
        <f>Crowdfunding!I984</f>
        <v>75</v>
      </c>
    </row>
    <row r="359" spans="1:4" x14ac:dyDescent="0.2">
      <c r="A359" s="14" t="s">
        <v>20</v>
      </c>
      <c r="B359">
        <v>3063</v>
      </c>
      <c r="C359" s="4" t="str">
        <f>Crowdfunding!G987</f>
        <v>failed</v>
      </c>
      <c r="D359">
        <f>Crowdfunding!I987</f>
        <v>4405</v>
      </c>
    </row>
    <row r="360" spans="1:4" x14ac:dyDescent="0.2">
      <c r="A360" s="14" t="s">
        <v>20</v>
      </c>
      <c r="B360">
        <v>2266</v>
      </c>
      <c r="C360" s="4" t="str">
        <f>Crowdfunding!G988</f>
        <v>failed</v>
      </c>
      <c r="D360">
        <f>Crowdfunding!I988</f>
        <v>92</v>
      </c>
    </row>
    <row r="361" spans="1:4" x14ac:dyDescent="0.2">
      <c r="A361" s="14" t="s">
        <v>20</v>
      </c>
      <c r="B361">
        <v>194</v>
      </c>
      <c r="C361" s="4" t="str">
        <f>Crowdfunding!G990</f>
        <v>failed</v>
      </c>
      <c r="D361">
        <f>Crowdfunding!I990</f>
        <v>64</v>
      </c>
    </row>
    <row r="362" spans="1:4" x14ac:dyDescent="0.2">
      <c r="A362" s="14" t="s">
        <v>20</v>
      </c>
      <c r="B362">
        <v>129</v>
      </c>
      <c r="C362" s="4" t="str">
        <f>Crowdfunding!G992</f>
        <v>failed</v>
      </c>
      <c r="D362">
        <f>Crowdfunding!I992</f>
        <v>64</v>
      </c>
    </row>
    <row r="363" spans="1:4" x14ac:dyDescent="0.2">
      <c r="A363" s="14" t="s">
        <v>20</v>
      </c>
      <c r="B363">
        <v>375</v>
      </c>
      <c r="C363" s="4" t="str">
        <f>Crowdfunding!G996</f>
        <v>failed</v>
      </c>
      <c r="D363">
        <f>Crowdfunding!I996</f>
        <v>842</v>
      </c>
    </row>
    <row r="364" spans="1:4" x14ac:dyDescent="0.2">
      <c r="A364" s="14" t="s">
        <v>20</v>
      </c>
      <c r="B364">
        <v>409</v>
      </c>
      <c r="C364" s="4" t="str">
        <f>Crowdfunding!G998</f>
        <v>failed</v>
      </c>
      <c r="D364">
        <f>Crowdfunding!I998</f>
        <v>112</v>
      </c>
    </row>
    <row r="365" spans="1:4" x14ac:dyDescent="0.2">
      <c r="A365" s="14" t="s">
        <v>20</v>
      </c>
      <c r="B365">
        <v>234</v>
      </c>
      <c r="C365" s="4" t="str">
        <f>Crowdfunding!G1000</f>
        <v>failed</v>
      </c>
      <c r="D365">
        <f>Crowdfunding!I1000</f>
        <v>374</v>
      </c>
    </row>
    <row r="366" spans="1:4" x14ac:dyDescent="0.2">
      <c r="A366" s="14" t="s">
        <v>20</v>
      </c>
      <c r="B366">
        <v>3016</v>
      </c>
    </row>
    <row r="367" spans="1:4" x14ac:dyDescent="0.2">
      <c r="A367" s="14" t="s">
        <v>20</v>
      </c>
      <c r="B367">
        <v>264</v>
      </c>
    </row>
    <row r="368" spans="1:4" x14ac:dyDescent="0.2">
      <c r="A368" s="14" t="s">
        <v>20</v>
      </c>
      <c r="B368">
        <v>272</v>
      </c>
    </row>
    <row r="369" spans="1:2" x14ac:dyDescent="0.2">
      <c r="A369" s="14" t="s">
        <v>20</v>
      </c>
      <c r="B369">
        <v>419</v>
      </c>
    </row>
    <row r="370" spans="1:2" x14ac:dyDescent="0.2">
      <c r="A370" s="14" t="s">
        <v>20</v>
      </c>
      <c r="B370">
        <v>1621</v>
      </c>
    </row>
    <row r="371" spans="1:2" x14ac:dyDescent="0.2">
      <c r="A371" s="14" t="s">
        <v>20</v>
      </c>
      <c r="B371">
        <v>1101</v>
      </c>
    </row>
    <row r="372" spans="1:2" x14ac:dyDescent="0.2">
      <c r="A372" s="14" t="s">
        <v>20</v>
      </c>
      <c r="B372">
        <v>1073</v>
      </c>
    </row>
    <row r="373" spans="1:2" x14ac:dyDescent="0.2">
      <c r="A373" s="14" t="s">
        <v>20</v>
      </c>
      <c r="B373">
        <v>331</v>
      </c>
    </row>
    <row r="374" spans="1:2" x14ac:dyDescent="0.2">
      <c r="A374" s="14" t="s">
        <v>20</v>
      </c>
      <c r="B374">
        <v>1170</v>
      </c>
    </row>
    <row r="375" spans="1:2" x14ac:dyDescent="0.2">
      <c r="A375" s="14" t="s">
        <v>20</v>
      </c>
      <c r="B375">
        <v>363</v>
      </c>
    </row>
    <row r="376" spans="1:2" x14ac:dyDescent="0.2">
      <c r="A376" s="14" t="s">
        <v>20</v>
      </c>
      <c r="B376">
        <v>103</v>
      </c>
    </row>
    <row r="377" spans="1:2" x14ac:dyDescent="0.2">
      <c r="A377" s="14" t="s">
        <v>20</v>
      </c>
      <c r="B377">
        <v>147</v>
      </c>
    </row>
    <row r="378" spans="1:2" x14ac:dyDescent="0.2">
      <c r="A378" s="14" t="s">
        <v>20</v>
      </c>
      <c r="B378">
        <v>110</v>
      </c>
    </row>
    <row r="379" spans="1:2" x14ac:dyDescent="0.2">
      <c r="A379" s="14" t="s">
        <v>20</v>
      </c>
      <c r="B379">
        <v>134</v>
      </c>
    </row>
    <row r="380" spans="1:2" x14ac:dyDescent="0.2">
      <c r="A380" s="14" t="s">
        <v>20</v>
      </c>
      <c r="B380">
        <v>269</v>
      </c>
    </row>
    <row r="381" spans="1:2" x14ac:dyDescent="0.2">
      <c r="A381" s="14" t="s">
        <v>20</v>
      </c>
      <c r="B381">
        <v>175</v>
      </c>
    </row>
    <row r="382" spans="1:2" x14ac:dyDescent="0.2">
      <c r="A382" s="14" t="s">
        <v>20</v>
      </c>
      <c r="B382">
        <v>69</v>
      </c>
    </row>
    <row r="383" spans="1:2" x14ac:dyDescent="0.2">
      <c r="A383" s="14" t="s">
        <v>20</v>
      </c>
      <c r="B383">
        <v>190</v>
      </c>
    </row>
    <row r="384" spans="1:2" x14ac:dyDescent="0.2">
      <c r="A384" s="14" t="s">
        <v>20</v>
      </c>
      <c r="B384">
        <v>237</v>
      </c>
    </row>
    <row r="385" spans="1:2" x14ac:dyDescent="0.2">
      <c r="A385" s="14" t="s">
        <v>20</v>
      </c>
      <c r="B385">
        <v>196</v>
      </c>
    </row>
    <row r="386" spans="1:2" x14ac:dyDescent="0.2">
      <c r="A386" s="14" t="s">
        <v>20</v>
      </c>
      <c r="B386">
        <v>7295</v>
      </c>
    </row>
    <row r="387" spans="1:2" x14ac:dyDescent="0.2">
      <c r="A387" s="14" t="s">
        <v>20</v>
      </c>
      <c r="B387">
        <v>2893</v>
      </c>
    </row>
    <row r="388" spans="1:2" x14ac:dyDescent="0.2">
      <c r="A388" s="14" t="s">
        <v>20</v>
      </c>
      <c r="B388">
        <v>820</v>
      </c>
    </row>
    <row r="389" spans="1:2" x14ac:dyDescent="0.2">
      <c r="A389" s="14" t="s">
        <v>20</v>
      </c>
      <c r="B389">
        <v>2038</v>
      </c>
    </row>
    <row r="390" spans="1:2" x14ac:dyDescent="0.2">
      <c r="A390" s="14" t="s">
        <v>20</v>
      </c>
      <c r="B390">
        <v>116</v>
      </c>
    </row>
    <row r="391" spans="1:2" x14ac:dyDescent="0.2">
      <c r="A391" s="14" t="s">
        <v>20</v>
      </c>
      <c r="B391">
        <v>1345</v>
      </c>
    </row>
    <row r="392" spans="1:2" x14ac:dyDescent="0.2">
      <c r="A392" s="14" t="s">
        <v>20</v>
      </c>
      <c r="B392">
        <v>168</v>
      </c>
    </row>
    <row r="393" spans="1:2" x14ac:dyDescent="0.2">
      <c r="A393" s="14" t="s">
        <v>20</v>
      </c>
      <c r="B393">
        <v>137</v>
      </c>
    </row>
    <row r="394" spans="1:2" x14ac:dyDescent="0.2">
      <c r="A394" s="14" t="s">
        <v>20</v>
      </c>
      <c r="B394">
        <v>186</v>
      </c>
    </row>
    <row r="395" spans="1:2" x14ac:dyDescent="0.2">
      <c r="A395" s="14" t="s">
        <v>20</v>
      </c>
      <c r="B395">
        <v>125</v>
      </c>
    </row>
    <row r="396" spans="1:2" x14ac:dyDescent="0.2">
      <c r="A396" s="14" t="s">
        <v>20</v>
      </c>
      <c r="B396">
        <v>202</v>
      </c>
    </row>
    <row r="397" spans="1:2" x14ac:dyDescent="0.2">
      <c r="A397" s="14" t="s">
        <v>20</v>
      </c>
      <c r="B397">
        <v>103</v>
      </c>
    </row>
    <row r="398" spans="1:2" x14ac:dyDescent="0.2">
      <c r="A398" s="14" t="s">
        <v>20</v>
      </c>
      <c r="B398">
        <v>1785</v>
      </c>
    </row>
    <row r="399" spans="1:2" x14ac:dyDescent="0.2">
      <c r="A399" s="14" t="s">
        <v>20</v>
      </c>
      <c r="B399">
        <v>157</v>
      </c>
    </row>
    <row r="400" spans="1:2" x14ac:dyDescent="0.2">
      <c r="A400" s="14" t="s">
        <v>20</v>
      </c>
      <c r="B400">
        <v>555</v>
      </c>
    </row>
    <row r="401" spans="1:2" x14ac:dyDescent="0.2">
      <c r="A401" s="14" t="s">
        <v>20</v>
      </c>
      <c r="B401">
        <v>297</v>
      </c>
    </row>
    <row r="402" spans="1:2" x14ac:dyDescent="0.2">
      <c r="A402" s="14" t="s">
        <v>20</v>
      </c>
      <c r="B402">
        <v>123</v>
      </c>
    </row>
    <row r="403" spans="1:2" x14ac:dyDescent="0.2">
      <c r="A403" s="14" t="s">
        <v>20</v>
      </c>
      <c r="B403">
        <v>3036</v>
      </c>
    </row>
    <row r="404" spans="1:2" x14ac:dyDescent="0.2">
      <c r="A404" s="14" t="s">
        <v>20</v>
      </c>
      <c r="B404">
        <v>144</v>
      </c>
    </row>
    <row r="405" spans="1:2" x14ac:dyDescent="0.2">
      <c r="A405" s="14" t="s">
        <v>20</v>
      </c>
      <c r="B405">
        <v>121</v>
      </c>
    </row>
    <row r="406" spans="1:2" x14ac:dyDescent="0.2">
      <c r="A406" s="14" t="s">
        <v>20</v>
      </c>
      <c r="B406">
        <v>181</v>
      </c>
    </row>
    <row r="407" spans="1:2" x14ac:dyDescent="0.2">
      <c r="A407" s="14" t="s">
        <v>20</v>
      </c>
      <c r="B407">
        <v>122</v>
      </c>
    </row>
    <row r="408" spans="1:2" x14ac:dyDescent="0.2">
      <c r="A408" s="14" t="s">
        <v>20</v>
      </c>
      <c r="B408">
        <v>1071</v>
      </c>
    </row>
    <row r="409" spans="1:2" x14ac:dyDescent="0.2">
      <c r="A409" s="14" t="s">
        <v>20</v>
      </c>
      <c r="B409">
        <v>980</v>
      </c>
    </row>
    <row r="410" spans="1:2" x14ac:dyDescent="0.2">
      <c r="A410" s="14" t="s">
        <v>20</v>
      </c>
      <c r="B410">
        <v>536</v>
      </c>
    </row>
    <row r="411" spans="1:2" x14ac:dyDescent="0.2">
      <c r="A411" s="14" t="s">
        <v>20</v>
      </c>
      <c r="B411">
        <v>1991</v>
      </c>
    </row>
    <row r="412" spans="1:2" x14ac:dyDescent="0.2">
      <c r="A412" s="14" t="s">
        <v>20</v>
      </c>
      <c r="B412">
        <v>180</v>
      </c>
    </row>
    <row r="413" spans="1:2" x14ac:dyDescent="0.2">
      <c r="A413" s="14" t="s">
        <v>20</v>
      </c>
      <c r="B413">
        <v>130</v>
      </c>
    </row>
    <row r="414" spans="1:2" x14ac:dyDescent="0.2">
      <c r="A414" s="14" t="s">
        <v>20</v>
      </c>
      <c r="B414">
        <v>122</v>
      </c>
    </row>
    <row r="415" spans="1:2" x14ac:dyDescent="0.2">
      <c r="A415" s="14" t="s">
        <v>20</v>
      </c>
      <c r="B415">
        <v>140</v>
      </c>
    </row>
    <row r="416" spans="1:2" x14ac:dyDescent="0.2">
      <c r="A416" s="14" t="s">
        <v>20</v>
      </c>
      <c r="B416">
        <v>3388</v>
      </c>
    </row>
    <row r="417" spans="1:2" x14ac:dyDescent="0.2">
      <c r="A417" s="14" t="s">
        <v>20</v>
      </c>
      <c r="B417">
        <v>280</v>
      </c>
    </row>
    <row r="418" spans="1:2" x14ac:dyDescent="0.2">
      <c r="A418" s="14" t="s">
        <v>20</v>
      </c>
      <c r="B418">
        <v>366</v>
      </c>
    </row>
    <row r="419" spans="1:2" x14ac:dyDescent="0.2">
      <c r="A419" s="14" t="s">
        <v>20</v>
      </c>
      <c r="B419">
        <v>270</v>
      </c>
    </row>
    <row r="420" spans="1:2" x14ac:dyDescent="0.2">
      <c r="A420" s="14" t="s">
        <v>20</v>
      </c>
      <c r="B420">
        <v>137</v>
      </c>
    </row>
    <row r="421" spans="1:2" x14ac:dyDescent="0.2">
      <c r="A421" s="14" t="s">
        <v>20</v>
      </c>
      <c r="B421">
        <v>3205</v>
      </c>
    </row>
    <row r="422" spans="1:2" x14ac:dyDescent="0.2">
      <c r="A422" s="14" t="s">
        <v>20</v>
      </c>
      <c r="B422">
        <v>288</v>
      </c>
    </row>
    <row r="423" spans="1:2" x14ac:dyDescent="0.2">
      <c r="A423" s="14" t="s">
        <v>20</v>
      </c>
      <c r="B423">
        <v>148</v>
      </c>
    </row>
    <row r="424" spans="1:2" x14ac:dyDescent="0.2">
      <c r="A424" s="14" t="s">
        <v>20</v>
      </c>
      <c r="B424">
        <v>114</v>
      </c>
    </row>
    <row r="425" spans="1:2" x14ac:dyDescent="0.2">
      <c r="A425" s="14" t="s">
        <v>20</v>
      </c>
      <c r="B425">
        <v>1518</v>
      </c>
    </row>
    <row r="426" spans="1:2" x14ac:dyDescent="0.2">
      <c r="A426" s="14" t="s">
        <v>20</v>
      </c>
      <c r="B426">
        <v>166</v>
      </c>
    </row>
    <row r="427" spans="1:2" x14ac:dyDescent="0.2">
      <c r="A427" s="14" t="s">
        <v>20</v>
      </c>
      <c r="B427">
        <v>100</v>
      </c>
    </row>
    <row r="428" spans="1:2" x14ac:dyDescent="0.2">
      <c r="A428" s="14" t="s">
        <v>20</v>
      </c>
      <c r="B428">
        <v>235</v>
      </c>
    </row>
    <row r="429" spans="1:2" x14ac:dyDescent="0.2">
      <c r="A429" s="14" t="s">
        <v>20</v>
      </c>
      <c r="B429">
        <v>148</v>
      </c>
    </row>
    <row r="430" spans="1:2" x14ac:dyDescent="0.2">
      <c r="A430" s="14" t="s">
        <v>20</v>
      </c>
      <c r="B430">
        <v>198</v>
      </c>
    </row>
    <row r="431" spans="1:2" x14ac:dyDescent="0.2">
      <c r="A431" s="14" t="s">
        <v>20</v>
      </c>
      <c r="B431">
        <v>150</v>
      </c>
    </row>
    <row r="432" spans="1:2" x14ac:dyDescent="0.2">
      <c r="A432" s="14" t="s">
        <v>20</v>
      </c>
      <c r="B432">
        <v>216</v>
      </c>
    </row>
    <row r="433" spans="1:2" x14ac:dyDescent="0.2">
      <c r="A433" s="14" t="s">
        <v>20</v>
      </c>
      <c r="B433">
        <v>5139</v>
      </c>
    </row>
    <row r="434" spans="1:2" x14ac:dyDescent="0.2">
      <c r="A434" s="14" t="s">
        <v>20</v>
      </c>
      <c r="B434">
        <v>2353</v>
      </c>
    </row>
    <row r="435" spans="1:2" x14ac:dyDescent="0.2">
      <c r="A435" s="14" t="s">
        <v>20</v>
      </c>
      <c r="B435">
        <v>78</v>
      </c>
    </row>
    <row r="436" spans="1:2" x14ac:dyDescent="0.2">
      <c r="A436" s="14" t="s">
        <v>20</v>
      </c>
      <c r="B436">
        <v>174</v>
      </c>
    </row>
    <row r="437" spans="1:2" x14ac:dyDescent="0.2">
      <c r="A437" s="14" t="s">
        <v>20</v>
      </c>
      <c r="B437">
        <v>164</v>
      </c>
    </row>
    <row r="438" spans="1:2" x14ac:dyDescent="0.2">
      <c r="A438" s="14" t="s">
        <v>20</v>
      </c>
      <c r="B438">
        <v>161</v>
      </c>
    </row>
    <row r="439" spans="1:2" x14ac:dyDescent="0.2">
      <c r="A439" s="14" t="s">
        <v>20</v>
      </c>
      <c r="B439">
        <v>138</v>
      </c>
    </row>
    <row r="440" spans="1:2" x14ac:dyDescent="0.2">
      <c r="A440" s="14" t="s">
        <v>20</v>
      </c>
      <c r="B440">
        <v>3308</v>
      </c>
    </row>
    <row r="441" spans="1:2" x14ac:dyDescent="0.2">
      <c r="A441" s="14" t="s">
        <v>20</v>
      </c>
      <c r="B441">
        <v>127</v>
      </c>
    </row>
    <row r="442" spans="1:2" x14ac:dyDescent="0.2">
      <c r="A442" s="14" t="s">
        <v>20</v>
      </c>
      <c r="B442">
        <v>207</v>
      </c>
    </row>
    <row r="443" spans="1:2" x14ac:dyDescent="0.2">
      <c r="A443" s="14" t="s">
        <v>20</v>
      </c>
      <c r="B443">
        <v>181</v>
      </c>
    </row>
    <row r="444" spans="1:2" x14ac:dyDescent="0.2">
      <c r="A444" s="14" t="s">
        <v>20</v>
      </c>
      <c r="B444">
        <v>110</v>
      </c>
    </row>
    <row r="445" spans="1:2" x14ac:dyDescent="0.2">
      <c r="A445" s="14" t="s">
        <v>20</v>
      </c>
      <c r="B445">
        <v>185</v>
      </c>
    </row>
    <row r="446" spans="1:2" x14ac:dyDescent="0.2">
      <c r="A446" s="14" t="s">
        <v>20</v>
      </c>
      <c r="B446">
        <v>121</v>
      </c>
    </row>
    <row r="447" spans="1:2" x14ac:dyDescent="0.2">
      <c r="A447" s="14" t="s">
        <v>20</v>
      </c>
      <c r="B447">
        <v>106</v>
      </c>
    </row>
    <row r="448" spans="1:2" x14ac:dyDescent="0.2">
      <c r="A448" s="14" t="s">
        <v>20</v>
      </c>
      <c r="B448">
        <v>142</v>
      </c>
    </row>
    <row r="449" spans="1:2" x14ac:dyDescent="0.2">
      <c r="A449" s="14" t="s">
        <v>20</v>
      </c>
      <c r="B449">
        <v>233</v>
      </c>
    </row>
    <row r="450" spans="1:2" x14ac:dyDescent="0.2">
      <c r="A450" s="14" t="s">
        <v>20</v>
      </c>
      <c r="B450">
        <v>218</v>
      </c>
    </row>
    <row r="451" spans="1:2" x14ac:dyDescent="0.2">
      <c r="A451" s="14" t="s">
        <v>20</v>
      </c>
      <c r="B451">
        <v>76</v>
      </c>
    </row>
    <row r="452" spans="1:2" x14ac:dyDescent="0.2">
      <c r="A452" s="14" t="s">
        <v>20</v>
      </c>
      <c r="B452">
        <v>43</v>
      </c>
    </row>
    <row r="453" spans="1:2" x14ac:dyDescent="0.2">
      <c r="A453" s="14" t="s">
        <v>20</v>
      </c>
      <c r="B453">
        <v>221</v>
      </c>
    </row>
    <row r="454" spans="1:2" x14ac:dyDescent="0.2">
      <c r="A454" s="14" t="s">
        <v>20</v>
      </c>
      <c r="B454">
        <v>2805</v>
      </c>
    </row>
    <row r="455" spans="1:2" x14ac:dyDescent="0.2">
      <c r="A455" s="14" t="s">
        <v>20</v>
      </c>
      <c r="B455">
        <v>68</v>
      </c>
    </row>
    <row r="456" spans="1:2" x14ac:dyDescent="0.2">
      <c r="A456" s="14" t="s">
        <v>20</v>
      </c>
      <c r="B456">
        <v>183</v>
      </c>
    </row>
    <row r="457" spans="1:2" x14ac:dyDescent="0.2">
      <c r="A457" s="14" t="s">
        <v>20</v>
      </c>
      <c r="B457">
        <v>133</v>
      </c>
    </row>
    <row r="458" spans="1:2" x14ac:dyDescent="0.2">
      <c r="A458" s="14" t="s">
        <v>20</v>
      </c>
      <c r="B458">
        <v>2489</v>
      </c>
    </row>
    <row r="459" spans="1:2" x14ac:dyDescent="0.2">
      <c r="A459" s="14" t="s">
        <v>20</v>
      </c>
      <c r="B459">
        <v>69</v>
      </c>
    </row>
    <row r="460" spans="1:2" x14ac:dyDescent="0.2">
      <c r="A460" s="14" t="s">
        <v>20</v>
      </c>
      <c r="B460">
        <v>279</v>
      </c>
    </row>
    <row r="461" spans="1:2" x14ac:dyDescent="0.2">
      <c r="A461" s="14" t="s">
        <v>20</v>
      </c>
      <c r="B461">
        <v>210</v>
      </c>
    </row>
    <row r="462" spans="1:2" x14ac:dyDescent="0.2">
      <c r="A462" s="14" t="s">
        <v>20</v>
      </c>
      <c r="B462">
        <v>2100</v>
      </c>
    </row>
    <row r="463" spans="1:2" x14ac:dyDescent="0.2">
      <c r="A463" s="14" t="s">
        <v>20</v>
      </c>
      <c r="B463">
        <v>252</v>
      </c>
    </row>
    <row r="464" spans="1:2" x14ac:dyDescent="0.2">
      <c r="A464" s="14" t="s">
        <v>20</v>
      </c>
      <c r="B464">
        <v>1280</v>
      </c>
    </row>
    <row r="465" spans="1:2" x14ac:dyDescent="0.2">
      <c r="A465" s="14" t="s">
        <v>20</v>
      </c>
      <c r="B465">
        <v>157</v>
      </c>
    </row>
    <row r="466" spans="1:2" x14ac:dyDescent="0.2">
      <c r="A466" s="14" t="s">
        <v>20</v>
      </c>
      <c r="B466">
        <v>194</v>
      </c>
    </row>
    <row r="467" spans="1:2" x14ac:dyDescent="0.2">
      <c r="A467" s="14" t="s">
        <v>20</v>
      </c>
      <c r="B467">
        <v>82</v>
      </c>
    </row>
    <row r="468" spans="1:2" x14ac:dyDescent="0.2">
      <c r="A468" s="14" t="s">
        <v>20</v>
      </c>
      <c r="B468">
        <v>4233</v>
      </c>
    </row>
    <row r="469" spans="1:2" x14ac:dyDescent="0.2">
      <c r="A469" s="14" t="s">
        <v>20</v>
      </c>
      <c r="B469">
        <v>1297</v>
      </c>
    </row>
    <row r="470" spans="1:2" x14ac:dyDescent="0.2">
      <c r="A470" s="14" t="s">
        <v>20</v>
      </c>
      <c r="B470">
        <v>165</v>
      </c>
    </row>
    <row r="471" spans="1:2" x14ac:dyDescent="0.2">
      <c r="A471" s="14" t="s">
        <v>20</v>
      </c>
      <c r="B471">
        <v>119</v>
      </c>
    </row>
    <row r="472" spans="1:2" x14ac:dyDescent="0.2">
      <c r="A472" s="14" t="s">
        <v>20</v>
      </c>
      <c r="B472">
        <v>1797</v>
      </c>
    </row>
    <row r="473" spans="1:2" x14ac:dyDescent="0.2">
      <c r="A473" s="14" t="s">
        <v>20</v>
      </c>
      <c r="B473">
        <v>261</v>
      </c>
    </row>
    <row r="474" spans="1:2" x14ac:dyDescent="0.2">
      <c r="A474" s="14" t="s">
        <v>20</v>
      </c>
      <c r="B474">
        <v>157</v>
      </c>
    </row>
    <row r="475" spans="1:2" x14ac:dyDescent="0.2">
      <c r="A475" s="14" t="s">
        <v>20</v>
      </c>
      <c r="B475">
        <v>3533</v>
      </c>
    </row>
    <row r="476" spans="1:2" x14ac:dyDescent="0.2">
      <c r="A476" s="14" t="s">
        <v>20</v>
      </c>
      <c r="B476">
        <v>155</v>
      </c>
    </row>
    <row r="477" spans="1:2" x14ac:dyDescent="0.2">
      <c r="A477" s="14" t="s">
        <v>20</v>
      </c>
      <c r="B477">
        <v>132</v>
      </c>
    </row>
    <row r="478" spans="1:2" x14ac:dyDescent="0.2">
      <c r="A478" s="14" t="s">
        <v>20</v>
      </c>
      <c r="B478">
        <v>1354</v>
      </c>
    </row>
    <row r="479" spans="1:2" x14ac:dyDescent="0.2">
      <c r="A479" s="14" t="s">
        <v>20</v>
      </c>
      <c r="B479">
        <v>48</v>
      </c>
    </row>
    <row r="480" spans="1:2" x14ac:dyDescent="0.2">
      <c r="A480" s="14" t="s">
        <v>20</v>
      </c>
      <c r="B480">
        <v>110</v>
      </c>
    </row>
    <row r="481" spans="1:2" x14ac:dyDescent="0.2">
      <c r="A481" s="14" t="s">
        <v>20</v>
      </c>
      <c r="B481">
        <v>172</v>
      </c>
    </row>
    <row r="482" spans="1:2" x14ac:dyDescent="0.2">
      <c r="A482" s="14" t="s">
        <v>20</v>
      </c>
      <c r="B482">
        <v>307</v>
      </c>
    </row>
    <row r="483" spans="1:2" x14ac:dyDescent="0.2">
      <c r="A483" s="14" t="s">
        <v>20</v>
      </c>
      <c r="B483">
        <v>160</v>
      </c>
    </row>
    <row r="484" spans="1:2" x14ac:dyDescent="0.2">
      <c r="A484" s="14" t="s">
        <v>20</v>
      </c>
      <c r="B484">
        <v>1467</v>
      </c>
    </row>
    <row r="485" spans="1:2" x14ac:dyDescent="0.2">
      <c r="A485" s="14" t="s">
        <v>20</v>
      </c>
      <c r="B485">
        <v>2662</v>
      </c>
    </row>
    <row r="486" spans="1:2" x14ac:dyDescent="0.2">
      <c r="A486" s="14" t="s">
        <v>20</v>
      </c>
      <c r="B486">
        <v>452</v>
      </c>
    </row>
    <row r="487" spans="1:2" x14ac:dyDescent="0.2">
      <c r="A487" s="14" t="s">
        <v>20</v>
      </c>
      <c r="B487">
        <v>158</v>
      </c>
    </row>
    <row r="488" spans="1:2" x14ac:dyDescent="0.2">
      <c r="A488" s="14" t="s">
        <v>20</v>
      </c>
      <c r="B488">
        <v>225</v>
      </c>
    </row>
    <row r="489" spans="1:2" x14ac:dyDescent="0.2">
      <c r="A489" s="14" t="s">
        <v>20</v>
      </c>
      <c r="B489">
        <v>65</v>
      </c>
    </row>
    <row r="490" spans="1:2" x14ac:dyDescent="0.2">
      <c r="A490" s="14" t="s">
        <v>20</v>
      </c>
      <c r="B490">
        <v>163</v>
      </c>
    </row>
    <row r="491" spans="1:2" x14ac:dyDescent="0.2">
      <c r="A491" s="14" t="s">
        <v>20</v>
      </c>
      <c r="B491">
        <v>85</v>
      </c>
    </row>
    <row r="492" spans="1:2" x14ac:dyDescent="0.2">
      <c r="A492" s="14" t="s">
        <v>20</v>
      </c>
      <c r="B492">
        <v>217</v>
      </c>
    </row>
    <row r="493" spans="1:2" x14ac:dyDescent="0.2">
      <c r="A493" s="14" t="s">
        <v>20</v>
      </c>
      <c r="B493">
        <v>150</v>
      </c>
    </row>
    <row r="494" spans="1:2" x14ac:dyDescent="0.2">
      <c r="A494" s="14" t="s">
        <v>20</v>
      </c>
      <c r="B494">
        <v>3272</v>
      </c>
    </row>
    <row r="495" spans="1:2" x14ac:dyDescent="0.2">
      <c r="A495" s="14" t="s">
        <v>20</v>
      </c>
      <c r="B495">
        <v>300</v>
      </c>
    </row>
    <row r="496" spans="1:2" x14ac:dyDescent="0.2">
      <c r="A496" s="14" t="s">
        <v>20</v>
      </c>
      <c r="B496">
        <v>126</v>
      </c>
    </row>
    <row r="497" spans="1:2" x14ac:dyDescent="0.2">
      <c r="A497" s="14" t="s">
        <v>20</v>
      </c>
      <c r="B497">
        <v>2320</v>
      </c>
    </row>
    <row r="498" spans="1:2" x14ac:dyDescent="0.2">
      <c r="A498" s="14" t="s">
        <v>20</v>
      </c>
      <c r="B498">
        <v>81</v>
      </c>
    </row>
    <row r="499" spans="1:2" x14ac:dyDescent="0.2">
      <c r="A499" s="14" t="s">
        <v>20</v>
      </c>
      <c r="B499">
        <v>1887</v>
      </c>
    </row>
    <row r="500" spans="1:2" x14ac:dyDescent="0.2">
      <c r="A500" s="14" t="s">
        <v>20</v>
      </c>
      <c r="B500">
        <v>4358</v>
      </c>
    </row>
    <row r="501" spans="1:2" x14ac:dyDescent="0.2">
      <c r="A501" s="14" t="s">
        <v>20</v>
      </c>
      <c r="B501">
        <v>53</v>
      </c>
    </row>
    <row r="502" spans="1:2" x14ac:dyDescent="0.2">
      <c r="A502" s="14" t="s">
        <v>20</v>
      </c>
      <c r="B502">
        <v>2414</v>
      </c>
    </row>
    <row r="503" spans="1:2" x14ac:dyDescent="0.2">
      <c r="A503" s="14" t="s">
        <v>20</v>
      </c>
      <c r="B503">
        <v>80</v>
      </c>
    </row>
    <row r="504" spans="1:2" x14ac:dyDescent="0.2">
      <c r="A504" s="14" t="s">
        <v>20</v>
      </c>
      <c r="B504">
        <v>193</v>
      </c>
    </row>
    <row r="505" spans="1:2" x14ac:dyDescent="0.2">
      <c r="A505" s="14" t="s">
        <v>20</v>
      </c>
      <c r="B505">
        <v>52</v>
      </c>
    </row>
    <row r="506" spans="1:2" x14ac:dyDescent="0.2">
      <c r="A506" s="14" t="s">
        <v>20</v>
      </c>
      <c r="B506">
        <v>290</v>
      </c>
    </row>
    <row r="507" spans="1:2" x14ac:dyDescent="0.2">
      <c r="A507" s="14" t="s">
        <v>20</v>
      </c>
      <c r="B507">
        <v>122</v>
      </c>
    </row>
    <row r="508" spans="1:2" x14ac:dyDescent="0.2">
      <c r="A508" s="14" t="s">
        <v>20</v>
      </c>
      <c r="B508">
        <v>1470</v>
      </c>
    </row>
    <row r="509" spans="1:2" x14ac:dyDescent="0.2">
      <c r="A509" s="14" t="s">
        <v>20</v>
      </c>
      <c r="B509">
        <v>165</v>
      </c>
    </row>
    <row r="510" spans="1:2" x14ac:dyDescent="0.2">
      <c r="A510" s="14" t="s">
        <v>20</v>
      </c>
      <c r="B510">
        <v>182</v>
      </c>
    </row>
    <row r="511" spans="1:2" x14ac:dyDescent="0.2">
      <c r="A511" s="14" t="s">
        <v>20</v>
      </c>
      <c r="B511">
        <v>199</v>
      </c>
    </row>
    <row r="512" spans="1:2" x14ac:dyDescent="0.2">
      <c r="A512" s="14" t="s">
        <v>20</v>
      </c>
      <c r="B512">
        <v>56</v>
      </c>
    </row>
    <row r="513" spans="1:2" x14ac:dyDescent="0.2">
      <c r="A513" s="14" t="s">
        <v>20</v>
      </c>
      <c r="B513">
        <v>1460</v>
      </c>
    </row>
    <row r="514" spans="1:2" x14ac:dyDescent="0.2">
      <c r="A514" s="14" t="s">
        <v>20</v>
      </c>
      <c r="B514">
        <v>123</v>
      </c>
    </row>
    <row r="515" spans="1:2" x14ac:dyDescent="0.2">
      <c r="A515" s="14" t="s">
        <v>20</v>
      </c>
      <c r="B515">
        <v>159</v>
      </c>
    </row>
    <row r="516" spans="1:2" x14ac:dyDescent="0.2">
      <c r="A516" s="14" t="s">
        <v>20</v>
      </c>
      <c r="B516">
        <v>110</v>
      </c>
    </row>
    <row r="517" spans="1:2" x14ac:dyDescent="0.2">
      <c r="A517" s="14" t="s">
        <v>20</v>
      </c>
      <c r="B517">
        <v>236</v>
      </c>
    </row>
    <row r="518" spans="1:2" x14ac:dyDescent="0.2">
      <c r="A518" s="14" t="s">
        <v>20</v>
      </c>
      <c r="B518">
        <v>191</v>
      </c>
    </row>
    <row r="519" spans="1:2" x14ac:dyDescent="0.2">
      <c r="A519" s="14" t="s">
        <v>20</v>
      </c>
      <c r="B519">
        <v>3934</v>
      </c>
    </row>
    <row r="520" spans="1:2" x14ac:dyDescent="0.2">
      <c r="A520" s="14" t="s">
        <v>20</v>
      </c>
      <c r="B520">
        <v>80</v>
      </c>
    </row>
    <row r="521" spans="1:2" x14ac:dyDescent="0.2">
      <c r="A521" s="14" t="s">
        <v>20</v>
      </c>
      <c r="B521">
        <v>462</v>
      </c>
    </row>
    <row r="522" spans="1:2" x14ac:dyDescent="0.2">
      <c r="A522" s="14" t="s">
        <v>20</v>
      </c>
      <c r="B522">
        <v>179</v>
      </c>
    </row>
    <row r="523" spans="1:2" x14ac:dyDescent="0.2">
      <c r="A523" s="14" t="s">
        <v>20</v>
      </c>
      <c r="B523">
        <v>1866</v>
      </c>
    </row>
    <row r="524" spans="1:2" x14ac:dyDescent="0.2">
      <c r="A524" s="14" t="s">
        <v>20</v>
      </c>
      <c r="B524">
        <v>156</v>
      </c>
    </row>
    <row r="525" spans="1:2" x14ac:dyDescent="0.2">
      <c r="A525" s="14" t="s">
        <v>20</v>
      </c>
      <c r="B525">
        <v>255</v>
      </c>
    </row>
    <row r="526" spans="1:2" x14ac:dyDescent="0.2">
      <c r="A526" s="14" t="s">
        <v>20</v>
      </c>
      <c r="B526">
        <v>2261</v>
      </c>
    </row>
    <row r="527" spans="1:2" x14ac:dyDescent="0.2">
      <c r="A527" s="14" t="s">
        <v>20</v>
      </c>
      <c r="B527">
        <v>40</v>
      </c>
    </row>
    <row r="528" spans="1:2" x14ac:dyDescent="0.2">
      <c r="A528" s="14" t="s">
        <v>20</v>
      </c>
      <c r="B528">
        <v>2289</v>
      </c>
    </row>
    <row r="529" spans="1:2" x14ac:dyDescent="0.2">
      <c r="A529" s="14" t="s">
        <v>20</v>
      </c>
      <c r="B529">
        <v>65</v>
      </c>
    </row>
    <row r="530" spans="1:2" x14ac:dyDescent="0.2">
      <c r="A530" s="14" t="s">
        <v>20</v>
      </c>
      <c r="B530">
        <v>3777</v>
      </c>
    </row>
    <row r="531" spans="1:2" x14ac:dyDescent="0.2">
      <c r="A531" s="14" t="s">
        <v>20</v>
      </c>
      <c r="B531">
        <v>184</v>
      </c>
    </row>
    <row r="532" spans="1:2" x14ac:dyDescent="0.2">
      <c r="A532" s="14" t="s">
        <v>20</v>
      </c>
      <c r="B532">
        <v>85</v>
      </c>
    </row>
    <row r="533" spans="1:2" x14ac:dyDescent="0.2">
      <c r="A533" s="14" t="s">
        <v>20</v>
      </c>
      <c r="B533">
        <v>144</v>
      </c>
    </row>
    <row r="534" spans="1:2" x14ac:dyDescent="0.2">
      <c r="A534" s="14" t="s">
        <v>20</v>
      </c>
      <c r="B534">
        <v>1902</v>
      </c>
    </row>
    <row r="535" spans="1:2" x14ac:dyDescent="0.2">
      <c r="A535" s="14" t="s">
        <v>20</v>
      </c>
      <c r="B535">
        <v>105</v>
      </c>
    </row>
    <row r="536" spans="1:2" x14ac:dyDescent="0.2">
      <c r="A536" s="14" t="s">
        <v>20</v>
      </c>
      <c r="B536">
        <v>132</v>
      </c>
    </row>
    <row r="537" spans="1:2" x14ac:dyDescent="0.2">
      <c r="A537" s="14" t="s">
        <v>20</v>
      </c>
      <c r="B537">
        <v>96</v>
      </c>
    </row>
    <row r="538" spans="1:2" x14ac:dyDescent="0.2">
      <c r="A538" s="14" t="s">
        <v>20</v>
      </c>
      <c r="B538">
        <v>114</v>
      </c>
    </row>
    <row r="539" spans="1:2" x14ac:dyDescent="0.2">
      <c r="A539" s="14" t="s">
        <v>20</v>
      </c>
      <c r="B539">
        <v>203</v>
      </c>
    </row>
    <row r="540" spans="1:2" x14ac:dyDescent="0.2">
      <c r="A540" s="14" t="s">
        <v>20</v>
      </c>
      <c r="B540">
        <v>1559</v>
      </c>
    </row>
    <row r="541" spans="1:2" x14ac:dyDescent="0.2">
      <c r="A541" s="14" t="s">
        <v>20</v>
      </c>
      <c r="B541">
        <v>1548</v>
      </c>
    </row>
    <row r="542" spans="1:2" x14ac:dyDescent="0.2">
      <c r="A542" s="14" t="s">
        <v>20</v>
      </c>
      <c r="B542">
        <v>80</v>
      </c>
    </row>
    <row r="543" spans="1:2" x14ac:dyDescent="0.2">
      <c r="A543" s="14" t="s">
        <v>20</v>
      </c>
      <c r="B543">
        <v>131</v>
      </c>
    </row>
    <row r="544" spans="1:2" x14ac:dyDescent="0.2">
      <c r="A544" s="14" t="s">
        <v>20</v>
      </c>
      <c r="B544">
        <v>112</v>
      </c>
    </row>
    <row r="545" spans="1:2" x14ac:dyDescent="0.2">
      <c r="A545" s="14" t="s">
        <v>20</v>
      </c>
      <c r="B545">
        <v>155</v>
      </c>
    </row>
    <row r="546" spans="1:2" x14ac:dyDescent="0.2">
      <c r="A546" s="14" t="s">
        <v>20</v>
      </c>
      <c r="B546">
        <v>266</v>
      </c>
    </row>
    <row r="547" spans="1:2" x14ac:dyDescent="0.2">
      <c r="A547" s="14" t="s">
        <v>20</v>
      </c>
      <c r="B547">
        <v>155</v>
      </c>
    </row>
    <row r="548" spans="1:2" x14ac:dyDescent="0.2">
      <c r="A548" s="14" t="s">
        <v>20</v>
      </c>
      <c r="B548">
        <v>207</v>
      </c>
    </row>
    <row r="549" spans="1:2" x14ac:dyDescent="0.2">
      <c r="A549" s="14" t="s">
        <v>20</v>
      </c>
      <c r="B549">
        <v>245</v>
      </c>
    </row>
    <row r="550" spans="1:2" x14ac:dyDescent="0.2">
      <c r="A550" s="14" t="s">
        <v>20</v>
      </c>
      <c r="B550">
        <v>1573</v>
      </c>
    </row>
    <row r="551" spans="1:2" x14ac:dyDescent="0.2">
      <c r="A551" s="14" t="s">
        <v>20</v>
      </c>
      <c r="B551">
        <v>114</v>
      </c>
    </row>
    <row r="552" spans="1:2" x14ac:dyDescent="0.2">
      <c r="A552" s="14" t="s">
        <v>20</v>
      </c>
      <c r="B552">
        <v>93</v>
      </c>
    </row>
    <row r="553" spans="1:2" x14ac:dyDescent="0.2">
      <c r="A553" s="14" t="s">
        <v>20</v>
      </c>
      <c r="B553">
        <v>1681</v>
      </c>
    </row>
    <row r="554" spans="1:2" x14ac:dyDescent="0.2">
      <c r="A554" s="14" t="s">
        <v>20</v>
      </c>
      <c r="B554">
        <v>32</v>
      </c>
    </row>
    <row r="555" spans="1:2" x14ac:dyDescent="0.2">
      <c r="A555" s="14" t="s">
        <v>20</v>
      </c>
      <c r="B555">
        <v>135</v>
      </c>
    </row>
    <row r="556" spans="1:2" x14ac:dyDescent="0.2">
      <c r="A556" s="14" t="s">
        <v>20</v>
      </c>
      <c r="B556">
        <v>140</v>
      </c>
    </row>
    <row r="557" spans="1:2" x14ac:dyDescent="0.2">
      <c r="A557" s="14" t="s">
        <v>20</v>
      </c>
      <c r="B557">
        <v>92</v>
      </c>
    </row>
    <row r="558" spans="1:2" x14ac:dyDescent="0.2">
      <c r="A558" s="14" t="s">
        <v>20</v>
      </c>
      <c r="B558">
        <v>1015</v>
      </c>
    </row>
    <row r="559" spans="1:2" x14ac:dyDescent="0.2">
      <c r="A559" s="14" t="s">
        <v>20</v>
      </c>
      <c r="B559">
        <v>323</v>
      </c>
    </row>
    <row r="560" spans="1:2" x14ac:dyDescent="0.2">
      <c r="A560" s="14" t="s">
        <v>20</v>
      </c>
      <c r="B560">
        <v>2326</v>
      </c>
    </row>
    <row r="561" spans="1:2" x14ac:dyDescent="0.2">
      <c r="A561" s="14" t="s">
        <v>20</v>
      </c>
      <c r="B561">
        <v>381</v>
      </c>
    </row>
    <row r="562" spans="1:2" x14ac:dyDescent="0.2">
      <c r="A562" s="14" t="s">
        <v>20</v>
      </c>
      <c r="B562">
        <v>480</v>
      </c>
    </row>
    <row r="563" spans="1:2" x14ac:dyDescent="0.2">
      <c r="A563" s="14" t="s">
        <v>20</v>
      </c>
      <c r="B563">
        <v>226</v>
      </c>
    </row>
    <row r="564" spans="1:2" x14ac:dyDescent="0.2">
      <c r="A564" s="14" t="s">
        <v>20</v>
      </c>
      <c r="B564">
        <v>241</v>
      </c>
    </row>
    <row r="565" spans="1:2" x14ac:dyDescent="0.2">
      <c r="A565" s="14" t="s">
        <v>20</v>
      </c>
      <c r="B565">
        <v>132</v>
      </c>
    </row>
    <row r="566" spans="1:2" x14ac:dyDescent="0.2">
      <c r="A566" s="14" t="s">
        <v>20</v>
      </c>
      <c r="B566">
        <v>2043</v>
      </c>
    </row>
  </sheetData>
  <sortState xmlns:xlrd2="http://schemas.microsoft.com/office/spreadsheetml/2017/richdata2" ref="A1:D1113">
    <sortCondition ref="C1:C1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PivotChart1</vt:lpstr>
      <vt:lpstr>countryParentFilter</vt:lpstr>
      <vt:lpstr>datePivotChart</vt:lpstr>
      <vt:lpstr>OutcomeByGoal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Tanner Amman</cp:lastModifiedBy>
  <dcterms:created xsi:type="dcterms:W3CDTF">2021-09-29T18:52:28Z</dcterms:created>
  <dcterms:modified xsi:type="dcterms:W3CDTF">2023-02-27T23:15:17Z</dcterms:modified>
</cp:coreProperties>
</file>