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anner\Downloads\Tanner Documents\Personal Docs\Personal Excel\"/>
    </mc:Choice>
  </mc:AlternateContent>
  <xr:revisionPtr revIDLastSave="0" documentId="13_ncr:1_{20959F9C-0975-4A55-ACF2-E14D2FAFE569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Legend" sheetId="2" r:id="rId1"/>
    <sheet name="Data" sheetId="1" r:id="rId2"/>
    <sheet name="Boneless Heat Map" sheetId="3" r:id="rId3"/>
    <sheet name="Bone In Heat Ma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3" l="1"/>
  <c r="E11" i="3"/>
  <c r="H16" i="1"/>
  <c r="G14" i="1"/>
  <c r="G10" i="1"/>
  <c r="O10" i="1" s="1"/>
  <c r="F10" i="1"/>
  <c r="B10" i="1" s="1"/>
  <c r="J10" i="1" s="1"/>
  <c r="O14" i="4"/>
  <c r="N14" i="4"/>
  <c r="M14" i="4"/>
  <c r="K14" i="4"/>
  <c r="G14" i="4"/>
  <c r="F14" i="4"/>
  <c r="E14" i="4"/>
  <c r="D14" i="4"/>
  <c r="L14" i="4" s="1"/>
  <c r="C14" i="4"/>
  <c r="M13" i="4"/>
  <c r="K13" i="4"/>
  <c r="E13" i="4"/>
  <c r="D13" i="4"/>
  <c r="L13" i="4" s="1"/>
  <c r="C13" i="4"/>
  <c r="O12" i="4"/>
  <c r="N12" i="4"/>
  <c r="M12" i="4"/>
  <c r="K12" i="4"/>
  <c r="G12" i="4"/>
  <c r="F12" i="4"/>
  <c r="E12" i="4"/>
  <c r="D12" i="4"/>
  <c r="L12" i="4" s="1"/>
  <c r="C12" i="4"/>
  <c r="O11" i="4"/>
  <c r="N11" i="4"/>
  <c r="M11" i="4"/>
  <c r="K11" i="4"/>
  <c r="G11" i="4"/>
  <c r="F11" i="4"/>
  <c r="E11" i="4"/>
  <c r="D11" i="4"/>
  <c r="L11" i="4" s="1"/>
  <c r="C11" i="4"/>
  <c r="M10" i="4"/>
  <c r="K10" i="4"/>
  <c r="E10" i="4"/>
  <c r="D10" i="4"/>
  <c r="L10" i="4" s="1"/>
  <c r="C10" i="4"/>
  <c r="O9" i="4"/>
  <c r="N9" i="4"/>
  <c r="M9" i="4"/>
  <c r="K9" i="4"/>
  <c r="G9" i="4"/>
  <c r="F9" i="4"/>
  <c r="E9" i="4"/>
  <c r="D9" i="4"/>
  <c r="L9" i="4" s="1"/>
  <c r="C9" i="4"/>
  <c r="M8" i="4"/>
  <c r="K8" i="4"/>
  <c r="E8" i="4"/>
  <c r="D8" i="4"/>
  <c r="L8" i="4" s="1"/>
  <c r="C8" i="4"/>
  <c r="M7" i="4"/>
  <c r="K7" i="4"/>
  <c r="E7" i="4"/>
  <c r="D7" i="4"/>
  <c r="L7" i="4" s="1"/>
  <c r="C7" i="4"/>
  <c r="M14" i="3"/>
  <c r="L14" i="3"/>
  <c r="K14" i="3"/>
  <c r="J14" i="3"/>
  <c r="F14" i="3"/>
  <c r="E14" i="3"/>
  <c r="D14" i="3"/>
  <c r="C14" i="3"/>
  <c r="L13" i="3"/>
  <c r="K13" i="3"/>
  <c r="J13" i="3"/>
  <c r="E13" i="3"/>
  <c r="D13" i="3"/>
  <c r="C13" i="3"/>
  <c r="M12" i="3"/>
  <c r="L12" i="3"/>
  <c r="K12" i="3"/>
  <c r="J12" i="3"/>
  <c r="F12" i="3"/>
  <c r="D12" i="3"/>
  <c r="C12" i="3"/>
  <c r="M11" i="3"/>
  <c r="L11" i="3"/>
  <c r="K11" i="3"/>
  <c r="J11" i="3"/>
  <c r="F11" i="3"/>
  <c r="D11" i="3"/>
  <c r="C11" i="3"/>
  <c r="L10" i="3"/>
  <c r="K10" i="3"/>
  <c r="J10" i="3"/>
  <c r="E10" i="3"/>
  <c r="D10" i="3"/>
  <c r="C10" i="3"/>
  <c r="M9" i="3"/>
  <c r="L9" i="3"/>
  <c r="K9" i="3"/>
  <c r="J9" i="3"/>
  <c r="F9" i="3"/>
  <c r="E9" i="3"/>
  <c r="D9" i="3"/>
  <c r="C9" i="3"/>
  <c r="L8" i="3"/>
  <c r="K8" i="3"/>
  <c r="J8" i="3"/>
  <c r="E8" i="3"/>
  <c r="D8" i="3"/>
  <c r="C8" i="3"/>
  <c r="L7" i="3"/>
  <c r="K7" i="3"/>
  <c r="J7" i="3"/>
  <c r="E7" i="3"/>
  <c r="D7" i="3"/>
  <c r="C7" i="3"/>
  <c r="I34" i="1"/>
  <c r="G34" i="1"/>
  <c r="O34" i="1" s="1"/>
  <c r="F34" i="1"/>
  <c r="B34" i="1" s="1"/>
  <c r="J34" i="1" s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P28" i="1"/>
  <c r="K28" i="1"/>
  <c r="J28" i="1"/>
  <c r="I28" i="1"/>
  <c r="H28" i="1"/>
  <c r="E28" i="1"/>
  <c r="M28" i="1" s="1"/>
  <c r="D28" i="1"/>
  <c r="L28" i="1" s="1"/>
  <c r="K27" i="1"/>
  <c r="J27" i="1"/>
  <c r="I27" i="1"/>
  <c r="K26" i="1"/>
  <c r="J26" i="1"/>
  <c r="I26" i="1"/>
  <c r="K25" i="1"/>
  <c r="J25" i="1"/>
  <c r="I25" i="1"/>
  <c r="I24" i="1"/>
  <c r="H24" i="1"/>
  <c r="P24" i="1" s="1"/>
  <c r="G24" i="1"/>
  <c r="O24" i="1" s="1"/>
  <c r="F24" i="1"/>
  <c r="N24" i="1" s="1"/>
  <c r="E24" i="1"/>
  <c r="M24" i="1" s="1"/>
  <c r="D24" i="1"/>
  <c r="L24" i="1" s="1"/>
  <c r="C24" i="1"/>
  <c r="K24" i="1" s="1"/>
  <c r="B24" i="1"/>
  <c r="J24" i="1" s="1"/>
  <c r="K23" i="1"/>
  <c r="J23" i="1"/>
  <c r="I23" i="1"/>
  <c r="K22" i="1"/>
  <c r="J22" i="1"/>
  <c r="I22" i="1"/>
  <c r="K21" i="1"/>
  <c r="J21" i="1"/>
  <c r="I21" i="1"/>
  <c r="K20" i="1"/>
  <c r="J20" i="1"/>
  <c r="I20" i="1"/>
  <c r="I19" i="1"/>
  <c r="G19" i="1"/>
  <c r="C19" i="1" s="1"/>
  <c r="K19" i="1" s="1"/>
  <c r="F19" i="1"/>
  <c r="B19" i="1"/>
  <c r="J19" i="1" s="1"/>
  <c r="K18" i="1"/>
  <c r="J18" i="1"/>
  <c r="I18" i="1"/>
  <c r="K17" i="1"/>
  <c r="J17" i="1"/>
  <c r="I17" i="1"/>
  <c r="K16" i="1"/>
  <c r="J16" i="1"/>
  <c r="I16" i="1"/>
  <c r="P16" i="1"/>
  <c r="E16" i="1"/>
  <c r="M16" i="1" s="1"/>
  <c r="D16" i="1"/>
  <c r="L16" i="1" s="1"/>
  <c r="K15" i="1"/>
  <c r="J15" i="1"/>
  <c r="I15" i="1"/>
  <c r="I14" i="1"/>
  <c r="O14" i="1"/>
  <c r="F14" i="1"/>
  <c r="N14" i="1" s="1"/>
  <c r="K13" i="1"/>
  <c r="J13" i="1"/>
  <c r="I13" i="1"/>
  <c r="K12" i="1"/>
  <c r="J12" i="1"/>
  <c r="I12" i="1"/>
  <c r="K11" i="1"/>
  <c r="J11" i="1"/>
  <c r="I11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B14" i="1" l="1"/>
  <c r="J14" i="1" s="1"/>
  <c r="C10" i="1"/>
  <c r="K10" i="1" s="1"/>
  <c r="C34" i="1"/>
  <c r="K34" i="1" s="1"/>
  <c r="C14" i="1"/>
  <c r="K14" i="1" s="1"/>
  <c r="N10" i="1"/>
  <c r="N34" i="1"/>
</calcChain>
</file>

<file path=xl/sharedStrings.xml><?xml version="1.0" encoding="utf-8"?>
<sst xmlns="http://schemas.openxmlformats.org/spreadsheetml/2006/main" count="137" uniqueCount="61">
  <si>
    <t>Deal</t>
  </si>
  <si>
    <t>1/2 price BN</t>
  </si>
  <si>
    <t>1/2 price BL</t>
  </si>
  <si>
    <t>BOGO 50%  Bone In</t>
  </si>
  <si>
    <t>BOGO Boneless</t>
  </si>
  <si>
    <t>Bone In Regular</t>
  </si>
  <si>
    <t>Boneless Regular</t>
  </si>
  <si>
    <t>BOGO 100% Bone in</t>
  </si>
  <si>
    <t>Unlimited</t>
  </si>
  <si>
    <t>1/2 price w Fries BN</t>
  </si>
  <si>
    <t>1/2 price w Fries BL</t>
  </si>
  <si>
    <t>BOGO 50%  Bone In w Fries</t>
  </si>
  <si>
    <t>BOGO Boneless w Fries</t>
  </si>
  <si>
    <t>Bone In Regular w Fries</t>
  </si>
  <si>
    <t>Boneless Regular w Fries</t>
  </si>
  <si>
    <t>BOGO 100% Bone in (w Fries)</t>
  </si>
  <si>
    <t>Day</t>
  </si>
  <si>
    <t>Saturday</t>
  </si>
  <si>
    <t>Sunday</t>
  </si>
  <si>
    <t>Tuesday</t>
  </si>
  <si>
    <t>Thursday</t>
  </si>
  <si>
    <t>Always</t>
  </si>
  <si>
    <t>Tuesday (w app)</t>
  </si>
  <si>
    <t>Wednesday</t>
  </si>
  <si>
    <t>Cost</t>
  </si>
  <si>
    <t>1/2 price</t>
  </si>
  <si>
    <t>Depends</t>
  </si>
  <si>
    <t>Type</t>
  </si>
  <si>
    <t>Bone-In</t>
  </si>
  <si>
    <t>Boneless</t>
  </si>
  <si>
    <t>Either</t>
  </si>
  <si>
    <t>Values</t>
  </si>
  <si>
    <t>unlimited</t>
  </si>
  <si>
    <t>fries</t>
  </si>
  <si>
    <t>Bone In 6</t>
  </si>
  <si>
    <t>BOGO 50%</t>
  </si>
  <si>
    <t>Bone In 10</t>
  </si>
  <si>
    <t>Bone In 15</t>
  </si>
  <si>
    <t>Bone In 20</t>
  </si>
  <si>
    <t>Bone In 30</t>
  </si>
  <si>
    <t>Boneless 6</t>
  </si>
  <si>
    <t>BOGO free</t>
  </si>
  <si>
    <t>Boneless 10</t>
  </si>
  <si>
    <t>Boneless 15</t>
  </si>
  <si>
    <t>Boneless 20</t>
  </si>
  <si>
    <t>Boneless 30</t>
  </si>
  <si>
    <t>Boneless (No Fries)</t>
  </si>
  <si>
    <t>Normal</t>
  </si>
  <si>
    <t>1/2 Price</t>
  </si>
  <si>
    <t>BOGO</t>
  </si>
  <si>
    <t>Boneless (w Fries)</t>
  </si>
  <si>
    <t>Time</t>
  </si>
  <si>
    <t>☑</t>
  </si>
  <si>
    <t>Bone In (No Fries)</t>
  </si>
  <si>
    <t>Bone In (w Fries)</t>
  </si>
  <si>
    <t>Sunday 8pm-1</t>
  </si>
  <si>
    <t>Legend</t>
  </si>
  <si>
    <t>NOTE: Altering this sheet alters all calculations on Data sheet</t>
  </si>
  <si>
    <t>Identifier</t>
  </si>
  <si>
    <t>Buffalo Wild Wings: Boneless Deal Analysis</t>
  </si>
  <si>
    <t>Buffalo Wild Wings: Bone in Deal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</si>
</sst>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2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i/>
      <sz val="11"/>
      <color rgb="FF2F5496"/>
      <name val="Calibri"/>
    </font>
    <font>
      <sz val="14"/>
      <color theme="1"/>
      <name val="Calibri"/>
    </font>
    <font>
      <i/>
      <sz val="11"/>
      <color rgb="FF2F5496"/>
      <name val="Calibri"/>
    </font>
    <font>
      <sz val="14"/>
      <color theme="1"/>
      <name val="Aptos Narrow"/>
    </font>
    <font>
      <sz val="11"/>
      <color theme="1"/>
      <name val="Calibri"/>
      <family val="2"/>
    </font>
    <font>
      <b/>
      <i/>
      <sz val="11"/>
      <color rgb="FF2F5496"/>
      <name val="Calibri"/>
      <family val="2"/>
    </font>
    <font>
      <sz val="11"/>
      <color theme="1"/>
      <name val="Arial Black"/>
      <family val="2"/>
    </font>
    <font>
      <sz val="14"/>
      <color theme="1"/>
      <name val="Arial Black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Berlin Sans FB Demi"/>
      <family val="2"/>
    </font>
    <font>
      <sz val="20"/>
      <color theme="0"/>
      <name val="Berlin Sans FB Demi"/>
      <family val="2"/>
    </font>
    <font>
      <sz val="11"/>
      <color theme="0"/>
      <name val="Berlin Sans FB Demi"/>
      <family val="2"/>
    </font>
    <font>
      <sz val="11"/>
      <color theme="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6"/>
      <color theme="0" tint="-0.14999847407452621"/>
      <name val="Arial Black"/>
      <family val="2"/>
    </font>
    <font>
      <sz val="11"/>
      <color theme="0" tint="-0.14999847407452621"/>
      <name val="Arial Black"/>
      <family val="2"/>
    </font>
    <font>
      <sz val="14"/>
      <color theme="0" tint="-0.1499984740745262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rgb="FFBFBFBF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theme="9" tint="0.59999389629810485"/>
      </left>
      <right style="double">
        <color theme="9" tint="0.59999389629810485"/>
      </right>
      <top style="double">
        <color theme="9" tint="0.59999389629810485"/>
      </top>
      <bottom style="double">
        <color theme="9" tint="0.59999389629810485"/>
      </bottom>
      <diagonal/>
    </border>
    <border>
      <left/>
      <right style="double">
        <color theme="9" tint="0.59999389629810485"/>
      </right>
      <top style="double">
        <color theme="9" tint="0.59999389629810485"/>
      </top>
      <bottom style="double">
        <color theme="9" tint="0.59999389629810485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double">
        <color theme="9" tint="0.59999389629810485"/>
      </right>
      <top/>
      <bottom style="double">
        <color theme="9" tint="0.599993896298104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double">
        <color theme="9" tint="0.59999389629810485"/>
      </right>
      <top style="double">
        <color theme="9" tint="0.59999389629810485"/>
      </top>
      <bottom style="thin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3" xfId="0" applyFont="1" applyFill="1" applyBorder="1"/>
    <xf numFmtId="0" fontId="1" fillId="4" borderId="3" xfId="0" applyFont="1" applyFill="1" applyBorder="1"/>
    <xf numFmtId="0" fontId="7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1" xfId="0" applyFont="1" applyFill="1" applyBorder="1"/>
    <xf numFmtId="0" fontId="11" fillId="3" borderId="0" xfId="0" applyFont="1" applyFill="1"/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1" xfId="0" applyFont="1" applyFill="1" applyBorder="1"/>
    <xf numFmtId="0" fontId="12" fillId="3" borderId="0" xfId="0" applyFont="1" applyFill="1"/>
    <xf numFmtId="8" fontId="16" fillId="3" borderId="2" xfId="0" applyNumberFormat="1" applyFont="1" applyFill="1" applyBorder="1" applyAlignment="1">
      <alignment horizontal="center"/>
    </xf>
    <xf numFmtId="0" fontId="12" fillId="3" borderId="8" xfId="0" applyFont="1" applyFill="1" applyBorder="1"/>
    <xf numFmtId="0" fontId="12" fillId="3" borderId="6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2" xfId="0" applyFont="1" applyFill="1" applyBorder="1"/>
    <xf numFmtId="0" fontId="9" fillId="3" borderId="0" xfId="0" applyFont="1" applyFill="1"/>
    <xf numFmtId="0" fontId="10" fillId="3" borderId="0" xfId="0" applyFont="1" applyFill="1"/>
    <xf numFmtId="0" fontId="17" fillId="5" borderId="8" xfId="0" applyFont="1" applyFill="1" applyBorder="1" applyAlignment="1">
      <alignment horizontal="left"/>
    </xf>
    <xf numFmtId="0" fontId="18" fillId="5" borderId="8" xfId="0" applyFont="1" applyFill="1" applyBorder="1"/>
    <xf numFmtId="0" fontId="19" fillId="3" borderId="0" xfId="0" applyFont="1" applyFill="1"/>
    <xf numFmtId="0" fontId="20" fillId="3" borderId="0" xfId="0" applyFont="1" applyFill="1"/>
    <xf numFmtId="0" fontId="21" fillId="3" borderId="0" xfId="0" applyFont="1" applyFill="1"/>
    <xf numFmtId="0" fontId="19" fillId="3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1"/>
      </font>
      <fill>
        <patternFill patternType="solid">
          <fgColor rgb="FFB7E1CD"/>
          <bgColor rgb="FFB7E1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auto="1"/>
          <bgColor theme="0" tint="-0.3499862666707357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9"/>
  <sheetViews>
    <sheetView workbookViewId="0">
      <selection activeCell="I11" sqref="I11"/>
    </sheetView>
  </sheetViews>
  <sheetFormatPr defaultColWidth="14.44140625" defaultRowHeight="15" customHeight="1" x14ac:dyDescent="0.3"/>
  <cols>
    <col min="1" max="1" width="14.88671875" style="2" customWidth="1"/>
    <col min="2" max="2" width="10.6640625" style="2" bestFit="1" customWidth="1"/>
    <col min="3" max="3" width="6" style="2" bestFit="1" customWidth="1"/>
    <col min="4" max="4" width="9.88671875" style="2" bestFit="1" customWidth="1"/>
    <col min="5" max="5" width="8.6640625" style="2" customWidth="1"/>
    <col min="6" max="6" width="9.88671875" style="2" bestFit="1" customWidth="1"/>
    <col min="7" max="26" width="8.6640625" style="2" customWidth="1"/>
    <col min="27" max="16384" width="14.44140625" style="2"/>
  </cols>
  <sheetData>
    <row r="1" spans="1:9" s="30" customFormat="1" ht="25.2" customHeight="1" x14ac:dyDescent="0.6">
      <c r="A1" s="37" t="s">
        <v>56</v>
      </c>
      <c r="B1" s="37"/>
      <c r="C1" s="37"/>
      <c r="D1" s="37"/>
      <c r="E1" s="37"/>
      <c r="F1" s="37"/>
      <c r="G1" s="37"/>
      <c r="H1" s="37"/>
      <c r="I1" s="37"/>
    </row>
    <row r="2" spans="1:9" s="30" customFormat="1" ht="25.2" customHeight="1" x14ac:dyDescent="0.6">
      <c r="A2" s="34"/>
      <c r="B2" s="35"/>
      <c r="C2" s="35"/>
      <c r="D2" s="35"/>
      <c r="E2" s="35"/>
      <c r="F2" s="35"/>
      <c r="G2" s="35"/>
      <c r="H2" s="35"/>
      <c r="I2" s="35"/>
    </row>
    <row r="3" spans="1:9" s="31" customFormat="1" ht="21" x14ac:dyDescent="0.5">
      <c r="A3" s="36" t="s">
        <v>57</v>
      </c>
      <c r="B3" s="36"/>
      <c r="C3" s="36"/>
      <c r="D3" s="36"/>
      <c r="E3" s="36"/>
      <c r="F3" s="36"/>
      <c r="G3" s="36"/>
      <c r="H3" s="36"/>
      <c r="I3" s="36"/>
    </row>
    <row r="4" spans="1:9" ht="14.25" customHeight="1" x14ac:dyDescent="0.3"/>
    <row r="5" spans="1:9" ht="14.25" customHeight="1" x14ac:dyDescent="0.3">
      <c r="D5" s="32" t="s">
        <v>31</v>
      </c>
      <c r="E5" s="32" t="s">
        <v>24</v>
      </c>
      <c r="F5" s="32" t="s">
        <v>58</v>
      </c>
    </row>
    <row r="6" spans="1:9" ht="14.25" customHeight="1" x14ac:dyDescent="0.3">
      <c r="D6" s="33"/>
      <c r="E6" s="33"/>
      <c r="F6" s="33"/>
    </row>
    <row r="7" spans="1:9" ht="14.25" customHeight="1" x14ac:dyDescent="0.3">
      <c r="D7" s="33" t="s">
        <v>32</v>
      </c>
      <c r="E7" s="33">
        <v>14.99</v>
      </c>
      <c r="F7" s="33"/>
    </row>
    <row r="8" spans="1:9" ht="14.25" customHeight="1" x14ac:dyDescent="0.3">
      <c r="D8" s="33" t="s">
        <v>33</v>
      </c>
      <c r="E8" s="33">
        <v>4.49</v>
      </c>
      <c r="F8" s="33"/>
    </row>
    <row r="9" spans="1:9" ht="14.25" customHeight="1" x14ac:dyDescent="0.3">
      <c r="D9" s="33" t="s">
        <v>34</v>
      </c>
      <c r="E9" s="33">
        <v>10.99</v>
      </c>
      <c r="F9" s="33" t="s">
        <v>35</v>
      </c>
    </row>
    <row r="10" spans="1:9" ht="14.25" customHeight="1" x14ac:dyDescent="0.3">
      <c r="D10" s="33" t="s">
        <v>36</v>
      </c>
      <c r="E10" s="33">
        <v>15.99</v>
      </c>
      <c r="F10" s="33" t="s">
        <v>35</v>
      </c>
    </row>
    <row r="11" spans="1:9" ht="14.25" customHeight="1" x14ac:dyDescent="0.3">
      <c r="D11" s="33" t="s">
        <v>37</v>
      </c>
      <c r="E11" s="33">
        <v>22.49</v>
      </c>
      <c r="F11" s="33"/>
    </row>
    <row r="12" spans="1:9" ht="14.25" customHeight="1" x14ac:dyDescent="0.3">
      <c r="D12" s="33" t="s">
        <v>38</v>
      </c>
      <c r="E12" s="33">
        <v>28.49</v>
      </c>
      <c r="F12" s="33"/>
    </row>
    <row r="13" spans="1:9" ht="14.25" customHeight="1" x14ac:dyDescent="0.3">
      <c r="D13" s="33" t="s">
        <v>39</v>
      </c>
      <c r="E13" s="33">
        <v>40.49</v>
      </c>
      <c r="F13" s="33"/>
    </row>
    <row r="14" spans="1:9" ht="14.25" customHeight="1" x14ac:dyDescent="0.3">
      <c r="D14" s="33" t="s">
        <v>40</v>
      </c>
      <c r="E14" s="33">
        <v>9.99</v>
      </c>
      <c r="F14" s="33" t="s">
        <v>41</v>
      </c>
    </row>
    <row r="15" spans="1:9" ht="14.25" customHeight="1" x14ac:dyDescent="0.3">
      <c r="D15" s="33" t="s">
        <v>42</v>
      </c>
      <c r="E15" s="33">
        <v>13.49</v>
      </c>
      <c r="F15" s="33" t="s">
        <v>41</v>
      </c>
    </row>
    <row r="16" spans="1:9" ht="14.25" customHeight="1" x14ac:dyDescent="0.3">
      <c r="D16" s="33" t="s">
        <v>43</v>
      </c>
      <c r="E16" s="33">
        <v>18.989999999999998</v>
      </c>
      <c r="F16" s="33"/>
    </row>
    <row r="17" spans="4:6" ht="14.25" customHeight="1" x14ac:dyDescent="0.3">
      <c r="D17" s="33" t="s">
        <v>44</v>
      </c>
      <c r="E17" s="33">
        <v>24.49</v>
      </c>
      <c r="F17" s="33"/>
    </row>
    <row r="18" spans="4:6" ht="14.25" customHeight="1" x14ac:dyDescent="0.3">
      <c r="D18" s="33" t="s">
        <v>45</v>
      </c>
      <c r="E18" s="33">
        <v>35.99</v>
      </c>
      <c r="F18" s="33"/>
    </row>
    <row r="19" spans="4:6" ht="14.25" customHeight="1" x14ac:dyDescent="0.3"/>
    <row r="20" spans="4:6" ht="14.25" customHeight="1" x14ac:dyDescent="0.3"/>
    <row r="21" spans="4:6" ht="14.25" customHeight="1" x14ac:dyDescent="0.3"/>
    <row r="22" spans="4:6" ht="14.25" customHeight="1" x14ac:dyDescent="0.3"/>
    <row r="23" spans="4:6" ht="14.25" customHeight="1" x14ac:dyDescent="0.3"/>
    <row r="24" spans="4:6" ht="14.25" customHeight="1" x14ac:dyDescent="0.3"/>
    <row r="25" spans="4:6" ht="14.25" customHeight="1" x14ac:dyDescent="0.3"/>
    <row r="26" spans="4:6" ht="14.25" customHeight="1" x14ac:dyDescent="0.3"/>
    <row r="27" spans="4:6" ht="14.25" customHeight="1" x14ac:dyDescent="0.3"/>
    <row r="28" spans="4:6" ht="14.25" customHeight="1" x14ac:dyDescent="0.3"/>
    <row r="29" spans="4:6" ht="14.25" customHeight="1" x14ac:dyDescent="0.3"/>
    <row r="30" spans="4:6" ht="14.25" customHeight="1" x14ac:dyDescent="0.3"/>
    <row r="31" spans="4:6" ht="14.25" customHeight="1" x14ac:dyDescent="0.3"/>
    <row r="32" spans="4:6" ht="14.25" customHeight="1" x14ac:dyDescent="0.3"/>
    <row r="33" s="2" customFormat="1" ht="14.25" customHeight="1" x14ac:dyDescent="0.3"/>
    <row r="34" s="2" customFormat="1" ht="14.25" customHeight="1" x14ac:dyDescent="0.3"/>
    <row r="35" s="2" customFormat="1" ht="14.25" customHeight="1" x14ac:dyDescent="0.3"/>
    <row r="36" s="2" customFormat="1" ht="14.25" customHeight="1" x14ac:dyDescent="0.3"/>
    <row r="37" s="2" customFormat="1" ht="14.25" customHeight="1" x14ac:dyDescent="0.3"/>
    <row r="38" s="2" customFormat="1" ht="14.25" customHeight="1" x14ac:dyDescent="0.3"/>
    <row r="39" s="2" customFormat="1" ht="14.25" customHeight="1" x14ac:dyDescent="0.3"/>
    <row r="40" s="2" customFormat="1" ht="14.25" customHeight="1" x14ac:dyDescent="0.3"/>
    <row r="41" s="2" customFormat="1" ht="14.25" customHeight="1" x14ac:dyDescent="0.3"/>
    <row r="42" s="2" customFormat="1" ht="14.25" customHeight="1" x14ac:dyDescent="0.3"/>
    <row r="43" s="2" customFormat="1" ht="14.25" customHeight="1" x14ac:dyDescent="0.3"/>
    <row r="44" s="2" customFormat="1" ht="14.25" customHeight="1" x14ac:dyDescent="0.3"/>
    <row r="45" s="2" customFormat="1" ht="14.25" customHeight="1" x14ac:dyDescent="0.3"/>
    <row r="46" s="2" customFormat="1" ht="14.25" customHeight="1" x14ac:dyDescent="0.3"/>
    <row r="47" s="2" customFormat="1" ht="14.25" customHeight="1" x14ac:dyDescent="0.3"/>
    <row r="48" s="2" customFormat="1" ht="14.25" customHeight="1" x14ac:dyDescent="0.3"/>
    <row r="49" s="2" customFormat="1" ht="14.25" customHeight="1" x14ac:dyDescent="0.3"/>
    <row r="50" s="2" customFormat="1" ht="14.25" customHeight="1" x14ac:dyDescent="0.3"/>
    <row r="51" s="2" customFormat="1" ht="14.25" customHeight="1" x14ac:dyDescent="0.3"/>
    <row r="52" s="2" customFormat="1" ht="14.25" customHeight="1" x14ac:dyDescent="0.3"/>
    <row r="53" s="2" customFormat="1" ht="14.25" customHeight="1" x14ac:dyDescent="0.3"/>
    <row r="54" s="2" customFormat="1" ht="14.25" customHeight="1" x14ac:dyDescent="0.3"/>
    <row r="55" s="2" customFormat="1" ht="14.25" customHeight="1" x14ac:dyDescent="0.3"/>
    <row r="56" s="2" customFormat="1" ht="14.25" customHeight="1" x14ac:dyDescent="0.3"/>
    <row r="57" s="2" customFormat="1" ht="14.25" customHeight="1" x14ac:dyDescent="0.3"/>
    <row r="58" s="2" customFormat="1" ht="14.25" customHeight="1" x14ac:dyDescent="0.3"/>
    <row r="59" s="2" customFormat="1" ht="14.25" customHeight="1" x14ac:dyDescent="0.3"/>
    <row r="60" s="2" customFormat="1" ht="14.25" customHeight="1" x14ac:dyDescent="0.3"/>
    <row r="61" s="2" customFormat="1" ht="14.25" customHeight="1" x14ac:dyDescent="0.3"/>
    <row r="62" s="2" customFormat="1" ht="14.25" customHeight="1" x14ac:dyDescent="0.3"/>
    <row r="63" s="2" customFormat="1" ht="14.25" customHeight="1" x14ac:dyDescent="0.3"/>
    <row r="64" s="2" customFormat="1" ht="14.25" customHeight="1" x14ac:dyDescent="0.3"/>
    <row r="65" s="2" customFormat="1" ht="14.25" customHeight="1" x14ac:dyDescent="0.3"/>
    <row r="66" s="2" customFormat="1" ht="14.25" customHeight="1" x14ac:dyDescent="0.3"/>
    <row r="67" s="2" customFormat="1" ht="14.25" customHeight="1" x14ac:dyDescent="0.3"/>
    <row r="68" s="2" customFormat="1" ht="14.25" customHeight="1" x14ac:dyDescent="0.3"/>
    <row r="69" s="2" customFormat="1" ht="14.25" customHeight="1" x14ac:dyDescent="0.3"/>
    <row r="70" s="2" customFormat="1" ht="14.25" customHeight="1" x14ac:dyDescent="0.3"/>
    <row r="71" s="2" customFormat="1" ht="14.25" customHeight="1" x14ac:dyDescent="0.3"/>
    <row r="72" s="2" customFormat="1" ht="14.25" customHeight="1" x14ac:dyDescent="0.3"/>
    <row r="73" s="2" customFormat="1" ht="14.25" customHeight="1" x14ac:dyDescent="0.3"/>
    <row r="74" s="2" customFormat="1" ht="14.25" customHeight="1" x14ac:dyDescent="0.3"/>
    <row r="75" s="2" customFormat="1" ht="14.25" customHeight="1" x14ac:dyDescent="0.3"/>
    <row r="76" s="2" customFormat="1" ht="14.25" customHeight="1" x14ac:dyDescent="0.3"/>
    <row r="77" s="2" customFormat="1" ht="14.25" customHeight="1" x14ac:dyDescent="0.3"/>
    <row r="78" s="2" customFormat="1" ht="14.25" customHeight="1" x14ac:dyDescent="0.3"/>
    <row r="79" s="2" customFormat="1" ht="14.25" customHeight="1" x14ac:dyDescent="0.3"/>
    <row r="80" s="2" customFormat="1" ht="14.25" customHeight="1" x14ac:dyDescent="0.3"/>
    <row r="81" s="2" customFormat="1" ht="14.25" customHeight="1" x14ac:dyDescent="0.3"/>
    <row r="82" s="2" customFormat="1" ht="14.25" customHeight="1" x14ac:dyDescent="0.3"/>
    <row r="83" s="2" customFormat="1" ht="14.25" customHeight="1" x14ac:dyDescent="0.3"/>
    <row r="84" s="2" customFormat="1" ht="14.25" customHeight="1" x14ac:dyDescent="0.3"/>
    <row r="85" s="2" customFormat="1" ht="14.25" customHeight="1" x14ac:dyDescent="0.3"/>
    <row r="86" s="2" customFormat="1" ht="14.25" customHeight="1" x14ac:dyDescent="0.3"/>
    <row r="87" s="2" customFormat="1" ht="14.25" customHeight="1" x14ac:dyDescent="0.3"/>
    <row r="88" s="2" customFormat="1" ht="14.25" customHeight="1" x14ac:dyDescent="0.3"/>
    <row r="89" s="2" customFormat="1" ht="14.25" customHeight="1" x14ac:dyDescent="0.3"/>
    <row r="90" s="2" customFormat="1" ht="14.25" customHeight="1" x14ac:dyDescent="0.3"/>
    <row r="91" s="2" customFormat="1" ht="14.25" customHeight="1" x14ac:dyDescent="0.3"/>
    <row r="92" s="2" customFormat="1" ht="14.25" customHeight="1" x14ac:dyDescent="0.3"/>
    <row r="93" s="2" customFormat="1" ht="14.25" customHeight="1" x14ac:dyDescent="0.3"/>
    <row r="94" s="2" customFormat="1" ht="14.25" customHeight="1" x14ac:dyDescent="0.3"/>
    <row r="95" s="2" customFormat="1" ht="14.25" customHeight="1" x14ac:dyDescent="0.3"/>
    <row r="96" s="2" customFormat="1" ht="14.25" customHeight="1" x14ac:dyDescent="0.3"/>
    <row r="97" s="2" customFormat="1" ht="14.25" customHeight="1" x14ac:dyDescent="0.3"/>
    <row r="98" s="2" customFormat="1" ht="14.25" customHeight="1" x14ac:dyDescent="0.3"/>
    <row r="99" s="2" customFormat="1" ht="14.25" customHeight="1" x14ac:dyDescent="0.3"/>
    <row r="100" s="2" customFormat="1" ht="14.25" customHeight="1" x14ac:dyDescent="0.3"/>
    <row r="101" s="2" customFormat="1" ht="14.25" customHeight="1" x14ac:dyDescent="0.3"/>
    <row r="102" s="2" customFormat="1" ht="14.25" customHeight="1" x14ac:dyDescent="0.3"/>
    <row r="103" s="2" customFormat="1" ht="14.25" customHeight="1" x14ac:dyDescent="0.3"/>
    <row r="104" s="2" customFormat="1" ht="14.25" customHeight="1" x14ac:dyDescent="0.3"/>
    <row r="105" s="2" customFormat="1" ht="14.25" customHeight="1" x14ac:dyDescent="0.3"/>
    <row r="106" s="2" customFormat="1" ht="14.25" customHeight="1" x14ac:dyDescent="0.3"/>
    <row r="107" s="2" customFormat="1" ht="14.25" customHeight="1" x14ac:dyDescent="0.3"/>
    <row r="108" s="2" customFormat="1" ht="14.25" customHeight="1" x14ac:dyDescent="0.3"/>
    <row r="109" s="2" customFormat="1" ht="14.25" customHeight="1" x14ac:dyDescent="0.3"/>
    <row r="110" s="2" customFormat="1" ht="14.25" customHeight="1" x14ac:dyDescent="0.3"/>
    <row r="111" s="2" customFormat="1" ht="14.25" customHeight="1" x14ac:dyDescent="0.3"/>
    <row r="112" s="2" customFormat="1" ht="14.25" customHeight="1" x14ac:dyDescent="0.3"/>
    <row r="113" s="2" customFormat="1" ht="14.25" customHeight="1" x14ac:dyDescent="0.3"/>
    <row r="114" s="2" customFormat="1" ht="14.25" customHeight="1" x14ac:dyDescent="0.3"/>
    <row r="115" s="2" customFormat="1" ht="14.25" customHeight="1" x14ac:dyDescent="0.3"/>
    <row r="116" s="2" customFormat="1" ht="14.25" customHeight="1" x14ac:dyDescent="0.3"/>
    <row r="117" s="2" customFormat="1" ht="14.25" customHeight="1" x14ac:dyDescent="0.3"/>
    <row r="118" s="2" customFormat="1" ht="14.25" customHeight="1" x14ac:dyDescent="0.3"/>
    <row r="119" s="2" customFormat="1" ht="14.25" customHeight="1" x14ac:dyDescent="0.3"/>
    <row r="120" s="2" customFormat="1" ht="14.25" customHeight="1" x14ac:dyDescent="0.3"/>
    <row r="121" s="2" customFormat="1" ht="14.25" customHeight="1" x14ac:dyDescent="0.3"/>
    <row r="122" s="2" customFormat="1" ht="14.25" customHeight="1" x14ac:dyDescent="0.3"/>
    <row r="123" s="2" customFormat="1" ht="14.25" customHeight="1" x14ac:dyDescent="0.3"/>
    <row r="124" s="2" customFormat="1" ht="14.25" customHeight="1" x14ac:dyDescent="0.3"/>
    <row r="125" s="2" customFormat="1" ht="14.25" customHeight="1" x14ac:dyDescent="0.3"/>
    <row r="126" s="2" customFormat="1" ht="14.25" customHeight="1" x14ac:dyDescent="0.3"/>
    <row r="127" s="2" customFormat="1" ht="14.25" customHeight="1" x14ac:dyDescent="0.3"/>
    <row r="128" s="2" customFormat="1" ht="14.25" customHeight="1" x14ac:dyDescent="0.3"/>
    <row r="129" s="2" customFormat="1" ht="14.25" customHeight="1" x14ac:dyDescent="0.3"/>
    <row r="130" s="2" customFormat="1" ht="14.25" customHeight="1" x14ac:dyDescent="0.3"/>
    <row r="131" s="2" customFormat="1" ht="14.25" customHeight="1" x14ac:dyDescent="0.3"/>
    <row r="132" s="2" customFormat="1" ht="14.25" customHeight="1" x14ac:dyDescent="0.3"/>
    <row r="133" s="2" customFormat="1" ht="14.25" customHeight="1" x14ac:dyDescent="0.3"/>
    <row r="134" s="2" customFormat="1" ht="14.25" customHeight="1" x14ac:dyDescent="0.3"/>
    <row r="135" s="2" customFormat="1" ht="14.25" customHeight="1" x14ac:dyDescent="0.3"/>
    <row r="136" s="2" customFormat="1" ht="14.25" customHeight="1" x14ac:dyDescent="0.3"/>
    <row r="137" s="2" customFormat="1" ht="14.25" customHeight="1" x14ac:dyDescent="0.3"/>
    <row r="138" s="2" customFormat="1" ht="14.25" customHeight="1" x14ac:dyDescent="0.3"/>
    <row r="139" s="2" customFormat="1" ht="14.25" customHeight="1" x14ac:dyDescent="0.3"/>
    <row r="140" s="2" customFormat="1" ht="14.25" customHeight="1" x14ac:dyDescent="0.3"/>
    <row r="141" s="2" customFormat="1" ht="14.25" customHeight="1" x14ac:dyDescent="0.3"/>
    <row r="142" s="2" customFormat="1" ht="14.25" customHeight="1" x14ac:dyDescent="0.3"/>
    <row r="143" s="2" customFormat="1" ht="14.25" customHeight="1" x14ac:dyDescent="0.3"/>
    <row r="144" s="2" customFormat="1" ht="14.25" customHeight="1" x14ac:dyDescent="0.3"/>
    <row r="145" s="2" customFormat="1" ht="14.25" customHeight="1" x14ac:dyDescent="0.3"/>
    <row r="146" s="2" customFormat="1" ht="14.25" customHeight="1" x14ac:dyDescent="0.3"/>
    <row r="147" s="2" customFormat="1" ht="14.25" customHeight="1" x14ac:dyDescent="0.3"/>
    <row r="148" s="2" customFormat="1" ht="14.25" customHeight="1" x14ac:dyDescent="0.3"/>
    <row r="149" s="2" customFormat="1" ht="14.25" customHeight="1" x14ac:dyDescent="0.3"/>
    <row r="150" s="2" customFormat="1" ht="14.25" customHeight="1" x14ac:dyDescent="0.3"/>
    <row r="151" s="2" customFormat="1" ht="14.25" customHeight="1" x14ac:dyDescent="0.3"/>
    <row r="152" s="2" customFormat="1" ht="14.25" customHeight="1" x14ac:dyDescent="0.3"/>
    <row r="153" s="2" customFormat="1" ht="14.25" customHeight="1" x14ac:dyDescent="0.3"/>
    <row r="154" s="2" customFormat="1" ht="14.25" customHeight="1" x14ac:dyDescent="0.3"/>
    <row r="155" s="2" customFormat="1" ht="14.25" customHeight="1" x14ac:dyDescent="0.3"/>
    <row r="156" s="2" customFormat="1" ht="14.25" customHeight="1" x14ac:dyDescent="0.3"/>
    <row r="157" s="2" customFormat="1" ht="14.25" customHeight="1" x14ac:dyDescent="0.3"/>
    <row r="158" s="2" customFormat="1" ht="14.25" customHeight="1" x14ac:dyDescent="0.3"/>
    <row r="159" s="2" customFormat="1" ht="14.25" customHeight="1" x14ac:dyDescent="0.3"/>
    <row r="160" s="2" customFormat="1" ht="14.25" customHeight="1" x14ac:dyDescent="0.3"/>
    <row r="161" s="2" customFormat="1" ht="14.25" customHeight="1" x14ac:dyDescent="0.3"/>
    <row r="162" s="2" customFormat="1" ht="14.25" customHeight="1" x14ac:dyDescent="0.3"/>
    <row r="163" s="2" customFormat="1" ht="14.25" customHeight="1" x14ac:dyDescent="0.3"/>
    <row r="164" s="2" customFormat="1" ht="14.25" customHeight="1" x14ac:dyDescent="0.3"/>
    <row r="165" s="2" customFormat="1" ht="14.25" customHeight="1" x14ac:dyDescent="0.3"/>
    <row r="166" s="2" customFormat="1" ht="14.25" customHeight="1" x14ac:dyDescent="0.3"/>
    <row r="167" s="2" customFormat="1" ht="14.25" customHeight="1" x14ac:dyDescent="0.3"/>
    <row r="168" s="2" customFormat="1" ht="14.25" customHeight="1" x14ac:dyDescent="0.3"/>
    <row r="169" s="2" customFormat="1" ht="14.25" customHeight="1" x14ac:dyDescent="0.3"/>
    <row r="170" s="2" customFormat="1" ht="14.25" customHeight="1" x14ac:dyDescent="0.3"/>
    <row r="171" s="2" customFormat="1" ht="14.25" customHeight="1" x14ac:dyDescent="0.3"/>
    <row r="172" s="2" customFormat="1" ht="14.25" customHeight="1" x14ac:dyDescent="0.3"/>
    <row r="173" s="2" customFormat="1" ht="14.25" customHeight="1" x14ac:dyDescent="0.3"/>
    <row r="174" s="2" customFormat="1" ht="14.25" customHeight="1" x14ac:dyDescent="0.3"/>
    <row r="175" s="2" customFormat="1" ht="14.25" customHeight="1" x14ac:dyDescent="0.3"/>
    <row r="176" s="2" customFormat="1" ht="14.25" customHeight="1" x14ac:dyDescent="0.3"/>
    <row r="177" s="2" customFormat="1" ht="14.25" customHeight="1" x14ac:dyDescent="0.3"/>
    <row r="178" s="2" customFormat="1" ht="14.25" customHeight="1" x14ac:dyDescent="0.3"/>
    <row r="179" s="2" customFormat="1" ht="14.25" customHeight="1" x14ac:dyDescent="0.3"/>
    <row r="180" s="2" customFormat="1" ht="14.25" customHeight="1" x14ac:dyDescent="0.3"/>
    <row r="181" s="2" customFormat="1" ht="14.25" customHeight="1" x14ac:dyDescent="0.3"/>
    <row r="182" s="2" customFormat="1" ht="14.25" customHeight="1" x14ac:dyDescent="0.3"/>
    <row r="183" s="2" customFormat="1" ht="14.25" customHeight="1" x14ac:dyDescent="0.3"/>
    <row r="184" s="2" customFormat="1" ht="14.25" customHeight="1" x14ac:dyDescent="0.3"/>
    <row r="185" s="2" customFormat="1" ht="14.25" customHeight="1" x14ac:dyDescent="0.3"/>
    <row r="186" s="2" customFormat="1" ht="14.25" customHeight="1" x14ac:dyDescent="0.3"/>
    <row r="187" s="2" customFormat="1" ht="14.25" customHeight="1" x14ac:dyDescent="0.3"/>
    <row r="188" s="2" customFormat="1" ht="14.25" customHeight="1" x14ac:dyDescent="0.3"/>
    <row r="189" s="2" customFormat="1" ht="14.25" customHeight="1" x14ac:dyDescent="0.3"/>
    <row r="190" s="2" customFormat="1" ht="14.25" customHeight="1" x14ac:dyDescent="0.3"/>
    <row r="191" s="2" customFormat="1" ht="14.25" customHeight="1" x14ac:dyDescent="0.3"/>
    <row r="192" s="2" customFormat="1" ht="14.25" customHeight="1" x14ac:dyDescent="0.3"/>
    <row r="193" s="2" customFormat="1" ht="14.25" customHeight="1" x14ac:dyDescent="0.3"/>
    <row r="194" s="2" customFormat="1" ht="14.25" customHeight="1" x14ac:dyDescent="0.3"/>
    <row r="195" s="2" customFormat="1" ht="14.25" customHeight="1" x14ac:dyDescent="0.3"/>
    <row r="196" s="2" customFormat="1" ht="14.25" customHeight="1" x14ac:dyDescent="0.3"/>
    <row r="197" s="2" customFormat="1" ht="14.25" customHeight="1" x14ac:dyDescent="0.3"/>
    <row r="198" s="2" customFormat="1" ht="14.25" customHeight="1" x14ac:dyDescent="0.3"/>
    <row r="199" s="2" customFormat="1" ht="14.25" customHeight="1" x14ac:dyDescent="0.3"/>
    <row r="200" s="2" customFormat="1" ht="14.25" customHeight="1" x14ac:dyDescent="0.3"/>
    <row r="201" s="2" customFormat="1" ht="14.25" customHeight="1" x14ac:dyDescent="0.3"/>
    <row r="202" s="2" customFormat="1" ht="14.25" customHeight="1" x14ac:dyDescent="0.3"/>
    <row r="203" s="2" customFormat="1" ht="14.25" customHeight="1" x14ac:dyDescent="0.3"/>
    <row r="204" s="2" customFormat="1" ht="14.25" customHeight="1" x14ac:dyDescent="0.3"/>
    <row r="205" s="2" customFormat="1" ht="14.25" customHeight="1" x14ac:dyDescent="0.3"/>
    <row r="206" s="2" customFormat="1" ht="14.25" customHeight="1" x14ac:dyDescent="0.3"/>
    <row r="207" s="2" customFormat="1" ht="14.25" customHeight="1" x14ac:dyDescent="0.3"/>
    <row r="208" s="2" customFormat="1" ht="14.25" customHeight="1" x14ac:dyDescent="0.3"/>
    <row r="209" s="2" customFormat="1" ht="14.25" customHeight="1" x14ac:dyDescent="0.3"/>
    <row r="210" s="2" customFormat="1" ht="14.25" customHeight="1" x14ac:dyDescent="0.3"/>
    <row r="211" s="2" customFormat="1" ht="14.25" customHeight="1" x14ac:dyDescent="0.3"/>
    <row r="212" s="2" customFormat="1" ht="14.25" customHeight="1" x14ac:dyDescent="0.3"/>
    <row r="213" s="2" customFormat="1" ht="14.25" customHeight="1" x14ac:dyDescent="0.3"/>
    <row r="214" s="2" customFormat="1" ht="14.25" customHeight="1" x14ac:dyDescent="0.3"/>
    <row r="215" s="2" customFormat="1" ht="14.25" customHeight="1" x14ac:dyDescent="0.3"/>
    <row r="216" s="2" customFormat="1" ht="14.25" customHeight="1" x14ac:dyDescent="0.3"/>
    <row r="217" s="2" customFormat="1" ht="14.25" customHeight="1" x14ac:dyDescent="0.3"/>
    <row r="218" s="2" customFormat="1" ht="14.25" customHeight="1" x14ac:dyDescent="0.3"/>
    <row r="219" s="2" customFormat="1" ht="14.25" customHeight="1" x14ac:dyDescent="0.3"/>
    <row r="220" s="2" customFormat="1" ht="14.25" customHeight="1" x14ac:dyDescent="0.3"/>
    <row r="221" s="2" customFormat="1" ht="14.25" customHeight="1" x14ac:dyDescent="0.3"/>
    <row r="222" s="2" customFormat="1" ht="14.25" customHeight="1" x14ac:dyDescent="0.3"/>
    <row r="223" s="2" customFormat="1" ht="14.25" customHeight="1" x14ac:dyDescent="0.3"/>
    <row r="224" s="2" customFormat="1" ht="14.25" customHeight="1" x14ac:dyDescent="0.3"/>
    <row r="225" s="2" customFormat="1" ht="14.25" customHeight="1" x14ac:dyDescent="0.3"/>
    <row r="226" s="2" customFormat="1" ht="14.25" customHeight="1" x14ac:dyDescent="0.3"/>
    <row r="227" s="2" customFormat="1" ht="14.25" customHeight="1" x14ac:dyDescent="0.3"/>
    <row r="228" s="2" customFormat="1" ht="14.25" customHeight="1" x14ac:dyDescent="0.3"/>
    <row r="229" s="2" customFormat="1" ht="14.25" customHeight="1" x14ac:dyDescent="0.3"/>
    <row r="230" s="2" customFormat="1" ht="14.25" customHeight="1" x14ac:dyDescent="0.3"/>
    <row r="231" s="2" customFormat="1" ht="14.25" customHeight="1" x14ac:dyDescent="0.3"/>
    <row r="232" s="2" customFormat="1" ht="14.25" customHeight="1" x14ac:dyDescent="0.3"/>
    <row r="233" s="2" customFormat="1" ht="14.25" customHeight="1" x14ac:dyDescent="0.3"/>
    <row r="234" s="2" customFormat="1" ht="14.25" customHeight="1" x14ac:dyDescent="0.3"/>
    <row r="235" s="2" customFormat="1" ht="14.25" customHeight="1" x14ac:dyDescent="0.3"/>
    <row r="236" s="2" customFormat="1" ht="14.25" customHeight="1" x14ac:dyDescent="0.3"/>
    <row r="237" s="2" customFormat="1" ht="14.25" customHeight="1" x14ac:dyDescent="0.3"/>
    <row r="238" s="2" customFormat="1" ht="14.25" customHeight="1" x14ac:dyDescent="0.3"/>
    <row r="239" s="2" customFormat="1" ht="14.25" customHeight="1" x14ac:dyDescent="0.3"/>
    <row r="240" s="2" customFormat="1" ht="14.25" customHeight="1" x14ac:dyDescent="0.3"/>
    <row r="241" s="2" customFormat="1" ht="14.25" customHeight="1" x14ac:dyDescent="0.3"/>
    <row r="242" s="2" customFormat="1" ht="14.25" customHeight="1" x14ac:dyDescent="0.3"/>
    <row r="243" s="2" customFormat="1" ht="14.25" customHeight="1" x14ac:dyDescent="0.3"/>
    <row r="244" s="2" customFormat="1" ht="14.25" customHeight="1" x14ac:dyDescent="0.3"/>
    <row r="245" s="2" customFormat="1" ht="14.25" customHeight="1" x14ac:dyDescent="0.3"/>
    <row r="246" s="2" customFormat="1" ht="14.25" customHeight="1" x14ac:dyDescent="0.3"/>
    <row r="247" s="2" customFormat="1" ht="14.25" customHeight="1" x14ac:dyDescent="0.3"/>
    <row r="248" s="2" customFormat="1" ht="14.25" customHeight="1" x14ac:dyDescent="0.3"/>
    <row r="249" s="2" customFormat="1" ht="14.25" customHeight="1" x14ac:dyDescent="0.3"/>
    <row r="250" s="2" customFormat="1" ht="14.25" customHeight="1" x14ac:dyDescent="0.3"/>
    <row r="251" s="2" customFormat="1" ht="14.25" customHeight="1" x14ac:dyDescent="0.3"/>
    <row r="252" s="2" customFormat="1" ht="14.25" customHeight="1" x14ac:dyDescent="0.3"/>
    <row r="253" s="2" customFormat="1" ht="14.25" customHeight="1" x14ac:dyDescent="0.3"/>
    <row r="254" s="2" customFormat="1" ht="14.25" customHeight="1" x14ac:dyDescent="0.3"/>
    <row r="255" s="2" customFormat="1" ht="14.25" customHeight="1" x14ac:dyDescent="0.3"/>
    <row r="256" s="2" customFormat="1" ht="14.25" customHeight="1" x14ac:dyDescent="0.3"/>
    <row r="257" s="2" customFormat="1" ht="14.25" customHeight="1" x14ac:dyDescent="0.3"/>
    <row r="258" s="2" customFormat="1" ht="14.25" customHeight="1" x14ac:dyDescent="0.3"/>
    <row r="259" s="2" customFormat="1" ht="14.25" customHeight="1" x14ac:dyDescent="0.3"/>
    <row r="260" s="2" customFormat="1" ht="14.25" customHeight="1" x14ac:dyDescent="0.3"/>
    <row r="261" s="2" customFormat="1" ht="14.25" customHeight="1" x14ac:dyDescent="0.3"/>
    <row r="262" s="2" customFormat="1" ht="14.25" customHeight="1" x14ac:dyDescent="0.3"/>
    <row r="263" s="2" customFormat="1" ht="14.25" customHeight="1" x14ac:dyDescent="0.3"/>
    <row r="264" s="2" customFormat="1" ht="14.25" customHeight="1" x14ac:dyDescent="0.3"/>
    <row r="265" s="2" customFormat="1" ht="14.25" customHeight="1" x14ac:dyDescent="0.3"/>
    <row r="266" s="2" customFormat="1" ht="14.25" customHeight="1" x14ac:dyDescent="0.3"/>
    <row r="267" s="2" customFormat="1" ht="14.25" customHeight="1" x14ac:dyDescent="0.3"/>
    <row r="268" s="2" customFormat="1" ht="14.25" customHeight="1" x14ac:dyDescent="0.3"/>
    <row r="269" s="2" customFormat="1" ht="14.25" customHeight="1" x14ac:dyDescent="0.3"/>
    <row r="270" s="2" customFormat="1" ht="14.25" customHeight="1" x14ac:dyDescent="0.3"/>
    <row r="271" s="2" customFormat="1" ht="14.25" customHeight="1" x14ac:dyDescent="0.3"/>
    <row r="272" s="2" customFormat="1" ht="14.25" customHeight="1" x14ac:dyDescent="0.3"/>
    <row r="273" s="2" customFormat="1" ht="14.25" customHeight="1" x14ac:dyDescent="0.3"/>
    <row r="274" s="2" customFormat="1" ht="14.25" customHeight="1" x14ac:dyDescent="0.3"/>
    <row r="275" s="2" customFormat="1" ht="14.25" customHeight="1" x14ac:dyDescent="0.3"/>
    <row r="276" s="2" customFormat="1" ht="14.25" customHeight="1" x14ac:dyDescent="0.3"/>
    <row r="277" s="2" customFormat="1" ht="14.25" customHeight="1" x14ac:dyDescent="0.3"/>
    <row r="278" s="2" customFormat="1" ht="14.25" customHeight="1" x14ac:dyDescent="0.3"/>
    <row r="279" s="2" customFormat="1" ht="14.25" customHeight="1" x14ac:dyDescent="0.3"/>
    <row r="280" s="2" customFormat="1" ht="14.25" customHeight="1" x14ac:dyDescent="0.3"/>
    <row r="281" s="2" customFormat="1" ht="14.25" customHeight="1" x14ac:dyDescent="0.3"/>
    <row r="282" s="2" customFormat="1" ht="14.25" customHeight="1" x14ac:dyDescent="0.3"/>
    <row r="283" s="2" customFormat="1" ht="14.25" customHeight="1" x14ac:dyDescent="0.3"/>
    <row r="284" s="2" customFormat="1" ht="14.25" customHeight="1" x14ac:dyDescent="0.3"/>
    <row r="285" s="2" customFormat="1" ht="14.25" customHeight="1" x14ac:dyDescent="0.3"/>
    <row r="286" s="2" customFormat="1" ht="14.25" customHeight="1" x14ac:dyDescent="0.3"/>
    <row r="287" s="2" customFormat="1" ht="14.25" customHeight="1" x14ac:dyDescent="0.3"/>
    <row r="288" s="2" customFormat="1" ht="14.25" customHeight="1" x14ac:dyDescent="0.3"/>
    <row r="289" s="2" customFormat="1" ht="14.25" customHeight="1" x14ac:dyDescent="0.3"/>
    <row r="290" s="2" customFormat="1" ht="14.25" customHeight="1" x14ac:dyDescent="0.3"/>
    <row r="291" s="2" customFormat="1" ht="14.25" customHeight="1" x14ac:dyDescent="0.3"/>
    <row r="292" s="2" customFormat="1" ht="14.25" customHeight="1" x14ac:dyDescent="0.3"/>
    <row r="293" s="2" customFormat="1" ht="14.25" customHeight="1" x14ac:dyDescent="0.3"/>
    <row r="294" s="2" customFormat="1" ht="14.25" customHeight="1" x14ac:dyDescent="0.3"/>
    <row r="295" s="2" customFormat="1" ht="14.25" customHeight="1" x14ac:dyDescent="0.3"/>
    <row r="296" s="2" customFormat="1" ht="14.25" customHeight="1" x14ac:dyDescent="0.3"/>
    <row r="297" s="2" customFormat="1" ht="14.25" customHeight="1" x14ac:dyDescent="0.3"/>
    <row r="298" s="2" customFormat="1" ht="14.25" customHeight="1" x14ac:dyDescent="0.3"/>
    <row r="299" s="2" customFormat="1" ht="14.25" customHeight="1" x14ac:dyDescent="0.3"/>
    <row r="300" s="2" customFormat="1" ht="14.25" customHeight="1" x14ac:dyDescent="0.3"/>
    <row r="301" s="2" customFormat="1" ht="14.25" customHeight="1" x14ac:dyDescent="0.3"/>
    <row r="302" s="2" customFormat="1" ht="14.25" customHeight="1" x14ac:dyDescent="0.3"/>
    <row r="303" s="2" customFormat="1" ht="14.25" customHeight="1" x14ac:dyDescent="0.3"/>
    <row r="304" s="2" customFormat="1" ht="14.25" customHeight="1" x14ac:dyDescent="0.3"/>
    <row r="305" s="2" customFormat="1" ht="14.25" customHeight="1" x14ac:dyDescent="0.3"/>
    <row r="306" s="2" customFormat="1" ht="14.25" customHeight="1" x14ac:dyDescent="0.3"/>
    <row r="307" s="2" customFormat="1" ht="14.25" customHeight="1" x14ac:dyDescent="0.3"/>
    <row r="308" s="2" customFormat="1" ht="14.25" customHeight="1" x14ac:dyDescent="0.3"/>
    <row r="309" s="2" customFormat="1" ht="14.25" customHeight="1" x14ac:dyDescent="0.3"/>
    <row r="310" s="2" customFormat="1" ht="14.25" customHeight="1" x14ac:dyDescent="0.3"/>
    <row r="311" s="2" customFormat="1" ht="14.25" customHeight="1" x14ac:dyDescent="0.3"/>
    <row r="312" s="2" customFormat="1" ht="14.25" customHeight="1" x14ac:dyDescent="0.3"/>
    <row r="313" s="2" customFormat="1" ht="14.25" customHeight="1" x14ac:dyDescent="0.3"/>
    <row r="314" s="2" customFormat="1" ht="14.25" customHeight="1" x14ac:dyDescent="0.3"/>
    <row r="315" s="2" customFormat="1" ht="14.25" customHeight="1" x14ac:dyDescent="0.3"/>
    <row r="316" s="2" customFormat="1" ht="14.25" customHeight="1" x14ac:dyDescent="0.3"/>
    <row r="317" s="2" customFormat="1" ht="14.25" customHeight="1" x14ac:dyDescent="0.3"/>
    <row r="318" s="2" customFormat="1" ht="14.25" customHeight="1" x14ac:dyDescent="0.3"/>
    <row r="319" s="2" customFormat="1" ht="14.25" customHeight="1" x14ac:dyDescent="0.3"/>
    <row r="320" s="2" customFormat="1" ht="14.25" customHeight="1" x14ac:dyDescent="0.3"/>
    <row r="321" s="2" customFormat="1" ht="14.25" customHeight="1" x14ac:dyDescent="0.3"/>
    <row r="322" s="2" customFormat="1" ht="14.25" customHeight="1" x14ac:dyDescent="0.3"/>
    <row r="323" s="2" customFormat="1" ht="14.25" customHeight="1" x14ac:dyDescent="0.3"/>
    <row r="324" s="2" customFormat="1" ht="14.25" customHeight="1" x14ac:dyDescent="0.3"/>
    <row r="325" s="2" customFormat="1" ht="14.25" customHeight="1" x14ac:dyDescent="0.3"/>
    <row r="326" s="2" customFormat="1" ht="14.25" customHeight="1" x14ac:dyDescent="0.3"/>
    <row r="327" s="2" customFormat="1" ht="14.25" customHeight="1" x14ac:dyDescent="0.3"/>
    <row r="328" s="2" customFormat="1" ht="14.25" customHeight="1" x14ac:dyDescent="0.3"/>
    <row r="329" s="2" customFormat="1" ht="14.25" customHeight="1" x14ac:dyDescent="0.3"/>
    <row r="330" s="2" customFormat="1" ht="14.25" customHeight="1" x14ac:dyDescent="0.3"/>
    <row r="331" s="2" customFormat="1" ht="14.25" customHeight="1" x14ac:dyDescent="0.3"/>
    <row r="332" s="2" customFormat="1" ht="14.25" customHeight="1" x14ac:dyDescent="0.3"/>
    <row r="333" s="2" customFormat="1" ht="14.25" customHeight="1" x14ac:dyDescent="0.3"/>
    <row r="334" s="2" customFormat="1" ht="14.25" customHeight="1" x14ac:dyDescent="0.3"/>
    <row r="335" s="2" customFormat="1" ht="14.25" customHeight="1" x14ac:dyDescent="0.3"/>
    <row r="336" s="2" customFormat="1" ht="14.25" customHeight="1" x14ac:dyDescent="0.3"/>
    <row r="337" s="2" customFormat="1" ht="14.25" customHeight="1" x14ac:dyDescent="0.3"/>
    <row r="338" s="2" customFormat="1" ht="14.25" customHeight="1" x14ac:dyDescent="0.3"/>
    <row r="339" s="2" customFormat="1" ht="14.25" customHeight="1" x14ac:dyDescent="0.3"/>
    <row r="340" s="2" customFormat="1" ht="14.25" customHeight="1" x14ac:dyDescent="0.3"/>
    <row r="341" s="2" customFormat="1" ht="14.25" customHeight="1" x14ac:dyDescent="0.3"/>
    <row r="342" s="2" customFormat="1" ht="14.25" customHeight="1" x14ac:dyDescent="0.3"/>
    <row r="343" s="2" customFormat="1" ht="14.25" customHeight="1" x14ac:dyDescent="0.3"/>
    <row r="344" s="2" customFormat="1" ht="14.25" customHeight="1" x14ac:dyDescent="0.3"/>
    <row r="345" s="2" customFormat="1" ht="14.25" customHeight="1" x14ac:dyDescent="0.3"/>
    <row r="346" s="2" customFormat="1" ht="14.25" customHeight="1" x14ac:dyDescent="0.3"/>
    <row r="347" s="2" customFormat="1" ht="14.25" customHeight="1" x14ac:dyDescent="0.3"/>
    <row r="348" s="2" customFormat="1" ht="14.25" customHeight="1" x14ac:dyDescent="0.3"/>
    <row r="349" s="2" customFormat="1" ht="14.25" customHeight="1" x14ac:dyDescent="0.3"/>
    <row r="350" s="2" customFormat="1" ht="14.25" customHeight="1" x14ac:dyDescent="0.3"/>
    <row r="351" s="2" customFormat="1" ht="14.25" customHeight="1" x14ac:dyDescent="0.3"/>
    <row r="352" s="2" customFormat="1" ht="14.25" customHeight="1" x14ac:dyDescent="0.3"/>
    <row r="353" s="2" customFormat="1" ht="14.25" customHeight="1" x14ac:dyDescent="0.3"/>
    <row r="354" s="2" customFormat="1" ht="14.25" customHeight="1" x14ac:dyDescent="0.3"/>
    <row r="355" s="2" customFormat="1" ht="14.25" customHeight="1" x14ac:dyDescent="0.3"/>
    <row r="356" s="2" customFormat="1" ht="14.25" customHeight="1" x14ac:dyDescent="0.3"/>
    <row r="357" s="2" customFormat="1" ht="14.25" customHeight="1" x14ac:dyDescent="0.3"/>
    <row r="358" s="2" customFormat="1" ht="14.25" customHeight="1" x14ac:dyDescent="0.3"/>
    <row r="359" s="2" customFormat="1" ht="14.25" customHeight="1" x14ac:dyDescent="0.3"/>
    <row r="360" s="2" customFormat="1" ht="14.25" customHeight="1" x14ac:dyDescent="0.3"/>
    <row r="361" s="2" customFormat="1" ht="14.25" customHeight="1" x14ac:dyDescent="0.3"/>
    <row r="362" s="2" customFormat="1" ht="14.25" customHeight="1" x14ac:dyDescent="0.3"/>
    <row r="363" s="2" customFormat="1" ht="14.25" customHeight="1" x14ac:dyDescent="0.3"/>
    <row r="364" s="2" customFormat="1" ht="14.25" customHeight="1" x14ac:dyDescent="0.3"/>
    <row r="365" s="2" customFormat="1" ht="14.25" customHeight="1" x14ac:dyDescent="0.3"/>
    <row r="366" s="2" customFormat="1" ht="14.25" customHeight="1" x14ac:dyDescent="0.3"/>
    <row r="367" s="2" customFormat="1" ht="14.25" customHeight="1" x14ac:dyDescent="0.3"/>
    <row r="368" s="2" customFormat="1" ht="14.25" customHeight="1" x14ac:dyDescent="0.3"/>
    <row r="369" s="2" customFormat="1" ht="14.25" customHeight="1" x14ac:dyDescent="0.3"/>
    <row r="370" s="2" customFormat="1" ht="14.25" customHeight="1" x14ac:dyDescent="0.3"/>
    <row r="371" s="2" customFormat="1" ht="14.25" customHeight="1" x14ac:dyDescent="0.3"/>
    <row r="372" s="2" customFormat="1" ht="14.25" customHeight="1" x14ac:dyDescent="0.3"/>
    <row r="373" s="2" customFormat="1" ht="14.25" customHeight="1" x14ac:dyDescent="0.3"/>
    <row r="374" s="2" customFormat="1" ht="14.25" customHeight="1" x14ac:dyDescent="0.3"/>
    <row r="375" s="2" customFormat="1" ht="14.25" customHeight="1" x14ac:dyDescent="0.3"/>
    <row r="376" s="2" customFormat="1" ht="14.25" customHeight="1" x14ac:dyDescent="0.3"/>
    <row r="377" s="2" customFormat="1" ht="14.25" customHeight="1" x14ac:dyDescent="0.3"/>
    <row r="378" s="2" customFormat="1" ht="14.25" customHeight="1" x14ac:dyDescent="0.3"/>
    <row r="379" s="2" customFormat="1" ht="14.25" customHeight="1" x14ac:dyDescent="0.3"/>
    <row r="380" s="2" customFormat="1" ht="14.25" customHeight="1" x14ac:dyDescent="0.3"/>
    <row r="381" s="2" customFormat="1" ht="14.25" customHeight="1" x14ac:dyDescent="0.3"/>
    <row r="382" s="2" customFormat="1" ht="14.25" customHeight="1" x14ac:dyDescent="0.3"/>
    <row r="383" s="2" customFormat="1" ht="14.25" customHeight="1" x14ac:dyDescent="0.3"/>
    <row r="384" s="2" customFormat="1" ht="14.25" customHeight="1" x14ac:dyDescent="0.3"/>
    <row r="385" s="2" customFormat="1" ht="14.25" customHeight="1" x14ac:dyDescent="0.3"/>
    <row r="386" s="2" customFormat="1" ht="14.25" customHeight="1" x14ac:dyDescent="0.3"/>
    <row r="387" s="2" customFormat="1" ht="14.25" customHeight="1" x14ac:dyDescent="0.3"/>
    <row r="388" s="2" customFormat="1" ht="14.25" customHeight="1" x14ac:dyDescent="0.3"/>
    <row r="389" s="2" customFormat="1" ht="14.25" customHeight="1" x14ac:dyDescent="0.3"/>
    <row r="390" s="2" customFormat="1" ht="14.25" customHeight="1" x14ac:dyDescent="0.3"/>
    <row r="391" s="2" customFormat="1" ht="14.25" customHeight="1" x14ac:dyDescent="0.3"/>
    <row r="392" s="2" customFormat="1" ht="14.25" customHeight="1" x14ac:dyDescent="0.3"/>
    <row r="393" s="2" customFormat="1" ht="14.25" customHeight="1" x14ac:dyDescent="0.3"/>
    <row r="394" s="2" customFormat="1" ht="14.25" customHeight="1" x14ac:dyDescent="0.3"/>
    <row r="395" s="2" customFormat="1" ht="14.25" customHeight="1" x14ac:dyDescent="0.3"/>
    <row r="396" s="2" customFormat="1" ht="14.25" customHeight="1" x14ac:dyDescent="0.3"/>
    <row r="397" s="2" customFormat="1" ht="14.25" customHeight="1" x14ac:dyDescent="0.3"/>
    <row r="398" s="2" customFormat="1" ht="14.25" customHeight="1" x14ac:dyDescent="0.3"/>
    <row r="399" s="2" customFormat="1" ht="14.25" customHeight="1" x14ac:dyDescent="0.3"/>
    <row r="400" s="2" customFormat="1" ht="14.25" customHeight="1" x14ac:dyDescent="0.3"/>
    <row r="401" s="2" customFormat="1" ht="14.25" customHeight="1" x14ac:dyDescent="0.3"/>
    <row r="402" s="2" customFormat="1" ht="14.25" customHeight="1" x14ac:dyDescent="0.3"/>
    <row r="403" s="2" customFormat="1" ht="14.25" customHeight="1" x14ac:dyDescent="0.3"/>
    <row r="404" s="2" customFormat="1" ht="14.25" customHeight="1" x14ac:dyDescent="0.3"/>
    <row r="405" s="2" customFormat="1" ht="14.25" customHeight="1" x14ac:dyDescent="0.3"/>
    <row r="406" s="2" customFormat="1" ht="14.25" customHeight="1" x14ac:dyDescent="0.3"/>
    <row r="407" s="2" customFormat="1" ht="14.25" customHeight="1" x14ac:dyDescent="0.3"/>
    <row r="408" s="2" customFormat="1" ht="14.25" customHeight="1" x14ac:dyDescent="0.3"/>
    <row r="409" s="2" customFormat="1" ht="14.25" customHeight="1" x14ac:dyDescent="0.3"/>
    <row r="410" s="2" customFormat="1" ht="14.25" customHeight="1" x14ac:dyDescent="0.3"/>
    <row r="411" s="2" customFormat="1" ht="14.25" customHeight="1" x14ac:dyDescent="0.3"/>
    <row r="412" s="2" customFormat="1" ht="14.25" customHeight="1" x14ac:dyDescent="0.3"/>
    <row r="413" s="2" customFormat="1" ht="14.25" customHeight="1" x14ac:dyDescent="0.3"/>
    <row r="414" s="2" customFormat="1" ht="14.25" customHeight="1" x14ac:dyDescent="0.3"/>
    <row r="415" s="2" customFormat="1" ht="14.25" customHeight="1" x14ac:dyDescent="0.3"/>
    <row r="416" s="2" customFormat="1" ht="14.25" customHeight="1" x14ac:dyDescent="0.3"/>
    <row r="417" s="2" customFormat="1" ht="14.25" customHeight="1" x14ac:dyDescent="0.3"/>
    <row r="418" s="2" customFormat="1" ht="14.25" customHeight="1" x14ac:dyDescent="0.3"/>
    <row r="419" s="2" customFormat="1" ht="14.25" customHeight="1" x14ac:dyDescent="0.3"/>
    <row r="420" s="2" customFormat="1" ht="14.25" customHeight="1" x14ac:dyDescent="0.3"/>
    <row r="421" s="2" customFormat="1" ht="14.25" customHeight="1" x14ac:dyDescent="0.3"/>
    <row r="422" s="2" customFormat="1" ht="14.25" customHeight="1" x14ac:dyDescent="0.3"/>
    <row r="423" s="2" customFormat="1" ht="14.25" customHeight="1" x14ac:dyDescent="0.3"/>
    <row r="424" s="2" customFormat="1" ht="14.25" customHeight="1" x14ac:dyDescent="0.3"/>
    <row r="425" s="2" customFormat="1" ht="14.25" customHeight="1" x14ac:dyDescent="0.3"/>
    <row r="426" s="2" customFormat="1" ht="14.25" customHeight="1" x14ac:dyDescent="0.3"/>
    <row r="427" s="2" customFormat="1" ht="14.25" customHeight="1" x14ac:dyDescent="0.3"/>
    <row r="428" s="2" customFormat="1" ht="14.25" customHeight="1" x14ac:dyDescent="0.3"/>
    <row r="429" s="2" customFormat="1" ht="14.25" customHeight="1" x14ac:dyDescent="0.3"/>
    <row r="430" s="2" customFormat="1" ht="14.25" customHeight="1" x14ac:dyDescent="0.3"/>
    <row r="431" s="2" customFormat="1" ht="14.25" customHeight="1" x14ac:dyDescent="0.3"/>
    <row r="432" s="2" customFormat="1" ht="14.25" customHeight="1" x14ac:dyDescent="0.3"/>
    <row r="433" s="2" customFormat="1" ht="14.25" customHeight="1" x14ac:dyDescent="0.3"/>
    <row r="434" s="2" customFormat="1" ht="14.25" customHeight="1" x14ac:dyDescent="0.3"/>
    <row r="435" s="2" customFormat="1" ht="14.25" customHeight="1" x14ac:dyDescent="0.3"/>
    <row r="436" s="2" customFormat="1" ht="14.25" customHeight="1" x14ac:dyDescent="0.3"/>
    <row r="437" s="2" customFormat="1" ht="14.25" customHeight="1" x14ac:dyDescent="0.3"/>
    <row r="438" s="2" customFormat="1" ht="14.25" customHeight="1" x14ac:dyDescent="0.3"/>
    <row r="439" s="2" customFormat="1" ht="14.25" customHeight="1" x14ac:dyDescent="0.3"/>
    <row r="440" s="2" customFormat="1" ht="14.25" customHeight="1" x14ac:dyDescent="0.3"/>
    <row r="441" s="2" customFormat="1" ht="14.25" customHeight="1" x14ac:dyDescent="0.3"/>
    <row r="442" s="2" customFormat="1" ht="14.25" customHeight="1" x14ac:dyDescent="0.3"/>
    <row r="443" s="2" customFormat="1" ht="14.25" customHeight="1" x14ac:dyDescent="0.3"/>
    <row r="444" s="2" customFormat="1" ht="14.25" customHeight="1" x14ac:dyDescent="0.3"/>
    <row r="445" s="2" customFormat="1" ht="14.25" customHeight="1" x14ac:dyDescent="0.3"/>
    <row r="446" s="2" customFormat="1" ht="14.25" customHeight="1" x14ac:dyDescent="0.3"/>
    <row r="447" s="2" customFormat="1" ht="14.25" customHeight="1" x14ac:dyDescent="0.3"/>
    <row r="448" s="2" customFormat="1" ht="14.25" customHeight="1" x14ac:dyDescent="0.3"/>
    <row r="449" s="2" customFormat="1" ht="14.25" customHeight="1" x14ac:dyDescent="0.3"/>
    <row r="450" s="2" customFormat="1" ht="14.25" customHeight="1" x14ac:dyDescent="0.3"/>
    <row r="451" s="2" customFormat="1" ht="14.25" customHeight="1" x14ac:dyDescent="0.3"/>
    <row r="452" s="2" customFormat="1" ht="14.25" customHeight="1" x14ac:dyDescent="0.3"/>
    <row r="453" s="2" customFormat="1" ht="14.25" customHeight="1" x14ac:dyDescent="0.3"/>
    <row r="454" s="2" customFormat="1" ht="14.25" customHeight="1" x14ac:dyDescent="0.3"/>
    <row r="455" s="2" customFormat="1" ht="14.25" customHeight="1" x14ac:dyDescent="0.3"/>
    <row r="456" s="2" customFormat="1" ht="14.25" customHeight="1" x14ac:dyDescent="0.3"/>
    <row r="457" s="2" customFormat="1" ht="14.25" customHeight="1" x14ac:dyDescent="0.3"/>
    <row r="458" s="2" customFormat="1" ht="14.25" customHeight="1" x14ac:dyDescent="0.3"/>
    <row r="459" s="2" customFormat="1" ht="14.25" customHeight="1" x14ac:dyDescent="0.3"/>
    <row r="460" s="2" customFormat="1" ht="14.25" customHeight="1" x14ac:dyDescent="0.3"/>
    <row r="461" s="2" customFormat="1" ht="14.25" customHeight="1" x14ac:dyDescent="0.3"/>
    <row r="462" s="2" customFormat="1" ht="14.25" customHeight="1" x14ac:dyDescent="0.3"/>
    <row r="463" s="2" customFormat="1" ht="14.25" customHeight="1" x14ac:dyDescent="0.3"/>
    <row r="464" s="2" customFormat="1" ht="14.25" customHeight="1" x14ac:dyDescent="0.3"/>
    <row r="465" s="2" customFormat="1" ht="14.25" customHeight="1" x14ac:dyDescent="0.3"/>
    <row r="466" s="2" customFormat="1" ht="14.25" customHeight="1" x14ac:dyDescent="0.3"/>
    <row r="467" s="2" customFormat="1" ht="14.25" customHeight="1" x14ac:dyDescent="0.3"/>
    <row r="468" s="2" customFormat="1" ht="14.25" customHeight="1" x14ac:dyDescent="0.3"/>
    <row r="469" s="2" customFormat="1" ht="14.25" customHeight="1" x14ac:dyDescent="0.3"/>
    <row r="470" s="2" customFormat="1" ht="14.25" customHeight="1" x14ac:dyDescent="0.3"/>
    <row r="471" s="2" customFormat="1" ht="14.25" customHeight="1" x14ac:dyDescent="0.3"/>
    <row r="472" s="2" customFormat="1" ht="14.25" customHeight="1" x14ac:dyDescent="0.3"/>
    <row r="473" s="2" customFormat="1" ht="14.25" customHeight="1" x14ac:dyDescent="0.3"/>
    <row r="474" s="2" customFormat="1" ht="14.25" customHeight="1" x14ac:dyDescent="0.3"/>
    <row r="475" s="2" customFormat="1" ht="14.25" customHeight="1" x14ac:dyDescent="0.3"/>
    <row r="476" s="2" customFormat="1" ht="14.25" customHeight="1" x14ac:dyDescent="0.3"/>
    <row r="477" s="2" customFormat="1" ht="14.25" customHeight="1" x14ac:dyDescent="0.3"/>
    <row r="478" s="2" customFormat="1" ht="14.25" customHeight="1" x14ac:dyDescent="0.3"/>
    <row r="479" s="2" customFormat="1" ht="14.25" customHeight="1" x14ac:dyDescent="0.3"/>
    <row r="480" s="2" customFormat="1" ht="14.25" customHeight="1" x14ac:dyDescent="0.3"/>
    <row r="481" s="2" customFormat="1" ht="14.25" customHeight="1" x14ac:dyDescent="0.3"/>
    <row r="482" s="2" customFormat="1" ht="14.25" customHeight="1" x14ac:dyDescent="0.3"/>
    <row r="483" s="2" customFormat="1" ht="14.25" customHeight="1" x14ac:dyDescent="0.3"/>
    <row r="484" s="2" customFormat="1" ht="14.25" customHeight="1" x14ac:dyDescent="0.3"/>
    <row r="485" s="2" customFormat="1" ht="14.25" customHeight="1" x14ac:dyDescent="0.3"/>
    <row r="486" s="2" customFormat="1" ht="14.25" customHeight="1" x14ac:dyDescent="0.3"/>
    <row r="487" s="2" customFormat="1" ht="14.25" customHeight="1" x14ac:dyDescent="0.3"/>
    <row r="488" s="2" customFormat="1" ht="14.25" customHeight="1" x14ac:dyDescent="0.3"/>
    <row r="489" s="2" customFormat="1" ht="14.25" customHeight="1" x14ac:dyDescent="0.3"/>
    <row r="490" s="2" customFormat="1" ht="14.25" customHeight="1" x14ac:dyDescent="0.3"/>
    <row r="491" s="2" customFormat="1" ht="14.25" customHeight="1" x14ac:dyDescent="0.3"/>
    <row r="492" s="2" customFormat="1" ht="14.25" customHeight="1" x14ac:dyDescent="0.3"/>
    <row r="493" s="2" customFormat="1" ht="14.25" customHeight="1" x14ac:dyDescent="0.3"/>
    <row r="494" s="2" customFormat="1" ht="14.25" customHeight="1" x14ac:dyDescent="0.3"/>
    <row r="495" s="2" customFormat="1" ht="14.25" customHeight="1" x14ac:dyDescent="0.3"/>
    <row r="496" s="2" customFormat="1" ht="14.25" customHeight="1" x14ac:dyDescent="0.3"/>
    <row r="497" s="2" customFormat="1" ht="14.25" customHeight="1" x14ac:dyDescent="0.3"/>
    <row r="498" s="2" customFormat="1" ht="14.25" customHeight="1" x14ac:dyDescent="0.3"/>
    <row r="499" s="2" customFormat="1" ht="14.25" customHeight="1" x14ac:dyDescent="0.3"/>
    <row r="500" s="2" customFormat="1" ht="14.25" customHeight="1" x14ac:dyDescent="0.3"/>
    <row r="501" s="2" customFormat="1" ht="14.25" customHeight="1" x14ac:dyDescent="0.3"/>
    <row r="502" s="2" customFormat="1" ht="14.25" customHeight="1" x14ac:dyDescent="0.3"/>
    <row r="503" s="2" customFormat="1" ht="14.25" customHeight="1" x14ac:dyDescent="0.3"/>
    <row r="504" s="2" customFormat="1" ht="14.25" customHeight="1" x14ac:dyDescent="0.3"/>
    <row r="505" s="2" customFormat="1" ht="14.25" customHeight="1" x14ac:dyDescent="0.3"/>
    <row r="506" s="2" customFormat="1" ht="14.25" customHeight="1" x14ac:dyDescent="0.3"/>
    <row r="507" s="2" customFormat="1" ht="14.25" customHeight="1" x14ac:dyDescent="0.3"/>
    <row r="508" s="2" customFormat="1" ht="14.25" customHeight="1" x14ac:dyDescent="0.3"/>
    <row r="509" s="2" customFormat="1" ht="14.25" customHeight="1" x14ac:dyDescent="0.3"/>
    <row r="510" s="2" customFormat="1" ht="14.25" customHeight="1" x14ac:dyDescent="0.3"/>
    <row r="511" s="2" customFormat="1" ht="14.25" customHeight="1" x14ac:dyDescent="0.3"/>
    <row r="512" s="2" customFormat="1" ht="14.25" customHeight="1" x14ac:dyDescent="0.3"/>
    <row r="513" s="2" customFormat="1" ht="14.25" customHeight="1" x14ac:dyDescent="0.3"/>
    <row r="514" s="2" customFormat="1" ht="14.25" customHeight="1" x14ac:dyDescent="0.3"/>
    <row r="515" s="2" customFormat="1" ht="14.25" customHeight="1" x14ac:dyDescent="0.3"/>
    <row r="516" s="2" customFormat="1" ht="14.25" customHeight="1" x14ac:dyDescent="0.3"/>
    <row r="517" s="2" customFormat="1" ht="14.25" customHeight="1" x14ac:dyDescent="0.3"/>
    <row r="518" s="2" customFormat="1" ht="14.25" customHeight="1" x14ac:dyDescent="0.3"/>
    <row r="519" s="2" customFormat="1" ht="14.25" customHeight="1" x14ac:dyDescent="0.3"/>
    <row r="520" s="2" customFormat="1" ht="14.25" customHeight="1" x14ac:dyDescent="0.3"/>
    <row r="521" s="2" customFormat="1" ht="14.25" customHeight="1" x14ac:dyDescent="0.3"/>
    <row r="522" s="2" customFormat="1" ht="14.25" customHeight="1" x14ac:dyDescent="0.3"/>
    <row r="523" s="2" customFormat="1" ht="14.25" customHeight="1" x14ac:dyDescent="0.3"/>
    <row r="524" s="2" customFormat="1" ht="14.25" customHeight="1" x14ac:dyDescent="0.3"/>
    <row r="525" s="2" customFormat="1" ht="14.25" customHeight="1" x14ac:dyDescent="0.3"/>
    <row r="526" s="2" customFormat="1" ht="14.25" customHeight="1" x14ac:dyDescent="0.3"/>
    <row r="527" s="2" customFormat="1" ht="14.25" customHeight="1" x14ac:dyDescent="0.3"/>
    <row r="528" s="2" customFormat="1" ht="14.25" customHeight="1" x14ac:dyDescent="0.3"/>
    <row r="529" s="2" customFormat="1" ht="14.25" customHeight="1" x14ac:dyDescent="0.3"/>
    <row r="530" s="2" customFormat="1" ht="14.25" customHeight="1" x14ac:dyDescent="0.3"/>
    <row r="531" s="2" customFormat="1" ht="14.25" customHeight="1" x14ac:dyDescent="0.3"/>
    <row r="532" s="2" customFormat="1" ht="14.25" customHeight="1" x14ac:dyDescent="0.3"/>
    <row r="533" s="2" customFormat="1" ht="14.25" customHeight="1" x14ac:dyDescent="0.3"/>
    <row r="534" s="2" customFormat="1" ht="14.25" customHeight="1" x14ac:dyDescent="0.3"/>
    <row r="535" s="2" customFormat="1" ht="14.25" customHeight="1" x14ac:dyDescent="0.3"/>
    <row r="536" s="2" customFormat="1" ht="14.25" customHeight="1" x14ac:dyDescent="0.3"/>
    <row r="537" s="2" customFormat="1" ht="14.25" customHeight="1" x14ac:dyDescent="0.3"/>
    <row r="538" s="2" customFormat="1" ht="14.25" customHeight="1" x14ac:dyDescent="0.3"/>
    <row r="539" s="2" customFormat="1" ht="14.25" customHeight="1" x14ac:dyDescent="0.3"/>
    <row r="540" s="2" customFormat="1" ht="14.25" customHeight="1" x14ac:dyDescent="0.3"/>
    <row r="541" s="2" customFormat="1" ht="14.25" customHeight="1" x14ac:dyDescent="0.3"/>
    <row r="542" s="2" customFormat="1" ht="14.25" customHeight="1" x14ac:dyDescent="0.3"/>
    <row r="543" s="2" customFormat="1" ht="14.25" customHeight="1" x14ac:dyDescent="0.3"/>
    <row r="544" s="2" customFormat="1" ht="14.25" customHeight="1" x14ac:dyDescent="0.3"/>
    <row r="545" s="2" customFormat="1" ht="14.25" customHeight="1" x14ac:dyDescent="0.3"/>
    <row r="546" s="2" customFormat="1" ht="14.25" customHeight="1" x14ac:dyDescent="0.3"/>
    <row r="547" s="2" customFormat="1" ht="14.25" customHeight="1" x14ac:dyDescent="0.3"/>
    <row r="548" s="2" customFormat="1" ht="14.25" customHeight="1" x14ac:dyDescent="0.3"/>
    <row r="549" s="2" customFormat="1" ht="14.25" customHeight="1" x14ac:dyDescent="0.3"/>
    <row r="550" s="2" customFormat="1" ht="14.25" customHeight="1" x14ac:dyDescent="0.3"/>
    <row r="551" s="2" customFormat="1" ht="14.25" customHeight="1" x14ac:dyDescent="0.3"/>
    <row r="552" s="2" customFormat="1" ht="14.25" customHeight="1" x14ac:dyDescent="0.3"/>
    <row r="553" s="2" customFormat="1" ht="14.25" customHeight="1" x14ac:dyDescent="0.3"/>
    <row r="554" s="2" customFormat="1" ht="14.25" customHeight="1" x14ac:dyDescent="0.3"/>
    <row r="555" s="2" customFormat="1" ht="14.25" customHeight="1" x14ac:dyDescent="0.3"/>
    <row r="556" s="2" customFormat="1" ht="14.25" customHeight="1" x14ac:dyDescent="0.3"/>
    <row r="557" s="2" customFormat="1" ht="14.25" customHeight="1" x14ac:dyDescent="0.3"/>
    <row r="558" s="2" customFormat="1" ht="14.25" customHeight="1" x14ac:dyDescent="0.3"/>
    <row r="559" s="2" customFormat="1" ht="14.25" customHeight="1" x14ac:dyDescent="0.3"/>
    <row r="560" s="2" customFormat="1" ht="14.25" customHeight="1" x14ac:dyDescent="0.3"/>
    <row r="561" s="2" customFormat="1" ht="14.25" customHeight="1" x14ac:dyDescent="0.3"/>
    <row r="562" s="2" customFormat="1" ht="14.25" customHeight="1" x14ac:dyDescent="0.3"/>
    <row r="563" s="2" customFormat="1" ht="14.25" customHeight="1" x14ac:dyDescent="0.3"/>
    <row r="564" s="2" customFormat="1" ht="14.25" customHeight="1" x14ac:dyDescent="0.3"/>
    <row r="565" s="2" customFormat="1" ht="14.25" customHeight="1" x14ac:dyDescent="0.3"/>
    <row r="566" s="2" customFormat="1" ht="14.25" customHeight="1" x14ac:dyDescent="0.3"/>
    <row r="567" s="2" customFormat="1" ht="14.25" customHeight="1" x14ac:dyDescent="0.3"/>
    <row r="568" s="2" customFormat="1" ht="14.25" customHeight="1" x14ac:dyDescent="0.3"/>
    <row r="569" s="2" customFormat="1" ht="14.25" customHeight="1" x14ac:dyDescent="0.3"/>
    <row r="570" s="2" customFormat="1" ht="14.25" customHeight="1" x14ac:dyDescent="0.3"/>
    <row r="571" s="2" customFormat="1" ht="14.25" customHeight="1" x14ac:dyDescent="0.3"/>
    <row r="572" s="2" customFormat="1" ht="14.25" customHeight="1" x14ac:dyDescent="0.3"/>
    <row r="573" s="2" customFormat="1" ht="14.25" customHeight="1" x14ac:dyDescent="0.3"/>
    <row r="574" s="2" customFormat="1" ht="14.25" customHeight="1" x14ac:dyDescent="0.3"/>
    <row r="575" s="2" customFormat="1" ht="14.25" customHeight="1" x14ac:dyDescent="0.3"/>
    <row r="576" s="2" customFormat="1" ht="14.25" customHeight="1" x14ac:dyDescent="0.3"/>
    <row r="577" s="2" customFormat="1" ht="14.25" customHeight="1" x14ac:dyDescent="0.3"/>
    <row r="578" s="2" customFormat="1" ht="14.25" customHeight="1" x14ac:dyDescent="0.3"/>
    <row r="579" s="2" customFormat="1" ht="14.25" customHeight="1" x14ac:dyDescent="0.3"/>
    <row r="580" s="2" customFormat="1" ht="14.25" customHeight="1" x14ac:dyDescent="0.3"/>
    <row r="581" s="2" customFormat="1" ht="14.25" customHeight="1" x14ac:dyDescent="0.3"/>
    <row r="582" s="2" customFormat="1" ht="14.25" customHeight="1" x14ac:dyDescent="0.3"/>
    <row r="583" s="2" customFormat="1" ht="14.25" customHeight="1" x14ac:dyDescent="0.3"/>
    <row r="584" s="2" customFormat="1" ht="14.25" customHeight="1" x14ac:dyDescent="0.3"/>
    <row r="585" s="2" customFormat="1" ht="14.25" customHeight="1" x14ac:dyDescent="0.3"/>
    <row r="586" s="2" customFormat="1" ht="14.25" customHeight="1" x14ac:dyDescent="0.3"/>
    <row r="587" s="2" customFormat="1" ht="14.25" customHeight="1" x14ac:dyDescent="0.3"/>
    <row r="588" s="2" customFormat="1" ht="14.25" customHeight="1" x14ac:dyDescent="0.3"/>
    <row r="589" s="2" customFormat="1" ht="14.25" customHeight="1" x14ac:dyDescent="0.3"/>
    <row r="590" s="2" customFormat="1" ht="14.25" customHeight="1" x14ac:dyDescent="0.3"/>
    <row r="591" s="2" customFormat="1" ht="14.25" customHeight="1" x14ac:dyDescent="0.3"/>
    <row r="592" s="2" customFormat="1" ht="14.25" customHeight="1" x14ac:dyDescent="0.3"/>
    <row r="593" s="2" customFormat="1" ht="14.25" customHeight="1" x14ac:dyDescent="0.3"/>
    <row r="594" s="2" customFormat="1" ht="14.25" customHeight="1" x14ac:dyDescent="0.3"/>
    <row r="595" s="2" customFormat="1" ht="14.25" customHeight="1" x14ac:dyDescent="0.3"/>
    <row r="596" s="2" customFormat="1" ht="14.25" customHeight="1" x14ac:dyDescent="0.3"/>
    <row r="597" s="2" customFormat="1" ht="14.25" customHeight="1" x14ac:dyDescent="0.3"/>
    <row r="598" s="2" customFormat="1" ht="14.25" customHeight="1" x14ac:dyDescent="0.3"/>
    <row r="599" s="2" customFormat="1" ht="14.25" customHeight="1" x14ac:dyDescent="0.3"/>
    <row r="600" s="2" customFormat="1" ht="14.25" customHeight="1" x14ac:dyDescent="0.3"/>
    <row r="601" s="2" customFormat="1" ht="14.25" customHeight="1" x14ac:dyDescent="0.3"/>
    <row r="602" s="2" customFormat="1" ht="14.25" customHeight="1" x14ac:dyDescent="0.3"/>
    <row r="603" s="2" customFormat="1" ht="14.25" customHeight="1" x14ac:dyDescent="0.3"/>
    <row r="604" s="2" customFormat="1" ht="14.25" customHeight="1" x14ac:dyDescent="0.3"/>
    <row r="605" s="2" customFormat="1" ht="14.25" customHeight="1" x14ac:dyDescent="0.3"/>
    <row r="606" s="2" customFormat="1" ht="14.25" customHeight="1" x14ac:dyDescent="0.3"/>
    <row r="607" s="2" customFormat="1" ht="14.25" customHeight="1" x14ac:dyDescent="0.3"/>
    <row r="608" s="2" customFormat="1" ht="14.25" customHeight="1" x14ac:dyDescent="0.3"/>
    <row r="609" s="2" customFormat="1" ht="14.25" customHeight="1" x14ac:dyDescent="0.3"/>
    <row r="610" s="2" customFormat="1" ht="14.25" customHeight="1" x14ac:dyDescent="0.3"/>
    <row r="611" s="2" customFormat="1" ht="14.25" customHeight="1" x14ac:dyDescent="0.3"/>
    <row r="612" s="2" customFormat="1" ht="14.25" customHeight="1" x14ac:dyDescent="0.3"/>
    <row r="613" s="2" customFormat="1" ht="14.25" customHeight="1" x14ac:dyDescent="0.3"/>
    <row r="614" s="2" customFormat="1" ht="14.25" customHeight="1" x14ac:dyDescent="0.3"/>
    <row r="615" s="2" customFormat="1" ht="14.25" customHeight="1" x14ac:dyDescent="0.3"/>
    <row r="616" s="2" customFormat="1" ht="14.25" customHeight="1" x14ac:dyDescent="0.3"/>
    <row r="617" s="2" customFormat="1" ht="14.25" customHeight="1" x14ac:dyDescent="0.3"/>
    <row r="618" s="2" customFormat="1" ht="14.25" customHeight="1" x14ac:dyDescent="0.3"/>
    <row r="619" s="2" customFormat="1" ht="14.25" customHeight="1" x14ac:dyDescent="0.3"/>
    <row r="620" s="2" customFormat="1" ht="14.25" customHeight="1" x14ac:dyDescent="0.3"/>
    <row r="621" s="2" customFormat="1" ht="14.25" customHeight="1" x14ac:dyDescent="0.3"/>
    <row r="622" s="2" customFormat="1" ht="14.25" customHeight="1" x14ac:dyDescent="0.3"/>
    <row r="623" s="2" customFormat="1" ht="14.25" customHeight="1" x14ac:dyDescent="0.3"/>
    <row r="624" s="2" customFormat="1" ht="14.25" customHeight="1" x14ac:dyDescent="0.3"/>
    <row r="625" s="2" customFormat="1" ht="14.25" customHeight="1" x14ac:dyDescent="0.3"/>
    <row r="626" s="2" customFormat="1" ht="14.25" customHeight="1" x14ac:dyDescent="0.3"/>
    <row r="627" s="2" customFormat="1" ht="14.25" customHeight="1" x14ac:dyDescent="0.3"/>
    <row r="628" s="2" customFormat="1" ht="14.25" customHeight="1" x14ac:dyDescent="0.3"/>
    <row r="629" s="2" customFormat="1" ht="14.25" customHeight="1" x14ac:dyDescent="0.3"/>
    <row r="630" s="2" customFormat="1" ht="14.25" customHeight="1" x14ac:dyDescent="0.3"/>
    <row r="631" s="2" customFormat="1" ht="14.25" customHeight="1" x14ac:dyDescent="0.3"/>
    <row r="632" s="2" customFormat="1" ht="14.25" customHeight="1" x14ac:dyDescent="0.3"/>
    <row r="633" s="2" customFormat="1" ht="14.25" customHeight="1" x14ac:dyDescent="0.3"/>
    <row r="634" s="2" customFormat="1" ht="14.25" customHeight="1" x14ac:dyDescent="0.3"/>
    <row r="635" s="2" customFormat="1" ht="14.25" customHeight="1" x14ac:dyDescent="0.3"/>
    <row r="636" s="2" customFormat="1" ht="14.25" customHeight="1" x14ac:dyDescent="0.3"/>
    <row r="637" s="2" customFormat="1" ht="14.25" customHeight="1" x14ac:dyDescent="0.3"/>
    <row r="638" s="2" customFormat="1" ht="14.25" customHeight="1" x14ac:dyDescent="0.3"/>
    <row r="639" s="2" customFormat="1" ht="14.25" customHeight="1" x14ac:dyDescent="0.3"/>
    <row r="640" s="2" customFormat="1" ht="14.25" customHeight="1" x14ac:dyDescent="0.3"/>
    <row r="641" s="2" customFormat="1" ht="14.25" customHeight="1" x14ac:dyDescent="0.3"/>
    <row r="642" s="2" customFormat="1" ht="14.25" customHeight="1" x14ac:dyDescent="0.3"/>
    <row r="643" s="2" customFormat="1" ht="14.25" customHeight="1" x14ac:dyDescent="0.3"/>
    <row r="644" s="2" customFormat="1" ht="14.25" customHeight="1" x14ac:dyDescent="0.3"/>
    <row r="645" s="2" customFormat="1" ht="14.25" customHeight="1" x14ac:dyDescent="0.3"/>
    <row r="646" s="2" customFormat="1" ht="14.25" customHeight="1" x14ac:dyDescent="0.3"/>
    <row r="647" s="2" customFormat="1" ht="14.25" customHeight="1" x14ac:dyDescent="0.3"/>
    <row r="648" s="2" customFormat="1" ht="14.25" customHeight="1" x14ac:dyDescent="0.3"/>
    <row r="649" s="2" customFormat="1" ht="14.25" customHeight="1" x14ac:dyDescent="0.3"/>
    <row r="650" s="2" customFormat="1" ht="14.25" customHeight="1" x14ac:dyDescent="0.3"/>
    <row r="651" s="2" customFormat="1" ht="14.25" customHeight="1" x14ac:dyDescent="0.3"/>
    <row r="652" s="2" customFormat="1" ht="14.25" customHeight="1" x14ac:dyDescent="0.3"/>
    <row r="653" s="2" customFormat="1" ht="14.25" customHeight="1" x14ac:dyDescent="0.3"/>
    <row r="654" s="2" customFormat="1" ht="14.25" customHeight="1" x14ac:dyDescent="0.3"/>
    <row r="655" s="2" customFormat="1" ht="14.25" customHeight="1" x14ac:dyDescent="0.3"/>
    <row r="656" s="2" customFormat="1" ht="14.25" customHeight="1" x14ac:dyDescent="0.3"/>
    <row r="657" s="2" customFormat="1" ht="14.25" customHeight="1" x14ac:dyDescent="0.3"/>
    <row r="658" s="2" customFormat="1" ht="14.25" customHeight="1" x14ac:dyDescent="0.3"/>
    <row r="659" s="2" customFormat="1" ht="14.25" customHeight="1" x14ac:dyDescent="0.3"/>
    <row r="660" s="2" customFormat="1" ht="14.25" customHeight="1" x14ac:dyDescent="0.3"/>
    <row r="661" s="2" customFormat="1" ht="14.25" customHeight="1" x14ac:dyDescent="0.3"/>
    <row r="662" s="2" customFormat="1" ht="14.25" customHeight="1" x14ac:dyDescent="0.3"/>
    <row r="663" s="2" customFormat="1" ht="14.25" customHeight="1" x14ac:dyDescent="0.3"/>
    <row r="664" s="2" customFormat="1" ht="14.25" customHeight="1" x14ac:dyDescent="0.3"/>
    <row r="665" s="2" customFormat="1" ht="14.25" customHeight="1" x14ac:dyDescent="0.3"/>
    <row r="666" s="2" customFormat="1" ht="14.25" customHeight="1" x14ac:dyDescent="0.3"/>
    <row r="667" s="2" customFormat="1" ht="14.25" customHeight="1" x14ac:dyDescent="0.3"/>
    <row r="668" s="2" customFormat="1" ht="14.25" customHeight="1" x14ac:dyDescent="0.3"/>
    <row r="669" s="2" customFormat="1" ht="14.25" customHeight="1" x14ac:dyDescent="0.3"/>
    <row r="670" s="2" customFormat="1" ht="14.25" customHeight="1" x14ac:dyDescent="0.3"/>
    <row r="671" s="2" customFormat="1" ht="14.25" customHeight="1" x14ac:dyDescent="0.3"/>
    <row r="672" s="2" customFormat="1" ht="14.25" customHeight="1" x14ac:dyDescent="0.3"/>
    <row r="673" s="2" customFormat="1" ht="14.25" customHeight="1" x14ac:dyDescent="0.3"/>
    <row r="674" s="2" customFormat="1" ht="14.25" customHeight="1" x14ac:dyDescent="0.3"/>
    <row r="675" s="2" customFormat="1" ht="14.25" customHeight="1" x14ac:dyDescent="0.3"/>
    <row r="676" s="2" customFormat="1" ht="14.25" customHeight="1" x14ac:dyDescent="0.3"/>
    <row r="677" s="2" customFormat="1" ht="14.25" customHeight="1" x14ac:dyDescent="0.3"/>
    <row r="678" s="2" customFormat="1" ht="14.25" customHeight="1" x14ac:dyDescent="0.3"/>
    <row r="679" s="2" customFormat="1" ht="14.25" customHeight="1" x14ac:dyDescent="0.3"/>
    <row r="680" s="2" customFormat="1" ht="14.25" customHeight="1" x14ac:dyDescent="0.3"/>
    <row r="681" s="2" customFormat="1" ht="14.25" customHeight="1" x14ac:dyDescent="0.3"/>
    <row r="682" s="2" customFormat="1" ht="14.25" customHeight="1" x14ac:dyDescent="0.3"/>
    <row r="683" s="2" customFormat="1" ht="14.25" customHeight="1" x14ac:dyDescent="0.3"/>
    <row r="684" s="2" customFormat="1" ht="14.25" customHeight="1" x14ac:dyDescent="0.3"/>
    <row r="685" s="2" customFormat="1" ht="14.25" customHeight="1" x14ac:dyDescent="0.3"/>
    <row r="686" s="2" customFormat="1" ht="14.25" customHeight="1" x14ac:dyDescent="0.3"/>
    <row r="687" s="2" customFormat="1" ht="14.25" customHeight="1" x14ac:dyDescent="0.3"/>
    <row r="688" s="2" customFormat="1" ht="14.25" customHeight="1" x14ac:dyDescent="0.3"/>
    <row r="689" s="2" customFormat="1" ht="14.25" customHeight="1" x14ac:dyDescent="0.3"/>
    <row r="690" s="2" customFormat="1" ht="14.25" customHeight="1" x14ac:dyDescent="0.3"/>
    <row r="691" s="2" customFormat="1" ht="14.25" customHeight="1" x14ac:dyDescent="0.3"/>
    <row r="692" s="2" customFormat="1" ht="14.25" customHeight="1" x14ac:dyDescent="0.3"/>
    <row r="693" s="2" customFormat="1" ht="14.25" customHeight="1" x14ac:dyDescent="0.3"/>
    <row r="694" s="2" customFormat="1" ht="14.25" customHeight="1" x14ac:dyDescent="0.3"/>
    <row r="695" s="2" customFormat="1" ht="14.25" customHeight="1" x14ac:dyDescent="0.3"/>
    <row r="696" s="2" customFormat="1" ht="14.25" customHeight="1" x14ac:dyDescent="0.3"/>
    <row r="697" s="2" customFormat="1" ht="14.25" customHeight="1" x14ac:dyDescent="0.3"/>
    <row r="698" s="2" customFormat="1" ht="14.25" customHeight="1" x14ac:dyDescent="0.3"/>
    <row r="699" s="2" customFormat="1" ht="14.25" customHeight="1" x14ac:dyDescent="0.3"/>
    <row r="700" s="2" customFormat="1" ht="14.25" customHeight="1" x14ac:dyDescent="0.3"/>
    <row r="701" s="2" customFormat="1" ht="14.25" customHeight="1" x14ac:dyDescent="0.3"/>
    <row r="702" s="2" customFormat="1" ht="14.25" customHeight="1" x14ac:dyDescent="0.3"/>
    <row r="703" s="2" customFormat="1" ht="14.25" customHeight="1" x14ac:dyDescent="0.3"/>
    <row r="704" s="2" customFormat="1" ht="14.25" customHeight="1" x14ac:dyDescent="0.3"/>
    <row r="705" s="2" customFormat="1" ht="14.25" customHeight="1" x14ac:dyDescent="0.3"/>
    <row r="706" s="2" customFormat="1" ht="14.25" customHeight="1" x14ac:dyDescent="0.3"/>
    <row r="707" s="2" customFormat="1" ht="14.25" customHeight="1" x14ac:dyDescent="0.3"/>
    <row r="708" s="2" customFormat="1" ht="14.25" customHeight="1" x14ac:dyDescent="0.3"/>
    <row r="709" s="2" customFormat="1" ht="14.25" customHeight="1" x14ac:dyDescent="0.3"/>
    <row r="710" s="2" customFormat="1" ht="14.25" customHeight="1" x14ac:dyDescent="0.3"/>
    <row r="711" s="2" customFormat="1" ht="14.25" customHeight="1" x14ac:dyDescent="0.3"/>
    <row r="712" s="2" customFormat="1" ht="14.25" customHeight="1" x14ac:dyDescent="0.3"/>
    <row r="713" s="2" customFormat="1" ht="14.25" customHeight="1" x14ac:dyDescent="0.3"/>
    <row r="714" s="2" customFormat="1" ht="14.25" customHeight="1" x14ac:dyDescent="0.3"/>
    <row r="715" s="2" customFormat="1" ht="14.25" customHeight="1" x14ac:dyDescent="0.3"/>
    <row r="716" s="2" customFormat="1" ht="14.25" customHeight="1" x14ac:dyDescent="0.3"/>
    <row r="717" s="2" customFormat="1" ht="14.25" customHeight="1" x14ac:dyDescent="0.3"/>
    <row r="718" s="2" customFormat="1" ht="14.25" customHeight="1" x14ac:dyDescent="0.3"/>
    <row r="719" s="2" customFormat="1" ht="14.25" customHeight="1" x14ac:dyDescent="0.3"/>
    <row r="720" s="2" customFormat="1" ht="14.25" customHeight="1" x14ac:dyDescent="0.3"/>
    <row r="721" s="2" customFormat="1" ht="14.25" customHeight="1" x14ac:dyDescent="0.3"/>
    <row r="722" s="2" customFormat="1" ht="14.25" customHeight="1" x14ac:dyDescent="0.3"/>
    <row r="723" s="2" customFormat="1" ht="14.25" customHeight="1" x14ac:dyDescent="0.3"/>
    <row r="724" s="2" customFormat="1" ht="14.25" customHeight="1" x14ac:dyDescent="0.3"/>
    <row r="725" s="2" customFormat="1" ht="14.25" customHeight="1" x14ac:dyDescent="0.3"/>
    <row r="726" s="2" customFormat="1" ht="14.25" customHeight="1" x14ac:dyDescent="0.3"/>
    <row r="727" s="2" customFormat="1" ht="14.25" customHeight="1" x14ac:dyDescent="0.3"/>
    <row r="728" s="2" customFormat="1" ht="14.25" customHeight="1" x14ac:dyDescent="0.3"/>
    <row r="729" s="2" customFormat="1" ht="14.25" customHeight="1" x14ac:dyDescent="0.3"/>
    <row r="730" s="2" customFormat="1" ht="14.25" customHeight="1" x14ac:dyDescent="0.3"/>
    <row r="731" s="2" customFormat="1" ht="14.25" customHeight="1" x14ac:dyDescent="0.3"/>
    <row r="732" s="2" customFormat="1" ht="14.25" customHeight="1" x14ac:dyDescent="0.3"/>
    <row r="733" s="2" customFormat="1" ht="14.25" customHeight="1" x14ac:dyDescent="0.3"/>
    <row r="734" s="2" customFormat="1" ht="14.25" customHeight="1" x14ac:dyDescent="0.3"/>
    <row r="735" s="2" customFormat="1" ht="14.25" customHeight="1" x14ac:dyDescent="0.3"/>
    <row r="736" s="2" customFormat="1" ht="14.25" customHeight="1" x14ac:dyDescent="0.3"/>
    <row r="737" s="2" customFormat="1" ht="14.25" customHeight="1" x14ac:dyDescent="0.3"/>
    <row r="738" s="2" customFormat="1" ht="14.25" customHeight="1" x14ac:dyDescent="0.3"/>
    <row r="739" s="2" customFormat="1" ht="14.25" customHeight="1" x14ac:dyDescent="0.3"/>
    <row r="740" s="2" customFormat="1" ht="14.25" customHeight="1" x14ac:dyDescent="0.3"/>
    <row r="741" s="2" customFormat="1" ht="14.25" customHeight="1" x14ac:dyDescent="0.3"/>
    <row r="742" s="2" customFormat="1" ht="14.25" customHeight="1" x14ac:dyDescent="0.3"/>
    <row r="743" s="2" customFormat="1" ht="14.25" customHeight="1" x14ac:dyDescent="0.3"/>
    <row r="744" s="2" customFormat="1" ht="14.25" customHeight="1" x14ac:dyDescent="0.3"/>
    <row r="745" s="2" customFormat="1" ht="14.25" customHeight="1" x14ac:dyDescent="0.3"/>
    <row r="746" s="2" customFormat="1" ht="14.25" customHeight="1" x14ac:dyDescent="0.3"/>
    <row r="747" s="2" customFormat="1" ht="14.25" customHeight="1" x14ac:dyDescent="0.3"/>
    <row r="748" s="2" customFormat="1" ht="14.25" customHeight="1" x14ac:dyDescent="0.3"/>
    <row r="749" s="2" customFormat="1" ht="14.25" customHeight="1" x14ac:dyDescent="0.3"/>
    <row r="750" s="2" customFormat="1" ht="14.25" customHeight="1" x14ac:dyDescent="0.3"/>
    <row r="751" s="2" customFormat="1" ht="14.25" customHeight="1" x14ac:dyDescent="0.3"/>
    <row r="752" s="2" customFormat="1" ht="14.25" customHeight="1" x14ac:dyDescent="0.3"/>
    <row r="753" s="2" customFormat="1" ht="14.25" customHeight="1" x14ac:dyDescent="0.3"/>
    <row r="754" s="2" customFormat="1" ht="14.25" customHeight="1" x14ac:dyDescent="0.3"/>
    <row r="755" s="2" customFormat="1" ht="14.25" customHeight="1" x14ac:dyDescent="0.3"/>
    <row r="756" s="2" customFormat="1" ht="14.25" customHeight="1" x14ac:dyDescent="0.3"/>
    <row r="757" s="2" customFormat="1" ht="14.25" customHeight="1" x14ac:dyDescent="0.3"/>
    <row r="758" s="2" customFormat="1" ht="14.25" customHeight="1" x14ac:dyDescent="0.3"/>
    <row r="759" s="2" customFormat="1" ht="14.25" customHeight="1" x14ac:dyDescent="0.3"/>
    <row r="760" s="2" customFormat="1" ht="14.25" customHeight="1" x14ac:dyDescent="0.3"/>
    <row r="761" s="2" customFormat="1" ht="14.25" customHeight="1" x14ac:dyDescent="0.3"/>
    <row r="762" s="2" customFormat="1" ht="14.25" customHeight="1" x14ac:dyDescent="0.3"/>
    <row r="763" s="2" customFormat="1" ht="14.25" customHeight="1" x14ac:dyDescent="0.3"/>
    <row r="764" s="2" customFormat="1" ht="14.25" customHeight="1" x14ac:dyDescent="0.3"/>
    <row r="765" s="2" customFormat="1" ht="14.25" customHeight="1" x14ac:dyDescent="0.3"/>
    <row r="766" s="2" customFormat="1" ht="14.25" customHeight="1" x14ac:dyDescent="0.3"/>
    <row r="767" s="2" customFormat="1" ht="14.25" customHeight="1" x14ac:dyDescent="0.3"/>
    <row r="768" s="2" customFormat="1" ht="14.25" customHeight="1" x14ac:dyDescent="0.3"/>
    <row r="769" s="2" customFormat="1" ht="14.25" customHeight="1" x14ac:dyDescent="0.3"/>
    <row r="770" s="2" customFormat="1" ht="14.25" customHeight="1" x14ac:dyDescent="0.3"/>
    <row r="771" s="2" customFormat="1" ht="14.25" customHeight="1" x14ac:dyDescent="0.3"/>
    <row r="772" s="2" customFormat="1" ht="14.25" customHeight="1" x14ac:dyDescent="0.3"/>
    <row r="773" s="2" customFormat="1" ht="14.25" customHeight="1" x14ac:dyDescent="0.3"/>
    <row r="774" s="2" customFormat="1" ht="14.25" customHeight="1" x14ac:dyDescent="0.3"/>
    <row r="775" s="2" customFormat="1" ht="14.25" customHeight="1" x14ac:dyDescent="0.3"/>
    <row r="776" s="2" customFormat="1" ht="14.25" customHeight="1" x14ac:dyDescent="0.3"/>
    <row r="777" s="2" customFormat="1" ht="14.25" customHeight="1" x14ac:dyDescent="0.3"/>
    <row r="778" s="2" customFormat="1" ht="14.25" customHeight="1" x14ac:dyDescent="0.3"/>
    <row r="779" s="2" customFormat="1" ht="14.25" customHeight="1" x14ac:dyDescent="0.3"/>
    <row r="780" s="2" customFormat="1" ht="14.25" customHeight="1" x14ac:dyDescent="0.3"/>
    <row r="781" s="2" customFormat="1" ht="14.25" customHeight="1" x14ac:dyDescent="0.3"/>
    <row r="782" s="2" customFormat="1" ht="14.25" customHeight="1" x14ac:dyDescent="0.3"/>
    <row r="783" s="2" customFormat="1" ht="14.25" customHeight="1" x14ac:dyDescent="0.3"/>
    <row r="784" s="2" customFormat="1" ht="14.25" customHeight="1" x14ac:dyDescent="0.3"/>
    <row r="785" s="2" customFormat="1" ht="14.25" customHeight="1" x14ac:dyDescent="0.3"/>
    <row r="786" s="2" customFormat="1" ht="14.25" customHeight="1" x14ac:dyDescent="0.3"/>
    <row r="787" s="2" customFormat="1" ht="14.25" customHeight="1" x14ac:dyDescent="0.3"/>
    <row r="788" s="2" customFormat="1" ht="14.25" customHeight="1" x14ac:dyDescent="0.3"/>
    <row r="789" s="2" customFormat="1" ht="14.25" customHeight="1" x14ac:dyDescent="0.3"/>
    <row r="790" s="2" customFormat="1" ht="14.25" customHeight="1" x14ac:dyDescent="0.3"/>
    <row r="791" s="2" customFormat="1" ht="14.25" customHeight="1" x14ac:dyDescent="0.3"/>
    <row r="792" s="2" customFormat="1" ht="14.25" customHeight="1" x14ac:dyDescent="0.3"/>
    <row r="793" s="2" customFormat="1" ht="14.25" customHeight="1" x14ac:dyDescent="0.3"/>
    <row r="794" s="2" customFormat="1" ht="14.25" customHeight="1" x14ac:dyDescent="0.3"/>
    <row r="795" s="2" customFormat="1" ht="14.25" customHeight="1" x14ac:dyDescent="0.3"/>
    <row r="796" s="2" customFormat="1" ht="14.25" customHeight="1" x14ac:dyDescent="0.3"/>
    <row r="797" s="2" customFormat="1" ht="14.25" customHeight="1" x14ac:dyDescent="0.3"/>
    <row r="798" s="2" customFormat="1" ht="14.25" customHeight="1" x14ac:dyDescent="0.3"/>
    <row r="799" s="2" customFormat="1" ht="14.25" customHeight="1" x14ac:dyDescent="0.3"/>
    <row r="800" s="2" customFormat="1" ht="14.25" customHeight="1" x14ac:dyDescent="0.3"/>
    <row r="801" s="2" customFormat="1" ht="14.25" customHeight="1" x14ac:dyDescent="0.3"/>
    <row r="802" s="2" customFormat="1" ht="14.25" customHeight="1" x14ac:dyDescent="0.3"/>
    <row r="803" s="2" customFormat="1" ht="14.25" customHeight="1" x14ac:dyDescent="0.3"/>
    <row r="804" s="2" customFormat="1" ht="14.25" customHeight="1" x14ac:dyDescent="0.3"/>
    <row r="805" s="2" customFormat="1" ht="14.25" customHeight="1" x14ac:dyDescent="0.3"/>
    <row r="806" s="2" customFormat="1" ht="14.25" customHeight="1" x14ac:dyDescent="0.3"/>
    <row r="807" s="2" customFormat="1" ht="14.25" customHeight="1" x14ac:dyDescent="0.3"/>
    <row r="808" s="2" customFormat="1" ht="14.25" customHeight="1" x14ac:dyDescent="0.3"/>
    <row r="809" s="2" customFormat="1" ht="14.25" customHeight="1" x14ac:dyDescent="0.3"/>
    <row r="810" s="2" customFormat="1" ht="14.25" customHeight="1" x14ac:dyDescent="0.3"/>
    <row r="811" s="2" customFormat="1" ht="14.25" customHeight="1" x14ac:dyDescent="0.3"/>
    <row r="812" s="2" customFormat="1" ht="14.25" customHeight="1" x14ac:dyDescent="0.3"/>
    <row r="813" s="2" customFormat="1" ht="14.25" customHeight="1" x14ac:dyDescent="0.3"/>
    <row r="814" s="2" customFormat="1" ht="14.25" customHeight="1" x14ac:dyDescent="0.3"/>
    <row r="815" s="2" customFormat="1" ht="14.25" customHeight="1" x14ac:dyDescent="0.3"/>
    <row r="816" s="2" customFormat="1" ht="14.25" customHeight="1" x14ac:dyDescent="0.3"/>
    <row r="817" s="2" customFormat="1" ht="14.25" customHeight="1" x14ac:dyDescent="0.3"/>
    <row r="818" s="2" customFormat="1" ht="14.25" customHeight="1" x14ac:dyDescent="0.3"/>
    <row r="819" s="2" customFormat="1" ht="14.25" customHeight="1" x14ac:dyDescent="0.3"/>
    <row r="820" s="2" customFormat="1" ht="14.25" customHeight="1" x14ac:dyDescent="0.3"/>
    <row r="821" s="2" customFormat="1" ht="14.25" customHeight="1" x14ac:dyDescent="0.3"/>
    <row r="822" s="2" customFormat="1" ht="14.25" customHeight="1" x14ac:dyDescent="0.3"/>
    <row r="823" s="2" customFormat="1" ht="14.25" customHeight="1" x14ac:dyDescent="0.3"/>
    <row r="824" s="2" customFormat="1" ht="14.25" customHeight="1" x14ac:dyDescent="0.3"/>
    <row r="825" s="2" customFormat="1" ht="14.25" customHeight="1" x14ac:dyDescent="0.3"/>
    <row r="826" s="2" customFormat="1" ht="14.25" customHeight="1" x14ac:dyDescent="0.3"/>
    <row r="827" s="2" customFormat="1" ht="14.25" customHeight="1" x14ac:dyDescent="0.3"/>
    <row r="828" s="2" customFormat="1" ht="14.25" customHeight="1" x14ac:dyDescent="0.3"/>
    <row r="829" s="2" customFormat="1" ht="14.25" customHeight="1" x14ac:dyDescent="0.3"/>
    <row r="830" s="2" customFormat="1" ht="14.25" customHeight="1" x14ac:dyDescent="0.3"/>
    <row r="831" s="2" customFormat="1" ht="14.25" customHeight="1" x14ac:dyDescent="0.3"/>
    <row r="832" s="2" customFormat="1" ht="14.25" customHeight="1" x14ac:dyDescent="0.3"/>
    <row r="833" s="2" customFormat="1" ht="14.25" customHeight="1" x14ac:dyDescent="0.3"/>
    <row r="834" s="2" customFormat="1" ht="14.25" customHeight="1" x14ac:dyDescent="0.3"/>
    <row r="835" s="2" customFormat="1" ht="14.25" customHeight="1" x14ac:dyDescent="0.3"/>
    <row r="836" s="2" customFormat="1" ht="14.25" customHeight="1" x14ac:dyDescent="0.3"/>
    <row r="837" s="2" customFormat="1" ht="14.25" customHeight="1" x14ac:dyDescent="0.3"/>
    <row r="838" s="2" customFormat="1" ht="14.25" customHeight="1" x14ac:dyDescent="0.3"/>
    <row r="839" s="2" customFormat="1" ht="14.25" customHeight="1" x14ac:dyDescent="0.3"/>
    <row r="840" s="2" customFormat="1" ht="14.25" customHeight="1" x14ac:dyDescent="0.3"/>
    <row r="841" s="2" customFormat="1" ht="14.25" customHeight="1" x14ac:dyDescent="0.3"/>
    <row r="842" s="2" customFormat="1" ht="14.25" customHeight="1" x14ac:dyDescent="0.3"/>
    <row r="843" s="2" customFormat="1" ht="14.25" customHeight="1" x14ac:dyDescent="0.3"/>
    <row r="844" s="2" customFormat="1" ht="14.25" customHeight="1" x14ac:dyDescent="0.3"/>
    <row r="845" s="2" customFormat="1" ht="14.25" customHeight="1" x14ac:dyDescent="0.3"/>
    <row r="846" s="2" customFormat="1" ht="14.25" customHeight="1" x14ac:dyDescent="0.3"/>
    <row r="847" s="2" customFormat="1" ht="14.25" customHeight="1" x14ac:dyDescent="0.3"/>
    <row r="848" s="2" customFormat="1" ht="14.25" customHeight="1" x14ac:dyDescent="0.3"/>
    <row r="849" s="2" customFormat="1" ht="14.25" customHeight="1" x14ac:dyDescent="0.3"/>
    <row r="850" s="2" customFormat="1" ht="14.25" customHeight="1" x14ac:dyDescent="0.3"/>
    <row r="851" s="2" customFormat="1" ht="14.25" customHeight="1" x14ac:dyDescent="0.3"/>
    <row r="852" s="2" customFormat="1" ht="14.25" customHeight="1" x14ac:dyDescent="0.3"/>
    <row r="853" s="2" customFormat="1" ht="14.25" customHeight="1" x14ac:dyDescent="0.3"/>
    <row r="854" s="2" customFormat="1" ht="14.25" customHeight="1" x14ac:dyDescent="0.3"/>
    <row r="855" s="2" customFormat="1" ht="14.25" customHeight="1" x14ac:dyDescent="0.3"/>
    <row r="856" s="2" customFormat="1" ht="14.25" customHeight="1" x14ac:dyDescent="0.3"/>
    <row r="857" s="2" customFormat="1" ht="14.25" customHeight="1" x14ac:dyDescent="0.3"/>
    <row r="858" s="2" customFormat="1" ht="14.25" customHeight="1" x14ac:dyDescent="0.3"/>
    <row r="859" s="2" customFormat="1" ht="14.25" customHeight="1" x14ac:dyDescent="0.3"/>
    <row r="860" s="2" customFormat="1" ht="14.25" customHeight="1" x14ac:dyDescent="0.3"/>
    <row r="861" s="2" customFormat="1" ht="14.25" customHeight="1" x14ac:dyDescent="0.3"/>
    <row r="862" s="2" customFormat="1" ht="14.25" customHeight="1" x14ac:dyDescent="0.3"/>
    <row r="863" s="2" customFormat="1" ht="14.25" customHeight="1" x14ac:dyDescent="0.3"/>
    <row r="864" s="2" customFormat="1" ht="14.25" customHeight="1" x14ac:dyDescent="0.3"/>
    <row r="865" s="2" customFormat="1" ht="14.25" customHeight="1" x14ac:dyDescent="0.3"/>
    <row r="866" s="2" customFormat="1" ht="14.25" customHeight="1" x14ac:dyDescent="0.3"/>
    <row r="867" s="2" customFormat="1" ht="14.25" customHeight="1" x14ac:dyDescent="0.3"/>
    <row r="868" s="2" customFormat="1" ht="14.25" customHeight="1" x14ac:dyDescent="0.3"/>
    <row r="869" s="2" customFormat="1" ht="14.25" customHeight="1" x14ac:dyDescent="0.3"/>
    <row r="870" s="2" customFormat="1" ht="14.25" customHeight="1" x14ac:dyDescent="0.3"/>
    <row r="871" s="2" customFormat="1" ht="14.25" customHeight="1" x14ac:dyDescent="0.3"/>
    <row r="872" s="2" customFormat="1" ht="14.25" customHeight="1" x14ac:dyDescent="0.3"/>
    <row r="873" s="2" customFormat="1" ht="14.25" customHeight="1" x14ac:dyDescent="0.3"/>
    <row r="874" s="2" customFormat="1" ht="14.25" customHeight="1" x14ac:dyDescent="0.3"/>
    <row r="875" s="2" customFormat="1" ht="14.25" customHeight="1" x14ac:dyDescent="0.3"/>
    <row r="876" s="2" customFormat="1" ht="14.25" customHeight="1" x14ac:dyDescent="0.3"/>
    <row r="877" s="2" customFormat="1" ht="14.25" customHeight="1" x14ac:dyDescent="0.3"/>
    <row r="878" s="2" customFormat="1" ht="14.25" customHeight="1" x14ac:dyDescent="0.3"/>
    <row r="879" s="2" customFormat="1" ht="14.25" customHeight="1" x14ac:dyDescent="0.3"/>
    <row r="880" s="2" customFormat="1" ht="14.25" customHeight="1" x14ac:dyDescent="0.3"/>
    <row r="881" s="2" customFormat="1" ht="14.25" customHeight="1" x14ac:dyDescent="0.3"/>
    <row r="882" s="2" customFormat="1" ht="14.25" customHeight="1" x14ac:dyDescent="0.3"/>
    <row r="883" s="2" customFormat="1" ht="14.25" customHeight="1" x14ac:dyDescent="0.3"/>
    <row r="884" s="2" customFormat="1" ht="14.25" customHeight="1" x14ac:dyDescent="0.3"/>
    <row r="885" s="2" customFormat="1" ht="14.25" customHeight="1" x14ac:dyDescent="0.3"/>
    <row r="886" s="2" customFormat="1" ht="14.25" customHeight="1" x14ac:dyDescent="0.3"/>
    <row r="887" s="2" customFormat="1" ht="14.25" customHeight="1" x14ac:dyDescent="0.3"/>
    <row r="888" s="2" customFormat="1" ht="14.25" customHeight="1" x14ac:dyDescent="0.3"/>
    <row r="889" s="2" customFormat="1" ht="14.25" customHeight="1" x14ac:dyDescent="0.3"/>
    <row r="890" s="2" customFormat="1" ht="14.25" customHeight="1" x14ac:dyDescent="0.3"/>
    <row r="891" s="2" customFormat="1" ht="14.25" customHeight="1" x14ac:dyDescent="0.3"/>
    <row r="892" s="2" customFormat="1" ht="14.25" customHeight="1" x14ac:dyDescent="0.3"/>
    <row r="893" s="2" customFormat="1" ht="14.25" customHeight="1" x14ac:dyDescent="0.3"/>
    <row r="894" s="2" customFormat="1" ht="14.25" customHeight="1" x14ac:dyDescent="0.3"/>
    <row r="895" s="2" customFormat="1" ht="14.25" customHeight="1" x14ac:dyDescent="0.3"/>
    <row r="896" s="2" customFormat="1" ht="14.25" customHeight="1" x14ac:dyDescent="0.3"/>
    <row r="897" s="2" customFormat="1" ht="14.25" customHeight="1" x14ac:dyDescent="0.3"/>
    <row r="898" s="2" customFormat="1" ht="14.25" customHeight="1" x14ac:dyDescent="0.3"/>
    <row r="899" s="2" customFormat="1" ht="14.25" customHeight="1" x14ac:dyDescent="0.3"/>
    <row r="900" s="2" customFormat="1" ht="14.25" customHeight="1" x14ac:dyDescent="0.3"/>
    <row r="901" s="2" customFormat="1" ht="14.25" customHeight="1" x14ac:dyDescent="0.3"/>
    <row r="902" s="2" customFormat="1" ht="14.25" customHeight="1" x14ac:dyDescent="0.3"/>
    <row r="903" s="2" customFormat="1" ht="14.25" customHeight="1" x14ac:dyDescent="0.3"/>
    <row r="904" s="2" customFormat="1" ht="14.25" customHeight="1" x14ac:dyDescent="0.3"/>
    <row r="905" s="2" customFormat="1" ht="14.25" customHeight="1" x14ac:dyDescent="0.3"/>
    <row r="906" s="2" customFormat="1" ht="14.25" customHeight="1" x14ac:dyDescent="0.3"/>
    <row r="907" s="2" customFormat="1" ht="14.25" customHeight="1" x14ac:dyDescent="0.3"/>
    <row r="908" s="2" customFormat="1" ht="14.25" customHeight="1" x14ac:dyDescent="0.3"/>
    <row r="909" s="2" customFormat="1" ht="14.25" customHeight="1" x14ac:dyDescent="0.3"/>
    <row r="910" s="2" customFormat="1" ht="14.25" customHeight="1" x14ac:dyDescent="0.3"/>
    <row r="911" s="2" customFormat="1" ht="14.25" customHeight="1" x14ac:dyDescent="0.3"/>
    <row r="912" s="2" customFormat="1" ht="14.25" customHeight="1" x14ac:dyDescent="0.3"/>
    <row r="913" s="2" customFormat="1" ht="14.25" customHeight="1" x14ac:dyDescent="0.3"/>
    <row r="914" s="2" customFormat="1" ht="14.25" customHeight="1" x14ac:dyDescent="0.3"/>
    <row r="915" s="2" customFormat="1" ht="14.25" customHeight="1" x14ac:dyDescent="0.3"/>
    <row r="916" s="2" customFormat="1" ht="14.25" customHeight="1" x14ac:dyDescent="0.3"/>
    <row r="917" s="2" customFormat="1" ht="14.25" customHeight="1" x14ac:dyDescent="0.3"/>
    <row r="918" s="2" customFormat="1" ht="14.25" customHeight="1" x14ac:dyDescent="0.3"/>
    <row r="919" s="2" customFormat="1" ht="14.25" customHeight="1" x14ac:dyDescent="0.3"/>
    <row r="920" s="2" customFormat="1" ht="14.25" customHeight="1" x14ac:dyDescent="0.3"/>
    <row r="921" s="2" customFormat="1" ht="14.25" customHeight="1" x14ac:dyDescent="0.3"/>
    <row r="922" s="2" customFormat="1" ht="14.25" customHeight="1" x14ac:dyDescent="0.3"/>
    <row r="923" s="2" customFormat="1" ht="14.25" customHeight="1" x14ac:dyDescent="0.3"/>
    <row r="924" s="2" customFormat="1" ht="14.25" customHeight="1" x14ac:dyDescent="0.3"/>
    <row r="925" s="2" customFormat="1" ht="14.25" customHeight="1" x14ac:dyDescent="0.3"/>
    <row r="926" s="2" customFormat="1" ht="14.25" customHeight="1" x14ac:dyDescent="0.3"/>
    <row r="927" s="2" customFormat="1" ht="14.25" customHeight="1" x14ac:dyDescent="0.3"/>
    <row r="928" s="2" customFormat="1" ht="14.25" customHeight="1" x14ac:dyDescent="0.3"/>
    <row r="929" s="2" customFormat="1" ht="14.25" customHeight="1" x14ac:dyDescent="0.3"/>
    <row r="930" s="2" customFormat="1" ht="14.25" customHeight="1" x14ac:dyDescent="0.3"/>
    <row r="931" s="2" customFormat="1" ht="14.25" customHeight="1" x14ac:dyDescent="0.3"/>
    <row r="932" s="2" customFormat="1" ht="14.25" customHeight="1" x14ac:dyDescent="0.3"/>
    <row r="933" s="2" customFormat="1" ht="14.25" customHeight="1" x14ac:dyDescent="0.3"/>
    <row r="934" s="2" customFormat="1" ht="14.25" customHeight="1" x14ac:dyDescent="0.3"/>
    <row r="935" s="2" customFormat="1" ht="14.25" customHeight="1" x14ac:dyDescent="0.3"/>
    <row r="936" s="2" customFormat="1" ht="14.25" customHeight="1" x14ac:dyDescent="0.3"/>
    <row r="937" s="2" customFormat="1" ht="14.25" customHeight="1" x14ac:dyDescent="0.3"/>
    <row r="938" s="2" customFormat="1" ht="14.25" customHeight="1" x14ac:dyDescent="0.3"/>
    <row r="939" s="2" customFormat="1" ht="14.25" customHeight="1" x14ac:dyDescent="0.3"/>
    <row r="940" s="2" customFormat="1" ht="14.25" customHeight="1" x14ac:dyDescent="0.3"/>
    <row r="941" s="2" customFormat="1" ht="14.25" customHeight="1" x14ac:dyDescent="0.3"/>
    <row r="942" s="2" customFormat="1" ht="14.25" customHeight="1" x14ac:dyDescent="0.3"/>
    <row r="943" s="2" customFormat="1" ht="14.25" customHeight="1" x14ac:dyDescent="0.3"/>
    <row r="944" s="2" customFormat="1" ht="14.25" customHeight="1" x14ac:dyDescent="0.3"/>
    <row r="945" s="2" customFormat="1" ht="14.25" customHeight="1" x14ac:dyDescent="0.3"/>
    <row r="946" s="2" customFormat="1" ht="14.25" customHeight="1" x14ac:dyDescent="0.3"/>
    <row r="947" s="2" customFormat="1" ht="14.25" customHeight="1" x14ac:dyDescent="0.3"/>
    <row r="948" s="2" customFormat="1" ht="14.25" customHeight="1" x14ac:dyDescent="0.3"/>
    <row r="949" s="2" customFormat="1" ht="14.25" customHeight="1" x14ac:dyDescent="0.3"/>
    <row r="950" s="2" customFormat="1" ht="14.25" customHeight="1" x14ac:dyDescent="0.3"/>
    <row r="951" s="2" customFormat="1" ht="14.25" customHeight="1" x14ac:dyDescent="0.3"/>
    <row r="952" s="2" customFormat="1" ht="14.25" customHeight="1" x14ac:dyDescent="0.3"/>
    <row r="953" s="2" customFormat="1" ht="14.25" customHeight="1" x14ac:dyDescent="0.3"/>
    <row r="954" s="2" customFormat="1" ht="14.25" customHeight="1" x14ac:dyDescent="0.3"/>
    <row r="955" s="2" customFormat="1" ht="14.25" customHeight="1" x14ac:dyDescent="0.3"/>
    <row r="956" s="2" customFormat="1" ht="14.25" customHeight="1" x14ac:dyDescent="0.3"/>
    <row r="957" s="2" customFormat="1" ht="14.25" customHeight="1" x14ac:dyDescent="0.3"/>
    <row r="958" s="2" customFormat="1" ht="14.25" customHeight="1" x14ac:dyDescent="0.3"/>
    <row r="959" s="2" customFormat="1" ht="14.25" customHeight="1" x14ac:dyDescent="0.3"/>
    <row r="960" s="2" customFormat="1" ht="14.25" customHeight="1" x14ac:dyDescent="0.3"/>
    <row r="961" s="2" customFormat="1" ht="14.25" customHeight="1" x14ac:dyDescent="0.3"/>
    <row r="962" s="2" customFormat="1" ht="14.25" customHeight="1" x14ac:dyDescent="0.3"/>
    <row r="963" s="2" customFormat="1" ht="14.25" customHeight="1" x14ac:dyDescent="0.3"/>
    <row r="964" s="2" customFormat="1" ht="14.25" customHeight="1" x14ac:dyDescent="0.3"/>
    <row r="965" s="2" customFormat="1" ht="14.25" customHeight="1" x14ac:dyDescent="0.3"/>
    <row r="966" s="2" customFormat="1" ht="14.25" customHeight="1" x14ac:dyDescent="0.3"/>
    <row r="967" s="2" customFormat="1" ht="14.25" customHeight="1" x14ac:dyDescent="0.3"/>
    <row r="968" s="2" customFormat="1" ht="14.25" customHeight="1" x14ac:dyDescent="0.3"/>
    <row r="969" s="2" customFormat="1" ht="14.25" customHeight="1" x14ac:dyDescent="0.3"/>
    <row r="970" s="2" customFormat="1" ht="14.25" customHeight="1" x14ac:dyDescent="0.3"/>
    <row r="971" s="2" customFormat="1" ht="14.25" customHeight="1" x14ac:dyDescent="0.3"/>
    <row r="972" s="2" customFormat="1" ht="14.25" customHeight="1" x14ac:dyDescent="0.3"/>
    <row r="973" s="2" customFormat="1" ht="14.25" customHeight="1" x14ac:dyDescent="0.3"/>
    <row r="974" s="2" customFormat="1" ht="14.25" customHeight="1" x14ac:dyDescent="0.3"/>
    <row r="975" s="2" customFormat="1" ht="14.25" customHeight="1" x14ac:dyDescent="0.3"/>
    <row r="976" s="2" customFormat="1" ht="14.25" customHeight="1" x14ac:dyDescent="0.3"/>
    <row r="977" s="2" customFormat="1" ht="14.25" customHeight="1" x14ac:dyDescent="0.3"/>
    <row r="978" s="2" customFormat="1" ht="14.25" customHeight="1" x14ac:dyDescent="0.3"/>
    <row r="979" s="2" customFormat="1" ht="14.25" customHeight="1" x14ac:dyDescent="0.3"/>
    <row r="980" s="2" customFormat="1" ht="14.25" customHeight="1" x14ac:dyDescent="0.3"/>
    <row r="981" s="2" customFormat="1" ht="14.25" customHeight="1" x14ac:dyDescent="0.3"/>
    <row r="982" s="2" customFormat="1" ht="14.25" customHeight="1" x14ac:dyDescent="0.3"/>
    <row r="983" s="2" customFormat="1" ht="14.25" customHeight="1" x14ac:dyDescent="0.3"/>
    <row r="984" s="2" customFormat="1" ht="14.25" customHeight="1" x14ac:dyDescent="0.3"/>
    <row r="985" s="2" customFormat="1" ht="14.25" customHeight="1" x14ac:dyDescent="0.3"/>
    <row r="986" s="2" customFormat="1" ht="14.25" customHeight="1" x14ac:dyDescent="0.3"/>
    <row r="987" s="2" customFormat="1" ht="14.25" customHeight="1" x14ac:dyDescent="0.3"/>
    <row r="988" s="2" customFormat="1" ht="14.25" customHeight="1" x14ac:dyDescent="0.3"/>
    <row r="989" s="2" customFormat="1" ht="14.25" customHeight="1" x14ac:dyDescent="0.3"/>
    <row r="990" s="2" customFormat="1" ht="14.25" customHeight="1" x14ac:dyDescent="0.3"/>
    <row r="991" s="2" customFormat="1" ht="14.25" customHeight="1" x14ac:dyDescent="0.3"/>
    <row r="992" s="2" customFormat="1" ht="14.25" customHeight="1" x14ac:dyDescent="0.3"/>
    <row r="993" s="2" customFormat="1" ht="14.25" customHeight="1" x14ac:dyDescent="0.3"/>
    <row r="994" s="2" customFormat="1" ht="14.25" customHeight="1" x14ac:dyDescent="0.3"/>
    <row r="995" s="2" customFormat="1" ht="14.25" customHeight="1" x14ac:dyDescent="0.3"/>
    <row r="996" s="2" customFormat="1" ht="14.25" customHeight="1" x14ac:dyDescent="0.3"/>
    <row r="997" s="2" customFormat="1" ht="14.25" customHeight="1" x14ac:dyDescent="0.3"/>
    <row r="998" s="2" customFormat="1" ht="14.25" customHeight="1" x14ac:dyDescent="0.3"/>
    <row r="999" s="2" customFormat="1" ht="14.25" customHeight="1" x14ac:dyDescent="0.3"/>
  </sheetData>
  <mergeCells count="1">
    <mergeCell ref="A1:I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"/>
  <sheetViews>
    <sheetView workbookViewId="0">
      <selection activeCell="C13" sqref="C13"/>
    </sheetView>
  </sheetViews>
  <sheetFormatPr defaultColWidth="14.44140625" defaultRowHeight="15" customHeight="1" x14ac:dyDescent="0.3"/>
  <cols>
    <col min="1" max="1" width="8.6640625" style="20" customWidth="1"/>
    <col min="2" max="2" width="13.5546875" style="29" customWidth="1"/>
    <col min="3" max="3" width="14.44140625" style="29" customWidth="1"/>
    <col min="4" max="4" width="17.33203125" style="29" customWidth="1"/>
    <col min="5" max="5" width="13.6640625" style="29" customWidth="1"/>
    <col min="6" max="6" width="13.88671875" style="29" customWidth="1"/>
    <col min="7" max="7" width="14.88671875" style="29" customWidth="1"/>
    <col min="8" max="8" width="18.44140625" style="29" customWidth="1"/>
    <col min="9" max="9" width="12" style="29" customWidth="1"/>
    <col min="10" max="11" width="17.6640625" style="29" customWidth="1"/>
    <col min="12" max="13" width="23.33203125" style="29" customWidth="1"/>
    <col min="14" max="14" width="20.88671875" style="29" customWidth="1"/>
    <col min="15" max="15" width="22.6640625" style="29" customWidth="1"/>
    <col min="16" max="16" width="26.33203125" style="29" customWidth="1"/>
    <col min="17" max="17" width="8.6640625" style="20" customWidth="1"/>
    <col min="18" max="28" width="8.6640625" style="21" customWidth="1"/>
    <col min="29" max="16384" width="14.44140625" style="21"/>
  </cols>
  <sheetData>
    <row r="1" spans="1:17" s="17" customFormat="1" ht="14.25" customHeigh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6"/>
    </row>
    <row r="2" spans="1:17" ht="14.25" customHeight="1" x14ac:dyDescent="0.3">
      <c r="A2" s="18" t="s">
        <v>16</v>
      </c>
      <c r="B2" s="19" t="s">
        <v>17</v>
      </c>
      <c r="C2" s="19" t="s">
        <v>18</v>
      </c>
      <c r="D2" s="19" t="s">
        <v>19</v>
      </c>
      <c r="E2" s="19" t="s">
        <v>20</v>
      </c>
      <c r="F2" s="19" t="s">
        <v>21</v>
      </c>
      <c r="G2" s="19" t="s">
        <v>21</v>
      </c>
      <c r="H2" s="19" t="s">
        <v>22</v>
      </c>
      <c r="I2" s="19" t="s">
        <v>23</v>
      </c>
      <c r="J2" s="19" t="s">
        <v>18</v>
      </c>
      <c r="K2" s="19" t="s">
        <v>18</v>
      </c>
      <c r="L2" s="19" t="s">
        <v>19</v>
      </c>
      <c r="M2" s="19" t="s">
        <v>20</v>
      </c>
      <c r="N2" s="19" t="s">
        <v>21</v>
      </c>
      <c r="O2" s="19" t="s">
        <v>21</v>
      </c>
      <c r="P2" s="19" t="s">
        <v>22</v>
      </c>
    </row>
    <row r="3" spans="1:17" ht="14.25" customHeight="1" x14ac:dyDescent="0.3">
      <c r="A3" s="18" t="s">
        <v>24</v>
      </c>
      <c r="B3" s="19" t="s">
        <v>25</v>
      </c>
      <c r="C3" s="19" t="s">
        <v>25</v>
      </c>
      <c r="D3" s="22" t="s">
        <v>26</v>
      </c>
      <c r="E3" s="22" t="s">
        <v>26</v>
      </c>
      <c r="F3" s="19" t="s">
        <v>26</v>
      </c>
      <c r="G3" s="19" t="s">
        <v>26</v>
      </c>
      <c r="H3" s="22" t="s">
        <v>26</v>
      </c>
      <c r="I3" s="22">
        <v>14.99</v>
      </c>
      <c r="J3" s="19" t="s">
        <v>25</v>
      </c>
      <c r="K3" s="19" t="s">
        <v>25</v>
      </c>
      <c r="L3" s="22" t="s">
        <v>26</v>
      </c>
      <c r="M3" s="22" t="s">
        <v>26</v>
      </c>
      <c r="N3" s="19" t="s">
        <v>26</v>
      </c>
      <c r="O3" s="19" t="s">
        <v>26</v>
      </c>
      <c r="P3" s="19"/>
    </row>
    <row r="4" spans="1:17" ht="14.25" customHeight="1" thickBot="1" x14ac:dyDescent="0.35">
      <c r="A4" s="18" t="s">
        <v>27</v>
      </c>
      <c r="B4" s="19" t="s">
        <v>28</v>
      </c>
      <c r="C4" s="19" t="s">
        <v>29</v>
      </c>
      <c r="D4" s="19" t="s">
        <v>28</v>
      </c>
      <c r="E4" s="19" t="s">
        <v>29</v>
      </c>
      <c r="F4" s="19" t="s">
        <v>28</v>
      </c>
      <c r="G4" s="19" t="s">
        <v>29</v>
      </c>
      <c r="H4" s="19" t="s">
        <v>28</v>
      </c>
      <c r="I4" s="19" t="s">
        <v>30</v>
      </c>
      <c r="J4" s="19" t="s">
        <v>28</v>
      </c>
      <c r="K4" s="19" t="s">
        <v>29</v>
      </c>
      <c r="L4" s="19" t="s">
        <v>28</v>
      </c>
      <c r="M4" s="19" t="s">
        <v>29</v>
      </c>
      <c r="N4" s="19" t="s">
        <v>28</v>
      </c>
      <c r="O4" s="19" t="s">
        <v>29</v>
      </c>
      <c r="P4" s="19" t="s">
        <v>28</v>
      </c>
    </row>
    <row r="5" spans="1:17" ht="14.25" customHeight="1" thickTop="1" thickBot="1" x14ac:dyDescent="0.35">
      <c r="A5" s="23">
        <v>1</v>
      </c>
      <c r="B5" s="24"/>
      <c r="C5" s="25"/>
      <c r="D5" s="26"/>
      <c r="E5" s="26"/>
      <c r="F5" s="26"/>
      <c r="G5" s="26"/>
      <c r="H5" s="26"/>
      <c r="I5" s="26">
        <f>Legend!E7</f>
        <v>14.99</v>
      </c>
      <c r="J5" s="26">
        <f>B5+Legend!$E$8</f>
        <v>4.49</v>
      </c>
      <c r="K5" s="26">
        <f>C5+Legend!$E$8</f>
        <v>4.49</v>
      </c>
      <c r="L5" s="26"/>
      <c r="M5" s="26"/>
      <c r="N5" s="26"/>
      <c r="O5" s="26"/>
      <c r="P5" s="26"/>
    </row>
    <row r="6" spans="1:17" ht="14.25" customHeight="1" thickTop="1" thickBot="1" x14ac:dyDescent="0.35">
      <c r="A6" s="23">
        <v>2</v>
      </c>
      <c r="B6" s="27"/>
      <c r="C6" s="26"/>
      <c r="D6" s="26"/>
      <c r="E6" s="26"/>
      <c r="F6" s="26"/>
      <c r="G6" s="26"/>
      <c r="H6" s="26"/>
      <c r="I6" s="26">
        <f>Legend!E7</f>
        <v>14.99</v>
      </c>
      <c r="J6" s="26">
        <f>B6+Legend!$E$8</f>
        <v>4.49</v>
      </c>
      <c r="K6" s="26">
        <f>C6+Legend!$E$8</f>
        <v>4.49</v>
      </c>
      <c r="L6" s="26"/>
      <c r="M6" s="26"/>
      <c r="N6" s="26"/>
      <c r="O6" s="26"/>
      <c r="P6" s="26"/>
    </row>
    <row r="7" spans="1:17" ht="14.25" customHeight="1" thickTop="1" thickBot="1" x14ac:dyDescent="0.35">
      <c r="A7" s="23">
        <v>3</v>
      </c>
      <c r="B7" s="25"/>
      <c r="C7" s="26"/>
      <c r="D7" s="26"/>
      <c r="E7" s="26"/>
      <c r="F7" s="26"/>
      <c r="G7" s="26"/>
      <c r="H7" s="26"/>
      <c r="I7" s="26">
        <f>Legend!E7</f>
        <v>14.99</v>
      </c>
      <c r="J7" s="26">
        <f>B7+Legend!$E$8</f>
        <v>4.49</v>
      </c>
      <c r="K7" s="26">
        <f>C7+Legend!$E$8</f>
        <v>4.49</v>
      </c>
      <c r="L7" s="26"/>
      <c r="M7" s="26"/>
      <c r="N7" s="26"/>
      <c r="O7" s="26"/>
      <c r="P7" s="26"/>
    </row>
    <row r="8" spans="1:17" ht="14.25" customHeight="1" thickTop="1" thickBot="1" x14ac:dyDescent="0.35">
      <c r="A8" s="23">
        <v>4</v>
      </c>
      <c r="B8" s="25"/>
      <c r="C8" s="26"/>
      <c r="D8" s="26"/>
      <c r="E8" s="26"/>
      <c r="F8" s="26"/>
      <c r="G8" s="26"/>
      <c r="H8" s="26"/>
      <c r="I8" s="26">
        <f>Legend!E7</f>
        <v>14.99</v>
      </c>
      <c r="J8" s="26">
        <f>B8+Legend!$E$8</f>
        <v>4.49</v>
      </c>
      <c r="K8" s="26">
        <f>C8+Legend!$E$8</f>
        <v>4.49</v>
      </c>
      <c r="L8" s="26"/>
      <c r="M8" s="26"/>
      <c r="N8" s="26"/>
      <c r="O8" s="26"/>
      <c r="P8" s="26"/>
    </row>
    <row r="9" spans="1:17" ht="14.25" customHeight="1" thickTop="1" thickBot="1" x14ac:dyDescent="0.35">
      <c r="A9" s="23">
        <v>5</v>
      </c>
      <c r="B9" s="25"/>
      <c r="C9" s="26"/>
      <c r="D9" s="26"/>
      <c r="E9" s="26"/>
      <c r="F9" s="26"/>
      <c r="G9" s="26"/>
      <c r="H9" s="26"/>
      <c r="I9" s="26">
        <f>Legend!E7</f>
        <v>14.99</v>
      </c>
      <c r="J9" s="26">
        <f>B9+Legend!$E$8</f>
        <v>4.49</v>
      </c>
      <c r="K9" s="26">
        <f>C9+Legend!$E$8</f>
        <v>4.49</v>
      </c>
      <c r="L9" s="26"/>
      <c r="M9" s="26"/>
      <c r="N9" s="26"/>
      <c r="O9" s="26"/>
      <c r="P9" s="26"/>
    </row>
    <row r="10" spans="1:17" ht="14.25" customHeight="1" thickTop="1" thickBot="1" x14ac:dyDescent="0.35">
      <c r="A10" s="23">
        <v>6</v>
      </c>
      <c r="B10" s="25">
        <f>F10/2</f>
        <v>5.4950000000000001</v>
      </c>
      <c r="C10" s="26">
        <f>G10/2</f>
        <v>4.9950000000000001</v>
      </c>
      <c r="D10" s="26"/>
      <c r="E10" s="26"/>
      <c r="F10" s="26">
        <f>Legend!E9</f>
        <v>10.99</v>
      </c>
      <c r="G10" s="26">
        <f>Legend!E14</f>
        <v>9.99</v>
      </c>
      <c r="H10" s="26"/>
      <c r="I10" s="26">
        <f>Legend!E7</f>
        <v>14.99</v>
      </c>
      <c r="J10" s="26">
        <f>B10+Legend!$E$8</f>
        <v>9.9849999999999994</v>
      </c>
      <c r="K10" s="26">
        <f>C10+Legend!$E$8</f>
        <v>9.4849999999999994</v>
      </c>
      <c r="L10" s="26"/>
      <c r="M10" s="26"/>
      <c r="N10" s="26">
        <f>F10+Legend!E8</f>
        <v>15.48</v>
      </c>
      <c r="O10" s="26">
        <f>G10+Legend!E8</f>
        <v>14.48</v>
      </c>
      <c r="P10" s="26"/>
    </row>
    <row r="11" spans="1:17" ht="14.25" customHeight="1" thickTop="1" thickBot="1" x14ac:dyDescent="0.35">
      <c r="A11" s="23">
        <v>7</v>
      </c>
      <c r="B11" s="25"/>
      <c r="C11" s="26"/>
      <c r="D11" s="26"/>
      <c r="E11" s="26"/>
      <c r="F11" s="26"/>
      <c r="G11" s="26"/>
      <c r="H11" s="26"/>
      <c r="I11" s="26">
        <f>Legend!E7</f>
        <v>14.99</v>
      </c>
      <c r="J11" s="26">
        <f>B11+Legend!$E$8</f>
        <v>4.49</v>
      </c>
      <c r="K11" s="26">
        <f>C11+Legend!$E$8</f>
        <v>4.49</v>
      </c>
      <c r="L11" s="26"/>
      <c r="M11" s="26"/>
      <c r="N11" s="26"/>
      <c r="O11" s="26"/>
      <c r="P11" s="26"/>
    </row>
    <row r="12" spans="1:17" ht="14.25" customHeight="1" thickTop="1" thickBot="1" x14ac:dyDescent="0.35">
      <c r="A12" s="23">
        <v>8</v>
      </c>
      <c r="B12" s="25"/>
      <c r="C12" s="26"/>
      <c r="D12" s="26"/>
      <c r="E12" s="26"/>
      <c r="F12" s="26"/>
      <c r="G12" s="26"/>
      <c r="H12" s="26"/>
      <c r="I12" s="26">
        <f>Legend!E7</f>
        <v>14.99</v>
      </c>
      <c r="J12" s="26">
        <f>B12+Legend!$E$8</f>
        <v>4.49</v>
      </c>
      <c r="K12" s="26">
        <f>C12+Legend!$E$8</f>
        <v>4.49</v>
      </c>
      <c r="L12" s="26"/>
      <c r="M12" s="26"/>
      <c r="N12" s="26"/>
      <c r="O12" s="26"/>
      <c r="P12" s="26"/>
    </row>
    <row r="13" spans="1:17" ht="14.25" customHeight="1" thickTop="1" thickBot="1" x14ac:dyDescent="0.35">
      <c r="A13" s="23">
        <v>9</v>
      </c>
      <c r="B13" s="25"/>
      <c r="C13" s="26"/>
      <c r="D13" s="26"/>
      <c r="E13" s="26"/>
      <c r="F13" s="26"/>
      <c r="G13" s="26"/>
      <c r="H13" s="26"/>
      <c r="I13" s="26">
        <f>Legend!E7</f>
        <v>14.99</v>
      </c>
      <c r="J13" s="26">
        <f>B13+Legend!$E$8</f>
        <v>4.49</v>
      </c>
      <c r="K13" s="26">
        <f>C13+Legend!$E$8</f>
        <v>4.49</v>
      </c>
      <c r="L13" s="26"/>
      <c r="M13" s="26"/>
      <c r="N13" s="26"/>
      <c r="O13" s="26"/>
      <c r="P13" s="26"/>
    </row>
    <row r="14" spans="1:17" ht="14.25" customHeight="1" thickTop="1" thickBot="1" x14ac:dyDescent="0.35">
      <c r="A14" s="23">
        <v>10</v>
      </c>
      <c r="B14" s="25">
        <f t="shared" ref="B14:C14" si="0">F14/2</f>
        <v>7.9950000000000001</v>
      </c>
      <c r="C14" s="26">
        <f t="shared" si="0"/>
        <v>6.7450000000000001</v>
      </c>
      <c r="D14" s="26"/>
      <c r="E14" s="26"/>
      <c r="F14" s="26">
        <f>Legend!E10</f>
        <v>15.99</v>
      </c>
      <c r="G14" s="26">
        <f>Legend!E15</f>
        <v>13.49</v>
      </c>
      <c r="H14" s="26"/>
      <c r="I14" s="26">
        <f>Legend!E7</f>
        <v>14.99</v>
      </c>
      <c r="J14" s="26">
        <f>B14+Legend!$E$8</f>
        <v>12.484999999999999</v>
      </c>
      <c r="K14" s="26">
        <f>C14+Legend!$E$8</f>
        <v>11.234999999999999</v>
      </c>
      <c r="L14" s="26"/>
      <c r="M14" s="26"/>
      <c r="N14" s="26">
        <f>F14+Legend!E8</f>
        <v>20.48</v>
      </c>
      <c r="O14" s="26">
        <f>G14+Legend!E8</f>
        <v>17.98</v>
      </c>
      <c r="P14" s="26"/>
    </row>
    <row r="15" spans="1:17" ht="14.25" customHeight="1" thickTop="1" thickBot="1" x14ac:dyDescent="0.35">
      <c r="A15" s="23">
        <v>11</v>
      </c>
      <c r="B15" s="25"/>
      <c r="C15" s="26"/>
      <c r="D15" s="26"/>
      <c r="E15" s="26"/>
      <c r="F15" s="26"/>
      <c r="G15" s="26"/>
      <c r="H15" s="26"/>
      <c r="I15" s="26">
        <f>Legend!E7</f>
        <v>14.99</v>
      </c>
      <c r="J15" s="26">
        <f>B15+Legend!$E$8</f>
        <v>4.49</v>
      </c>
      <c r="K15" s="26">
        <f>C15+Legend!$E$8</f>
        <v>4.49</v>
      </c>
      <c r="L15" s="26"/>
      <c r="M15" s="26"/>
      <c r="N15" s="26"/>
      <c r="O15" s="26"/>
      <c r="P15" s="26"/>
    </row>
    <row r="16" spans="1:17" ht="14.25" customHeight="1" thickTop="1" thickBot="1" x14ac:dyDescent="0.35">
      <c r="A16" s="23">
        <v>12</v>
      </c>
      <c r="B16" s="25"/>
      <c r="C16" s="26"/>
      <c r="D16" s="26">
        <f>Legend!E9*1.5</f>
        <v>16.484999999999999</v>
      </c>
      <c r="E16" s="26">
        <f>Legend!E14</f>
        <v>9.99</v>
      </c>
      <c r="F16" s="26"/>
      <c r="G16" s="26"/>
      <c r="H16" s="26">
        <f>Legend!E9</f>
        <v>10.99</v>
      </c>
      <c r="I16" s="26">
        <f>Legend!E7</f>
        <v>14.99</v>
      </c>
      <c r="J16" s="26">
        <f>B16+Legend!$E$8</f>
        <v>4.49</v>
      </c>
      <c r="K16" s="26">
        <f>C16+Legend!$E$8</f>
        <v>4.49</v>
      </c>
      <c r="L16" s="26">
        <f>D16+Legend!E8</f>
        <v>20.975000000000001</v>
      </c>
      <c r="M16" s="26">
        <f>E16+Legend!E8</f>
        <v>14.48</v>
      </c>
      <c r="N16" s="26"/>
      <c r="O16" s="26"/>
      <c r="P16" s="26">
        <f>H16+Legend!E8</f>
        <v>15.48</v>
      </c>
    </row>
    <row r="17" spans="1:16" ht="14.25" customHeight="1" thickTop="1" thickBot="1" x14ac:dyDescent="0.35">
      <c r="A17" s="23">
        <v>13</v>
      </c>
      <c r="B17" s="25"/>
      <c r="C17" s="26"/>
      <c r="D17" s="26"/>
      <c r="E17" s="26"/>
      <c r="F17" s="26"/>
      <c r="G17" s="26"/>
      <c r="H17" s="26"/>
      <c r="I17" s="26">
        <f>Legend!E7</f>
        <v>14.99</v>
      </c>
      <c r="J17" s="26">
        <f>B17+Legend!$E$8</f>
        <v>4.49</v>
      </c>
      <c r="K17" s="26">
        <f>C17+Legend!$E$8</f>
        <v>4.49</v>
      </c>
      <c r="L17" s="26"/>
      <c r="M17" s="26"/>
      <c r="N17" s="26"/>
      <c r="O17" s="26"/>
      <c r="P17" s="26"/>
    </row>
    <row r="18" spans="1:16" ht="14.25" customHeight="1" thickTop="1" thickBot="1" x14ac:dyDescent="0.35">
      <c r="A18" s="23">
        <v>14</v>
      </c>
      <c r="B18" s="25"/>
      <c r="C18" s="26"/>
      <c r="D18" s="26"/>
      <c r="E18" s="26"/>
      <c r="F18" s="26"/>
      <c r="G18" s="26"/>
      <c r="H18" s="26"/>
      <c r="I18" s="26">
        <f>Legend!E7</f>
        <v>14.99</v>
      </c>
      <c r="J18" s="26">
        <f>B18+Legend!$E$8</f>
        <v>4.49</v>
      </c>
      <c r="K18" s="26">
        <f>C18+Legend!$E$8</f>
        <v>4.49</v>
      </c>
      <c r="L18" s="26"/>
      <c r="M18" s="26"/>
      <c r="N18" s="26"/>
      <c r="O18" s="26"/>
      <c r="P18" s="26"/>
    </row>
    <row r="19" spans="1:16" ht="14.25" customHeight="1" thickTop="1" thickBot="1" x14ac:dyDescent="0.35">
      <c r="A19" s="23">
        <v>15</v>
      </c>
      <c r="B19" s="25">
        <f t="shared" ref="B19:C19" si="1">F19/2</f>
        <v>11.244999999999999</v>
      </c>
      <c r="C19" s="26">
        <f t="shared" si="1"/>
        <v>9.4949999999999992</v>
      </c>
      <c r="D19" s="26"/>
      <c r="E19" s="26"/>
      <c r="F19" s="26">
        <f>Legend!E11</f>
        <v>22.49</v>
      </c>
      <c r="G19" s="26">
        <f>Legend!E16</f>
        <v>18.989999999999998</v>
      </c>
      <c r="H19" s="26"/>
      <c r="I19" s="26">
        <f>Legend!E7</f>
        <v>14.99</v>
      </c>
      <c r="J19" s="26">
        <f>B19+Legend!$E$8</f>
        <v>15.734999999999999</v>
      </c>
      <c r="K19" s="26">
        <f>C19+Legend!$E$8</f>
        <v>13.984999999999999</v>
      </c>
      <c r="L19" s="26"/>
      <c r="M19" s="26"/>
      <c r="N19" s="26"/>
      <c r="O19" s="26"/>
      <c r="P19" s="26"/>
    </row>
    <row r="20" spans="1:16" ht="14.25" customHeight="1" thickTop="1" thickBot="1" x14ac:dyDescent="0.35">
      <c r="A20" s="23">
        <v>16</v>
      </c>
      <c r="B20" s="25"/>
      <c r="C20" s="26"/>
      <c r="D20" s="26"/>
      <c r="E20" s="26"/>
      <c r="F20" s="26"/>
      <c r="G20" s="26"/>
      <c r="H20" s="26"/>
      <c r="I20" s="26">
        <f>Legend!E7</f>
        <v>14.99</v>
      </c>
      <c r="J20" s="26">
        <f>B20+Legend!$E$8</f>
        <v>4.49</v>
      </c>
      <c r="K20" s="26">
        <f>C20+Legend!$E$8</f>
        <v>4.49</v>
      </c>
      <c r="L20" s="26"/>
      <c r="M20" s="26"/>
      <c r="N20" s="26"/>
      <c r="O20" s="26"/>
      <c r="P20" s="26"/>
    </row>
    <row r="21" spans="1:16" ht="14.25" customHeight="1" thickTop="1" thickBot="1" x14ac:dyDescent="0.35">
      <c r="A21" s="23">
        <v>17</v>
      </c>
      <c r="B21" s="25"/>
      <c r="C21" s="26"/>
      <c r="D21" s="26"/>
      <c r="E21" s="26"/>
      <c r="F21" s="26"/>
      <c r="G21" s="26"/>
      <c r="H21" s="26"/>
      <c r="I21" s="26">
        <f>Legend!E7</f>
        <v>14.99</v>
      </c>
      <c r="J21" s="26">
        <f>B21+Legend!$E$8</f>
        <v>4.49</v>
      </c>
      <c r="K21" s="26">
        <f>C21+Legend!$E$8</f>
        <v>4.49</v>
      </c>
      <c r="L21" s="26"/>
      <c r="M21" s="26"/>
      <c r="N21" s="26"/>
      <c r="O21" s="26"/>
      <c r="P21" s="26"/>
    </row>
    <row r="22" spans="1:16" ht="14.25" customHeight="1" thickTop="1" thickBot="1" x14ac:dyDescent="0.35">
      <c r="A22" s="23">
        <v>18</v>
      </c>
      <c r="B22" s="25"/>
      <c r="C22" s="26"/>
      <c r="D22" s="26"/>
      <c r="E22" s="26"/>
      <c r="F22" s="26"/>
      <c r="G22" s="26"/>
      <c r="H22" s="26"/>
      <c r="I22" s="26">
        <f>Legend!E7</f>
        <v>14.99</v>
      </c>
      <c r="J22" s="26">
        <f>B22+Legend!$E$8</f>
        <v>4.49</v>
      </c>
      <c r="K22" s="26">
        <f>C22+Legend!$E$8</f>
        <v>4.49</v>
      </c>
      <c r="L22" s="26"/>
      <c r="M22" s="26"/>
      <c r="N22" s="26"/>
      <c r="O22" s="26"/>
      <c r="P22" s="26"/>
    </row>
    <row r="23" spans="1:16" ht="14.25" customHeight="1" thickTop="1" thickBot="1" x14ac:dyDescent="0.35">
      <c r="A23" s="23">
        <v>19</v>
      </c>
      <c r="B23" s="25"/>
      <c r="C23" s="26"/>
      <c r="D23" s="26"/>
      <c r="E23" s="26"/>
      <c r="F23" s="26"/>
      <c r="G23" s="26"/>
      <c r="H23" s="26"/>
      <c r="I23" s="26">
        <f>Legend!E7</f>
        <v>14.99</v>
      </c>
      <c r="J23" s="26">
        <f>B23+Legend!$E$8</f>
        <v>4.49</v>
      </c>
      <c r="K23" s="26">
        <f>C23+Legend!$E$8</f>
        <v>4.49</v>
      </c>
      <c r="L23" s="26"/>
      <c r="M23" s="26"/>
      <c r="N23" s="26"/>
      <c r="O23" s="26"/>
      <c r="P23" s="26"/>
    </row>
    <row r="24" spans="1:16" ht="14.25" customHeight="1" thickTop="1" thickBot="1" x14ac:dyDescent="0.35">
      <c r="A24" s="23">
        <v>20</v>
      </c>
      <c r="B24" s="25">
        <f t="shared" ref="B24:C24" si="2">F24/2</f>
        <v>14.244999999999999</v>
      </c>
      <c r="C24" s="26">
        <f t="shared" si="2"/>
        <v>12.244999999999999</v>
      </c>
      <c r="D24" s="26">
        <f>Legend!E10*1.5</f>
        <v>23.984999999999999</v>
      </c>
      <c r="E24" s="26">
        <f>Legend!E15</f>
        <v>13.49</v>
      </c>
      <c r="F24" s="26">
        <f>Legend!E12</f>
        <v>28.49</v>
      </c>
      <c r="G24" s="26">
        <f>Legend!E17</f>
        <v>24.49</v>
      </c>
      <c r="H24" s="26">
        <f>Legend!E10</f>
        <v>15.99</v>
      </c>
      <c r="I24" s="26">
        <f>Legend!E7</f>
        <v>14.99</v>
      </c>
      <c r="J24" s="26">
        <f>B24+Legend!$E$8</f>
        <v>18.734999999999999</v>
      </c>
      <c r="K24" s="26">
        <f>C24+Legend!$E$8</f>
        <v>16.734999999999999</v>
      </c>
      <c r="L24" s="26">
        <f>D24+Legend!E8</f>
        <v>28.475000000000001</v>
      </c>
      <c r="M24" s="26">
        <f>E24+Legend!E8</f>
        <v>17.98</v>
      </c>
      <c r="N24" s="26">
        <f>F24+Legend!E8</f>
        <v>32.979999999999997</v>
      </c>
      <c r="O24" s="26">
        <f>G24+Legend!E8</f>
        <v>28.979999999999997</v>
      </c>
      <c r="P24" s="26">
        <f>H24+Legend!E8</f>
        <v>20.48</v>
      </c>
    </row>
    <row r="25" spans="1:16" ht="14.25" customHeight="1" thickTop="1" thickBot="1" x14ac:dyDescent="0.35">
      <c r="A25" s="23">
        <v>21</v>
      </c>
      <c r="B25" s="25"/>
      <c r="C25" s="26"/>
      <c r="D25" s="26"/>
      <c r="E25" s="26"/>
      <c r="F25" s="26"/>
      <c r="G25" s="26"/>
      <c r="H25" s="26"/>
      <c r="I25" s="26">
        <f>Legend!E7</f>
        <v>14.99</v>
      </c>
      <c r="J25" s="26">
        <f>B25+Legend!$E$8</f>
        <v>4.49</v>
      </c>
      <c r="K25" s="26">
        <f>C25+Legend!$E$8</f>
        <v>4.49</v>
      </c>
      <c r="L25" s="26"/>
      <c r="M25" s="26"/>
      <c r="N25" s="26"/>
      <c r="O25" s="26"/>
      <c r="P25" s="26"/>
    </row>
    <row r="26" spans="1:16" ht="14.25" customHeight="1" thickTop="1" thickBot="1" x14ac:dyDescent="0.35">
      <c r="A26" s="23">
        <v>22</v>
      </c>
      <c r="B26" s="25"/>
      <c r="C26" s="26"/>
      <c r="D26" s="26"/>
      <c r="E26" s="26"/>
      <c r="F26" s="26"/>
      <c r="G26" s="26"/>
      <c r="H26" s="26"/>
      <c r="I26" s="26">
        <f>Legend!E7</f>
        <v>14.99</v>
      </c>
      <c r="J26" s="26">
        <f>B26+Legend!$E$8</f>
        <v>4.49</v>
      </c>
      <c r="K26" s="26">
        <f>C26+Legend!$E$8</f>
        <v>4.49</v>
      </c>
      <c r="L26" s="26"/>
      <c r="M26" s="26"/>
      <c r="N26" s="26"/>
      <c r="O26" s="26"/>
      <c r="P26" s="26"/>
    </row>
    <row r="27" spans="1:16" ht="14.25" customHeight="1" thickTop="1" thickBot="1" x14ac:dyDescent="0.35">
      <c r="A27" s="23">
        <v>23</v>
      </c>
      <c r="B27" s="28"/>
      <c r="C27" s="26"/>
      <c r="D27" s="26"/>
      <c r="E27" s="26"/>
      <c r="F27" s="26"/>
      <c r="G27" s="26"/>
      <c r="H27" s="26"/>
      <c r="I27" s="26">
        <f>Legend!E7</f>
        <v>14.99</v>
      </c>
      <c r="J27" s="26">
        <f>B27+Legend!$E$8</f>
        <v>4.49</v>
      </c>
      <c r="K27" s="26">
        <f>C27+Legend!$E$8</f>
        <v>4.49</v>
      </c>
      <c r="L27" s="26"/>
      <c r="M27" s="26"/>
      <c r="N27" s="26"/>
      <c r="O27" s="26"/>
      <c r="P27" s="26"/>
    </row>
    <row r="28" spans="1:16" ht="14.25" customHeight="1" thickTop="1" thickBot="1" x14ac:dyDescent="0.35">
      <c r="A28" s="23">
        <v>24</v>
      </c>
      <c r="B28" s="27"/>
      <c r="C28" s="26"/>
      <c r="D28" s="26">
        <f>Legend!E9*2*1.5</f>
        <v>32.97</v>
      </c>
      <c r="E28" s="26">
        <f>Legend!E14*2</f>
        <v>19.98</v>
      </c>
      <c r="F28" s="26"/>
      <c r="G28" s="26"/>
      <c r="H28" s="26">
        <f>Legend!E9*2</f>
        <v>21.98</v>
      </c>
      <c r="I28" s="26">
        <f>Legend!E7</f>
        <v>14.99</v>
      </c>
      <c r="J28" s="26">
        <f>B28+Legend!$E$8</f>
        <v>4.49</v>
      </c>
      <c r="K28" s="26">
        <f>C28+Legend!$E$8</f>
        <v>4.49</v>
      </c>
      <c r="L28" s="26">
        <f>D28+Legend!E8</f>
        <v>37.46</v>
      </c>
      <c r="M28" s="26">
        <f>E28+Legend!E8</f>
        <v>24.47</v>
      </c>
      <c r="N28" s="26"/>
      <c r="O28" s="26"/>
      <c r="P28" s="26">
        <f>Legend!E9*2+Legend!E8</f>
        <v>26.47</v>
      </c>
    </row>
    <row r="29" spans="1:16" ht="14.25" customHeight="1" thickTop="1" thickBot="1" x14ac:dyDescent="0.35">
      <c r="A29" s="23">
        <v>25</v>
      </c>
      <c r="B29" s="25"/>
      <c r="C29" s="26"/>
      <c r="D29" s="26"/>
      <c r="E29" s="26"/>
      <c r="F29" s="26"/>
      <c r="G29" s="26"/>
      <c r="H29" s="26"/>
      <c r="I29" s="26">
        <f>Legend!E7</f>
        <v>14.99</v>
      </c>
      <c r="J29" s="26">
        <f>B29+Legend!$E$8</f>
        <v>4.49</v>
      </c>
      <c r="K29" s="26">
        <f>C29+Legend!$E$8</f>
        <v>4.49</v>
      </c>
      <c r="L29" s="26"/>
      <c r="M29" s="26"/>
      <c r="N29" s="26"/>
      <c r="O29" s="26"/>
      <c r="P29" s="26"/>
    </row>
    <row r="30" spans="1:16" ht="14.25" customHeight="1" thickTop="1" thickBot="1" x14ac:dyDescent="0.35">
      <c r="A30" s="23">
        <v>26</v>
      </c>
      <c r="B30" s="25"/>
      <c r="C30" s="26"/>
      <c r="D30" s="26"/>
      <c r="E30" s="26"/>
      <c r="F30" s="26"/>
      <c r="G30" s="26"/>
      <c r="H30" s="26"/>
      <c r="I30" s="26">
        <f>Legend!E7</f>
        <v>14.99</v>
      </c>
      <c r="J30" s="26">
        <f>B30+Legend!$E$8</f>
        <v>4.49</v>
      </c>
      <c r="K30" s="26">
        <f>C30+Legend!$E$8</f>
        <v>4.49</v>
      </c>
      <c r="L30" s="26"/>
      <c r="M30" s="26"/>
      <c r="N30" s="26"/>
      <c r="O30" s="26"/>
      <c r="P30" s="26"/>
    </row>
    <row r="31" spans="1:16" ht="14.25" customHeight="1" thickTop="1" thickBot="1" x14ac:dyDescent="0.35">
      <c r="A31" s="23">
        <v>27</v>
      </c>
      <c r="B31" s="25"/>
      <c r="C31" s="26"/>
      <c r="D31" s="26"/>
      <c r="E31" s="26"/>
      <c r="F31" s="26"/>
      <c r="G31" s="26"/>
      <c r="H31" s="26"/>
      <c r="I31" s="26">
        <f>Legend!E7</f>
        <v>14.99</v>
      </c>
      <c r="J31" s="26">
        <f>B31+Legend!$E$8</f>
        <v>4.49</v>
      </c>
      <c r="K31" s="26">
        <f>C31+Legend!$E$8</f>
        <v>4.49</v>
      </c>
      <c r="L31" s="26"/>
      <c r="M31" s="26"/>
      <c r="N31" s="26"/>
      <c r="O31" s="26"/>
      <c r="P31" s="26"/>
    </row>
    <row r="32" spans="1:16" ht="14.25" customHeight="1" thickTop="1" thickBot="1" x14ac:dyDescent="0.35">
      <c r="A32" s="23">
        <v>28</v>
      </c>
      <c r="B32" s="25"/>
      <c r="C32" s="26"/>
      <c r="D32" s="26"/>
      <c r="E32" s="26"/>
      <c r="F32" s="26"/>
      <c r="G32" s="26"/>
      <c r="H32" s="26"/>
      <c r="I32" s="26">
        <f>Legend!E7</f>
        <v>14.99</v>
      </c>
      <c r="J32" s="26">
        <f>B32+Legend!$E$8</f>
        <v>4.49</v>
      </c>
      <c r="K32" s="26">
        <f>C32+Legend!$E$8</f>
        <v>4.49</v>
      </c>
      <c r="L32" s="26"/>
      <c r="M32" s="26"/>
      <c r="N32" s="26"/>
      <c r="O32" s="26"/>
      <c r="P32" s="26"/>
    </row>
    <row r="33" spans="1:16" ht="14.25" customHeight="1" thickTop="1" thickBot="1" x14ac:dyDescent="0.35">
      <c r="A33" s="23">
        <v>29</v>
      </c>
      <c r="B33" s="25"/>
      <c r="C33" s="26"/>
      <c r="D33" s="26"/>
      <c r="E33" s="26"/>
      <c r="F33" s="26"/>
      <c r="G33" s="26"/>
      <c r="H33" s="26"/>
      <c r="I33" s="26">
        <f>Legend!E7</f>
        <v>14.99</v>
      </c>
      <c r="J33" s="26">
        <f>B33+Legend!$E$8</f>
        <v>4.49</v>
      </c>
      <c r="K33" s="26">
        <f>C33+Legend!$E$8</f>
        <v>4.49</v>
      </c>
      <c r="L33" s="26"/>
      <c r="M33" s="26"/>
      <c r="N33" s="26"/>
      <c r="O33" s="26"/>
      <c r="P33" s="26"/>
    </row>
    <row r="34" spans="1:16" ht="14.25" customHeight="1" thickTop="1" thickBot="1" x14ac:dyDescent="0.35">
      <c r="A34" s="23">
        <v>30</v>
      </c>
      <c r="B34" s="25">
        <f t="shared" ref="B34:C34" si="3">F34/2</f>
        <v>20.245000000000001</v>
      </c>
      <c r="C34" s="26">
        <f t="shared" si="3"/>
        <v>17.995000000000001</v>
      </c>
      <c r="D34" s="26"/>
      <c r="E34" s="26"/>
      <c r="F34" s="26">
        <f>Legend!E13</f>
        <v>40.49</v>
      </c>
      <c r="G34" s="26">
        <f>Legend!E18</f>
        <v>35.99</v>
      </c>
      <c r="H34" s="26"/>
      <c r="I34" s="26">
        <f>Legend!E7</f>
        <v>14.99</v>
      </c>
      <c r="J34" s="26">
        <f>B34+Legend!$E$8</f>
        <v>24.734999999999999</v>
      </c>
      <c r="K34" s="26">
        <f>C34+Legend!$E$8</f>
        <v>22.484999999999999</v>
      </c>
      <c r="L34" s="26"/>
      <c r="M34" s="26"/>
      <c r="N34" s="26">
        <f>F34+Legend!E8</f>
        <v>44.980000000000004</v>
      </c>
      <c r="O34" s="26">
        <f>G34+Legend!E8</f>
        <v>40.480000000000004</v>
      </c>
      <c r="P34" s="26"/>
    </row>
    <row r="35" spans="1:16" ht="14.25" customHeight="1" thickTop="1" x14ac:dyDescent="0.3"/>
    <row r="36" spans="1:16" ht="14.25" customHeight="1" x14ac:dyDescent="0.3"/>
    <row r="37" spans="1:16" ht="14.25" customHeight="1" x14ac:dyDescent="0.3"/>
    <row r="38" spans="1:16" ht="14.25" customHeight="1" x14ac:dyDescent="0.3"/>
    <row r="39" spans="1:16" ht="14.25" customHeight="1" x14ac:dyDescent="0.3"/>
    <row r="40" spans="1:16" ht="14.25" customHeight="1" x14ac:dyDescent="0.3"/>
    <row r="41" spans="1:16" ht="14.25" customHeight="1" x14ac:dyDescent="0.3"/>
    <row r="42" spans="1:16" ht="14.25" customHeight="1" x14ac:dyDescent="0.3"/>
    <row r="43" spans="1:16" ht="14.25" customHeight="1" x14ac:dyDescent="0.3"/>
    <row r="44" spans="1:16" ht="14.25" customHeight="1" x14ac:dyDescent="0.3"/>
    <row r="45" spans="1:16" ht="14.25" customHeight="1" x14ac:dyDescent="0.3"/>
    <row r="46" spans="1:16" ht="14.25" customHeight="1" x14ac:dyDescent="0.3"/>
    <row r="47" spans="1:16" ht="14.25" customHeight="1" x14ac:dyDescent="0.3"/>
    <row r="48" spans="1:1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conditionalFormatting sqref="B5:P34">
    <cfRule type="containsBlanks" dxfId="1" priority="8">
      <formula>LEN(TRIM(B5))=0</formula>
    </cfRule>
    <cfRule type="notContainsBlanks" dxfId="0" priority="10">
      <formula>LEN(TRIM(B5))&gt;0</formula>
    </cfRule>
  </conditionalFormatting>
  <dataValidations count="1">
    <dataValidation type="list" allowBlank="1" showErrorMessage="1" sqref="B4:P4" xr:uid="{00000000-0002-0000-0000-000000000000}">
      <formula1>"Bone-In,Boneless,Either"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001"/>
  <sheetViews>
    <sheetView tabSelected="1" workbookViewId="0">
      <selection activeCell="E28" sqref="D28:E28"/>
    </sheetView>
  </sheetViews>
  <sheetFormatPr defaultColWidth="14.44140625" defaultRowHeight="15" customHeight="1" x14ac:dyDescent="0.3"/>
  <cols>
    <col min="1" max="1" width="9.6640625" style="2" customWidth="1"/>
    <col min="2" max="2" width="16.88671875" style="2" bestFit="1" customWidth="1"/>
    <col min="3" max="6" width="12.5546875" style="2" customWidth="1"/>
    <col min="7" max="8" width="8.88671875" style="2" customWidth="1"/>
    <col min="9" max="9" width="15.88671875" style="2" bestFit="1" customWidth="1"/>
    <col min="10" max="13" width="12.5546875" style="2" customWidth="1"/>
    <col min="14" max="26" width="8.6640625" style="2" customWidth="1"/>
    <col min="27" max="16384" width="14.44140625" style="2"/>
  </cols>
  <sheetData>
    <row r="2" spans="1:26" ht="21" customHeight="1" x14ac:dyDescent="0.4">
      <c r="A2" s="38" t="s">
        <v>59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thickTop="1" thickBot="1" x14ac:dyDescent="0.35">
      <c r="A4" s="1"/>
      <c r="B4" s="4" t="s">
        <v>46</v>
      </c>
      <c r="C4" s="5" t="s">
        <v>47</v>
      </c>
      <c r="D4" s="5" t="s">
        <v>48</v>
      </c>
      <c r="E4" s="5" t="s">
        <v>8</v>
      </c>
      <c r="F4" s="5" t="s">
        <v>49</v>
      </c>
      <c r="G4" s="3"/>
      <c r="H4" s="3"/>
      <c r="I4" s="4" t="s">
        <v>50</v>
      </c>
      <c r="J4" s="5" t="s">
        <v>47</v>
      </c>
      <c r="K4" s="5" t="s">
        <v>48</v>
      </c>
      <c r="L4" s="5" t="s">
        <v>8</v>
      </c>
      <c r="M4" s="5" t="s">
        <v>49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thickTop="1" thickBot="1" x14ac:dyDescent="0.35">
      <c r="A5" s="1"/>
      <c r="B5" s="6" t="s">
        <v>51</v>
      </c>
      <c r="C5" s="7" t="s">
        <v>21</v>
      </c>
      <c r="D5" s="8" t="s">
        <v>55</v>
      </c>
      <c r="E5" s="7" t="s">
        <v>23</v>
      </c>
      <c r="F5" s="7" t="s">
        <v>20</v>
      </c>
      <c r="G5" s="1"/>
      <c r="H5" s="1"/>
      <c r="I5" s="6" t="s">
        <v>51</v>
      </c>
      <c r="J5" s="7" t="s">
        <v>21</v>
      </c>
      <c r="K5" s="8" t="s">
        <v>55</v>
      </c>
      <c r="L5" s="7" t="s">
        <v>23</v>
      </c>
      <c r="M5" s="7" t="s">
        <v>20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thickTop="1" thickBot="1" x14ac:dyDescent="0.4">
      <c r="A6" s="1"/>
      <c r="B6" s="9"/>
      <c r="C6" s="7"/>
      <c r="D6" s="10" t="s">
        <v>52</v>
      </c>
      <c r="E6" s="7"/>
      <c r="F6" s="7"/>
      <c r="G6" s="1"/>
      <c r="H6" s="1"/>
      <c r="I6" s="9"/>
      <c r="J6" s="7"/>
      <c r="K6" s="10" t="s">
        <v>52</v>
      </c>
      <c r="L6" s="7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thickTop="1" thickBot="1" x14ac:dyDescent="0.35">
      <c r="A7" s="1"/>
      <c r="B7" s="11">
        <v>6</v>
      </c>
      <c r="C7" s="5">
        <f>Legend!E14</f>
        <v>9.99</v>
      </c>
      <c r="D7" s="5">
        <f>Legend!E14/2</f>
        <v>4.9950000000000001</v>
      </c>
      <c r="E7" s="5">
        <f>Legend!E7</f>
        <v>14.99</v>
      </c>
      <c r="F7" s="5"/>
      <c r="G7" s="1"/>
      <c r="H7" s="1"/>
      <c r="I7" s="11">
        <v>6</v>
      </c>
      <c r="J7" s="5">
        <f>Legend!E14+Legend!E8</f>
        <v>14.48</v>
      </c>
      <c r="K7" s="5">
        <f>(Legend!E14/2)+Legend!$E$8</f>
        <v>9.4849999999999994</v>
      </c>
      <c r="L7" s="5">
        <f>Legend!E7</f>
        <v>14.99</v>
      </c>
      <c r="M7" s="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thickTop="1" thickBot="1" x14ac:dyDescent="0.35">
      <c r="A8" s="1"/>
      <c r="B8" s="11">
        <v>10</v>
      </c>
      <c r="C8" s="5">
        <f>Legend!E15</f>
        <v>13.49</v>
      </c>
      <c r="D8" s="5">
        <f>Legend!E15/2</f>
        <v>6.7450000000000001</v>
      </c>
      <c r="E8" s="5">
        <f>Legend!E7</f>
        <v>14.99</v>
      </c>
      <c r="F8" s="5"/>
      <c r="G8" s="1"/>
      <c r="H8" s="1"/>
      <c r="I8" s="11">
        <v>10</v>
      </c>
      <c r="J8" s="5">
        <f>Legend!E15+Legend!E8</f>
        <v>17.98</v>
      </c>
      <c r="K8" s="5">
        <f>(Legend!E15/2)+Legend!$E$8</f>
        <v>11.234999999999999</v>
      </c>
      <c r="L8" s="5">
        <f>Legend!E7</f>
        <v>14.99</v>
      </c>
      <c r="M8" s="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thickTop="1" thickBot="1" x14ac:dyDescent="0.35">
      <c r="A9" s="1"/>
      <c r="B9" s="11">
        <v>12</v>
      </c>
      <c r="C9" s="5">
        <f>Legend!E14*2</f>
        <v>19.98</v>
      </c>
      <c r="D9" s="5">
        <f>Legend!E14</f>
        <v>9.99</v>
      </c>
      <c r="E9" s="5">
        <f>Legend!E7</f>
        <v>14.99</v>
      </c>
      <c r="F9" s="5">
        <f>Legend!E14</f>
        <v>9.99</v>
      </c>
      <c r="G9" s="1"/>
      <c r="H9" s="1"/>
      <c r="I9" s="11">
        <v>12</v>
      </c>
      <c r="J9" s="5">
        <f>Legend!E14*2+Legend!E8</f>
        <v>24.47</v>
      </c>
      <c r="K9" s="5">
        <f>(Legend!E14)+Legend!$E$8</f>
        <v>14.48</v>
      </c>
      <c r="L9" s="5">
        <f>Legend!E7</f>
        <v>14.99</v>
      </c>
      <c r="M9" s="5">
        <f>Legend!E14+Legend!E8</f>
        <v>14.48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thickTop="1" thickBot="1" x14ac:dyDescent="0.35">
      <c r="A10" s="1"/>
      <c r="B10" s="11">
        <v>15</v>
      </c>
      <c r="C10" s="5">
        <f>Legend!E16</f>
        <v>18.989999999999998</v>
      </c>
      <c r="D10" s="5">
        <f>Legend!E16/2</f>
        <v>9.4949999999999992</v>
      </c>
      <c r="E10" s="5">
        <f>Legend!E7</f>
        <v>14.99</v>
      </c>
      <c r="F10" s="5"/>
      <c r="G10" s="1"/>
      <c r="H10" s="1"/>
      <c r="I10" s="11">
        <v>15</v>
      </c>
      <c r="J10" s="5">
        <f>Legend!E16+Legend!E8</f>
        <v>23.479999999999997</v>
      </c>
      <c r="K10" s="5">
        <f>(Legend!E16/2)+Legend!$E$8</f>
        <v>13.984999999999999</v>
      </c>
      <c r="L10" s="5">
        <f>Legend!E7</f>
        <v>14.99</v>
      </c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thickTop="1" thickBot="1" x14ac:dyDescent="0.35">
      <c r="A11" s="1"/>
      <c r="B11" s="11">
        <v>20</v>
      </c>
      <c r="C11" s="5">
        <f>Legend!E17</f>
        <v>24.49</v>
      </c>
      <c r="D11" s="5">
        <f>Legend!E17/2</f>
        <v>12.244999999999999</v>
      </c>
      <c r="E11" s="5">
        <f>Legend!E7</f>
        <v>14.99</v>
      </c>
      <c r="F11" s="5">
        <f>Legend!E15</f>
        <v>13.49</v>
      </c>
      <c r="G11" s="1"/>
      <c r="H11" s="1"/>
      <c r="I11" s="11">
        <v>20</v>
      </c>
      <c r="J11" s="5">
        <f>Legend!E17+Legend!E8</f>
        <v>28.979999999999997</v>
      </c>
      <c r="K11" s="5">
        <f>(Legend!E17/2)+Legend!$E$8</f>
        <v>16.734999999999999</v>
      </c>
      <c r="L11" s="5">
        <f>Legend!E7</f>
        <v>14.99</v>
      </c>
      <c r="M11" s="5">
        <f>Legend!E15+Legend!E8</f>
        <v>17.98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thickTop="1" thickBot="1" x14ac:dyDescent="0.35">
      <c r="A12" s="1"/>
      <c r="B12" s="11">
        <v>24</v>
      </c>
      <c r="C12" s="5">
        <f>Legend!E14*4</f>
        <v>39.96</v>
      </c>
      <c r="D12" s="5">
        <f>Legend!E14*2</f>
        <v>19.98</v>
      </c>
      <c r="E12" s="5">
        <f>Legend!E7</f>
        <v>14.99</v>
      </c>
      <c r="F12" s="5">
        <f>Legend!E14*2</f>
        <v>19.98</v>
      </c>
      <c r="G12" s="1"/>
      <c r="H12" s="1"/>
      <c r="I12" s="11">
        <v>24</v>
      </c>
      <c r="J12" s="5">
        <f>Legend!E14*4+Legend!E8</f>
        <v>44.45</v>
      </c>
      <c r="K12" s="5">
        <f>(Legend!E14*2+Legend!$E$8)</f>
        <v>24.47</v>
      </c>
      <c r="L12" s="5">
        <f>Legend!E7</f>
        <v>14.99</v>
      </c>
      <c r="M12" s="5">
        <f>Legend!E14*2+Legend!E8</f>
        <v>24.47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thickTop="1" thickBot="1" x14ac:dyDescent="0.35">
      <c r="A13" s="1"/>
      <c r="B13" s="11">
        <v>30</v>
      </c>
      <c r="C13" s="5">
        <f>Legend!E18</f>
        <v>35.99</v>
      </c>
      <c r="D13" s="5">
        <f>Legend!E18/2</f>
        <v>17.995000000000001</v>
      </c>
      <c r="E13" s="5">
        <f>Legend!E7</f>
        <v>14.99</v>
      </c>
      <c r="F13" s="5"/>
      <c r="G13" s="1"/>
      <c r="H13" s="1"/>
      <c r="I13" s="11">
        <v>30</v>
      </c>
      <c r="J13" s="5">
        <f>Legend!E18+Legend!E8</f>
        <v>40.480000000000004</v>
      </c>
      <c r="K13" s="5">
        <f>(Legend!E18/2)+Legend!$E$8</f>
        <v>22.484999999999999</v>
      </c>
      <c r="L13" s="5">
        <f>Legend!E7</f>
        <v>14.99</v>
      </c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thickTop="1" thickBot="1" x14ac:dyDescent="0.35">
      <c r="A14" s="1"/>
      <c r="B14" s="11">
        <v>40</v>
      </c>
      <c r="C14" s="5">
        <f>Legend!E15*4</f>
        <v>53.96</v>
      </c>
      <c r="D14" s="5">
        <f>Legend!E17</f>
        <v>24.49</v>
      </c>
      <c r="E14" s="5">
        <f>Legend!E7</f>
        <v>14.99</v>
      </c>
      <c r="F14" s="5">
        <f>Legend!E15*2</f>
        <v>26.98</v>
      </c>
      <c r="G14" s="1"/>
      <c r="H14" s="1"/>
      <c r="I14" s="11">
        <v>40</v>
      </c>
      <c r="J14" s="5">
        <f>Legend!E15*4+Legend!E8</f>
        <v>58.45</v>
      </c>
      <c r="K14" s="5">
        <f>(Legend!E17)+Legend!$E$8</f>
        <v>28.979999999999997</v>
      </c>
      <c r="L14" s="5">
        <f>Legend!E7</f>
        <v>14.99</v>
      </c>
      <c r="M14" s="5">
        <f>Legend!E15*2+Legend!E8</f>
        <v>31.47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thickTop="1" thickBot="1" x14ac:dyDescent="0.4">
      <c r="A15" s="1"/>
      <c r="B15" s="9"/>
      <c r="C15" s="7"/>
      <c r="D15" s="7"/>
      <c r="E15" s="12" t="s">
        <v>52</v>
      </c>
      <c r="F15" s="7"/>
      <c r="G15" s="1"/>
      <c r="H15" s="1"/>
      <c r="I15" s="9"/>
      <c r="J15" s="7"/>
      <c r="K15" s="7"/>
      <c r="L15" s="12" t="s">
        <v>52</v>
      </c>
      <c r="M15" s="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thickTop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2:M2"/>
  </mergeCells>
  <conditionalFormatting sqref="C8:F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F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F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F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F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 C7 E7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12 C10 E10:F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M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M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M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M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M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M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M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8 J7 L7:M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M7 J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M8 J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M9 J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M10 J1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M11 J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M12 J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M13 J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M14 J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  <ignoredErrors>
    <ignoredError sqref="E9 E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1001"/>
  <sheetViews>
    <sheetView workbookViewId="0">
      <selection sqref="A1:XFD1"/>
    </sheetView>
  </sheetViews>
  <sheetFormatPr defaultColWidth="14.44140625" defaultRowHeight="15" customHeight="1" x14ac:dyDescent="0.3"/>
  <cols>
    <col min="1" max="1" width="7.33203125" style="2" customWidth="1"/>
    <col min="2" max="2" width="16" style="2" bestFit="1" customWidth="1"/>
    <col min="3" max="7" width="12.5546875" style="2" customWidth="1"/>
    <col min="8" max="9" width="8.88671875" style="2" customWidth="1"/>
    <col min="10" max="10" width="16.88671875" style="2" customWidth="1"/>
    <col min="11" max="15" width="12.5546875" style="2" customWidth="1"/>
    <col min="16" max="26" width="8.6640625" style="2" customWidth="1"/>
    <col min="27" max="16384" width="14.44140625" style="2"/>
  </cols>
  <sheetData>
    <row r="2" spans="1:26" ht="21" customHeight="1" x14ac:dyDescent="0.35">
      <c r="A2" s="40" t="s">
        <v>60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thickTop="1" thickBot="1" x14ac:dyDescent="0.35">
      <c r="A4" s="1"/>
      <c r="B4" s="6" t="s">
        <v>53</v>
      </c>
      <c r="C4" s="5" t="s">
        <v>47</v>
      </c>
      <c r="D4" s="5" t="s">
        <v>48</v>
      </c>
      <c r="E4" s="5" t="s">
        <v>8</v>
      </c>
      <c r="F4" s="5" t="s">
        <v>49</v>
      </c>
      <c r="G4" s="5" t="s">
        <v>35</v>
      </c>
      <c r="H4" s="1"/>
      <c r="I4" s="1"/>
      <c r="J4" s="6" t="s">
        <v>54</v>
      </c>
      <c r="K4" s="5" t="s">
        <v>47</v>
      </c>
      <c r="L4" s="5" t="s">
        <v>48</v>
      </c>
      <c r="M4" s="5" t="s">
        <v>8</v>
      </c>
      <c r="N4" s="5" t="s">
        <v>49</v>
      </c>
      <c r="O4" s="5" t="s">
        <v>35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thickTop="1" thickBot="1" x14ac:dyDescent="0.35">
      <c r="A5" s="1"/>
      <c r="B5" s="6" t="s">
        <v>51</v>
      </c>
      <c r="C5" s="5" t="s">
        <v>21</v>
      </c>
      <c r="D5" s="8" t="s">
        <v>55</v>
      </c>
      <c r="E5" s="5" t="s">
        <v>23</v>
      </c>
      <c r="F5" s="5" t="s">
        <v>19</v>
      </c>
      <c r="G5" s="5" t="s">
        <v>19</v>
      </c>
      <c r="H5" s="1"/>
      <c r="I5" s="1"/>
      <c r="J5" s="6" t="s">
        <v>51</v>
      </c>
      <c r="K5" s="5" t="s">
        <v>21</v>
      </c>
      <c r="L5" s="8" t="s">
        <v>55</v>
      </c>
      <c r="M5" s="5" t="s">
        <v>23</v>
      </c>
      <c r="N5" s="5" t="s">
        <v>19</v>
      </c>
      <c r="O5" s="5" t="s">
        <v>19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thickTop="1" thickBot="1" x14ac:dyDescent="0.4">
      <c r="A6" s="1"/>
      <c r="B6" s="9"/>
      <c r="C6" s="5"/>
      <c r="D6" s="10" t="s">
        <v>52</v>
      </c>
      <c r="E6" s="5"/>
      <c r="F6" s="5"/>
      <c r="G6" s="5"/>
      <c r="H6" s="3"/>
      <c r="I6" s="3"/>
      <c r="J6" s="9"/>
      <c r="K6" s="5"/>
      <c r="L6" s="10" t="s">
        <v>52</v>
      </c>
      <c r="M6" s="5"/>
      <c r="N6" s="5"/>
      <c r="O6" s="5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thickTop="1" thickBot="1" x14ac:dyDescent="0.35">
      <c r="A7" s="1"/>
      <c r="B7" s="11">
        <v>6</v>
      </c>
      <c r="C7" s="5">
        <f>Legend!E9</f>
        <v>10.99</v>
      </c>
      <c r="D7" s="5">
        <f>Legend!E9/2</f>
        <v>5.4950000000000001</v>
      </c>
      <c r="E7" s="5">
        <f>Legend!E7</f>
        <v>14.99</v>
      </c>
      <c r="F7" s="5"/>
      <c r="G7" s="5"/>
      <c r="H7" s="3"/>
      <c r="I7" s="3"/>
      <c r="J7" s="11">
        <v>6</v>
      </c>
      <c r="K7" s="5">
        <f>Legend!E9+Legend!E8</f>
        <v>15.48</v>
      </c>
      <c r="L7" s="5">
        <f>D7+Legend!$E$8</f>
        <v>9.9849999999999994</v>
      </c>
      <c r="M7" s="5">
        <f>Legend!E7</f>
        <v>14.99</v>
      </c>
      <c r="N7" s="5"/>
      <c r="O7" s="5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thickTop="1" thickBot="1" x14ac:dyDescent="0.35">
      <c r="A8" s="1"/>
      <c r="B8" s="11">
        <v>10</v>
      </c>
      <c r="C8" s="5">
        <f>Legend!E10</f>
        <v>15.99</v>
      </c>
      <c r="D8" s="5">
        <f>Legend!E10/2</f>
        <v>7.9950000000000001</v>
      </c>
      <c r="E8" s="5">
        <f>Legend!E7</f>
        <v>14.99</v>
      </c>
      <c r="F8" s="5"/>
      <c r="G8" s="5"/>
      <c r="H8" s="3"/>
      <c r="I8" s="3"/>
      <c r="J8" s="11">
        <v>10</v>
      </c>
      <c r="K8" s="5">
        <f>Legend!E10+Legend!E8</f>
        <v>20.48</v>
      </c>
      <c r="L8" s="5">
        <f>D8+Legend!$E$8</f>
        <v>12.484999999999999</v>
      </c>
      <c r="M8" s="5">
        <f>Legend!E7</f>
        <v>14.99</v>
      </c>
      <c r="N8" s="5"/>
      <c r="O8" s="5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thickTop="1" thickBot="1" x14ac:dyDescent="0.35">
      <c r="A9" s="1"/>
      <c r="B9" s="11">
        <v>12</v>
      </c>
      <c r="C9" s="5">
        <f>Legend!E9*2</f>
        <v>21.98</v>
      </c>
      <c r="D9" s="5">
        <f>Legend!E9</f>
        <v>10.99</v>
      </c>
      <c r="E9" s="5">
        <f>Legend!E7</f>
        <v>14.99</v>
      </c>
      <c r="F9" s="5">
        <f>Legend!E9</f>
        <v>10.99</v>
      </c>
      <c r="G9" s="5">
        <f>Legend!E9*1.5</f>
        <v>16.484999999999999</v>
      </c>
      <c r="H9" s="3"/>
      <c r="I9" s="3"/>
      <c r="J9" s="11">
        <v>12</v>
      </c>
      <c r="K9" s="5">
        <f>Legend!E9*2+Legend!E8</f>
        <v>26.47</v>
      </c>
      <c r="L9" s="5">
        <f>D9+Legend!$E$8</f>
        <v>15.48</v>
      </c>
      <c r="M9" s="5">
        <f>Legend!E7</f>
        <v>14.99</v>
      </c>
      <c r="N9" s="5">
        <f>Legend!E9+Legend!E8</f>
        <v>15.48</v>
      </c>
      <c r="O9" s="5">
        <f>Legend!E9*1.5+Legend!E8</f>
        <v>20.975000000000001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thickTop="1" thickBot="1" x14ac:dyDescent="0.35">
      <c r="A10" s="1"/>
      <c r="B10" s="11">
        <v>15</v>
      </c>
      <c r="C10" s="5">
        <f>Legend!E11</f>
        <v>22.49</v>
      </c>
      <c r="D10" s="5">
        <f>Legend!E11/2</f>
        <v>11.244999999999999</v>
      </c>
      <c r="E10" s="5">
        <f>Legend!E7</f>
        <v>14.99</v>
      </c>
      <c r="F10" s="5"/>
      <c r="G10" s="5"/>
      <c r="H10" s="3"/>
      <c r="I10" s="3"/>
      <c r="J10" s="11">
        <v>15</v>
      </c>
      <c r="K10" s="5">
        <f>Legend!E11+Legend!E8</f>
        <v>26.979999999999997</v>
      </c>
      <c r="L10" s="5">
        <f>D10+Legend!$E$8</f>
        <v>15.734999999999999</v>
      </c>
      <c r="M10" s="5">
        <f>Legend!E7</f>
        <v>14.99</v>
      </c>
      <c r="N10" s="5"/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thickTop="1" thickBot="1" x14ac:dyDescent="0.35">
      <c r="A11" s="1"/>
      <c r="B11" s="11">
        <v>20</v>
      </c>
      <c r="C11" s="5">
        <f>Legend!E12</f>
        <v>28.49</v>
      </c>
      <c r="D11" s="5">
        <f>Legend!E12/2</f>
        <v>14.244999999999999</v>
      </c>
      <c r="E11" s="5">
        <f>Legend!E7</f>
        <v>14.99</v>
      </c>
      <c r="F11" s="5">
        <f>Legend!E10</f>
        <v>15.99</v>
      </c>
      <c r="G11" s="5">
        <f>Legend!E10*1.5</f>
        <v>23.984999999999999</v>
      </c>
      <c r="H11" s="3"/>
      <c r="I11" s="3"/>
      <c r="J11" s="11">
        <v>20</v>
      </c>
      <c r="K11" s="5">
        <f>Legend!E12+Legend!E8</f>
        <v>32.979999999999997</v>
      </c>
      <c r="L11" s="5">
        <f>D11+Legend!$E$8</f>
        <v>18.734999999999999</v>
      </c>
      <c r="M11" s="5">
        <f>Legend!E7</f>
        <v>14.99</v>
      </c>
      <c r="N11" s="5">
        <f>Legend!E10+Legend!E8</f>
        <v>20.48</v>
      </c>
      <c r="O11" s="5">
        <f>Legend!E10*1.5+Legend!E8</f>
        <v>28.475000000000001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thickTop="1" thickBot="1" x14ac:dyDescent="0.35">
      <c r="A12" s="1"/>
      <c r="B12" s="11">
        <v>24</v>
      </c>
      <c r="C12" s="5">
        <f>Legend!E9*4</f>
        <v>43.96</v>
      </c>
      <c r="D12" s="5">
        <f>Legend!E9*2</f>
        <v>21.98</v>
      </c>
      <c r="E12" s="5">
        <f>Legend!E7</f>
        <v>14.99</v>
      </c>
      <c r="F12" s="5">
        <f>Legend!E9*2</f>
        <v>21.98</v>
      </c>
      <c r="G12" s="5">
        <f>Legend!E9*3</f>
        <v>32.97</v>
      </c>
      <c r="H12" s="3"/>
      <c r="I12" s="3"/>
      <c r="J12" s="11">
        <v>24</v>
      </c>
      <c r="K12" s="5">
        <f>Legend!E9*4+Legend!E8</f>
        <v>48.45</v>
      </c>
      <c r="L12" s="5">
        <f>D12+Legend!$E$8</f>
        <v>26.47</v>
      </c>
      <c r="M12" s="5">
        <f>Legend!E7</f>
        <v>14.99</v>
      </c>
      <c r="N12" s="5">
        <f>Legend!E9*2+Legend!E8</f>
        <v>26.47</v>
      </c>
      <c r="O12" s="5">
        <f>Legend!E9*3+Legend!E8</f>
        <v>37.46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thickTop="1" thickBot="1" x14ac:dyDescent="0.35">
      <c r="A13" s="1"/>
      <c r="B13" s="11">
        <v>30</v>
      </c>
      <c r="C13" s="5">
        <f>Legend!E13</f>
        <v>40.49</v>
      </c>
      <c r="D13" s="5">
        <f>Legend!E13/2</f>
        <v>20.245000000000001</v>
      </c>
      <c r="E13" s="5">
        <f>Legend!E7</f>
        <v>14.99</v>
      </c>
      <c r="F13" s="5"/>
      <c r="G13" s="5"/>
      <c r="H13" s="3"/>
      <c r="I13" s="3"/>
      <c r="J13" s="11">
        <v>30</v>
      </c>
      <c r="K13" s="5">
        <f>Legend!E13+Legend!E8</f>
        <v>44.980000000000004</v>
      </c>
      <c r="L13" s="5">
        <f>D13+Legend!$E$8</f>
        <v>24.734999999999999</v>
      </c>
      <c r="M13" s="5">
        <f>Legend!E7</f>
        <v>14.99</v>
      </c>
      <c r="N13" s="5"/>
      <c r="O13" s="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thickTop="1" thickBot="1" x14ac:dyDescent="0.35">
      <c r="A14" s="1"/>
      <c r="B14" s="11">
        <v>40</v>
      </c>
      <c r="C14" s="5">
        <f>Legend!E10*4</f>
        <v>63.96</v>
      </c>
      <c r="D14" s="5">
        <f>Legend!E12</f>
        <v>28.49</v>
      </c>
      <c r="E14" s="5">
        <f>Legend!E7</f>
        <v>14.99</v>
      </c>
      <c r="F14" s="5">
        <f>Legend!E10*2</f>
        <v>31.98</v>
      </c>
      <c r="G14" s="5">
        <f>Legend!E10*3</f>
        <v>47.97</v>
      </c>
      <c r="H14" s="3"/>
      <c r="I14" s="3"/>
      <c r="J14" s="11">
        <v>40</v>
      </c>
      <c r="K14" s="5">
        <f>Legend!E10*4+Legend!E8</f>
        <v>68.45</v>
      </c>
      <c r="L14" s="5">
        <f>D14+Legend!$E$8</f>
        <v>32.979999999999997</v>
      </c>
      <c r="M14" s="5">
        <f>Legend!E7</f>
        <v>14.99</v>
      </c>
      <c r="N14" s="5">
        <f>Legend!E10*2+Legend!E8</f>
        <v>36.47</v>
      </c>
      <c r="O14" s="5">
        <f>Legend!E10*3+Legend!E8</f>
        <v>52.46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thickTop="1" thickBot="1" x14ac:dyDescent="0.4">
      <c r="A15" s="1"/>
      <c r="B15" s="13"/>
      <c r="C15" s="5"/>
      <c r="D15" s="5"/>
      <c r="E15" s="12" t="s">
        <v>52</v>
      </c>
      <c r="F15" s="5"/>
      <c r="G15" s="5"/>
      <c r="H15" s="3"/>
      <c r="I15" s="3"/>
      <c r="J15" s="9"/>
      <c r="K15" s="5"/>
      <c r="L15" s="5"/>
      <c r="M15" s="12" t="s">
        <v>52</v>
      </c>
      <c r="N15" s="5"/>
      <c r="O15" s="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thickTop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2:O2"/>
  </mergeCells>
  <conditionalFormatting sqref="C7:F7 D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F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F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F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F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G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G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G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G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G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G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G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N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N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N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N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N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N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N1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O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O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O1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O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O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O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O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4 K8 M8:N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4 K8 M8:O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1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N7 K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N8 K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N9 K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N10 K1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N11 K1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N12 K1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N13 K1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N14 K1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Data</vt:lpstr>
      <vt:lpstr>Boneless Heat Map</vt:lpstr>
      <vt:lpstr>Bone In Heat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Earsley, Tanner B</cp:lastModifiedBy>
  <dcterms:modified xsi:type="dcterms:W3CDTF">2025-06-23T00:05:59Z</dcterms:modified>
</cp:coreProperties>
</file>