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nner\Documents\git\MEA_Absorption_Column\MEA_Absorption_Column\data\Results\"/>
    </mc:Choice>
  </mc:AlternateContent>
  <xr:revisionPtr revIDLastSave="0" documentId="8_{CEA9AAAB-41A8-4524-8A69-089420D64A5D}" xr6:coauthVersionLast="47" xr6:coauthVersionMax="47" xr10:uidLastSave="{00000000-0000-0000-0000-000000000000}"/>
  <bookViews>
    <workbookView xWindow="38280" yWindow="1965" windowWidth="29040" windowHeight="15720" xr2:uid="{94B7CDB7-7986-4491-937C-2367E0A6F47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" i="2"/>
  <c r="M3" i="1"/>
  <c r="P3" i="1" s="1"/>
  <c r="M4" i="1"/>
  <c r="P4" i="1" s="1"/>
  <c r="M5" i="1"/>
  <c r="P5" i="1" s="1"/>
  <c r="M6" i="1"/>
  <c r="P6" i="1" s="1"/>
  <c r="M7" i="1"/>
  <c r="P7" i="1" s="1"/>
  <c r="M8" i="1"/>
  <c r="P8" i="1" s="1"/>
  <c r="M9" i="1"/>
  <c r="P9" i="1" s="1"/>
  <c r="M10" i="1"/>
  <c r="P10" i="1" s="1"/>
  <c r="M11" i="1"/>
  <c r="P11" i="1" s="1"/>
  <c r="M12" i="1"/>
  <c r="P12" i="1" s="1"/>
  <c r="M13" i="1"/>
  <c r="P13" i="1" s="1"/>
  <c r="M14" i="1"/>
  <c r="P14" i="1" s="1"/>
  <c r="M15" i="1"/>
  <c r="P15" i="1" s="1"/>
  <c r="M16" i="1"/>
  <c r="P16" i="1" s="1"/>
  <c r="M17" i="1"/>
  <c r="P17" i="1" s="1"/>
  <c r="M18" i="1"/>
  <c r="P18" i="1" s="1"/>
  <c r="M19" i="1"/>
  <c r="P19" i="1" s="1"/>
  <c r="M20" i="1"/>
  <c r="P20" i="1" s="1"/>
  <c r="M21" i="1"/>
  <c r="P21" i="1" s="1"/>
  <c r="M22" i="1"/>
  <c r="P22" i="1" s="1"/>
  <c r="M2" i="1"/>
  <c r="P2" i="1" s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" i="1"/>
  <c r="R3" i="1"/>
  <c r="S3" i="1"/>
  <c r="T3" i="1"/>
  <c r="U3" i="1"/>
  <c r="V3" i="1"/>
  <c r="W3" i="1"/>
  <c r="R4" i="1"/>
  <c r="S4" i="1"/>
  <c r="T4" i="1"/>
  <c r="U4" i="1"/>
  <c r="V4" i="1"/>
  <c r="W4" i="1"/>
  <c r="R5" i="1"/>
  <c r="S5" i="1"/>
  <c r="T5" i="1"/>
  <c r="U5" i="1"/>
  <c r="V5" i="1"/>
  <c r="W5" i="1"/>
  <c r="R6" i="1"/>
  <c r="S6" i="1"/>
  <c r="T6" i="1"/>
  <c r="U6" i="1"/>
  <c r="V6" i="1"/>
  <c r="W6" i="1"/>
  <c r="R7" i="1"/>
  <c r="S7" i="1"/>
  <c r="T7" i="1"/>
  <c r="U7" i="1"/>
  <c r="V7" i="1"/>
  <c r="W7" i="1"/>
  <c r="R8" i="1"/>
  <c r="S8" i="1"/>
  <c r="T8" i="1"/>
  <c r="U8" i="1"/>
  <c r="V8" i="1"/>
  <c r="W8" i="1"/>
  <c r="R9" i="1"/>
  <c r="S9" i="1"/>
  <c r="T9" i="1"/>
  <c r="U9" i="1"/>
  <c r="V9" i="1"/>
  <c r="W9" i="1"/>
  <c r="R10" i="1"/>
  <c r="S10" i="1"/>
  <c r="T10" i="1"/>
  <c r="U10" i="1"/>
  <c r="V10" i="1"/>
  <c r="W10" i="1"/>
  <c r="R11" i="1"/>
  <c r="S11" i="1"/>
  <c r="T11" i="1"/>
  <c r="U11" i="1"/>
  <c r="V11" i="1"/>
  <c r="W11" i="1"/>
  <c r="R12" i="1"/>
  <c r="S12" i="1"/>
  <c r="T12" i="1"/>
  <c r="U12" i="1"/>
  <c r="V12" i="1"/>
  <c r="W12" i="1"/>
  <c r="R13" i="1"/>
  <c r="S13" i="1"/>
  <c r="T13" i="1"/>
  <c r="U13" i="1"/>
  <c r="V13" i="1"/>
  <c r="W13" i="1"/>
  <c r="R14" i="1"/>
  <c r="S14" i="1"/>
  <c r="T14" i="1"/>
  <c r="U14" i="1"/>
  <c r="V14" i="1"/>
  <c r="W14" i="1"/>
  <c r="R15" i="1"/>
  <c r="S15" i="1"/>
  <c r="T15" i="1"/>
  <c r="U15" i="1"/>
  <c r="V15" i="1"/>
  <c r="W15" i="1"/>
  <c r="R16" i="1"/>
  <c r="S16" i="1"/>
  <c r="T16" i="1"/>
  <c r="U16" i="1"/>
  <c r="V16" i="1"/>
  <c r="W16" i="1"/>
  <c r="R17" i="1"/>
  <c r="S17" i="1"/>
  <c r="T17" i="1"/>
  <c r="U17" i="1"/>
  <c r="V17" i="1"/>
  <c r="W17" i="1"/>
  <c r="R18" i="1"/>
  <c r="S18" i="1"/>
  <c r="T18" i="1"/>
  <c r="U18" i="1"/>
  <c r="V18" i="1"/>
  <c r="W18" i="1"/>
  <c r="R19" i="1"/>
  <c r="S19" i="1"/>
  <c r="T19" i="1"/>
  <c r="U19" i="1"/>
  <c r="V19" i="1"/>
  <c r="W19" i="1"/>
  <c r="R20" i="1"/>
  <c r="S20" i="1"/>
  <c r="T20" i="1"/>
  <c r="U20" i="1"/>
  <c r="V20" i="1"/>
  <c r="W20" i="1"/>
  <c r="R21" i="1"/>
  <c r="S21" i="1"/>
  <c r="T21" i="1"/>
  <c r="U21" i="1"/>
  <c r="V21" i="1"/>
  <c r="W21" i="1"/>
  <c r="R22" i="1"/>
  <c r="S22" i="1"/>
  <c r="T22" i="1"/>
  <c r="U22" i="1"/>
  <c r="V22" i="1"/>
  <c r="W22" i="1"/>
  <c r="S2" i="1"/>
  <c r="T2" i="1"/>
  <c r="U2" i="1"/>
  <c r="V2" i="1"/>
  <c r="W2" i="1"/>
  <c r="R2" i="1"/>
  <c r="Q2" i="1" l="1"/>
  <c r="Q20" i="1"/>
  <c r="Q16" i="1"/>
  <c r="Q12" i="1"/>
  <c r="Q8" i="1"/>
  <c r="Q19" i="1"/>
  <c r="Q17" i="1"/>
  <c r="Q13" i="1"/>
  <c r="Q7" i="1"/>
  <c r="Q3" i="1"/>
  <c r="Q22" i="1"/>
  <c r="Q18" i="1"/>
  <c r="Q14" i="1"/>
  <c r="Q10" i="1"/>
  <c r="Q6" i="1"/>
  <c r="Q21" i="1"/>
  <c r="Q15" i="1"/>
  <c r="Q11" i="1"/>
  <c r="Q9" i="1"/>
  <c r="Q5" i="1"/>
  <c r="Q4" i="1"/>
  <c r="R13" i="2"/>
  <c r="R14" i="2"/>
  <c r="Q37" i="2" s="1"/>
  <c r="Q60" i="2" s="1"/>
  <c r="R3" i="2"/>
  <c r="R9" i="2"/>
  <c r="R11" i="2"/>
  <c r="R2" i="2"/>
  <c r="R19" i="2"/>
  <c r="R12" i="2"/>
  <c r="N35" i="2" s="1"/>
  <c r="N58" i="2" s="1"/>
  <c r="R22" i="2"/>
  <c r="N45" i="2" s="1"/>
  <c r="N68" i="2" s="1"/>
  <c r="R10" i="2"/>
  <c r="P33" i="2" s="1"/>
  <c r="P56" i="2" s="1"/>
  <c r="R8" i="2"/>
  <c r="N31" i="2" s="1"/>
  <c r="N54" i="2" s="1"/>
  <c r="R21" i="2"/>
  <c r="R6" i="2"/>
  <c r="L29" i="2" s="1"/>
  <c r="L52" i="2" s="1"/>
  <c r="R4" i="2"/>
  <c r="L27" i="2" s="1"/>
  <c r="L50" i="2" s="1"/>
  <c r="R15" i="2"/>
  <c r="R20" i="2"/>
  <c r="L43" i="2" s="1"/>
  <c r="L66" i="2" s="1"/>
  <c r="R18" i="2"/>
  <c r="Q41" i="2" s="1"/>
  <c r="Q64" i="2" s="1"/>
  <c r="R7" i="2"/>
  <c r="R17" i="2"/>
  <c r="R5" i="2"/>
  <c r="R16" i="2"/>
  <c r="O39" i="2" s="1"/>
  <c r="O62" i="2" s="1"/>
  <c r="L33" i="2" l="1"/>
  <c r="L56" i="2" s="1"/>
  <c r="O37" i="2"/>
  <c r="O60" i="2" s="1"/>
  <c r="N43" i="2"/>
  <c r="N66" i="2" s="1"/>
  <c r="P29" i="2"/>
  <c r="P52" i="2" s="1"/>
  <c r="M37" i="2"/>
  <c r="M60" i="2" s="1"/>
  <c r="P39" i="2"/>
  <c r="P62" i="2" s="1"/>
  <c r="L35" i="2"/>
  <c r="L58" i="2" s="1"/>
  <c r="M27" i="2"/>
  <c r="M50" i="2" s="1"/>
  <c r="M33" i="2"/>
  <c r="M56" i="2" s="1"/>
  <c r="N39" i="2"/>
  <c r="N62" i="2" s="1"/>
  <c r="P37" i="2"/>
  <c r="P60" i="2" s="1"/>
  <c r="N37" i="2"/>
  <c r="N60" i="2" s="1"/>
  <c r="L41" i="2"/>
  <c r="L64" i="2" s="1"/>
  <c r="Q43" i="2"/>
  <c r="Q66" i="2" s="1"/>
  <c r="O27" i="2"/>
  <c r="O50" i="2" s="1"/>
  <c r="O43" i="2"/>
  <c r="O66" i="2" s="1"/>
  <c r="L37" i="2"/>
  <c r="L60" i="2" s="1"/>
  <c r="N27" i="2"/>
  <c r="N50" i="2" s="1"/>
  <c r="O41" i="2"/>
  <c r="O64" i="2" s="1"/>
  <c r="M41" i="2"/>
  <c r="M64" i="2" s="1"/>
  <c r="L45" i="2"/>
  <c r="L68" i="2" s="1"/>
  <c r="M39" i="2"/>
  <c r="M62" i="2" s="1"/>
  <c r="P41" i="2"/>
  <c r="P64" i="2" s="1"/>
  <c r="M29" i="2"/>
  <c r="M52" i="2" s="1"/>
  <c r="O29" i="2"/>
  <c r="O52" i="2" s="1"/>
  <c r="Q27" i="2"/>
  <c r="Q50" i="2" s="1"/>
  <c r="N29" i="2"/>
  <c r="N52" i="2" s="1"/>
  <c r="P35" i="2"/>
  <c r="P58" i="2" s="1"/>
  <c r="Q29" i="2"/>
  <c r="Q52" i="2" s="1"/>
  <c r="O45" i="2"/>
  <c r="O68" i="2" s="1"/>
  <c r="N41" i="2"/>
  <c r="N64" i="2" s="1"/>
  <c r="L39" i="2"/>
  <c r="L62" i="2" s="1"/>
  <c r="M45" i="2"/>
  <c r="M68" i="2" s="1"/>
  <c r="Q31" i="2"/>
  <c r="Q54" i="2" s="1"/>
  <c r="P44" i="2"/>
  <c r="P67" i="2" s="1"/>
  <c r="M44" i="2"/>
  <c r="M67" i="2" s="1"/>
  <c r="L44" i="2"/>
  <c r="L67" i="2" s="1"/>
  <c r="N44" i="2"/>
  <c r="N67" i="2" s="1"/>
  <c r="O44" i="2"/>
  <c r="O67" i="2" s="1"/>
  <c r="Q44" i="2"/>
  <c r="Q67" i="2" s="1"/>
  <c r="O34" i="2"/>
  <c r="O57" i="2" s="1"/>
  <c r="M34" i="2"/>
  <c r="M57" i="2" s="1"/>
  <c r="N34" i="2"/>
  <c r="N57" i="2" s="1"/>
  <c r="L34" i="2"/>
  <c r="L57" i="2" s="1"/>
  <c r="Q34" i="2"/>
  <c r="Q57" i="2" s="1"/>
  <c r="P34" i="2"/>
  <c r="P57" i="2" s="1"/>
  <c r="Q33" i="2"/>
  <c r="Q56" i="2" s="1"/>
  <c r="M31" i="2"/>
  <c r="M54" i="2" s="1"/>
  <c r="M35" i="2"/>
  <c r="M58" i="2" s="1"/>
  <c r="N30" i="2"/>
  <c r="N53" i="2" s="1"/>
  <c r="L30" i="2"/>
  <c r="L53" i="2" s="1"/>
  <c r="P30" i="2"/>
  <c r="P53" i="2" s="1"/>
  <c r="M30" i="2"/>
  <c r="M53" i="2" s="1"/>
  <c r="O30" i="2"/>
  <c r="O53" i="2" s="1"/>
  <c r="Q30" i="2"/>
  <c r="Q53" i="2" s="1"/>
  <c r="M32" i="2"/>
  <c r="M55" i="2" s="1"/>
  <c r="N32" i="2"/>
  <c r="N55" i="2" s="1"/>
  <c r="P32" i="2"/>
  <c r="P55" i="2" s="1"/>
  <c r="L32" i="2"/>
  <c r="L55" i="2" s="1"/>
  <c r="Q32" i="2"/>
  <c r="Q55" i="2" s="1"/>
  <c r="O32" i="2"/>
  <c r="O55" i="2" s="1"/>
  <c r="P31" i="2"/>
  <c r="P54" i="2" s="1"/>
  <c r="M43" i="2"/>
  <c r="M66" i="2" s="1"/>
  <c r="O35" i="2"/>
  <c r="O58" i="2" s="1"/>
  <c r="Q35" i="2"/>
  <c r="Q58" i="2" s="1"/>
  <c r="Q45" i="2"/>
  <c r="Q68" i="2" s="1"/>
  <c r="L42" i="2"/>
  <c r="L65" i="2" s="1"/>
  <c r="M42" i="2"/>
  <c r="M65" i="2" s="1"/>
  <c r="O42" i="2"/>
  <c r="O65" i="2" s="1"/>
  <c r="P42" i="2"/>
  <c r="P65" i="2" s="1"/>
  <c r="N42" i="2"/>
  <c r="N65" i="2" s="1"/>
  <c r="Q42" i="2"/>
  <c r="Q65" i="2" s="1"/>
  <c r="L26" i="2"/>
  <c r="L49" i="2" s="1"/>
  <c r="P26" i="2"/>
  <c r="P49" i="2" s="1"/>
  <c r="M26" i="2"/>
  <c r="M49" i="2" s="1"/>
  <c r="N26" i="2"/>
  <c r="N49" i="2" s="1"/>
  <c r="O26" i="2"/>
  <c r="O49" i="2" s="1"/>
  <c r="Q26" i="2"/>
  <c r="Q49" i="2" s="1"/>
  <c r="P43" i="2"/>
  <c r="P66" i="2" s="1"/>
  <c r="P27" i="2"/>
  <c r="P50" i="2" s="1"/>
  <c r="P40" i="2"/>
  <c r="P63" i="2" s="1"/>
  <c r="L40" i="2"/>
  <c r="L63" i="2" s="1"/>
  <c r="M40" i="2"/>
  <c r="M63" i="2" s="1"/>
  <c r="O40" i="2"/>
  <c r="O63" i="2" s="1"/>
  <c r="N40" i="2"/>
  <c r="N63" i="2" s="1"/>
  <c r="Q40" i="2"/>
  <c r="Q63" i="2" s="1"/>
  <c r="L31" i="2"/>
  <c r="L54" i="2" s="1"/>
  <c r="N33" i="2"/>
  <c r="N56" i="2" s="1"/>
  <c r="O31" i="2"/>
  <c r="O54" i="2" s="1"/>
  <c r="P45" i="2"/>
  <c r="P68" i="2" s="1"/>
  <c r="Q39" i="2"/>
  <c r="Q62" i="2" s="1"/>
  <c r="L28" i="2"/>
  <c r="L51" i="2" s="1"/>
  <c r="M28" i="2"/>
  <c r="M51" i="2" s="1"/>
  <c r="P28" i="2"/>
  <c r="P51" i="2" s="1"/>
  <c r="N28" i="2"/>
  <c r="N51" i="2" s="1"/>
  <c r="O28" i="2"/>
  <c r="O51" i="2" s="1"/>
  <c r="Q28" i="2"/>
  <c r="Q51" i="2" s="1"/>
  <c r="O33" i="2"/>
  <c r="O56" i="2" s="1"/>
  <c r="M38" i="2"/>
  <c r="M61" i="2" s="1"/>
  <c r="L38" i="2"/>
  <c r="L61" i="2" s="1"/>
  <c r="P38" i="2"/>
  <c r="P61" i="2" s="1"/>
  <c r="O38" i="2"/>
  <c r="O61" i="2" s="1"/>
  <c r="N38" i="2"/>
  <c r="N61" i="2" s="1"/>
  <c r="Q38" i="2"/>
  <c r="Q61" i="2" s="1"/>
  <c r="L36" i="2"/>
  <c r="L59" i="2" s="1"/>
  <c r="O36" i="2"/>
  <c r="O59" i="2" s="1"/>
  <c r="N36" i="2"/>
  <c r="N59" i="2" s="1"/>
  <c r="M36" i="2"/>
  <c r="M59" i="2" s="1"/>
  <c r="P36" i="2"/>
  <c r="P59" i="2" s="1"/>
  <c r="Q36" i="2"/>
  <c r="Q59" i="2" s="1"/>
  <c r="L25" i="2"/>
  <c r="L48" i="2" s="1"/>
  <c r="P25" i="2"/>
  <c r="P48" i="2" s="1"/>
  <c r="M25" i="2"/>
  <c r="M48" i="2" s="1"/>
  <c r="N25" i="2"/>
  <c r="N48" i="2" s="1"/>
  <c r="O25" i="2"/>
  <c r="O48" i="2" s="1"/>
  <c r="Q25" i="2"/>
  <c r="Q48" i="2" s="1"/>
</calcChain>
</file>

<file path=xl/sharedStrings.xml><?xml version="1.0" encoding="utf-8"?>
<sst xmlns="http://schemas.openxmlformats.org/spreadsheetml/2006/main" count="62" uniqueCount="51">
  <si>
    <t>Column Height</t>
  </si>
  <si>
    <t>Cl_CO2_true</t>
  </si>
  <si>
    <t>Cl_MEA_true</t>
  </si>
  <si>
    <t>Cl_H2O_true</t>
  </si>
  <si>
    <t>Cl_MEAH_true</t>
  </si>
  <si>
    <t>Cl_MEACOO_true</t>
  </si>
  <si>
    <t>Cl_HCO3_true</t>
  </si>
  <si>
    <t>logK_eq_car</t>
  </si>
  <si>
    <t>logK_eq_bic</t>
  </si>
  <si>
    <t>Tl</t>
  </si>
  <si>
    <t>Tv</t>
  </si>
  <si>
    <t>rxn1</t>
  </si>
  <si>
    <t>CO2</t>
  </si>
  <si>
    <t>MEA</t>
  </si>
  <si>
    <t>H2O</t>
  </si>
  <si>
    <t>MEAH</t>
  </si>
  <si>
    <t>MEACOO</t>
  </si>
  <si>
    <t>HCO3</t>
  </si>
  <si>
    <t>xi_car</t>
  </si>
  <si>
    <t>xi_bic</t>
  </si>
  <si>
    <t>logCl_CO2_true</t>
  </si>
  <si>
    <t>logCl_MEA_true</t>
  </si>
  <si>
    <t>logCl_H2O_true</t>
  </si>
  <si>
    <t>logCl_MEAH_true</t>
  </si>
  <si>
    <t>logCl_MEACOO_true</t>
  </si>
  <si>
    <t>logCl_HCO3_true</t>
  </si>
  <si>
    <t>rxn2</t>
  </si>
  <si>
    <t>logK_eq_car 2</t>
  </si>
  <si>
    <t>Fl_CO2</t>
  </si>
  <si>
    <t>Fl_MEA</t>
  </si>
  <si>
    <t>Fl_H2O</t>
  </si>
  <si>
    <t>Fl_MEAH</t>
  </si>
  <si>
    <t>Fl_MEACOO</t>
  </si>
  <si>
    <t>Fl_HCO3</t>
  </si>
  <si>
    <t>Fl_CO2_true</t>
  </si>
  <si>
    <t>Fl_MEA_true</t>
  </si>
  <si>
    <t>Fl_H2O_true</t>
  </si>
  <si>
    <t>Fl_MEAH_true</t>
  </si>
  <si>
    <t>Fl_MEACOO_true</t>
  </si>
  <si>
    <t>Fl_HCO3_true</t>
  </si>
  <si>
    <t>sum</t>
  </si>
  <si>
    <t>x_CO2_true</t>
  </si>
  <si>
    <t>x_MEA_true</t>
  </si>
  <si>
    <t>x_H2O_true</t>
  </si>
  <si>
    <t>x_MEAH_true</t>
  </si>
  <si>
    <t>x_MEACOO_true</t>
  </si>
  <si>
    <t>x_HCO3_true</t>
  </si>
  <si>
    <t>rho_mol</t>
  </si>
  <si>
    <t>x_CO2</t>
  </si>
  <si>
    <t>x_MEA</t>
  </si>
  <si>
    <t>x_H2O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</si>
</sst>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0000000E+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D8266-27BD-4789-B820-36F6DDB7F483}">
  <dimension ref="A1:Y26"/>
  <sheetViews>
    <sheetView tabSelected="1" workbookViewId="0">
      <selection activeCell="E22" sqref="E22"/>
    </sheetView>
  </sheetViews>
  <sheetFormatPr defaultRowHeight="14.4" x14ac:dyDescent="0.3"/>
  <cols>
    <col min="9" max="9" width="12.6640625" customWidth="1"/>
    <col min="10" max="10" width="8.88671875" customWidth="1"/>
    <col min="11" max="12" width="14.44140625" customWidth="1"/>
    <col min="13" max="13" width="11.44140625" customWidth="1"/>
    <col min="14" max="18" width="12.109375" customWidth="1"/>
    <col min="24" max="24" width="15.109375" customWidth="1"/>
  </cols>
  <sheetData>
    <row r="1" spans="1:25" ht="31.8" customHeight="1" x14ac:dyDescent="0.3">
      <c r="A1" t="s">
        <v>0</v>
      </c>
      <c r="B1" t="s">
        <v>9</v>
      </c>
      <c r="C1" t="s">
        <v>10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M1" t="s">
        <v>27</v>
      </c>
      <c r="N1" t="s">
        <v>7</v>
      </c>
      <c r="Y1" t="s">
        <v>8</v>
      </c>
    </row>
    <row r="2" spans="1:25" x14ac:dyDescent="0.3">
      <c r="A2">
        <v>6</v>
      </c>
      <c r="B2">
        <v>315.39</v>
      </c>
      <c r="C2">
        <v>331.95849072799029</v>
      </c>
      <c r="D2">
        <v>1.3317342999851318</v>
      </c>
      <c r="E2">
        <v>7.4971341140395026E-3</v>
      </c>
      <c r="F2">
        <v>-18.703999362802598</v>
      </c>
      <c r="G2">
        <v>8.1700384981588368</v>
      </c>
      <c r="H2">
        <v>10.579847901855503</v>
      </c>
      <c r="I2">
        <v>6.6097893524418279</v>
      </c>
      <c r="J2">
        <v>6.6041755374028286</v>
      </c>
      <c r="K2">
        <v>1.4244590100742749</v>
      </c>
      <c r="M2">
        <f>$I$25+$J$25/B2+$K$25*LN(B2)+$M$25*B2</f>
        <v>15.577887256329582</v>
      </c>
      <c r="N2">
        <v>15.577887256329582</v>
      </c>
      <c r="O2">
        <f>EXP(N2)</f>
        <v>5826268.2342129881</v>
      </c>
      <c r="P2">
        <f>M2-N2</f>
        <v>0</v>
      </c>
      <c r="Q2">
        <f>SUM(R2:W2)</f>
        <v>15.577887256329582</v>
      </c>
      <c r="R2">
        <f>B$25*F2</f>
        <v>18.703999362802598</v>
      </c>
      <c r="S2">
        <f t="shared" ref="S2:W2" si="0">C$25*G2</f>
        <v>-16.340076996317674</v>
      </c>
      <c r="T2">
        <f t="shared" si="0"/>
        <v>0</v>
      </c>
      <c r="U2">
        <f t="shared" si="0"/>
        <v>6.6097893524418279</v>
      </c>
      <c r="V2">
        <f t="shared" si="0"/>
        <v>6.6041755374028286</v>
      </c>
      <c r="W2">
        <f t="shared" si="0"/>
        <v>0</v>
      </c>
      <c r="X2">
        <f>$I$26+$J$26/B2+$K$26*LOG(B2)+$M$26*B2</f>
        <v>104.00974177441543</v>
      </c>
      <c r="Y2">
        <v>7.9883613253043606</v>
      </c>
    </row>
    <row r="3" spans="1:25" x14ac:dyDescent="0.3">
      <c r="A3">
        <v>5.7</v>
      </c>
      <c r="B3">
        <v>329.11971111918115</v>
      </c>
      <c r="C3">
        <v>340.9400594375756</v>
      </c>
      <c r="D3">
        <v>1.3266076924579171</v>
      </c>
      <c r="E3">
        <v>1.3061834662451113E-2</v>
      </c>
      <c r="F3">
        <v>-17.229021031231046</v>
      </c>
      <c r="G3">
        <v>8.1425878719827178</v>
      </c>
      <c r="H3">
        <v>10.580272197311571</v>
      </c>
      <c r="I3">
        <v>6.5819305838431834</v>
      </c>
      <c r="J3">
        <v>6.5721326985674322</v>
      </c>
      <c r="K3">
        <v>1.9514469363621165</v>
      </c>
      <c r="M3">
        <f t="shared" ref="M3:M22" si="1">$I$25+$J$25/B3+$K$25*LN(B3)+$M$25*B3</f>
        <v>14.097908569676417</v>
      </c>
      <c r="N3">
        <v>14.097908569676393</v>
      </c>
      <c r="O3">
        <f t="shared" ref="O3:O22" si="2">EXP(N3)</f>
        <v>1326306.5004694648</v>
      </c>
      <c r="P3">
        <f t="shared" ref="P3:P22" si="3">M3-N3</f>
        <v>2.3092638912203256E-14</v>
      </c>
      <c r="Q3">
        <f t="shared" ref="Q3:Q22" si="4">SUM(R3:W3)</f>
        <v>14.097908569676225</v>
      </c>
      <c r="R3">
        <f t="shared" ref="R3:R22" si="5">B$25*F3</f>
        <v>17.229021031231046</v>
      </c>
      <c r="S3">
        <f t="shared" ref="S3:S22" si="6">C$25*G3</f>
        <v>-16.285175743965436</v>
      </c>
      <c r="T3">
        <f t="shared" ref="T3:T22" si="7">D$25*H3</f>
        <v>0</v>
      </c>
      <c r="U3">
        <f t="shared" ref="U3:U22" si="8">E$25*I3</f>
        <v>6.5819305838431834</v>
      </c>
      <c r="V3">
        <f t="shared" ref="V3:V22" si="9">F$25*J3</f>
        <v>6.5721326985674322</v>
      </c>
      <c r="W3">
        <f t="shared" ref="W3:W22" si="10">G$25*K3</f>
        <v>0</v>
      </c>
      <c r="X3">
        <f t="shared" ref="X3:X22" si="11">$I$26+$J$26/B3+$K$26*LOG(B3)+$M$26*B3</f>
        <v>103.77203430502824</v>
      </c>
      <c r="Y3">
        <v>7.0395384821422242</v>
      </c>
    </row>
    <row r="4" spans="1:25" x14ac:dyDescent="0.3">
      <c r="A4">
        <v>5.3999999999999995</v>
      </c>
      <c r="B4">
        <v>339.44902055447272</v>
      </c>
      <c r="C4">
        <v>345.65180233645287</v>
      </c>
      <c r="D4">
        <v>1.3206643930308313</v>
      </c>
      <c r="E4">
        <v>1.9704486749352521E-2</v>
      </c>
      <c r="F4">
        <v>-16.153615009949451</v>
      </c>
      <c r="G4">
        <v>8.1209799118377006</v>
      </c>
      <c r="H4">
        <v>10.580012134920111</v>
      </c>
      <c r="I4">
        <v>6.5600228514259529</v>
      </c>
      <c r="J4">
        <v>6.5452129299534754</v>
      </c>
      <c r="K4">
        <v>2.3401690765327046</v>
      </c>
      <c r="M4">
        <f t="shared" si="1"/>
        <v>13.016890967653458</v>
      </c>
      <c r="N4">
        <v>13.016890967653479</v>
      </c>
      <c r="O4">
        <f t="shared" si="2"/>
        <v>449949.65047509928</v>
      </c>
      <c r="P4">
        <f t="shared" si="3"/>
        <v>-2.1316282072803006E-14</v>
      </c>
      <c r="Q4">
        <f t="shared" si="4"/>
        <v>13.016890967653477</v>
      </c>
      <c r="R4">
        <f t="shared" si="5"/>
        <v>16.153615009949451</v>
      </c>
      <c r="S4">
        <f t="shared" si="6"/>
        <v>-16.241959823675401</v>
      </c>
      <c r="T4">
        <f t="shared" si="7"/>
        <v>0</v>
      </c>
      <c r="U4">
        <f t="shared" si="8"/>
        <v>6.5600228514259529</v>
      </c>
      <c r="V4">
        <f t="shared" si="9"/>
        <v>6.5452129299534754</v>
      </c>
      <c r="W4">
        <f t="shared" si="10"/>
        <v>0</v>
      </c>
      <c r="X4">
        <f t="shared" si="11"/>
        <v>103.60101674704407</v>
      </c>
      <c r="Y4">
        <v>6.352814891150298</v>
      </c>
    </row>
    <row r="5" spans="1:25" x14ac:dyDescent="0.3">
      <c r="A5">
        <v>5.0999999999999996</v>
      </c>
      <c r="B5">
        <v>344.99976356255979</v>
      </c>
      <c r="C5">
        <v>347.74050966151657</v>
      </c>
      <c r="D5">
        <v>1.31694002887654</v>
      </c>
      <c r="E5">
        <v>2.4527211531593516E-2</v>
      </c>
      <c r="F5">
        <v>-15.586459823504438</v>
      </c>
      <c r="G5">
        <v>8.1089336681515878</v>
      </c>
      <c r="H5">
        <v>10.579647676248847</v>
      </c>
      <c r="I5">
        <v>6.5483845058980359</v>
      </c>
      <c r="J5">
        <v>6.5299314209971104</v>
      </c>
      <c r="K5">
        <v>2.5466484324179128</v>
      </c>
      <c r="M5">
        <f t="shared" si="1"/>
        <v>12.446908414096388</v>
      </c>
      <c r="N5">
        <v>12.446908414096407</v>
      </c>
      <c r="O5">
        <f t="shared" si="2"/>
        <v>254462.41290287179</v>
      </c>
      <c r="P5">
        <f t="shared" si="3"/>
        <v>-1.9539925233402755E-14</v>
      </c>
      <c r="Q5">
        <f t="shared" si="4"/>
        <v>12.446908414096409</v>
      </c>
      <c r="R5">
        <f t="shared" si="5"/>
        <v>15.586459823504438</v>
      </c>
      <c r="S5">
        <f t="shared" si="6"/>
        <v>-16.217867336303176</v>
      </c>
      <c r="T5">
        <f t="shared" si="7"/>
        <v>0</v>
      </c>
      <c r="U5">
        <f t="shared" si="8"/>
        <v>6.5483845058980359</v>
      </c>
      <c r="V5">
        <f t="shared" si="9"/>
        <v>6.5299314209971104</v>
      </c>
      <c r="W5">
        <f t="shared" si="10"/>
        <v>0</v>
      </c>
      <c r="X5">
        <f t="shared" si="11"/>
        <v>103.51179697824637</v>
      </c>
      <c r="Y5">
        <v>5.9929114174199505</v>
      </c>
    </row>
    <row r="6" spans="1:25" x14ac:dyDescent="0.3">
      <c r="A6">
        <v>4.8</v>
      </c>
      <c r="B6">
        <v>347.4777294877639</v>
      </c>
      <c r="C6">
        <v>348.59107089353512</v>
      </c>
      <c r="D6">
        <v>1.3161233332270914</v>
      </c>
      <c r="E6">
        <v>2.7061150599003648E-2</v>
      </c>
      <c r="F6">
        <v>-15.33345973898742</v>
      </c>
      <c r="G6">
        <v>8.1031712806350633</v>
      </c>
      <c r="H6">
        <v>10.579435063840267</v>
      </c>
      <c r="I6">
        <v>6.5440424230797722</v>
      </c>
      <c r="J6">
        <v>6.5236896947830427</v>
      </c>
      <c r="K6">
        <v>2.6393430111584566</v>
      </c>
      <c r="M6">
        <f t="shared" si="1"/>
        <v>12.194849295580099</v>
      </c>
      <c r="N6">
        <v>12.194849295580111</v>
      </c>
      <c r="O6">
        <f t="shared" si="2"/>
        <v>197767.87937587875</v>
      </c>
      <c r="P6">
        <f t="shared" si="3"/>
        <v>0</v>
      </c>
      <c r="Q6">
        <f t="shared" si="4"/>
        <v>12.194849295580109</v>
      </c>
      <c r="R6">
        <f t="shared" si="5"/>
        <v>15.33345973898742</v>
      </c>
      <c r="S6">
        <f t="shared" si="6"/>
        <v>-16.206342561270127</v>
      </c>
      <c r="T6">
        <f t="shared" si="7"/>
        <v>0</v>
      </c>
      <c r="U6">
        <f t="shared" si="8"/>
        <v>6.5440424230797722</v>
      </c>
      <c r="V6">
        <f t="shared" si="9"/>
        <v>6.5236896947830427</v>
      </c>
      <c r="W6">
        <f t="shared" si="10"/>
        <v>0</v>
      </c>
      <c r="X6">
        <f t="shared" si="11"/>
        <v>103.47256003146401</v>
      </c>
      <c r="Y6">
        <v>5.8342388287503208</v>
      </c>
    </row>
    <row r="7" spans="1:25" x14ac:dyDescent="0.3">
      <c r="A7">
        <v>4.5</v>
      </c>
      <c r="B7">
        <v>348.49060309561213</v>
      </c>
      <c r="C7">
        <v>348.91796191850375</v>
      </c>
      <c r="D7">
        <v>1.3176441605333367</v>
      </c>
      <c r="E7">
        <v>2.8224239022691801E-2</v>
      </c>
      <c r="F7">
        <v>-15.226380753204285</v>
      </c>
      <c r="G7">
        <v>8.1002558387560981</v>
      </c>
      <c r="H7">
        <v>10.579344505328082</v>
      </c>
      <c r="I7">
        <v>6.5437817671614802</v>
      </c>
      <c r="J7">
        <v>6.5225877274297064</v>
      </c>
      <c r="K7">
        <v>2.6791681818034774</v>
      </c>
      <c r="M7">
        <f t="shared" si="1"/>
        <v>12.092238570283275</v>
      </c>
      <c r="N7">
        <v>12.092238570283275</v>
      </c>
      <c r="O7">
        <f t="shared" si="2"/>
        <v>178481.2031693015</v>
      </c>
      <c r="P7">
        <f t="shared" si="3"/>
        <v>0</v>
      </c>
      <c r="Q7">
        <f t="shared" si="4"/>
        <v>12.092238570283275</v>
      </c>
      <c r="R7">
        <f t="shared" si="5"/>
        <v>15.226380753204285</v>
      </c>
      <c r="S7">
        <f t="shared" si="6"/>
        <v>-16.200511677512196</v>
      </c>
      <c r="T7">
        <f t="shared" si="7"/>
        <v>0</v>
      </c>
      <c r="U7">
        <f t="shared" si="8"/>
        <v>6.5437817671614802</v>
      </c>
      <c r="V7">
        <f t="shared" si="9"/>
        <v>6.5225877274297064</v>
      </c>
      <c r="W7">
        <f t="shared" si="10"/>
        <v>0</v>
      </c>
      <c r="X7">
        <f t="shared" si="11"/>
        <v>103.4566260798414</v>
      </c>
      <c r="Y7">
        <v>5.7697303580850612</v>
      </c>
    </row>
    <row r="8" spans="1:25" x14ac:dyDescent="0.3">
      <c r="A8">
        <v>4.2</v>
      </c>
      <c r="B8">
        <v>348.8838513301211</v>
      </c>
      <c r="C8">
        <v>349.02920415254715</v>
      </c>
      <c r="D8">
        <v>1.321281726024391</v>
      </c>
      <c r="E8">
        <v>2.8780780389591171E-2</v>
      </c>
      <c r="F8">
        <v>-15.178283214764484</v>
      </c>
      <c r="G8">
        <v>8.0982414002433991</v>
      </c>
      <c r="H8">
        <v>10.579317515470237</v>
      </c>
      <c r="I8">
        <v>6.5461066305506437</v>
      </c>
      <c r="J8">
        <v>6.5245580081670012</v>
      </c>
      <c r="K8">
        <v>2.697908275925379</v>
      </c>
      <c r="M8">
        <f t="shared" si="1"/>
        <v>12.052465052995343</v>
      </c>
      <c r="N8">
        <v>12.052465052995332</v>
      </c>
      <c r="O8">
        <f t="shared" si="2"/>
        <v>171521.69739274643</v>
      </c>
      <c r="P8">
        <f t="shared" si="3"/>
        <v>0</v>
      </c>
      <c r="Q8">
        <f t="shared" si="4"/>
        <v>12.052465052995331</v>
      </c>
      <c r="R8">
        <f t="shared" si="5"/>
        <v>15.178283214764484</v>
      </c>
      <c r="S8">
        <f t="shared" si="6"/>
        <v>-16.196482800486798</v>
      </c>
      <c r="T8">
        <f t="shared" si="7"/>
        <v>0</v>
      </c>
      <c r="U8">
        <f t="shared" si="8"/>
        <v>6.5461066305506437</v>
      </c>
      <c r="V8">
        <f t="shared" si="9"/>
        <v>6.5245580081670012</v>
      </c>
      <c r="W8">
        <f t="shared" si="10"/>
        <v>0</v>
      </c>
      <c r="X8">
        <f t="shared" si="11"/>
        <v>103.45045595002971</v>
      </c>
      <c r="Y8">
        <v>5.7447392055268729</v>
      </c>
    </row>
    <row r="9" spans="1:25" x14ac:dyDescent="0.3">
      <c r="A9">
        <v>3.9</v>
      </c>
      <c r="B9">
        <v>349.02397897650354</v>
      </c>
      <c r="C9">
        <v>349.04626291802475</v>
      </c>
      <c r="D9">
        <v>1.3274810582742447</v>
      </c>
      <c r="E9">
        <v>2.9130771506048956E-2</v>
      </c>
      <c r="F9">
        <v>-15.150595033006846</v>
      </c>
      <c r="G9">
        <v>8.096106843422362</v>
      </c>
      <c r="H9">
        <v>10.57932326734946</v>
      </c>
      <c r="I9">
        <v>6.5508134595694267</v>
      </c>
      <c r="J9">
        <v>6.529106375221513</v>
      </c>
      <c r="K9">
        <v>2.7098629464791149</v>
      </c>
      <c r="M9">
        <f t="shared" si="1"/>
        <v>12.038301180953043</v>
      </c>
      <c r="N9">
        <v>12.038301180953065</v>
      </c>
      <c r="O9">
        <f t="shared" si="2"/>
        <v>169109.4100116397</v>
      </c>
      <c r="P9">
        <f t="shared" si="3"/>
        <v>-2.1316282072803006E-14</v>
      </c>
      <c r="Q9">
        <f t="shared" si="4"/>
        <v>12.038301180953063</v>
      </c>
      <c r="R9">
        <f t="shared" si="5"/>
        <v>15.150595033006846</v>
      </c>
      <c r="S9">
        <f t="shared" si="6"/>
        <v>-16.192213686844724</v>
      </c>
      <c r="T9">
        <f t="shared" si="7"/>
        <v>0</v>
      </c>
      <c r="U9">
        <f t="shared" si="8"/>
        <v>6.5508134595694267</v>
      </c>
      <c r="V9">
        <f t="shared" si="9"/>
        <v>6.529106375221513</v>
      </c>
      <c r="W9">
        <f t="shared" si="10"/>
        <v>0</v>
      </c>
      <c r="X9">
        <f t="shared" si="11"/>
        <v>103.44825951364254</v>
      </c>
      <c r="Y9">
        <v>5.7358413282835672</v>
      </c>
    </row>
    <row r="10" spans="1:25" x14ac:dyDescent="0.3">
      <c r="A10">
        <v>3.5999999999999996</v>
      </c>
      <c r="B10">
        <v>349.05683451569394</v>
      </c>
      <c r="C10">
        <v>349.01172721975678</v>
      </c>
      <c r="D10">
        <v>1.3373532709209401</v>
      </c>
      <c r="E10">
        <v>2.9470980202867651E-2</v>
      </c>
      <c r="F10">
        <v>-15.126041437993701</v>
      </c>
      <c r="G10">
        <v>8.093167801812772</v>
      </c>
      <c r="H10">
        <v>10.57935134335791</v>
      </c>
      <c r="I10">
        <v>6.5585362619309429</v>
      </c>
      <c r="J10">
        <v>6.5367387676213928</v>
      </c>
      <c r="K10">
        <v>2.721697056090604</v>
      </c>
      <c r="M10">
        <f t="shared" si="1"/>
        <v>12.034980863920474</v>
      </c>
      <c r="N10">
        <v>12.034980863920493</v>
      </c>
      <c r="O10">
        <f t="shared" si="2"/>
        <v>168548.84430014639</v>
      </c>
      <c r="P10">
        <f t="shared" si="3"/>
        <v>-1.9539925233402755E-14</v>
      </c>
      <c r="Q10">
        <f t="shared" si="4"/>
        <v>12.034980863920492</v>
      </c>
      <c r="R10">
        <f t="shared" si="5"/>
        <v>15.126041437993701</v>
      </c>
      <c r="S10">
        <f t="shared" si="6"/>
        <v>-16.186335603625544</v>
      </c>
      <c r="T10">
        <f t="shared" si="7"/>
        <v>0</v>
      </c>
      <c r="U10">
        <f t="shared" si="8"/>
        <v>6.5585362619309429</v>
      </c>
      <c r="V10">
        <f t="shared" si="9"/>
        <v>6.5367387676213928</v>
      </c>
      <c r="W10">
        <f t="shared" si="10"/>
        <v>0</v>
      </c>
      <c r="X10">
        <f t="shared" si="11"/>
        <v>103.44774468457206</v>
      </c>
      <c r="Y10">
        <v>5.7337556108445646</v>
      </c>
    </row>
    <row r="11" spans="1:25" x14ac:dyDescent="0.3">
      <c r="A11">
        <v>3.3</v>
      </c>
      <c r="B11">
        <v>349.03554956787667</v>
      </c>
      <c r="C11">
        <v>348.93385650338524</v>
      </c>
      <c r="D11">
        <v>1.3527893139053015</v>
      </c>
      <c r="E11">
        <v>2.9921287433390387E-2</v>
      </c>
      <c r="F11">
        <v>-15.095257543142909</v>
      </c>
      <c r="G11">
        <v>8.0887311570929015</v>
      </c>
      <c r="H11">
        <v>10.579402504478038</v>
      </c>
      <c r="I11">
        <v>6.5706068893896363</v>
      </c>
      <c r="J11">
        <v>6.5487297322069553</v>
      </c>
      <c r="K11">
        <v>2.7373760152672757</v>
      </c>
      <c r="M11">
        <f t="shared" si="1"/>
        <v>12.03713185055368</v>
      </c>
      <c r="N11">
        <v>12.037131850553697</v>
      </c>
      <c r="O11">
        <f t="shared" si="2"/>
        <v>168911.78080713106</v>
      </c>
      <c r="P11">
        <f t="shared" si="3"/>
        <v>-1.7763568394002505E-14</v>
      </c>
      <c r="Q11">
        <f t="shared" si="4"/>
        <v>12.037131850553697</v>
      </c>
      <c r="R11">
        <f t="shared" si="5"/>
        <v>15.095257543142909</v>
      </c>
      <c r="S11">
        <f t="shared" si="6"/>
        <v>-16.177462314185803</v>
      </c>
      <c r="T11">
        <f t="shared" si="7"/>
        <v>0</v>
      </c>
      <c r="U11">
        <f t="shared" si="8"/>
        <v>6.5706068893896363</v>
      </c>
      <c r="V11">
        <f t="shared" si="9"/>
        <v>6.5487297322069553</v>
      </c>
      <c r="W11">
        <f t="shared" si="10"/>
        <v>0</v>
      </c>
      <c r="X11">
        <f t="shared" si="11"/>
        <v>103.44807820133418</v>
      </c>
      <c r="Y11">
        <v>5.735106786228882</v>
      </c>
    </row>
    <row r="12" spans="1:25" x14ac:dyDescent="0.3">
      <c r="A12">
        <v>3</v>
      </c>
      <c r="B12">
        <v>348.97392170652864</v>
      </c>
      <c r="C12">
        <v>348.80278875452501</v>
      </c>
      <c r="D12">
        <v>1.3767376778212326</v>
      </c>
      <c r="E12">
        <v>3.0592248691933447E-2</v>
      </c>
      <c r="F12">
        <v>-15.050836613157779</v>
      </c>
      <c r="G12">
        <v>8.0818691091241366</v>
      </c>
      <c r="H12">
        <v>10.579484713352326</v>
      </c>
      <c r="I12">
        <v>6.589119752281511</v>
      </c>
      <c r="J12">
        <v>6.5671422112162103</v>
      </c>
      <c r="K12">
        <v>2.7604168994557012</v>
      </c>
      <c r="M12">
        <f t="shared" si="1"/>
        <v>12.043360358407266</v>
      </c>
      <c r="N12">
        <v>12.043360358407226</v>
      </c>
      <c r="O12">
        <f t="shared" si="2"/>
        <v>169967.13238142527</v>
      </c>
      <c r="P12">
        <f t="shared" si="3"/>
        <v>4.0856207306205761E-14</v>
      </c>
      <c r="Q12">
        <f t="shared" si="4"/>
        <v>12.043360358407227</v>
      </c>
      <c r="R12">
        <f t="shared" si="5"/>
        <v>15.050836613157779</v>
      </c>
      <c r="S12">
        <f t="shared" si="6"/>
        <v>-16.163738218248273</v>
      </c>
      <c r="T12">
        <f t="shared" si="7"/>
        <v>0</v>
      </c>
      <c r="U12">
        <f t="shared" si="8"/>
        <v>6.589119752281511</v>
      </c>
      <c r="V12">
        <f t="shared" si="9"/>
        <v>6.5671422112162103</v>
      </c>
      <c r="W12">
        <f t="shared" si="10"/>
        <v>0</v>
      </c>
      <c r="X12">
        <f t="shared" si="11"/>
        <v>103.44904400630944</v>
      </c>
      <c r="Y12">
        <v>5.7390194424185292</v>
      </c>
    </row>
    <row r="13" spans="1:25" x14ac:dyDescent="0.3">
      <c r="A13">
        <v>2.6999999999999997</v>
      </c>
      <c r="B13">
        <v>348.86643058789616</v>
      </c>
      <c r="C13">
        <v>348.59435432116254</v>
      </c>
      <c r="D13">
        <v>1.413632965899341</v>
      </c>
      <c r="E13">
        <v>3.1624789207361316E-2</v>
      </c>
      <c r="F13">
        <v>-14.984619993976253</v>
      </c>
      <c r="G13">
        <v>8.0712089188698339</v>
      </c>
      <c r="H13">
        <v>10.579612531595693</v>
      </c>
      <c r="I13">
        <v>6.6170743997344701</v>
      </c>
      <c r="J13">
        <v>6.59494967912104</v>
      </c>
      <c r="K13">
        <v>2.7949727195043845</v>
      </c>
      <c r="M13">
        <f t="shared" si="1"/>
        <v>12.05422623509209</v>
      </c>
      <c r="N13">
        <v>12.054226235092095</v>
      </c>
      <c r="O13">
        <f t="shared" si="2"/>
        <v>171824.04450140754</v>
      </c>
      <c r="P13">
        <f t="shared" si="3"/>
        <v>0</v>
      </c>
      <c r="Q13">
        <f t="shared" si="4"/>
        <v>12.054226235092095</v>
      </c>
      <c r="R13">
        <f t="shared" si="5"/>
        <v>14.984619993976253</v>
      </c>
      <c r="S13">
        <f t="shared" si="6"/>
        <v>-16.142417837739668</v>
      </c>
      <c r="T13">
        <f t="shared" si="7"/>
        <v>0</v>
      </c>
      <c r="U13">
        <f t="shared" si="8"/>
        <v>6.6170743997344701</v>
      </c>
      <c r="V13">
        <f t="shared" si="9"/>
        <v>6.59494967912104</v>
      </c>
      <c r="W13">
        <f t="shared" si="10"/>
        <v>0</v>
      </c>
      <c r="X13">
        <f t="shared" si="11"/>
        <v>103.45072909251856</v>
      </c>
      <c r="Y13">
        <v>5.7458456627495815</v>
      </c>
    </row>
    <row r="14" spans="1:25" x14ac:dyDescent="0.3">
      <c r="A14">
        <v>2.4</v>
      </c>
      <c r="B14">
        <v>348.69391670114987</v>
      </c>
      <c r="C14">
        <v>348.26770743802962</v>
      </c>
      <c r="D14">
        <v>1.4699303839666769</v>
      </c>
      <c r="E14">
        <v>3.3222794553881635E-2</v>
      </c>
      <c r="F14">
        <v>-14.886475268721334</v>
      </c>
      <c r="G14">
        <v>8.0546774674096842</v>
      </c>
      <c r="H14">
        <v>10.579808183492641</v>
      </c>
      <c r="I14">
        <v>6.658450168859158</v>
      </c>
      <c r="J14">
        <v>6.6361001899214092</v>
      </c>
      <c r="K14">
        <v>2.846366092396285</v>
      </c>
      <c r="M14">
        <f t="shared" si="1"/>
        <v>12.071670692682536</v>
      </c>
      <c r="N14">
        <v>12.071670692682533</v>
      </c>
      <c r="O14">
        <f t="shared" si="2"/>
        <v>174847.71825578646</v>
      </c>
      <c r="P14">
        <f t="shared" si="3"/>
        <v>0</v>
      </c>
      <c r="Q14">
        <f t="shared" si="4"/>
        <v>12.071670692682533</v>
      </c>
      <c r="R14">
        <f t="shared" si="5"/>
        <v>14.886475268721334</v>
      </c>
      <c r="S14">
        <f t="shared" si="6"/>
        <v>-16.109354934819368</v>
      </c>
      <c r="T14">
        <f t="shared" si="7"/>
        <v>0</v>
      </c>
      <c r="U14">
        <f t="shared" si="8"/>
        <v>6.658450168859158</v>
      </c>
      <c r="V14">
        <f t="shared" si="9"/>
        <v>6.6361001899214092</v>
      </c>
      <c r="W14">
        <f t="shared" si="10"/>
        <v>0</v>
      </c>
      <c r="X14">
        <f t="shared" si="11"/>
        <v>103.45343492405375</v>
      </c>
      <c r="Y14">
        <v>5.7568058790744523</v>
      </c>
    </row>
    <row r="15" spans="1:25" x14ac:dyDescent="0.3">
      <c r="A15">
        <v>2.1</v>
      </c>
      <c r="B15">
        <v>348.42242501160865</v>
      </c>
      <c r="C15">
        <v>347.75876208365798</v>
      </c>
      <c r="D15">
        <v>1.5545920440004408</v>
      </c>
      <c r="E15">
        <v>3.5688604391518525E-2</v>
      </c>
      <c r="F15">
        <v>-14.744205010813674</v>
      </c>
      <c r="G15">
        <v>8.0291683776101106</v>
      </c>
      <c r="H15">
        <v>10.580103042163559</v>
      </c>
      <c r="I15">
        <v>6.7179834804977849</v>
      </c>
      <c r="J15">
        <v>6.69528613150481</v>
      </c>
      <c r="K15">
        <v>2.9211491255462239</v>
      </c>
      <c r="M15">
        <f t="shared" si="1"/>
        <v>12.09913786759606</v>
      </c>
      <c r="N15">
        <v>12.099137867596045</v>
      </c>
      <c r="O15">
        <f t="shared" si="2"/>
        <v>179716.8557204211</v>
      </c>
      <c r="P15">
        <f t="shared" si="3"/>
        <v>1.4210854715202004E-14</v>
      </c>
      <c r="Q15">
        <f t="shared" si="4"/>
        <v>12.099137867596049</v>
      </c>
      <c r="R15">
        <f t="shared" si="5"/>
        <v>14.744205010813674</v>
      </c>
      <c r="S15">
        <f t="shared" si="6"/>
        <v>-16.058336755220221</v>
      </c>
      <c r="T15">
        <f t="shared" si="7"/>
        <v>0</v>
      </c>
      <c r="U15">
        <f t="shared" si="8"/>
        <v>6.7179834804977849</v>
      </c>
      <c r="V15">
        <f t="shared" si="9"/>
        <v>6.69528613150481</v>
      </c>
      <c r="W15">
        <f t="shared" si="10"/>
        <v>0</v>
      </c>
      <c r="X15">
        <f t="shared" si="11"/>
        <v>103.45769672749336</v>
      </c>
      <c r="Y15">
        <v>5.7740661970840135</v>
      </c>
    </row>
    <row r="16" spans="1:25" x14ac:dyDescent="0.3">
      <c r="A16">
        <v>1.7999999999999998</v>
      </c>
      <c r="B16">
        <v>347.9976658942158</v>
      </c>
      <c r="C16">
        <v>346.96976641929109</v>
      </c>
      <c r="D16">
        <v>1.6791105472726433</v>
      </c>
      <c r="E16">
        <v>3.9463409996476607E-2</v>
      </c>
      <c r="F16">
        <v>-14.545001475402552</v>
      </c>
      <c r="G16">
        <v>7.9901369669596942</v>
      </c>
      <c r="H16">
        <v>10.580537866536185</v>
      </c>
      <c r="I16">
        <v>6.8003246048089983</v>
      </c>
      <c r="J16">
        <v>6.7770939695507684</v>
      </c>
      <c r="K16">
        <v>3.0264483868974192</v>
      </c>
      <c r="M16">
        <f t="shared" si="1"/>
        <v>12.142146115842941</v>
      </c>
      <c r="N16">
        <v>12.142146115842928</v>
      </c>
      <c r="O16">
        <f t="shared" si="2"/>
        <v>187614.78351661898</v>
      </c>
      <c r="P16">
        <f t="shared" si="3"/>
        <v>0</v>
      </c>
      <c r="Q16">
        <f t="shared" si="4"/>
        <v>12.14214611584293</v>
      </c>
      <c r="R16">
        <f t="shared" si="5"/>
        <v>14.545001475402552</v>
      </c>
      <c r="S16">
        <f t="shared" si="6"/>
        <v>-15.980273933919388</v>
      </c>
      <c r="T16">
        <f t="shared" si="7"/>
        <v>0</v>
      </c>
      <c r="U16">
        <f t="shared" si="8"/>
        <v>6.8003246048089983</v>
      </c>
      <c r="V16">
        <f t="shared" si="9"/>
        <v>6.7770939695507684</v>
      </c>
      <c r="W16">
        <f t="shared" si="10"/>
        <v>0</v>
      </c>
      <c r="X16">
        <f t="shared" si="11"/>
        <v>103.46437315830025</v>
      </c>
      <c r="Y16">
        <v>5.8010996336130889</v>
      </c>
    </row>
    <row r="17" spans="1:25" x14ac:dyDescent="0.3">
      <c r="A17">
        <v>1.5</v>
      </c>
      <c r="B17">
        <v>347.33548742613084</v>
      </c>
      <c r="C17">
        <v>345.75492964173134</v>
      </c>
      <c r="D17">
        <v>1.8562056254983161</v>
      </c>
      <c r="E17">
        <v>4.5162572312433265E-2</v>
      </c>
      <c r="F17">
        <v>-14.2791048645022</v>
      </c>
      <c r="G17">
        <v>7.9312152608547182</v>
      </c>
      <c r="H17">
        <v>10.58115881425433</v>
      </c>
      <c r="I17">
        <v>6.9083218558384392</v>
      </c>
      <c r="J17">
        <v>6.8842825425333665</v>
      </c>
      <c r="K17">
        <v>3.1682615433570178</v>
      </c>
      <c r="M17">
        <f t="shared" si="1"/>
        <v>12.209278741164541</v>
      </c>
      <c r="N17">
        <v>12.209278741164567</v>
      </c>
      <c r="O17">
        <f t="shared" si="2"/>
        <v>200642.24813120195</v>
      </c>
      <c r="P17">
        <f t="shared" si="3"/>
        <v>-2.6645352591003757E-14</v>
      </c>
      <c r="Q17">
        <f t="shared" si="4"/>
        <v>12.209278741164569</v>
      </c>
      <c r="R17">
        <f t="shared" si="5"/>
        <v>14.2791048645022</v>
      </c>
      <c r="S17">
        <f t="shared" si="6"/>
        <v>-15.862430521709436</v>
      </c>
      <c r="T17">
        <f t="shared" si="7"/>
        <v>0</v>
      </c>
      <c r="U17">
        <f t="shared" si="8"/>
        <v>6.9083218558384392</v>
      </c>
      <c r="V17">
        <f t="shared" si="9"/>
        <v>6.8842825425333665</v>
      </c>
      <c r="W17">
        <f t="shared" si="10"/>
        <v>0</v>
      </c>
      <c r="X17">
        <f t="shared" si="11"/>
        <v>103.47480253323072</v>
      </c>
      <c r="Y17">
        <v>5.8433141885886064</v>
      </c>
    </row>
    <row r="18" spans="1:25" x14ac:dyDescent="0.3">
      <c r="A18">
        <v>1.2</v>
      </c>
      <c r="B18">
        <v>346.30834371733977</v>
      </c>
      <c r="C18">
        <v>343.90152006057349</v>
      </c>
      <c r="D18">
        <v>2.095918613133342</v>
      </c>
      <c r="E18">
        <v>5.3569123731497581E-2</v>
      </c>
      <c r="F18">
        <v>-13.945757138441444</v>
      </c>
      <c r="G18">
        <v>7.8441288059116516</v>
      </c>
      <c r="H18">
        <v>10.582005032911013</v>
      </c>
      <c r="I18">
        <v>7.0406777692250815</v>
      </c>
      <c r="J18">
        <v>7.0154401534906743</v>
      </c>
      <c r="K18">
        <v>3.3486657907264257</v>
      </c>
      <c r="M18">
        <f t="shared" si="1"/>
        <v>12.313617449333883</v>
      </c>
      <c r="N18">
        <v>12.313617449333895</v>
      </c>
      <c r="O18">
        <f t="shared" si="2"/>
        <v>222708.15009802469</v>
      </c>
      <c r="P18">
        <f t="shared" si="3"/>
        <v>0</v>
      </c>
      <c r="Q18">
        <f t="shared" si="4"/>
        <v>12.313617449333897</v>
      </c>
      <c r="R18">
        <f t="shared" si="5"/>
        <v>13.945757138441444</v>
      </c>
      <c r="S18">
        <f t="shared" si="6"/>
        <v>-15.688257611823303</v>
      </c>
      <c r="T18">
        <f t="shared" si="7"/>
        <v>0</v>
      </c>
      <c r="U18">
        <f t="shared" si="8"/>
        <v>7.0406777692250815</v>
      </c>
      <c r="V18">
        <f t="shared" si="9"/>
        <v>7.0154401534906743</v>
      </c>
      <c r="W18">
        <f t="shared" si="10"/>
        <v>0</v>
      </c>
      <c r="X18">
        <f t="shared" si="11"/>
        <v>103.49103125709276</v>
      </c>
      <c r="Y18">
        <v>5.9089668595702864</v>
      </c>
    </row>
    <row r="19" spans="1:25" x14ac:dyDescent="0.3">
      <c r="A19">
        <v>0.89999999999999991</v>
      </c>
      <c r="B19">
        <v>344.72884549317689</v>
      </c>
      <c r="C19">
        <v>341.1001045238155</v>
      </c>
      <c r="D19">
        <v>2.3984650879035772</v>
      </c>
      <c r="E19">
        <v>6.5494184237437372E-2</v>
      </c>
      <c r="F19">
        <v>-13.560153726276511</v>
      </c>
      <c r="G19">
        <v>7.7194873146914098</v>
      </c>
      <c r="H19">
        <v>10.583086175439036</v>
      </c>
      <c r="I19">
        <v>7.1901582345500659</v>
      </c>
      <c r="J19">
        <v>7.1632177042287744</v>
      </c>
      <c r="K19">
        <v>3.5625947876277984</v>
      </c>
      <c r="M19">
        <f t="shared" si="1"/>
        <v>12.474555035672521</v>
      </c>
      <c r="N19">
        <v>12.474555035672532</v>
      </c>
      <c r="O19">
        <f t="shared" si="2"/>
        <v>261595.58870447683</v>
      </c>
      <c r="P19">
        <f t="shared" si="3"/>
        <v>0</v>
      </c>
      <c r="Q19">
        <f t="shared" si="4"/>
        <v>12.47455503567253</v>
      </c>
      <c r="R19">
        <f t="shared" si="5"/>
        <v>13.560153726276511</v>
      </c>
      <c r="S19">
        <f t="shared" si="6"/>
        <v>-15.43897462938282</v>
      </c>
      <c r="T19">
        <f t="shared" si="7"/>
        <v>0</v>
      </c>
      <c r="U19">
        <f t="shared" si="8"/>
        <v>7.1901582345500659</v>
      </c>
      <c r="V19">
        <f t="shared" si="9"/>
        <v>7.1632177042287744</v>
      </c>
      <c r="W19">
        <f t="shared" si="10"/>
        <v>0</v>
      </c>
      <c r="X19">
        <f t="shared" si="11"/>
        <v>103.51610883457434</v>
      </c>
      <c r="Y19">
        <v>6.0103332583239304</v>
      </c>
    </row>
    <row r="20" spans="1:25" x14ac:dyDescent="0.3">
      <c r="A20">
        <v>0.6</v>
      </c>
      <c r="B20">
        <v>342.33249244801834</v>
      </c>
      <c r="C20">
        <v>336.86823929538241</v>
      </c>
      <c r="D20">
        <v>2.7466262792189493</v>
      </c>
      <c r="E20">
        <v>8.1335956420931041E-2</v>
      </c>
      <c r="F20">
        <v>-13.158896028128718</v>
      </c>
      <c r="G20">
        <v>7.549110899673571</v>
      </c>
      <c r="H20">
        <v>10.584361090267969</v>
      </c>
      <c r="I20">
        <v>7.3441876046316805</v>
      </c>
      <c r="J20">
        <v>7.3150045613979513</v>
      </c>
      <c r="K20">
        <v>3.7954641186205671</v>
      </c>
      <c r="M20">
        <f t="shared" si="1"/>
        <v>12.719866394811227</v>
      </c>
      <c r="N20">
        <v>12.719866394811206</v>
      </c>
      <c r="O20">
        <f t="shared" si="2"/>
        <v>334324.17825363227</v>
      </c>
      <c r="P20">
        <f t="shared" si="3"/>
        <v>2.1316282072803006E-14</v>
      </c>
      <c r="Q20">
        <f t="shared" si="4"/>
        <v>12.719866394811207</v>
      </c>
      <c r="R20">
        <f t="shared" si="5"/>
        <v>13.158896028128718</v>
      </c>
      <c r="S20">
        <f t="shared" si="6"/>
        <v>-15.098221799347142</v>
      </c>
      <c r="T20">
        <f t="shared" si="7"/>
        <v>0</v>
      </c>
      <c r="U20">
        <f t="shared" si="8"/>
        <v>7.3441876046316805</v>
      </c>
      <c r="V20">
        <f t="shared" si="9"/>
        <v>7.3150045613979513</v>
      </c>
      <c r="W20">
        <f t="shared" si="10"/>
        <v>0</v>
      </c>
      <c r="X20">
        <f t="shared" si="11"/>
        <v>103.55443887459749</v>
      </c>
      <c r="Y20">
        <v>6.1650757614394243</v>
      </c>
    </row>
    <row r="21" spans="1:25" x14ac:dyDescent="0.3">
      <c r="A21">
        <v>0.3</v>
      </c>
      <c r="B21">
        <v>338.75034932669041</v>
      </c>
      <c r="C21">
        <v>330.29394401635318</v>
      </c>
      <c r="D21">
        <v>3.1056338075686813</v>
      </c>
      <c r="E21">
        <v>0.1001275091643415</v>
      </c>
      <c r="F21">
        <v>-12.802766732500743</v>
      </c>
      <c r="G21">
        <v>7.3296719793157372</v>
      </c>
      <c r="H21">
        <v>10.58575027587448</v>
      </c>
      <c r="I21">
        <v>7.4887382005984389</v>
      </c>
      <c r="J21">
        <v>7.4570064174873618</v>
      </c>
      <c r="K21">
        <v>4.022477784522124</v>
      </c>
      <c r="M21">
        <f t="shared" si="1"/>
        <v>13.08916739195503</v>
      </c>
      <c r="N21">
        <v>13.089167391955069</v>
      </c>
      <c r="O21">
        <f t="shared" si="2"/>
        <v>483674.47734513116</v>
      </c>
      <c r="P21">
        <f t="shared" si="3"/>
        <v>-3.907985046680551E-14</v>
      </c>
      <c r="Q21">
        <f t="shared" si="4"/>
        <v>13.089167391955069</v>
      </c>
      <c r="R21">
        <f t="shared" si="5"/>
        <v>12.802766732500743</v>
      </c>
      <c r="S21">
        <f t="shared" si="6"/>
        <v>-14.659343958631474</v>
      </c>
      <c r="T21">
        <f t="shared" si="7"/>
        <v>0</v>
      </c>
      <c r="U21">
        <f t="shared" si="8"/>
        <v>7.4887382005984389</v>
      </c>
      <c r="V21">
        <f t="shared" si="9"/>
        <v>7.4570064174873618</v>
      </c>
      <c r="W21">
        <f t="shared" si="10"/>
        <v>0</v>
      </c>
      <c r="X21">
        <f t="shared" si="11"/>
        <v>103.61237818697695</v>
      </c>
      <c r="Y21">
        <v>6.3985604624310888</v>
      </c>
    </row>
    <row r="22" spans="1:25" x14ac:dyDescent="0.3">
      <c r="A22">
        <v>0</v>
      </c>
      <c r="B22">
        <v>333.39802318617365</v>
      </c>
      <c r="C22">
        <v>319.22000000000003</v>
      </c>
      <c r="D22">
        <v>3.43661491529291</v>
      </c>
      <c r="E22">
        <v>0.117844800077947</v>
      </c>
      <c r="F22">
        <v>-12.584399843910237</v>
      </c>
      <c r="G22">
        <v>7.06557050815527</v>
      </c>
      <c r="H22">
        <v>10.587214498226405</v>
      </c>
      <c r="I22">
        <v>7.6136718853807199</v>
      </c>
      <c r="J22">
        <v>7.5799557631258132</v>
      </c>
      <c r="K22">
        <v>4.2070820386757557</v>
      </c>
      <c r="M22">
        <f t="shared" si="1"/>
        <v>13.646886476106234</v>
      </c>
      <c r="N22">
        <v>13.646886476106229</v>
      </c>
      <c r="O22">
        <f t="shared" si="2"/>
        <v>844826.42928199237</v>
      </c>
      <c r="P22">
        <f t="shared" si="3"/>
        <v>0</v>
      </c>
      <c r="Q22">
        <f t="shared" si="4"/>
        <v>13.64688647610623</v>
      </c>
      <c r="R22">
        <f t="shared" si="5"/>
        <v>12.584399843910237</v>
      </c>
      <c r="S22">
        <f t="shared" si="6"/>
        <v>-14.13114101631054</v>
      </c>
      <c r="T22">
        <f t="shared" si="7"/>
        <v>0</v>
      </c>
      <c r="U22">
        <f t="shared" si="8"/>
        <v>7.6136718853807199</v>
      </c>
      <c r="V22">
        <f t="shared" si="9"/>
        <v>7.5799557631258132</v>
      </c>
      <c r="W22">
        <f t="shared" si="10"/>
        <v>0</v>
      </c>
      <c r="X22">
        <f t="shared" si="11"/>
        <v>103.70040236934805</v>
      </c>
      <c r="Y22">
        <v>6.7523687615850374</v>
      </c>
    </row>
    <row r="24" spans="1:25" x14ac:dyDescent="0.3">
      <c r="B24" t="s">
        <v>12</v>
      </c>
      <c r="C24" t="s">
        <v>13</v>
      </c>
      <c r="D24" t="s">
        <v>14</v>
      </c>
      <c r="E24" t="s">
        <v>15</v>
      </c>
      <c r="F24" t="s">
        <v>16</v>
      </c>
      <c r="G24" t="s">
        <v>17</v>
      </c>
      <c r="I24">
        <v>1</v>
      </c>
      <c r="J24">
        <v>2</v>
      </c>
      <c r="K24">
        <v>3</v>
      </c>
      <c r="M24">
        <v>4</v>
      </c>
    </row>
    <row r="25" spans="1:25" x14ac:dyDescent="0.3">
      <c r="A25" t="s">
        <v>11</v>
      </c>
      <c r="B25">
        <v>-1</v>
      </c>
      <c r="C25">
        <v>-2</v>
      </c>
      <c r="D25">
        <v>0</v>
      </c>
      <c r="E25">
        <v>1</v>
      </c>
      <c r="F25">
        <v>1</v>
      </c>
      <c r="G25">
        <v>0</v>
      </c>
      <c r="I25">
        <v>234.2</v>
      </c>
      <c r="J25">
        <v>-1434.4</v>
      </c>
      <c r="K25">
        <v>-36.799999999999997</v>
      </c>
      <c r="M25">
        <v>-7.4000000000000003E-3</v>
      </c>
    </row>
    <row r="26" spans="1:25" x14ac:dyDescent="0.3">
      <c r="A26" t="s">
        <v>26</v>
      </c>
      <c r="B26">
        <v>-1</v>
      </c>
      <c r="C26">
        <v>-1</v>
      </c>
      <c r="D26">
        <v>1</v>
      </c>
      <c r="E26">
        <v>1</v>
      </c>
      <c r="F26">
        <v>0</v>
      </c>
      <c r="G26">
        <v>1</v>
      </c>
      <c r="I26">
        <v>176.8</v>
      </c>
      <c r="J26">
        <v>-991.2</v>
      </c>
      <c r="K26">
        <v>-29.5</v>
      </c>
      <c r="M26">
        <v>1.29E-2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CA269-EA48-4323-A9B0-63CD1E695584}">
  <dimension ref="A1:Y68"/>
  <sheetViews>
    <sheetView workbookViewId="0">
      <selection activeCell="I18" sqref="I18"/>
    </sheetView>
  </sheetViews>
  <sheetFormatPr defaultRowHeight="14.4" x14ac:dyDescent="0.3"/>
  <cols>
    <col min="2" max="2" width="16" customWidth="1"/>
    <col min="3" max="3" width="17.33203125" customWidth="1"/>
    <col min="4" max="8" width="16.6640625" customWidth="1"/>
    <col min="12" max="12" width="16.5546875" customWidth="1"/>
    <col min="17" max="17" width="12.109375" customWidth="1"/>
    <col min="20" max="20" width="12" customWidth="1"/>
    <col min="21" max="22" width="13.109375" customWidth="1"/>
  </cols>
  <sheetData>
    <row r="1" spans="1:25" x14ac:dyDescent="0.3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I1" t="s">
        <v>18</v>
      </c>
      <c r="J1" t="s">
        <v>19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T1" t="s">
        <v>48</v>
      </c>
      <c r="U1" t="s">
        <v>49</v>
      </c>
      <c r="V1" t="s">
        <v>50</v>
      </c>
    </row>
    <row r="2" spans="1:25" x14ac:dyDescent="0.3">
      <c r="A2">
        <v>6</v>
      </c>
      <c r="B2">
        <v>1.3392314341127614</v>
      </c>
      <c r="C2">
        <v>9.0457167789162884</v>
      </c>
      <c r="D2">
        <v>70.97020105868404</v>
      </c>
      <c r="E2">
        <v>0</v>
      </c>
      <c r="F2">
        <v>0</v>
      </c>
      <c r="G2">
        <v>0</v>
      </c>
      <c r="H2">
        <f>SUM(B2:G2)</f>
        <v>81.355149271713088</v>
      </c>
      <c r="I2">
        <v>1.3317342999851318</v>
      </c>
      <c r="J2">
        <v>7.4971341140395026E-3</v>
      </c>
      <c r="L2" s="1">
        <v>1.3589919347597676E-11</v>
      </c>
      <c r="M2">
        <v>6.3747510448319842</v>
      </c>
      <c r="N2">
        <v>70.962703924569993</v>
      </c>
      <c r="O2">
        <v>1.3392314340991713</v>
      </c>
      <c r="P2">
        <v>1.3317342999851318</v>
      </c>
      <c r="Q2">
        <v>7.4971341140395026E-3</v>
      </c>
      <c r="R2">
        <f>SUM(L2:Q2)</f>
        <v>80.015917837613912</v>
      </c>
      <c r="T2">
        <v>1.6461544795891701E-2</v>
      </c>
      <c r="U2">
        <v>0.111188005429196</v>
      </c>
      <c r="V2">
        <v>0.87235044977491205</v>
      </c>
      <c r="W2">
        <v>0</v>
      </c>
      <c r="X2">
        <v>0</v>
      </c>
      <c r="Y2">
        <v>0</v>
      </c>
    </row>
    <row r="3" spans="1:25" x14ac:dyDescent="0.3">
      <c r="A3">
        <v>5.7</v>
      </c>
      <c r="B3">
        <v>1.3396695271814671</v>
      </c>
      <c r="C3">
        <v>9.0457167789162884</v>
      </c>
      <c r="D3">
        <v>73.035340038388924</v>
      </c>
      <c r="E3">
        <v>0</v>
      </c>
      <c r="F3">
        <v>0</v>
      </c>
      <c r="G3">
        <v>0</v>
      </c>
      <c r="H3">
        <f t="shared" ref="H3:H22" si="0">SUM(B3:G3)</f>
        <v>83.420726344486681</v>
      </c>
      <c r="I3">
        <v>1.3266076924579171</v>
      </c>
      <c r="J3">
        <v>1.3061834662451113E-2</v>
      </c>
      <c r="L3">
        <v>6.1098814446562296E-11</v>
      </c>
      <c r="M3">
        <v>6.3794395593380031</v>
      </c>
      <c r="N3">
        <v>73.022278203726472</v>
      </c>
      <c r="O3">
        <v>1.3396695271203685</v>
      </c>
      <c r="P3">
        <v>1.3266076924579171</v>
      </c>
      <c r="Q3">
        <v>1.3061834662451113E-2</v>
      </c>
      <c r="R3">
        <f t="shared" ref="R3:R22" si="1">SUM(L3:Q3)</f>
        <v>82.081056817366303</v>
      </c>
      <c r="T3">
        <v>1.6059192791600604E-2</v>
      </c>
      <c r="U3">
        <v>0.10843488393474202</v>
      </c>
      <c r="V3">
        <v>0.87550592327365739</v>
      </c>
      <c r="W3">
        <v>0</v>
      </c>
      <c r="X3">
        <v>0</v>
      </c>
      <c r="Y3">
        <v>0</v>
      </c>
    </row>
    <row r="4" spans="1:25" x14ac:dyDescent="0.3">
      <c r="A4">
        <v>5.3999999999999995</v>
      </c>
      <c r="B4">
        <v>1.3403688799633378</v>
      </c>
      <c r="C4">
        <v>9.0457167789162867</v>
      </c>
      <c r="D4">
        <v>74.67893321598099</v>
      </c>
      <c r="E4">
        <v>0</v>
      </c>
      <c r="F4">
        <v>0</v>
      </c>
      <c r="G4">
        <v>0</v>
      </c>
      <c r="H4">
        <f t="shared" si="0"/>
        <v>85.065018874860613</v>
      </c>
      <c r="I4">
        <v>1.3206643930308313</v>
      </c>
      <c r="J4">
        <v>1.9704486749352521E-2</v>
      </c>
      <c r="L4">
        <v>1.8315414378369658E-10</v>
      </c>
      <c r="M4">
        <v>6.3846835061052722</v>
      </c>
      <c r="N4">
        <v>74.659228729231643</v>
      </c>
      <c r="O4">
        <v>1.3403688797801836</v>
      </c>
      <c r="P4">
        <v>1.3206643930308313</v>
      </c>
      <c r="Q4">
        <v>1.9704486749352521E-2</v>
      </c>
      <c r="R4">
        <f t="shared" si="1"/>
        <v>83.724649995080426</v>
      </c>
      <c r="T4">
        <v>1.5756992682681444E-2</v>
      </c>
      <c r="U4">
        <v>0.10633885583712695</v>
      </c>
      <c r="V4">
        <v>0.87790415148019152</v>
      </c>
      <c r="W4">
        <v>0</v>
      </c>
      <c r="X4">
        <v>0</v>
      </c>
      <c r="Y4">
        <v>0</v>
      </c>
    </row>
    <row r="5" spans="1:25" x14ac:dyDescent="0.3">
      <c r="A5">
        <v>5.0999999999999996</v>
      </c>
      <c r="B5">
        <v>1.3414672407351271</v>
      </c>
      <c r="C5">
        <v>9.0457167789162867</v>
      </c>
      <c r="D5">
        <v>75.592091008734059</v>
      </c>
      <c r="E5">
        <v>0</v>
      </c>
      <c r="F5">
        <v>0</v>
      </c>
      <c r="G5">
        <v>0</v>
      </c>
      <c r="H5">
        <f t="shared" si="0"/>
        <v>85.979275028385473</v>
      </c>
      <c r="I5">
        <v>1.31694002887654</v>
      </c>
      <c r="J5">
        <v>2.4527211531593516E-2</v>
      </c>
      <c r="L5">
        <v>3.2699365171421462E-10</v>
      </c>
      <c r="M5">
        <v>6.3873095096316135</v>
      </c>
      <c r="N5">
        <v>75.567563797202467</v>
      </c>
      <c r="O5">
        <v>1.3414672404081336</v>
      </c>
      <c r="P5">
        <v>1.3169400288765403</v>
      </c>
      <c r="Q5">
        <v>2.4527211531593516E-2</v>
      </c>
      <c r="R5">
        <f t="shared" si="1"/>
        <v>84.637807787977351</v>
      </c>
      <c r="T5">
        <v>1.5602216235159585E-2</v>
      </c>
      <c r="U5">
        <v>0.10520810713895765</v>
      </c>
      <c r="V5">
        <v>0.87918967662588265</v>
      </c>
      <c r="W5">
        <v>0</v>
      </c>
      <c r="X5">
        <v>0</v>
      </c>
      <c r="Y5">
        <v>0</v>
      </c>
    </row>
    <row r="6" spans="1:25" x14ac:dyDescent="0.3">
      <c r="A6">
        <v>4.8</v>
      </c>
      <c r="B6">
        <v>1.3431844842495986</v>
      </c>
      <c r="C6">
        <v>9.0457167789162884</v>
      </c>
      <c r="D6">
        <v>76.004460252866252</v>
      </c>
      <c r="E6">
        <v>0</v>
      </c>
      <c r="F6">
        <v>0</v>
      </c>
      <c r="G6">
        <v>0</v>
      </c>
      <c r="H6">
        <f t="shared" si="0"/>
        <v>86.393361516032144</v>
      </c>
      <c r="I6">
        <v>1.3161233332270914</v>
      </c>
      <c r="J6">
        <v>2.7061150599003648E-2</v>
      </c>
      <c r="L6">
        <v>4.2350369074896229E-10</v>
      </c>
      <c r="M6">
        <v>6.3864089618631006</v>
      </c>
      <c r="N6">
        <v>75.977399102267256</v>
      </c>
      <c r="O6">
        <v>1.3431844838260951</v>
      </c>
      <c r="P6">
        <v>1.3161233332270914</v>
      </c>
      <c r="Q6">
        <v>2.7061150599003648E-2</v>
      </c>
      <c r="R6">
        <f t="shared" si="1"/>
        <v>85.050177032206065</v>
      </c>
      <c r="T6">
        <v>1.5547311282711715E-2</v>
      </c>
      <c r="U6">
        <v>0.10470384089913738</v>
      </c>
      <c r="V6">
        <v>0.87974884781815088</v>
      </c>
      <c r="W6">
        <v>0</v>
      </c>
      <c r="X6">
        <v>0</v>
      </c>
      <c r="Y6">
        <v>0</v>
      </c>
    </row>
    <row r="7" spans="1:25" x14ac:dyDescent="0.3">
      <c r="A7">
        <v>4.5</v>
      </c>
      <c r="B7">
        <v>1.3458684000284626</v>
      </c>
      <c r="C7">
        <v>9.0457167789162884</v>
      </c>
      <c r="D7">
        <v>76.170389855208413</v>
      </c>
      <c r="E7">
        <v>0</v>
      </c>
      <c r="F7">
        <v>0</v>
      </c>
      <c r="G7">
        <v>0</v>
      </c>
      <c r="H7">
        <f t="shared" si="0"/>
        <v>86.561975034153164</v>
      </c>
      <c r="I7">
        <v>1.3176441605333367</v>
      </c>
      <c r="J7">
        <v>2.8224239022691801E-2</v>
      </c>
      <c r="L7">
        <v>4.724339980460407E-10</v>
      </c>
      <c r="M7">
        <v>6.3822042188269226</v>
      </c>
      <c r="N7">
        <v>76.142165616185721</v>
      </c>
      <c r="O7">
        <v>1.3458683995560285</v>
      </c>
      <c r="P7">
        <v>1.3176441605333369</v>
      </c>
      <c r="Q7">
        <v>2.8224239022691798E-2</v>
      </c>
      <c r="R7">
        <f t="shared" si="1"/>
        <v>85.216106634597125</v>
      </c>
      <c r="T7">
        <v>1.5548032487676583E-2</v>
      </c>
      <c r="U7">
        <v>0.10449988895640709</v>
      </c>
      <c r="V7">
        <v>0.87995207855591639</v>
      </c>
      <c r="W7">
        <v>0</v>
      </c>
      <c r="X7">
        <v>0</v>
      </c>
      <c r="Y7">
        <v>0</v>
      </c>
    </row>
    <row r="8" spans="1:25" x14ac:dyDescent="0.3">
      <c r="A8">
        <v>4.2</v>
      </c>
      <c r="B8">
        <v>1.3500625069100849</v>
      </c>
      <c r="C8">
        <v>9.0457167789162884</v>
      </c>
      <c r="D8">
        <v>76.228804756941599</v>
      </c>
      <c r="E8">
        <v>0</v>
      </c>
      <c r="F8">
        <v>0</v>
      </c>
      <c r="G8">
        <v>0</v>
      </c>
      <c r="H8">
        <f t="shared" si="0"/>
        <v>86.624584042767978</v>
      </c>
      <c r="I8">
        <v>1.321281726024391</v>
      </c>
      <c r="J8">
        <v>2.8780780389591171E-2</v>
      </c>
      <c r="L8">
        <v>4.9610230376093566E-10</v>
      </c>
      <c r="M8">
        <v>6.3743725464779146</v>
      </c>
      <c r="N8">
        <v>76.200023976552004</v>
      </c>
      <c r="O8">
        <v>1.350062506413982</v>
      </c>
      <c r="P8">
        <v>1.3212817260243908</v>
      </c>
      <c r="Q8">
        <v>2.8780780389591171E-2</v>
      </c>
      <c r="R8">
        <f t="shared" si="1"/>
        <v>85.274521536353987</v>
      </c>
      <c r="T8">
        <v>1.5585212002213331E-2</v>
      </c>
      <c r="U8">
        <v>0.10442436034613764</v>
      </c>
      <c r="V8">
        <v>0.87999042765164903</v>
      </c>
      <c r="W8">
        <v>0</v>
      </c>
      <c r="X8">
        <v>0</v>
      </c>
      <c r="Y8">
        <v>0</v>
      </c>
    </row>
    <row r="9" spans="1:25" x14ac:dyDescent="0.3">
      <c r="A9">
        <v>3.9</v>
      </c>
      <c r="B9">
        <v>1.356611830290392</v>
      </c>
      <c r="C9">
        <v>9.0457167789162884</v>
      </c>
      <c r="D9">
        <v>76.239695471568737</v>
      </c>
      <c r="E9">
        <v>0</v>
      </c>
      <c r="F9">
        <v>0</v>
      </c>
      <c r="G9">
        <v>0</v>
      </c>
      <c r="H9">
        <f t="shared" si="0"/>
        <v>86.642024080775414</v>
      </c>
      <c r="I9">
        <v>1.3274810582742447</v>
      </c>
      <c r="J9">
        <v>2.9130771506048956E-2</v>
      </c>
      <c r="L9">
        <v>5.1009802493921672E-10</v>
      </c>
      <c r="M9">
        <v>6.3616238908617486</v>
      </c>
      <c r="N9">
        <v>76.21056470006269</v>
      </c>
      <c r="O9">
        <v>1.3566118297802938</v>
      </c>
      <c r="P9">
        <v>1.3274810582742447</v>
      </c>
      <c r="Q9">
        <v>2.9130771506048959E-2</v>
      </c>
      <c r="R9">
        <f t="shared" si="1"/>
        <v>85.285412250995122</v>
      </c>
      <c r="T9">
        <v>1.5657665488350521E-2</v>
      </c>
      <c r="U9">
        <v>0.10440334092937471</v>
      </c>
      <c r="V9">
        <v>0.8799389935822749</v>
      </c>
      <c r="W9">
        <v>0</v>
      </c>
      <c r="X9">
        <v>0</v>
      </c>
      <c r="Y9">
        <v>0</v>
      </c>
    </row>
    <row r="10" spans="1:25" x14ac:dyDescent="0.3">
      <c r="A10">
        <v>3.5999999999999996</v>
      </c>
      <c r="B10">
        <v>1.3668242516464693</v>
      </c>
      <c r="C10">
        <v>9.0457167789162867</v>
      </c>
      <c r="D10">
        <v>76.225173637004232</v>
      </c>
      <c r="E10">
        <v>0</v>
      </c>
      <c r="F10">
        <v>0</v>
      </c>
      <c r="G10">
        <v>0</v>
      </c>
      <c r="H10">
        <f t="shared" si="0"/>
        <v>86.637714667566996</v>
      </c>
      <c r="I10">
        <v>1.3373532709209401</v>
      </c>
      <c r="J10">
        <v>2.9470980202867651E-2</v>
      </c>
      <c r="L10">
        <v>5.2266117234878811E-10</v>
      </c>
      <c r="M10">
        <v>6.3415392568715392</v>
      </c>
      <c r="N10">
        <v>76.195702656801359</v>
      </c>
      <c r="O10">
        <v>1.366824251123808</v>
      </c>
      <c r="P10">
        <v>1.3373532709209401</v>
      </c>
      <c r="Q10">
        <v>2.9470980202867647E-2</v>
      </c>
      <c r="R10">
        <f t="shared" si="1"/>
        <v>85.27089041644318</v>
      </c>
      <c r="T10">
        <v>1.5776319318798269E-2</v>
      </c>
      <c r="U10">
        <v>0.10440853401575897</v>
      </c>
      <c r="V10">
        <v>0.8798151466654428</v>
      </c>
      <c r="W10">
        <v>0</v>
      </c>
      <c r="X10">
        <v>0</v>
      </c>
      <c r="Y10">
        <v>0</v>
      </c>
    </row>
    <row r="11" spans="1:25" x14ac:dyDescent="0.3">
      <c r="A11">
        <v>3.3</v>
      </c>
      <c r="B11">
        <v>1.3827106018774153</v>
      </c>
      <c r="C11">
        <v>9.0457167789162902</v>
      </c>
      <c r="D11">
        <v>76.190302173450263</v>
      </c>
      <c r="E11">
        <v>0</v>
      </c>
      <c r="F11">
        <v>0</v>
      </c>
      <c r="G11">
        <v>0</v>
      </c>
      <c r="H11">
        <f t="shared" si="0"/>
        <v>86.61872955424397</v>
      </c>
      <c r="I11">
        <v>1.3527893139053015</v>
      </c>
      <c r="J11">
        <v>2.9921287433390387E-2</v>
      </c>
      <c r="L11">
        <v>5.3872350411285115E-10</v>
      </c>
      <c r="M11">
        <v>6.3102168636722942</v>
      </c>
      <c r="N11">
        <v>76.160380886016881</v>
      </c>
      <c r="O11">
        <v>1.3827106013386921</v>
      </c>
      <c r="P11">
        <v>1.3527893139053013</v>
      </c>
      <c r="Q11">
        <v>2.9921287433390387E-2</v>
      </c>
      <c r="R11">
        <f t="shared" si="1"/>
        <v>85.236018952905283</v>
      </c>
      <c r="T11">
        <v>1.5963182662607732E-2</v>
      </c>
      <c r="U11">
        <v>0.10443141830256833</v>
      </c>
      <c r="V11">
        <v>0.87960539903482393</v>
      </c>
      <c r="W11">
        <v>0</v>
      </c>
      <c r="X11">
        <v>0</v>
      </c>
      <c r="Y11">
        <v>0</v>
      </c>
    </row>
    <row r="12" spans="1:25" x14ac:dyDescent="0.3">
      <c r="A12">
        <v>3</v>
      </c>
      <c r="B12">
        <v>1.4073299270758732</v>
      </c>
      <c r="C12">
        <v>9.0457167789162884</v>
      </c>
      <c r="D12">
        <v>76.131424497718214</v>
      </c>
      <c r="E12">
        <v>0</v>
      </c>
      <c r="F12">
        <v>0</v>
      </c>
      <c r="G12">
        <v>0</v>
      </c>
      <c r="H12">
        <f t="shared" si="0"/>
        <v>86.584471203710379</v>
      </c>
      <c r="I12">
        <v>1.3767376778212326</v>
      </c>
      <c r="J12">
        <v>3.0592248691933447E-2</v>
      </c>
      <c r="L12">
        <v>5.6270695728962549E-10</v>
      </c>
      <c r="M12">
        <v>6.2616491745818879</v>
      </c>
      <c r="N12">
        <v>76.100832249026283</v>
      </c>
      <c r="O12">
        <v>1.4073299265131662</v>
      </c>
      <c r="P12">
        <v>1.3767376778212326</v>
      </c>
      <c r="Q12">
        <v>3.0592248691933444E-2</v>
      </c>
      <c r="R12">
        <f t="shared" si="1"/>
        <v>85.177141277197222</v>
      </c>
      <c r="T12">
        <v>1.6253837524338489E-2</v>
      </c>
      <c r="U12">
        <v>0.10447273804599566</v>
      </c>
      <c r="V12">
        <v>0.87927342442966583</v>
      </c>
      <c r="W12">
        <v>0</v>
      </c>
      <c r="X12">
        <v>0</v>
      </c>
      <c r="Y12">
        <v>0</v>
      </c>
    </row>
    <row r="13" spans="1:25" x14ac:dyDescent="0.3">
      <c r="A13">
        <v>2.6999999999999997</v>
      </c>
      <c r="B13">
        <v>1.4452577557071138</v>
      </c>
      <c r="C13">
        <v>9.0457167789162902</v>
      </c>
      <c r="D13">
        <v>76.038653173776211</v>
      </c>
      <c r="E13">
        <v>0</v>
      </c>
      <c r="F13">
        <v>0</v>
      </c>
      <c r="G13">
        <v>0</v>
      </c>
      <c r="H13">
        <f t="shared" si="0"/>
        <v>86.529627708399616</v>
      </c>
      <c r="I13">
        <v>1.413632965899341</v>
      </c>
      <c r="J13">
        <v>3.1624789207361316E-2</v>
      </c>
      <c r="L13">
        <v>6.0041099063395087E-10</v>
      </c>
      <c r="M13">
        <v>6.1868260579102454</v>
      </c>
      <c r="N13">
        <v>76.007028384568855</v>
      </c>
      <c r="O13">
        <v>1.4452577551067023</v>
      </c>
      <c r="P13">
        <v>1.413632965899341</v>
      </c>
      <c r="Q13">
        <v>3.1624789207361323E-2</v>
      </c>
      <c r="R13">
        <f t="shared" si="1"/>
        <v>85.084369953292907</v>
      </c>
      <c r="T13">
        <v>1.6702461272311928E-2</v>
      </c>
      <c r="U13">
        <v>0.10453895409558318</v>
      </c>
      <c r="V13">
        <v>0.87875858463210488</v>
      </c>
      <c r="W13">
        <v>0</v>
      </c>
      <c r="X13">
        <v>0</v>
      </c>
      <c r="Y13">
        <v>0</v>
      </c>
    </row>
    <row r="14" spans="1:25" x14ac:dyDescent="0.3">
      <c r="A14">
        <v>2.4</v>
      </c>
      <c r="B14">
        <v>1.5031531791814972</v>
      </c>
      <c r="C14">
        <v>9.0457167789162884</v>
      </c>
      <c r="D14">
        <v>75.89576408141734</v>
      </c>
      <c r="E14">
        <v>0</v>
      </c>
      <c r="F14">
        <v>0</v>
      </c>
      <c r="G14">
        <v>0</v>
      </c>
      <c r="H14">
        <f t="shared" si="0"/>
        <v>86.444634039515122</v>
      </c>
      <c r="I14">
        <v>1.4699303839666769</v>
      </c>
      <c r="J14">
        <v>3.3222794553881635E-2</v>
      </c>
      <c r="L14">
        <v>6.6093843683630576E-10</v>
      </c>
      <c r="M14">
        <v>6.0726332164290522</v>
      </c>
      <c r="N14">
        <v>75.862541286863475</v>
      </c>
      <c r="O14">
        <v>1.5031531785205585</v>
      </c>
      <c r="P14">
        <v>1.4699303839666769</v>
      </c>
      <c r="Q14">
        <v>3.3222794553881649E-2</v>
      </c>
      <c r="R14">
        <f t="shared" si="1"/>
        <v>84.941480860994588</v>
      </c>
      <c r="T14">
        <v>1.73886233180695E-2</v>
      </c>
      <c r="U14">
        <v>0.10464173837304183</v>
      </c>
      <c r="V14">
        <v>0.87796963830888874</v>
      </c>
      <c r="W14">
        <v>0</v>
      </c>
      <c r="X14">
        <v>0</v>
      </c>
      <c r="Y14">
        <v>0</v>
      </c>
    </row>
    <row r="15" spans="1:25" x14ac:dyDescent="0.3">
      <c r="A15">
        <v>2.1</v>
      </c>
      <c r="B15">
        <v>1.5902806491515222</v>
      </c>
      <c r="C15">
        <v>9.0457167789162884</v>
      </c>
      <c r="D15">
        <v>75.679079391228214</v>
      </c>
      <c r="E15">
        <v>0</v>
      </c>
      <c r="F15">
        <v>0</v>
      </c>
      <c r="G15">
        <v>0</v>
      </c>
      <c r="H15">
        <f t="shared" si="0"/>
        <v>86.315076819296024</v>
      </c>
      <c r="I15">
        <v>1.5545920440004408</v>
      </c>
      <c r="J15">
        <v>3.5688604391518525E-2</v>
      </c>
      <c r="L15">
        <v>7.5956289806026219E-10</v>
      </c>
      <c r="M15">
        <v>5.9008440865238878</v>
      </c>
      <c r="N15">
        <v>75.64339078683669</v>
      </c>
      <c r="O15">
        <v>1.5902806483919594</v>
      </c>
      <c r="P15">
        <v>1.554592044000441</v>
      </c>
      <c r="Q15">
        <v>3.5688604391518525E-2</v>
      </c>
      <c r="R15">
        <f t="shared" si="1"/>
        <v>84.724796170904057</v>
      </c>
      <c r="T15">
        <v>1.8424135246740692E-2</v>
      </c>
      <c r="U15">
        <v>0.10479880354916267</v>
      </c>
      <c r="V15">
        <v>0.87677706120409671</v>
      </c>
      <c r="W15">
        <v>0</v>
      </c>
      <c r="X15">
        <v>0</v>
      </c>
      <c r="Y15">
        <v>0</v>
      </c>
    </row>
    <row r="16" spans="1:25" x14ac:dyDescent="0.3">
      <c r="A16">
        <v>1.7999999999999998</v>
      </c>
      <c r="B16">
        <v>1.7185739581917141</v>
      </c>
      <c r="C16">
        <v>9.0457167789162884</v>
      </c>
      <c r="D16">
        <v>75.356632204262738</v>
      </c>
      <c r="E16">
        <v>0</v>
      </c>
      <c r="F16">
        <v>0</v>
      </c>
      <c r="G16">
        <v>0</v>
      </c>
      <c r="H16">
        <f t="shared" si="0"/>
        <v>86.120922941370736</v>
      </c>
      <c r="I16">
        <v>1.6791105472726433</v>
      </c>
      <c r="J16">
        <v>3.9463409996476607E-2</v>
      </c>
      <c r="L16">
        <v>9.2259457228509327E-10</v>
      </c>
      <c r="M16">
        <v>5.6480322743745246</v>
      </c>
      <c r="N16">
        <v>75.317168794266266</v>
      </c>
      <c r="O16">
        <v>1.7185739572691194</v>
      </c>
      <c r="P16">
        <v>1.6791105472726431</v>
      </c>
      <c r="Q16">
        <v>3.9463409996476607E-2</v>
      </c>
      <c r="R16">
        <f t="shared" si="1"/>
        <v>84.402348984101621</v>
      </c>
      <c r="T16">
        <v>1.9955359272701735E-2</v>
      </c>
      <c r="U16">
        <v>0.10503506546341146</v>
      </c>
      <c r="V16">
        <v>0.87500957526388679</v>
      </c>
      <c r="W16">
        <v>0</v>
      </c>
      <c r="X16">
        <v>0</v>
      </c>
      <c r="Y16">
        <v>0</v>
      </c>
    </row>
    <row r="17" spans="1:25" x14ac:dyDescent="0.3">
      <c r="A17">
        <v>1.5</v>
      </c>
      <c r="B17">
        <v>1.9013681990060682</v>
      </c>
      <c r="C17">
        <v>9.0457167789162884</v>
      </c>
      <c r="D17">
        <v>74.889517499617554</v>
      </c>
      <c r="E17">
        <v>0</v>
      </c>
      <c r="F17">
        <v>0</v>
      </c>
      <c r="G17">
        <v>0</v>
      </c>
      <c r="H17">
        <f t="shared" si="0"/>
        <v>85.836602477539913</v>
      </c>
      <c r="I17">
        <v>1.8562056254983161</v>
      </c>
      <c r="J17">
        <v>4.5162572312433265E-2</v>
      </c>
      <c r="L17">
        <v>1.195318704005583E-9</v>
      </c>
      <c r="M17">
        <v>5.2881429556072241</v>
      </c>
      <c r="N17">
        <v>74.844354927305105</v>
      </c>
      <c r="O17">
        <v>1.9013681978107488</v>
      </c>
      <c r="P17">
        <v>1.8562056254983159</v>
      </c>
      <c r="Q17">
        <v>4.5162572312433272E-2</v>
      </c>
      <c r="R17">
        <f t="shared" si="1"/>
        <v>83.935234279729158</v>
      </c>
      <c r="T17">
        <v>2.2151018844246334E-2</v>
      </c>
      <c r="U17">
        <v>0.10538297786522013</v>
      </c>
      <c r="V17">
        <v>0.87246600329053359</v>
      </c>
      <c r="W17">
        <v>0</v>
      </c>
      <c r="X17">
        <v>0</v>
      </c>
      <c r="Y17">
        <v>0</v>
      </c>
    </row>
    <row r="18" spans="1:25" x14ac:dyDescent="0.3">
      <c r="A18">
        <v>1.2</v>
      </c>
      <c r="B18">
        <v>2.1494877385169611</v>
      </c>
      <c r="C18">
        <v>9.0457167789162867</v>
      </c>
      <c r="D18">
        <v>74.238186486688306</v>
      </c>
      <c r="E18">
        <v>0</v>
      </c>
      <c r="F18">
        <v>0</v>
      </c>
      <c r="G18">
        <v>0</v>
      </c>
      <c r="H18">
        <f t="shared" si="0"/>
        <v>85.433391004121546</v>
      </c>
      <c r="I18">
        <v>2.095918613133342</v>
      </c>
      <c r="J18">
        <v>5.3569123731497581E-2</v>
      </c>
      <c r="L18">
        <v>1.6521219320255753E-9</v>
      </c>
      <c r="M18">
        <v>4.8003104289181078</v>
      </c>
      <c r="N18">
        <v>74.184617362956814</v>
      </c>
      <c r="O18">
        <v>2.1494877368648395</v>
      </c>
      <c r="P18">
        <v>2.095918613133342</v>
      </c>
      <c r="Q18">
        <v>5.3569123731497567E-2</v>
      </c>
      <c r="R18">
        <f t="shared" si="1"/>
        <v>83.283903267256719</v>
      </c>
      <c r="T18">
        <v>2.5159808281673655E-2</v>
      </c>
      <c r="U18">
        <v>0.10588034341841698</v>
      </c>
      <c r="V18">
        <v>0.86895984829990935</v>
      </c>
      <c r="W18">
        <v>0</v>
      </c>
      <c r="X18">
        <v>0</v>
      </c>
      <c r="Y18">
        <v>0</v>
      </c>
    </row>
    <row r="19" spans="1:25" x14ac:dyDescent="0.3">
      <c r="A19">
        <v>0.89999999999999991</v>
      </c>
      <c r="B19">
        <v>2.4639592745392269</v>
      </c>
      <c r="C19">
        <v>9.0457167789162884</v>
      </c>
      <c r="D19">
        <v>73.375525855966984</v>
      </c>
      <c r="E19">
        <v>0</v>
      </c>
      <c r="F19">
        <v>0</v>
      </c>
      <c r="G19">
        <v>0</v>
      </c>
      <c r="H19">
        <f t="shared" si="0"/>
        <v>84.885201909422506</v>
      </c>
      <c r="I19">
        <v>2.3984650879035772</v>
      </c>
      <c r="J19">
        <v>6.5494184237437372E-2</v>
      </c>
      <c r="L19">
        <v>2.3982118388100805E-9</v>
      </c>
      <c r="M19">
        <v>4.1832924188716962</v>
      </c>
      <c r="N19">
        <v>73.310031671729561</v>
      </c>
      <c r="O19">
        <v>2.4639592721410146</v>
      </c>
      <c r="P19">
        <v>2.3984650879035772</v>
      </c>
      <c r="Q19">
        <v>6.5494184237437372E-2</v>
      </c>
      <c r="R19">
        <f t="shared" si="1"/>
        <v>82.421242637281495</v>
      </c>
      <c r="T19">
        <v>2.9026958988310071E-2</v>
      </c>
      <c r="U19">
        <v>0.10656411925094551</v>
      </c>
      <c r="V19">
        <v>0.86440892176074435</v>
      </c>
      <c r="W19">
        <v>0</v>
      </c>
      <c r="X19">
        <v>0</v>
      </c>
      <c r="Y19">
        <v>0</v>
      </c>
    </row>
    <row r="20" spans="1:25" x14ac:dyDescent="0.3">
      <c r="A20">
        <v>0.6</v>
      </c>
      <c r="B20">
        <v>2.8279622391643806</v>
      </c>
      <c r="C20">
        <v>9.0457167789162902</v>
      </c>
      <c r="D20">
        <v>72.302265000332866</v>
      </c>
      <c r="E20">
        <v>0</v>
      </c>
      <c r="F20">
        <v>0</v>
      </c>
      <c r="G20">
        <v>0</v>
      </c>
      <c r="H20">
        <f t="shared" si="0"/>
        <v>84.175944018413531</v>
      </c>
      <c r="I20">
        <v>2.7466262792189493</v>
      </c>
      <c r="J20">
        <v>8.1335956420931041E-2</v>
      </c>
      <c r="L20">
        <v>3.5245000569744424E-9</v>
      </c>
      <c r="M20">
        <v>3.471128264057457</v>
      </c>
      <c r="N20">
        <v>72.220929043911923</v>
      </c>
      <c r="O20">
        <v>2.8279622356398804</v>
      </c>
      <c r="P20">
        <v>2.7466262792189493</v>
      </c>
      <c r="Q20">
        <v>8.1335956420931041E-2</v>
      </c>
      <c r="R20">
        <f t="shared" si="1"/>
        <v>81.34798178277363</v>
      </c>
      <c r="T20">
        <v>3.3595848221740908E-2</v>
      </c>
      <c r="U20">
        <v>0.10746201761559733</v>
      </c>
      <c r="V20">
        <v>0.85894213416266174</v>
      </c>
      <c r="W20">
        <v>0</v>
      </c>
      <c r="X20">
        <v>0</v>
      </c>
      <c r="Y20">
        <v>0</v>
      </c>
    </row>
    <row r="21" spans="1:25" x14ac:dyDescent="0.3">
      <c r="A21">
        <v>0.3</v>
      </c>
      <c r="B21">
        <v>3.2057613216697889</v>
      </c>
      <c r="C21">
        <v>9.0457167789162884</v>
      </c>
      <c r="D21">
        <v>71.049153667265855</v>
      </c>
      <c r="E21">
        <v>0</v>
      </c>
      <c r="F21">
        <v>0</v>
      </c>
      <c r="G21">
        <v>0</v>
      </c>
      <c r="H21">
        <f t="shared" si="0"/>
        <v>83.300631767851939</v>
      </c>
      <c r="I21">
        <v>3.1056338075686813</v>
      </c>
      <c r="J21">
        <v>0.1001275091643415</v>
      </c>
      <c r="L21">
        <v>4.9367662240565163E-9</v>
      </c>
      <c r="M21">
        <v>2.7343216546145839</v>
      </c>
      <c r="N21">
        <v>70.949026158101503</v>
      </c>
      <c r="O21">
        <v>3.2057613167330232</v>
      </c>
      <c r="P21">
        <v>3.1056338075686813</v>
      </c>
      <c r="Q21">
        <v>0.1001275091643415</v>
      </c>
      <c r="R21">
        <f t="shared" si="1"/>
        <v>80.094870451118894</v>
      </c>
      <c r="T21">
        <v>3.848423779790567E-2</v>
      </c>
      <c r="U21">
        <v>0.10859121457956682</v>
      </c>
      <c r="V21">
        <v>0.85292454762252756</v>
      </c>
      <c r="W21">
        <v>0</v>
      </c>
      <c r="X21">
        <v>0</v>
      </c>
      <c r="Y21">
        <v>0</v>
      </c>
    </row>
    <row r="22" spans="1:25" x14ac:dyDescent="0.3">
      <c r="A22">
        <v>0</v>
      </c>
      <c r="B22">
        <v>3.5544597213806934</v>
      </c>
      <c r="C22">
        <v>9.0457167789162867</v>
      </c>
      <c r="D22">
        <v>69.646966755847345</v>
      </c>
      <c r="E22">
        <v>0</v>
      </c>
      <c r="F22">
        <v>0</v>
      </c>
      <c r="G22">
        <v>0</v>
      </c>
      <c r="H22">
        <f t="shared" si="0"/>
        <v>82.247143256144327</v>
      </c>
      <c r="I22">
        <v>3.4366149152929117</v>
      </c>
      <c r="J22">
        <v>0.11784480007794718</v>
      </c>
      <c r="L22">
        <v>6.0098343186936836E-9</v>
      </c>
      <c r="M22">
        <v>2.0546421482525163</v>
      </c>
      <c r="N22">
        <v>69.529121955769398</v>
      </c>
      <c r="O22">
        <v>3.5544597153708599</v>
      </c>
      <c r="P22">
        <v>3.4366149152929122</v>
      </c>
      <c r="Q22">
        <v>0.1178448000779472</v>
      </c>
      <c r="R22">
        <f t="shared" si="1"/>
        <v>78.692683540773459</v>
      </c>
      <c r="T22">
        <v>4.321681678731322E-2</v>
      </c>
      <c r="U22">
        <v>0.10998213944945159</v>
      </c>
      <c r="V22">
        <v>0.84680104376323517</v>
      </c>
      <c r="W22">
        <v>0</v>
      </c>
      <c r="X22">
        <v>0</v>
      </c>
      <c r="Y22">
        <v>0</v>
      </c>
    </row>
    <row r="24" spans="1:25" x14ac:dyDescent="0.3">
      <c r="B24" t="s">
        <v>12</v>
      </c>
      <c r="C24" t="s">
        <v>13</v>
      </c>
      <c r="D24" t="s">
        <v>14</v>
      </c>
      <c r="E24" t="s">
        <v>15</v>
      </c>
      <c r="F24" t="s">
        <v>16</v>
      </c>
      <c r="G24" t="s">
        <v>17</v>
      </c>
      <c r="J24" t="s">
        <v>47</v>
      </c>
      <c r="L24" t="s">
        <v>41</v>
      </c>
      <c r="M24" t="s">
        <v>42</v>
      </c>
      <c r="N24" t="s">
        <v>43</v>
      </c>
      <c r="O24" t="s">
        <v>44</v>
      </c>
      <c r="P24" t="s">
        <v>45</v>
      </c>
      <c r="Q24" t="s">
        <v>46</v>
      </c>
    </row>
    <row r="25" spans="1:25" x14ac:dyDescent="0.3">
      <c r="A25" t="s">
        <v>11</v>
      </c>
      <c r="B25">
        <v>-1</v>
      </c>
      <c r="C25">
        <v>-2</v>
      </c>
      <c r="D25">
        <v>0</v>
      </c>
      <c r="E25">
        <v>1</v>
      </c>
      <c r="F25">
        <v>1</v>
      </c>
      <c r="G25">
        <v>0</v>
      </c>
      <c r="J25">
        <v>44352.264559135525</v>
      </c>
      <c r="L25">
        <f>L2/$R2</f>
        <v>1.6984019823627294E-13</v>
      </c>
      <c r="M25">
        <f t="shared" ref="M25:Q25" si="2">M2/$R2</f>
        <v>7.9668536175127633E-2</v>
      </c>
      <c r="N25">
        <f t="shared" si="2"/>
        <v>0.88685733841837933</v>
      </c>
      <c r="O25">
        <f t="shared" si="2"/>
        <v>1.6737062703161606E-2</v>
      </c>
      <c r="P25">
        <f t="shared" si="2"/>
        <v>1.6643367169614714E-2</v>
      </c>
      <c r="Q25">
        <f t="shared" si="2"/>
        <v>9.3695533546891933E-5</v>
      </c>
    </row>
    <row r="26" spans="1:25" x14ac:dyDescent="0.3">
      <c r="A26" t="s">
        <v>26</v>
      </c>
      <c r="B26">
        <v>-1</v>
      </c>
      <c r="C26">
        <v>-1</v>
      </c>
      <c r="D26">
        <v>1</v>
      </c>
      <c r="E26">
        <v>1</v>
      </c>
      <c r="F26">
        <v>0</v>
      </c>
      <c r="G26">
        <v>1</v>
      </c>
      <c r="J26">
        <v>44232.490563266052</v>
      </c>
      <c r="L26">
        <f t="shared" ref="L26:Q26" si="3">L3/$R3</f>
        <v>7.44371683499515E-13</v>
      </c>
      <c r="M26">
        <f t="shared" si="3"/>
        <v>7.7721216157493153E-2</v>
      </c>
      <c r="N26">
        <f t="shared" si="3"/>
        <v>0.88963618446341419</v>
      </c>
      <c r="O26">
        <f t="shared" si="3"/>
        <v>1.6321299689174177E-2</v>
      </c>
      <c r="P26">
        <f t="shared" si="3"/>
        <v>1.6162166325534445E-2</v>
      </c>
      <c r="Q26">
        <f t="shared" si="3"/>
        <v>1.5913336363972784E-4</v>
      </c>
    </row>
    <row r="27" spans="1:25" x14ac:dyDescent="0.3">
      <c r="J27">
        <v>44117.483326749265</v>
      </c>
      <c r="L27">
        <f t="shared" ref="L27:Q27" si="4">L4/$R4</f>
        <v>2.1875773000479372E-12</v>
      </c>
      <c r="M27">
        <f t="shared" si="4"/>
        <v>7.6258109248356729E-2</v>
      </c>
      <c r="N27">
        <f t="shared" si="4"/>
        <v>0.8917233901081526</v>
      </c>
      <c r="O27">
        <f t="shared" si="4"/>
        <v>1.6009250320651591E-2</v>
      </c>
      <c r="P27">
        <f t="shared" si="4"/>
        <v>1.5773901630026906E-2</v>
      </c>
      <c r="Q27">
        <f t="shared" si="4"/>
        <v>2.3534869062468862E-4</v>
      </c>
    </row>
    <row r="28" spans="1:25" x14ac:dyDescent="0.3">
      <c r="J28">
        <v>44046.518928515652</v>
      </c>
      <c r="L28">
        <f t="shared" ref="L28:Q28" si="5">L5/$R5</f>
        <v>3.8634466116295545E-12</v>
      </c>
      <c r="M28">
        <f t="shared" si="5"/>
        <v>7.5466386436097169E-2</v>
      </c>
      <c r="N28">
        <f t="shared" si="5"/>
        <v>0.89283460633223899</v>
      </c>
      <c r="O28">
        <f t="shared" si="5"/>
        <v>1.5849503613900154E-2</v>
      </c>
      <c r="P28">
        <f t="shared" si="5"/>
        <v>1.5559713363270843E-2</v>
      </c>
      <c r="Q28">
        <f t="shared" si="5"/>
        <v>2.8979025062931228E-4</v>
      </c>
    </row>
    <row r="29" spans="1:25" x14ac:dyDescent="0.3">
      <c r="J29">
        <v>44013.009883247934</v>
      </c>
      <c r="L29">
        <f t="shared" ref="L29:Q29" si="6">L6/$R6</f>
        <v>4.9794568985858032E-12</v>
      </c>
      <c r="M29">
        <f t="shared" si="6"/>
        <v>7.5089896161471256E-2</v>
      </c>
      <c r="N29">
        <f t="shared" si="6"/>
        <v>0.89332440864287432</v>
      </c>
      <c r="O29">
        <f t="shared" si="6"/>
        <v>1.5792847595337393E-2</v>
      </c>
      <c r="P29">
        <f t="shared" si="6"/>
        <v>1.547466894429524E-2</v>
      </c>
      <c r="Q29">
        <f t="shared" si="6"/>
        <v>3.181786510421532E-4</v>
      </c>
    </row>
    <row r="30" spans="1:25" x14ac:dyDescent="0.3">
      <c r="J30">
        <v>43999.465856341318</v>
      </c>
      <c r="L30">
        <f t="shared" ref="L30:Q30" si="7">L7/$R7</f>
        <v>5.5439519206365135E-12</v>
      </c>
      <c r="M30">
        <f t="shared" si="7"/>
        <v>7.4894341819599086E-2</v>
      </c>
      <c r="N30">
        <f t="shared" si="7"/>
        <v>0.89351847465503131</v>
      </c>
      <c r="O30">
        <f t="shared" si="7"/>
        <v>1.5793591759912858E-2</v>
      </c>
      <c r="P30">
        <f t="shared" si="7"/>
        <v>1.5462383962028873E-2</v>
      </c>
      <c r="Q30">
        <f t="shared" si="7"/>
        <v>3.3120779788398547E-4</v>
      </c>
    </row>
    <row r="31" spans="1:25" x14ac:dyDescent="0.3">
      <c r="J31">
        <v>43995.008161191989</v>
      </c>
      <c r="L31">
        <f t="shared" ref="L31:Q31" si="8">L8/$R8</f>
        <v>5.8177084411952846E-12</v>
      </c>
      <c r="M31">
        <f t="shared" si="8"/>
        <v>7.4751196859667052E-2</v>
      </c>
      <c r="N31">
        <f t="shared" si="8"/>
        <v>0.89358489034812849</v>
      </c>
      <c r="O31">
        <f t="shared" si="8"/>
        <v>1.5831956393193333E-2</v>
      </c>
      <c r="P31">
        <f t="shared" si="8"/>
        <v>1.5494449012664419E-2</v>
      </c>
      <c r="Q31">
        <f t="shared" si="8"/>
        <v>3.3750738052891249E-4</v>
      </c>
    </row>
    <row r="32" spans="1:25" x14ac:dyDescent="0.3">
      <c r="J32">
        <v>43994.794223330304</v>
      </c>
      <c r="L32">
        <f t="shared" ref="L32:Q32" si="9">L9/$R9</f>
        <v>5.9810700502683544E-12</v>
      </c>
      <c r="M32">
        <f t="shared" si="9"/>
        <v>7.4592169082087309E-2</v>
      </c>
      <c r="N32">
        <f t="shared" si="9"/>
        <v>0.89359437550439291</v>
      </c>
      <c r="O32">
        <f t="shared" si="9"/>
        <v>1.5906727703769347E-2</v>
      </c>
      <c r="P32">
        <f t="shared" si="9"/>
        <v>1.556515965904539E-2</v>
      </c>
      <c r="Q32">
        <f t="shared" si="9"/>
        <v>3.4156804472395636E-4</v>
      </c>
    </row>
    <row r="33" spans="10:17" x14ac:dyDescent="0.3">
      <c r="J33">
        <v>43997.118092294673</v>
      </c>
      <c r="L33">
        <f t="shared" ref="L33:Q33" si="10">L10/$R10</f>
        <v>6.129420835131809E-12</v>
      </c>
      <c r="M33">
        <f t="shared" si="10"/>
        <v>7.43693331440652E-2</v>
      </c>
      <c r="N33">
        <f t="shared" si="10"/>
        <v>0.89357226463426476</v>
      </c>
      <c r="O33">
        <f t="shared" si="10"/>
        <v>1.6029201107770265E-2</v>
      </c>
      <c r="P33">
        <f t="shared" si="10"/>
        <v>1.5683585153029575E-2</v>
      </c>
      <c r="Q33">
        <f t="shared" si="10"/>
        <v>3.4561595474068865E-4</v>
      </c>
    </row>
    <row r="34" spans="10:17" x14ac:dyDescent="0.3">
      <c r="J34">
        <v>44001.773329861091</v>
      </c>
      <c r="L34">
        <f t="shared" ref="L34:Q34" si="11">L11/$R11</f>
        <v>6.3203738364470938E-12</v>
      </c>
      <c r="M34">
        <f t="shared" si="11"/>
        <v>7.4032280498210784E-2</v>
      </c>
      <c r="N34">
        <f t="shared" si="11"/>
        <v>0.89352344022656804</v>
      </c>
      <c r="O34">
        <f t="shared" si="11"/>
        <v>1.6222139634450419E-2</v>
      </c>
      <c r="P34">
        <f t="shared" si="11"/>
        <v>1.587109921983506E-2</v>
      </c>
      <c r="Q34">
        <f t="shared" si="11"/>
        <v>3.5104041461535805E-4</v>
      </c>
    </row>
    <row r="35" spans="10:17" x14ac:dyDescent="0.3">
      <c r="J35">
        <v>44009.403908534914</v>
      </c>
      <c r="L35">
        <f t="shared" ref="L35:Q35" si="12">L12/$R12</f>
        <v>6.6063141924236875E-12</v>
      </c>
      <c r="M35">
        <f t="shared" si="12"/>
        <v>7.3513258142865079E-2</v>
      </c>
      <c r="N35">
        <f t="shared" si="12"/>
        <v>0.89344196233783724</v>
      </c>
      <c r="O35">
        <f t="shared" si="12"/>
        <v>1.652238975634561E-2</v>
      </c>
      <c r="P35">
        <f t="shared" si="12"/>
        <v>1.6163229443693469E-2</v>
      </c>
      <c r="Q35">
        <f t="shared" si="12"/>
        <v>3.5916031265213755E-4</v>
      </c>
    </row>
    <row r="36" spans="10:17" x14ac:dyDescent="0.3">
      <c r="J36">
        <v>44021.352035511263</v>
      </c>
      <c r="L36">
        <f t="shared" ref="L36:Q36" si="13">L13/$R13</f>
        <v>7.0566543651148463E-12</v>
      </c>
      <c r="M36">
        <f t="shared" si="13"/>
        <v>7.2714013881827008E-2</v>
      </c>
      <c r="N36">
        <f t="shared" si="13"/>
        <v>0.89331364181568174</v>
      </c>
      <c r="O36">
        <f t="shared" si="13"/>
        <v>1.6986172147717343E-2</v>
      </c>
      <c r="P36">
        <f t="shared" si="13"/>
        <v>1.6614484736448717E-2</v>
      </c>
      <c r="Q36">
        <f t="shared" si="13"/>
        <v>3.7168741126862386E-4</v>
      </c>
    </row>
    <row r="37" spans="10:17" x14ac:dyDescent="0.3">
      <c r="J37">
        <v>44039.740877992925</v>
      </c>
      <c r="L37">
        <f t="shared" ref="L37:Q37" si="14">L14/$R14</f>
        <v>7.7811032976682052E-12</v>
      </c>
      <c r="M37">
        <f t="shared" si="14"/>
        <v>7.1491963112425866E-2</v>
      </c>
      <c r="N37">
        <f t="shared" si="14"/>
        <v>0.89311536033862349</v>
      </c>
      <c r="O37">
        <f t="shared" si="14"/>
        <v>1.7696338270584724E-2</v>
      </c>
      <c r="P37">
        <f t="shared" si="14"/>
        <v>1.7305212589502589E-2</v>
      </c>
      <c r="Q37">
        <f t="shared" si="14"/>
        <v>3.9112568108213506E-4</v>
      </c>
    </row>
    <row r="38" spans="10:17" x14ac:dyDescent="0.3">
      <c r="J38">
        <v>44067.652246520483</v>
      </c>
      <c r="L38">
        <f t="shared" ref="L38:Q38" si="15">L15/$R15</f>
        <v>8.9650601994733274E-12</v>
      </c>
      <c r="M38">
        <f t="shared" si="15"/>
        <v>6.9647191297113303E-2</v>
      </c>
      <c r="N38">
        <f t="shared" si="15"/>
        <v>0.89281289782334017</v>
      </c>
      <c r="O38">
        <f t="shared" si="15"/>
        <v>1.8769955435290725E-2</v>
      </c>
      <c r="P38">
        <f t="shared" si="15"/>
        <v>1.8348725689048214E-2</v>
      </c>
      <c r="Q38">
        <f t="shared" si="15"/>
        <v>4.2122974624251268E-4</v>
      </c>
    </row>
    <row r="39" spans="10:17" x14ac:dyDescent="0.3">
      <c r="J39">
        <v>44109.258612604965</v>
      </c>
      <c r="L39">
        <f t="shared" ref="L39:Q39" si="16">L16/$R16</f>
        <v>1.0930911087070302E-11</v>
      </c>
      <c r="M39">
        <f t="shared" si="16"/>
        <v>6.6917951246101115E-2</v>
      </c>
      <c r="N39">
        <f t="shared" si="16"/>
        <v>0.89235868078094982</v>
      </c>
      <c r="O39">
        <f t="shared" si="16"/>
        <v>2.0361683981009075E-2</v>
      </c>
      <c r="P39">
        <f t="shared" si="16"/>
        <v>1.9894121046191822E-2</v>
      </c>
      <c r="Q39">
        <f t="shared" si="16"/>
        <v>4.675629348172537E-4</v>
      </c>
    </row>
    <row r="40" spans="10:17" x14ac:dyDescent="0.3">
      <c r="J40">
        <v>44169.668774380654</v>
      </c>
      <c r="L40">
        <f t="shared" ref="L40:Q40" si="17">L17/$R17</f>
        <v>1.4240964646884405E-11</v>
      </c>
      <c r="M40">
        <f t="shared" si="17"/>
        <v>6.3002659145306533E-2</v>
      </c>
      <c r="N40">
        <f t="shared" si="17"/>
        <v>0.89169173791631917</v>
      </c>
      <c r="O40">
        <f t="shared" si="17"/>
        <v>2.2652801462066569E-2</v>
      </c>
      <c r="P40">
        <f t="shared" si="17"/>
        <v>2.2114736932909239E-2</v>
      </c>
      <c r="Q40">
        <f t="shared" si="17"/>
        <v>5.380645291573374E-4</v>
      </c>
    </row>
    <row r="41" spans="10:17" x14ac:dyDescent="0.3">
      <c r="J41">
        <v>44254.109218059879</v>
      </c>
      <c r="L41">
        <f t="shared" ref="L41:Q41" si="18">L18/$R18</f>
        <v>1.983722985129482E-11</v>
      </c>
      <c r="M41">
        <f t="shared" si="18"/>
        <v>5.7637913697608387E-2</v>
      </c>
      <c r="N41">
        <f t="shared" si="18"/>
        <v>0.8907437626320126</v>
      </c>
      <c r="O41">
        <f t="shared" si="18"/>
        <v>2.5809161825270936E-2</v>
      </c>
      <c r="P41">
        <f t="shared" si="18"/>
        <v>2.5165950812938879E-2</v>
      </c>
      <c r="Q41">
        <f t="shared" si="18"/>
        <v>6.4321101233206016E-4</v>
      </c>
    </row>
    <row r="42" spans="10:17" x14ac:dyDescent="0.3">
      <c r="J42">
        <v>44366.143371617305</v>
      </c>
      <c r="L42">
        <f t="shared" ref="L42:Q42" si="19">L19/$R19</f>
        <v>2.9097011426582162E-11</v>
      </c>
      <c r="M42">
        <f t="shared" si="19"/>
        <v>5.0755027284428163E-2</v>
      </c>
      <c r="N42">
        <f t="shared" si="19"/>
        <v>0.88945554963726459</v>
      </c>
      <c r="O42">
        <f t="shared" si="19"/>
        <v>2.9894711524605128E-2</v>
      </c>
      <c r="P42">
        <f t="shared" si="19"/>
        <v>2.9100084045792857E-2</v>
      </c>
      <c r="Q42">
        <f t="shared" si="19"/>
        <v>7.9462747881227011E-4</v>
      </c>
    </row>
    <row r="43" spans="10:17" x14ac:dyDescent="0.3">
      <c r="J43">
        <v>44505.463447331305</v>
      </c>
      <c r="L43">
        <f t="shared" ref="L43:Q43" si="20">L20/$R20</f>
        <v>4.3326213874439301E-11</v>
      </c>
      <c r="M43">
        <f t="shared" si="20"/>
        <v>4.2670121470579719E-2</v>
      </c>
      <c r="N43">
        <f t="shared" si="20"/>
        <v>0.88780234569022254</v>
      </c>
      <c r="O43">
        <f t="shared" si="20"/>
        <v>3.4763766397935811E-2</v>
      </c>
      <c r="P43">
        <f t="shared" si="20"/>
        <v>3.3763914224121283E-2</v>
      </c>
      <c r="Q43">
        <f t="shared" si="20"/>
        <v>9.9985217381453055E-4</v>
      </c>
    </row>
    <row r="44" spans="10:17" x14ac:dyDescent="0.3">
      <c r="J44">
        <v>44667.453725219289</v>
      </c>
      <c r="L44">
        <f t="shared" ref="L44:Q44" si="21">L21/$R21</f>
        <v>6.1636484287334931E-11</v>
      </c>
      <c r="M44">
        <f t="shared" si="21"/>
        <v>3.4138536453259052E-2</v>
      </c>
      <c r="N44">
        <f t="shared" si="21"/>
        <v>0.88581235924965995</v>
      </c>
      <c r="O44">
        <f t="shared" si="21"/>
        <v>4.0024552117722288E-2</v>
      </c>
      <c r="P44">
        <f t="shared" si="21"/>
        <v>3.8774440736052115E-2</v>
      </c>
      <c r="Q44">
        <f t="shared" si="21"/>
        <v>1.2501113816701698E-3</v>
      </c>
    </row>
    <row r="45" spans="10:17" x14ac:dyDescent="0.3">
      <c r="J45">
        <v>44847.314894904332</v>
      </c>
      <c r="L45">
        <f t="shared" ref="L45:Q45" si="22">L22/$R22</f>
        <v>7.6370941341449827E-11</v>
      </c>
      <c r="M45">
        <f t="shared" si="22"/>
        <v>2.6109697316243304E-2</v>
      </c>
      <c r="N45">
        <f t="shared" si="22"/>
        <v>0.88355255949231803</v>
      </c>
      <c r="O45">
        <f t="shared" si="22"/>
        <v>4.5168871557533921E-2</v>
      </c>
      <c r="P45">
        <f t="shared" si="22"/>
        <v>4.3671339706089454E-2</v>
      </c>
      <c r="Q45">
        <f t="shared" si="22"/>
        <v>1.4975318514444567E-3</v>
      </c>
    </row>
    <row r="47" spans="10:17" x14ac:dyDescent="0.3">
      <c r="L47" t="s">
        <v>1</v>
      </c>
      <c r="M47" t="s">
        <v>2</v>
      </c>
      <c r="N47" t="s">
        <v>3</v>
      </c>
      <c r="O47" t="s">
        <v>4</v>
      </c>
      <c r="P47" t="s">
        <v>5</v>
      </c>
      <c r="Q47" t="s">
        <v>6</v>
      </c>
    </row>
    <row r="48" spans="10:17" x14ac:dyDescent="0.3">
      <c r="L48">
        <f>L25*$J25</f>
        <v>7.5327974049512007E-9</v>
      </c>
      <c r="M48">
        <f t="shared" ref="M48:Q48" si="23">M25*$J25</f>
        <v>3533.47999347832</v>
      </c>
      <c r="N48">
        <f t="shared" si="23"/>
        <v>39334.131299742745</v>
      </c>
      <c r="O48">
        <f t="shared" si="23"/>
        <v>742.32663295346356</v>
      </c>
      <c r="P48">
        <f t="shared" si="23"/>
        <v>738.1710238615824</v>
      </c>
      <c r="Q48">
        <f t="shared" si="23"/>
        <v>4.1556090918811091</v>
      </c>
    </row>
    <row r="49" spans="12:17" x14ac:dyDescent="0.3">
      <c r="L49">
        <f t="shared" ref="L49:Q49" si="24">L26*$J26</f>
        <v>3.2925413465954765E-8</v>
      </c>
      <c r="M49">
        <f t="shared" si="24"/>
        <v>3437.8029602518768</v>
      </c>
      <c r="N49">
        <f t="shared" si="24"/>
        <v>39350.824134017988</v>
      </c>
      <c r="O49">
        <f t="shared" si="24"/>
        <v>721.93173448163395</v>
      </c>
      <c r="P49">
        <f t="shared" si="24"/>
        <v>714.89286947613869</v>
      </c>
      <c r="Q49">
        <f t="shared" si="24"/>
        <v>7.0388650054950466</v>
      </c>
    </row>
    <row r="50" spans="12:17" x14ac:dyDescent="0.3">
      <c r="L50">
        <f t="shared" ref="L50:Q50" si="25">L27*$J27</f>
        <v>9.6510405060840043E-8</v>
      </c>
      <c r="M50">
        <f t="shared" si="25"/>
        <v>3364.3158632938021</v>
      </c>
      <c r="N50">
        <f t="shared" si="25"/>
        <v>39340.591795168752</v>
      </c>
      <c r="O50">
        <f t="shared" si="25"/>
        <v>706.28783409510186</v>
      </c>
      <c r="P50">
        <f t="shared" si="25"/>
        <v>695.90484216049504</v>
      </c>
      <c r="Q50">
        <f t="shared" si="25"/>
        <v>10.382991934606972</v>
      </c>
    </row>
    <row r="51" spans="12:17" x14ac:dyDescent="0.3">
      <c r="L51">
        <f t="shared" ref="L51:Q51" si="26">L28*$J28</f>
        <v>1.7017137430845084E-7</v>
      </c>
      <c r="M51">
        <f t="shared" si="26"/>
        <v>3324.0316186242308</v>
      </c>
      <c r="N51">
        <f t="shared" si="26"/>
        <v>39326.256387846784</v>
      </c>
      <c r="O51">
        <f t="shared" si="26"/>
        <v>698.11546093723041</v>
      </c>
      <c r="P51">
        <f t="shared" si="26"/>
        <v>685.35120917758718</v>
      </c>
      <c r="Q51">
        <f t="shared" si="26"/>
        <v>12.764251759643299</v>
      </c>
    </row>
    <row r="52" spans="12:17" x14ac:dyDescent="0.3">
      <c r="L52">
        <f t="shared" ref="L52:Q52" si="27">L29*$J29</f>
        <v>2.1916088569066407E-7</v>
      </c>
      <c r="M52">
        <f t="shared" si="27"/>
        <v>3304.9323418868953</v>
      </c>
      <c r="N52">
        <f t="shared" si="27"/>
        <v>39317.896026545444</v>
      </c>
      <c r="O52">
        <f t="shared" si="27"/>
        <v>695.09075729821302</v>
      </c>
      <c r="P52">
        <f t="shared" si="27"/>
        <v>681.08675718525626</v>
      </c>
      <c r="Q52">
        <f t="shared" si="27"/>
        <v>14.004000112956785</v>
      </c>
    </row>
    <row r="53" spans="12:17" x14ac:dyDescent="0.3">
      <c r="L53">
        <f t="shared" ref="L53:Q53" si="28">L30*$J30</f>
        <v>2.4393092324124414E-7</v>
      </c>
      <c r="M53">
        <f t="shared" si="28"/>
        <v>3295.3110357246055</v>
      </c>
      <c r="N53">
        <f t="shared" si="28"/>
        <v>39314.335617594224</v>
      </c>
      <c r="O53">
        <f t="shared" si="28"/>
        <v>694.90960138927937</v>
      </c>
      <c r="P53">
        <f t="shared" si="28"/>
        <v>680.33663519492893</v>
      </c>
      <c r="Q53">
        <f t="shared" si="28"/>
        <v>14.572966194350416</v>
      </c>
    </row>
    <row r="54" spans="12:17" x14ac:dyDescent="0.3">
      <c r="L54">
        <f t="shared" ref="L54:Q54" si="29">L31*$J31</f>
        <v>2.5595013034982207E-7</v>
      </c>
      <c r="M54">
        <f t="shared" si="29"/>
        <v>3288.6795158999207</v>
      </c>
      <c r="N54">
        <f t="shared" si="29"/>
        <v>39313.274543583764</v>
      </c>
      <c r="O54">
        <f t="shared" si="29"/>
        <v>696.52705072617641</v>
      </c>
      <c r="P54">
        <f t="shared" si="29"/>
        <v>681.67841076534421</v>
      </c>
      <c r="Q54">
        <f t="shared" si="29"/>
        <v>14.848639960832035</v>
      </c>
    </row>
    <row r="55" spans="12:17" x14ac:dyDescent="0.3">
      <c r="L55">
        <f t="shared" ref="L55:Q55" si="30">L32*$J32</f>
        <v>2.6313594609688011E-7</v>
      </c>
      <c r="M55">
        <f t="shared" si="30"/>
        <v>3281.6671294382922</v>
      </c>
      <c r="N55">
        <f t="shared" si="30"/>
        <v>39313.500669441113</v>
      </c>
      <c r="O55">
        <f t="shared" si="30"/>
        <v>699.81321209387977</v>
      </c>
      <c r="P55">
        <f t="shared" si="30"/>
        <v>684.78599625298398</v>
      </c>
      <c r="Q55">
        <f t="shared" si="30"/>
        <v>15.027215840895742</v>
      </c>
    </row>
    <row r="56" spans="12:17" x14ac:dyDescent="0.3">
      <c r="L56">
        <f t="shared" ref="L56:Q56" si="31">L33*$J33</f>
        <v>2.6967685232066564E-7</v>
      </c>
      <c r="M56">
        <f t="shared" si="31"/>
        <v>3272.0363327846408</v>
      </c>
      <c r="N56">
        <f t="shared" si="31"/>
        <v>39314.604451112937</v>
      </c>
      <c r="O56">
        <f t="shared" si="31"/>
        <v>705.23865406370896</v>
      </c>
      <c r="P56">
        <f t="shared" si="31"/>
        <v>690.03254808840165</v>
      </c>
      <c r="Q56">
        <f t="shared" si="31"/>
        <v>15.206105975307249</v>
      </c>
    </row>
    <row r="57" spans="12:17" x14ac:dyDescent="0.3">
      <c r="L57">
        <f t="shared" ref="L57:Q57" si="32">L34*$J34</f>
        <v>2.7810765691132954E-7</v>
      </c>
      <c r="M57">
        <f t="shared" si="32"/>
        <v>3257.5516255749667</v>
      </c>
      <c r="N57">
        <f t="shared" si="32"/>
        <v>39316.615881767131</v>
      </c>
      <c r="O57">
        <f t="shared" si="32"/>
        <v>713.80291112044301</v>
      </c>
      <c r="P57">
        <f t="shared" si="32"/>
        <v>698.35651036691752</v>
      </c>
      <c r="Q57">
        <f t="shared" si="32"/>
        <v>15.446400753525442</v>
      </c>
    </row>
    <row r="58" spans="12:17" x14ac:dyDescent="0.3">
      <c r="L58">
        <f t="shared" ref="L58:Q58" si="33">L35*$J35</f>
        <v>2.9073994964106073E-7</v>
      </c>
      <c r="M58">
        <f t="shared" si="33"/>
        <v>3235.2746702417426</v>
      </c>
      <c r="N58">
        <f t="shared" si="33"/>
        <v>39319.848189359916</v>
      </c>
      <c r="O58">
        <f t="shared" si="33"/>
        <v>727.14052432125368</v>
      </c>
      <c r="P58">
        <f t="shared" si="33"/>
        <v>711.33409305382997</v>
      </c>
      <c r="Q58">
        <f t="shared" si="33"/>
        <v>15.806431267423603</v>
      </c>
    </row>
    <row r="59" spans="12:17" x14ac:dyDescent="0.3">
      <c r="L59">
        <f t="shared" ref="L59:Q59" si="34">L36*$J36</f>
        <v>3.1064346599964785E-7</v>
      </c>
      <c r="M59">
        <f t="shared" si="34"/>
        <v>3200.9692030069596</v>
      </c>
      <c r="N59">
        <f t="shared" si="34"/>
        <v>39324.87430449274</v>
      </c>
      <c r="O59">
        <f t="shared" si="34"/>
        <v>747.7542638504616</v>
      </c>
      <c r="P59">
        <f t="shared" si="34"/>
        <v>731.39208147183751</v>
      </c>
      <c r="Q59">
        <f t="shared" si="34"/>
        <v>16.362182378623945</v>
      </c>
    </row>
    <row r="60" spans="12:17" x14ac:dyDescent="0.3">
      <c r="L60">
        <f t="shared" ref="L60:Q60" si="35">L37*$J37</f>
        <v>3.42677772974204E-7</v>
      </c>
      <c r="M60">
        <f t="shared" si="35"/>
        <v>3148.4875303302638</v>
      </c>
      <c r="N60">
        <f t="shared" si="35"/>
        <v>39332.569043468255</v>
      </c>
      <c r="O60">
        <f t="shared" si="35"/>
        <v>779.34215192586066</v>
      </c>
      <c r="P60">
        <f t="shared" si="35"/>
        <v>762.117078280275</v>
      </c>
      <c r="Q60">
        <f t="shared" si="35"/>
        <v>17.225073645585727</v>
      </c>
    </row>
    <row r="61" spans="12:17" x14ac:dyDescent="0.3">
      <c r="L61">
        <f t="shared" ref="L61:Q61" si="36">L38*$J38</f>
        <v>3.9506915523951213E-7</v>
      </c>
      <c r="M61">
        <f t="shared" si="36"/>
        <v>3069.1882060280768</v>
      </c>
      <c r="N61">
        <f t="shared" si="36"/>
        <v>39344.168302487182</v>
      </c>
      <c r="O61">
        <f t="shared" si="36"/>
        <v>827.1478688050787</v>
      </c>
      <c r="P61">
        <f t="shared" si="36"/>
        <v>808.58526283177366</v>
      </c>
      <c r="Q61">
        <f t="shared" si="36"/>
        <v>18.562605973305118</v>
      </c>
    </row>
    <row r="62" spans="12:17" x14ac:dyDescent="0.3">
      <c r="L62">
        <f t="shared" ref="L62:Q62" si="37">L39*$J39</f>
        <v>4.8215438401097483E-7</v>
      </c>
      <c r="M62">
        <f t="shared" si="37"/>
        <v>2951.7012173399648</v>
      </c>
      <c r="N62">
        <f t="shared" si="37"/>
        <v>39361.279825769918</v>
      </c>
      <c r="O62">
        <f t="shared" si="37"/>
        <v>898.13878450646507</v>
      </c>
      <c r="P62">
        <f t="shared" si="37"/>
        <v>877.51493009694229</v>
      </c>
      <c r="Q62">
        <f t="shared" si="37"/>
        <v>20.623854409522803</v>
      </c>
    </row>
    <row r="63" spans="12:17" x14ac:dyDescent="0.3">
      <c r="L63">
        <f t="shared" ref="L63:Q63" si="38">L40*$J40</f>
        <v>6.2901869148054897E-7</v>
      </c>
      <c r="M63">
        <f t="shared" si="38"/>
        <v>2782.8065863533939</v>
      </c>
      <c r="N63">
        <f t="shared" si="38"/>
        <v>39385.728712615659</v>
      </c>
      <c r="O63">
        <f t="shared" si="38"/>
        <v>1000.5667373912862</v>
      </c>
      <c r="P63">
        <f t="shared" si="38"/>
        <v>976.8006053591638</v>
      </c>
      <c r="Q63">
        <f t="shared" si="38"/>
        <v>23.766132032122677</v>
      </c>
    </row>
    <row r="64" spans="12:17" x14ac:dyDescent="0.3">
      <c r="L64">
        <f t="shared" ref="L64:Q64" si="39">L41*$J41</f>
        <v>8.7787893642295873E-7</v>
      </c>
      <c r="M64">
        <f t="shared" si="39"/>
        <v>2550.7145278750709</v>
      </c>
      <c r="N64">
        <f t="shared" si="39"/>
        <v>39419.07175682269</v>
      </c>
      <c r="O64">
        <f t="shared" si="39"/>
        <v>1142.1614662421216</v>
      </c>
      <c r="P64">
        <f t="shared" si="39"/>
        <v>1113.6967358521199</v>
      </c>
      <c r="Q64">
        <f t="shared" si="39"/>
        <v>28.464730390001851</v>
      </c>
    </row>
    <row r="65" spans="12:17" x14ac:dyDescent="0.3">
      <c r="L65">
        <f t="shared" ref="L65:Q65" si="40">L42*$J42</f>
        <v>1.2909221806373311E-6</v>
      </c>
      <c r="M65">
        <f t="shared" si="40"/>
        <v>2251.8048173312882</v>
      </c>
      <c r="N65">
        <f t="shared" si="40"/>
        <v>39461.712437887552</v>
      </c>
      <c r="O65">
        <f t="shared" si="40"/>
        <v>1326.3130575537712</v>
      </c>
      <c r="P65">
        <f t="shared" si="40"/>
        <v>1291.0585009017593</v>
      </c>
      <c r="Q65">
        <f t="shared" si="40"/>
        <v>35.254556652011971</v>
      </c>
    </row>
    <row r="66" spans="12:17" x14ac:dyDescent="0.3">
      <c r="L66">
        <f t="shared" ref="L66:Q66" si="41">L43*$J43</f>
        <v>1.9282532279001166E-6</v>
      </c>
      <c r="M66">
        <f t="shared" si="41"/>
        <v>1899.0535314020724</v>
      </c>
      <c r="N66">
        <f t="shared" si="41"/>
        <v>39512.05484457119</v>
      </c>
      <c r="O66">
        <f t="shared" si="41"/>
        <v>1547.1775347148964</v>
      </c>
      <c r="P66">
        <f t="shared" si="41"/>
        <v>1502.6786503404594</v>
      </c>
      <c r="Q66">
        <f t="shared" si="41"/>
        <v>44.498884374437338</v>
      </c>
    </row>
    <row r="67" spans="12:17" x14ac:dyDescent="0.3">
      <c r="L67">
        <f t="shared" ref="L67:Q67" si="42">L44*$J44</f>
        <v>2.7531448096897387E-6</v>
      </c>
      <c r="M67">
        <f t="shared" si="42"/>
        <v>1524.8814972726607</v>
      </c>
      <c r="N67">
        <f t="shared" si="42"/>
        <v>39566.982566011509</v>
      </c>
      <c r="O67">
        <f t="shared" si="42"/>
        <v>1787.794829590988</v>
      </c>
      <c r="P67">
        <f t="shared" si="42"/>
        <v>1731.9555372988657</v>
      </c>
      <c r="Q67">
        <f t="shared" si="42"/>
        <v>55.839292292122259</v>
      </c>
    </row>
    <row r="68" spans="12:17" x14ac:dyDescent="0.3">
      <c r="L68">
        <f t="shared" ref="L68:Q68" si="43">L45*$J45</f>
        <v>3.4250316551602679E-6</v>
      </c>
      <c r="M68">
        <f t="shared" si="43"/>
        <v>1170.949817352202</v>
      </c>
      <c r="N68">
        <f t="shared" si="43"/>
        <v>39624.959861750678</v>
      </c>
      <c r="O68">
        <f t="shared" si="43"/>
        <v>2025.7026061882116</v>
      </c>
      <c r="P68">
        <f t="shared" si="43"/>
        <v>1958.5423236813326</v>
      </c>
      <c r="Q68">
        <f t="shared" si="43"/>
        <v>67.160282506878644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Polley</dc:creator>
  <cp:lastModifiedBy>Tanner Polley</cp:lastModifiedBy>
  <dcterms:created xsi:type="dcterms:W3CDTF">2024-10-30T16:38:51Z</dcterms:created>
  <dcterms:modified xsi:type="dcterms:W3CDTF">2024-10-30T18:49:58Z</dcterms:modified>
</cp:coreProperties>
</file>