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lan\Repos\CESAR_1\PZ_fitting\"/>
    </mc:Choice>
  </mc:AlternateContent>
  <xr:revisionPtr revIDLastSave="0" documentId="13_ncr:1_{39206F68-A275-4A3A-B971-EE0B2AAB91E5}" xr6:coauthVersionLast="47" xr6:coauthVersionMax="47" xr10:uidLastSave="{00000000-0000-0000-0000-000000000000}"/>
  <bookViews>
    <workbookView xWindow="-120" yWindow="-120" windowWidth="29040" windowHeight="15840" xr2:uid="{AC910687-BA60-4627-8A79-E1B65B919B63}"/>
  </bookViews>
  <sheets>
    <sheet name="Sheet1" sheetId="1" r:id="rId1"/>
    <sheet name="Table040 (Page 9-10)" sheetId="4" r:id="rId2"/>
    <sheet name="Table039 (Page 8)" sheetId="5" r:id="rId3"/>
    <sheet name="Sheet2" sheetId="3" r:id="rId4"/>
    <sheet name="Nist data dump" sheetId="2" r:id="rId5"/>
  </sheets>
  <definedNames>
    <definedName name="alpha">Sheet1!$B$3</definedName>
    <definedName name="ExternalData_1" localSheetId="2" hidden="1">'Table039 (Page 8)'!$A$1:$J$76</definedName>
    <definedName name="ExternalData_1" localSheetId="1" hidden="1">'Table040 (Page 9-10)'!$A$1:$J$103</definedName>
    <definedName name="K_1">Sheet1!$B$9</definedName>
    <definedName name="K_2">Sheet1!$B$10</definedName>
    <definedName name="K_3">Sheet1!$B$11</definedName>
    <definedName name="K_4">Sheet1!$B$12</definedName>
    <definedName name="solver_adj" localSheetId="0" hidden="1">Sheet1!$B$9,Sheet1!$B$10,Sheet1!$B$12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Sheet1!$K$64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au_A_H2O_PZ">Sheet1!$B$6</definedName>
    <definedName name="tau_A_PZ_H2O">Sheet1!$B$4</definedName>
    <definedName name="tau_B_H2O_PZ">Sheet1!$B$7</definedName>
    <definedName name="tau_B_PZ_H2O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I42" i="1"/>
  <c r="I43" i="1"/>
  <c r="I44" i="1"/>
  <c r="I45" i="1"/>
  <c r="I46" i="1"/>
  <c r="I47" i="1"/>
  <c r="I48" i="1"/>
  <c r="I49" i="1"/>
  <c r="I50" i="1"/>
  <c r="I51" i="1"/>
  <c r="I52" i="1"/>
  <c r="I53" i="1"/>
  <c r="J53" i="1" s="1"/>
  <c r="I54" i="1"/>
  <c r="I55" i="1"/>
  <c r="I56" i="1"/>
  <c r="I57" i="1"/>
  <c r="I58" i="1"/>
  <c r="I59" i="1"/>
  <c r="I60" i="1"/>
  <c r="I61" i="1"/>
  <c r="I62" i="1"/>
  <c r="I63" i="1"/>
  <c r="I40" i="1"/>
  <c r="J4" i="1"/>
  <c r="J5" i="1"/>
  <c r="J6" i="1"/>
  <c r="J7" i="1"/>
  <c r="J8" i="1"/>
  <c r="J9" i="1"/>
  <c r="J10" i="1"/>
  <c r="J11" i="1"/>
  <c r="J12" i="1"/>
  <c r="J13" i="1"/>
  <c r="J3" i="1"/>
  <c r="I4" i="1"/>
  <c r="I5" i="1"/>
  <c r="I6" i="1"/>
  <c r="I7" i="1"/>
  <c r="I8" i="1"/>
  <c r="I9" i="1"/>
  <c r="I10" i="1"/>
  <c r="I11" i="1"/>
  <c r="I12" i="1"/>
  <c r="I13" i="1"/>
  <c r="I3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40" i="1"/>
  <c r="J51" i="1"/>
  <c r="J52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0" i="1"/>
  <c r="F3" i="1"/>
  <c r="G3" i="1" s="1"/>
  <c r="H3" i="1"/>
  <c r="E5" i="1"/>
  <c r="H5" i="1" s="1"/>
  <c r="E6" i="1"/>
  <c r="H6" i="1" s="1"/>
  <c r="E7" i="1"/>
  <c r="E8" i="1"/>
  <c r="E9" i="1"/>
  <c r="E10" i="1"/>
  <c r="E11" i="1"/>
  <c r="F11" i="1" s="1"/>
  <c r="G11" i="1" s="1"/>
  <c r="E12" i="1"/>
  <c r="F12" i="1" s="1"/>
  <c r="G12" i="1" s="1"/>
  <c r="E13" i="1"/>
  <c r="F13" i="1" s="1"/>
  <c r="G13" i="1" s="1"/>
  <c r="E4" i="1"/>
  <c r="H4" i="1" s="1"/>
  <c r="E3" i="1"/>
  <c r="J54" i="1" l="1"/>
  <c r="J57" i="1"/>
  <c r="J56" i="1"/>
  <c r="J55" i="1"/>
  <c r="J50" i="1"/>
  <c r="J40" i="1"/>
  <c r="J48" i="1"/>
  <c r="J49" i="1"/>
  <c r="J63" i="1"/>
  <c r="J47" i="1"/>
  <c r="J62" i="1"/>
  <c r="J46" i="1"/>
  <c r="J61" i="1"/>
  <c r="J45" i="1"/>
  <c r="J44" i="1"/>
  <c r="J60" i="1"/>
  <c r="J59" i="1"/>
  <c r="J43" i="1"/>
  <c r="J58" i="1"/>
  <c r="J42" i="1"/>
  <c r="J41" i="1"/>
  <c r="F10" i="1"/>
  <c r="G10" i="1" s="1"/>
  <c r="K5" i="1"/>
  <c r="F9" i="1"/>
  <c r="G9" i="1" s="1"/>
  <c r="F6" i="1"/>
  <c r="G6" i="1" s="1"/>
  <c r="K6" i="1" s="1"/>
  <c r="F5" i="1"/>
  <c r="G5" i="1" s="1"/>
  <c r="F8" i="1"/>
  <c r="G8" i="1" s="1"/>
  <c r="H13" i="1"/>
  <c r="F4" i="1"/>
  <c r="G4" i="1" s="1"/>
  <c r="K4" i="1" s="1"/>
  <c r="H12" i="1"/>
  <c r="H11" i="1"/>
  <c r="K11" i="1" s="1"/>
  <c r="F7" i="1"/>
  <c r="G7" i="1" s="1"/>
  <c r="H10" i="1"/>
  <c r="H9" i="1"/>
  <c r="H8" i="1"/>
  <c r="H7" i="1"/>
  <c r="K7" i="1"/>
  <c r="K3" i="1"/>
  <c r="K10" i="1" l="1"/>
  <c r="J64" i="1"/>
  <c r="K13" i="1"/>
  <c r="K12" i="1"/>
  <c r="K9" i="1"/>
  <c r="K8" i="1"/>
  <c r="K14" i="1" l="1"/>
  <c r="K6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9AF8C0-F020-4DCD-9E32-7691DF020630}" keepAlive="1" name="Query - Table039 (Page 8)" description="Connection to the 'Table039 (Page 8)' query in the workbook." type="5" refreshedVersion="8" background="1" saveData="1">
    <dbPr connection="Provider=Microsoft.Mashup.OleDb.1;Data Source=$Workbook$;Location=&quot;Table039 (Page 8)&quot;;Extended Properties=&quot;&quot;" command="SELECT * FROM [Table039 (Page 8)]"/>
  </connection>
  <connection id="2" xr16:uid="{4AE99AF6-45BB-47C5-904D-A62A3BE38384}" keepAlive="1" name="Query - Table040 (Page 9-10)" description="Connection to the 'Table040 (Page 9-10)' query in the workbook." type="5" refreshedVersion="8" background="1" saveData="1">
    <dbPr connection="Provider=Microsoft.Mashup.OleDb.1;Data Source=$Workbook$;Location=&quot;Table040 (Page 9-10)&quot;;Extended Properties=&quot;&quot;" command="SELECT * FROM [Table040 (Page 9-10)]"/>
  </connection>
</connections>
</file>

<file path=xl/sharedStrings.xml><?xml version="1.0" encoding="utf-8"?>
<sst xmlns="http://schemas.openxmlformats.org/spreadsheetml/2006/main" count="1356" uniqueCount="800">
  <si>
    <t>Temperature (K)</t>
  </si>
  <si>
    <t>alpha</t>
  </si>
  <si>
    <t>tau_A_PZ_H2O</t>
  </si>
  <si>
    <t>tau_B_PZ_H2O</t>
  </si>
  <si>
    <t>tau_B_H2O_PZ</t>
  </si>
  <si>
    <t>tau_A_H2O_PZ</t>
  </si>
  <si>
    <t>Temperature ( C)</t>
  </si>
  <si>
    <t>log K_diss</t>
  </si>
  <si>
    <t>liquid</t>
  </si>
  <si>
    <t>log K_new</t>
  </si>
  <si>
    <t>log_gamma_PZ</t>
  </si>
  <si>
    <t>Correlation</t>
  </si>
  <si>
    <t>K_1</t>
  </si>
  <si>
    <t>K_2</t>
  </si>
  <si>
    <t>K_3</t>
  </si>
  <si>
    <t>K_4</t>
  </si>
  <si>
    <t>err</t>
  </si>
  <si>
    <t>Pressure (bar)</t>
  </si>
  <si>
    <t>Density (mol/m3)</t>
  </si>
  <si>
    <t>Volume (m3/mol)</t>
  </si>
  <si>
    <t>Internal Energy (kJ/mol)</t>
  </si>
  <si>
    <t>Enthalpy (kJ/mol)</t>
  </si>
  <si>
    <t>Entropy (J/mol*K)</t>
  </si>
  <si>
    <t>Cv (J/mol*K)</t>
  </si>
  <si>
    <t>Cp (J/mol*K)</t>
  </si>
  <si>
    <t>Sound Spd. (m/s)</t>
  </si>
  <si>
    <t>Joule-Thomson (K/bar)</t>
  </si>
  <si>
    <t>Viscosity (uPa*s)</t>
  </si>
  <si>
    <t>Therm. Cond. (W/m*K)</t>
  </si>
  <si>
    <t>Phase</t>
  </si>
  <si>
    <t>pK2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</si>
  <si>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</si>
  <si>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</si>
  <si>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</si>
  <si>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</si>
  <si>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</si>
  <si>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</si>
  <si>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</si>
  <si>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</si>
  <si>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</si>
  <si>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</si>
  <si>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Table16</t>
  </si>
  <si>
    <t>Continued</t>
  </si>
  <si>
    <t>runno.</t>
  </si>
  <si>
    <t>T/K</t>
  </si>
  <si>
    <t>ln(K)</t>
  </si>
  <si>
    <t>avg.dev./%</t>
  </si>
  <si>
    <t>max.dev./%</t>
  </si>
  <si>
    <t>DissociationConstantsofProtonatedDIPA</t>
  </si>
  <si>
    <t>FirstDissociationConstantsofProtonatedPZ</t>
  </si>
  <si>
    <t>1</t>
  </si>
  <si>
    <t>293.05</t>
  </si>
  <si>
    <t>-20.60 ( 0.04</t>
  </si>
  <si>
    <t>0.259</t>
  </si>
  <si>
    <t>0.442</t>
  </si>
  <si>
    <t>293.26</t>
  </si>
  <si>
    <t>-12.69 ( 0.04</t>
  </si>
  <si>
    <t>0.302</t>
  </si>
  <si>
    <t>0.465</t>
  </si>
  <si>
    <t>2</t>
  </si>
  <si>
    <t>293.07</t>
  </si>
  <si>
    <t>-20.66 ( 0.04</t>
  </si>
  <si>
    <t>0.317</t>
  </si>
  <si>
    <t>0.495</t>
  </si>
  <si>
    <t>293.17</t>
  </si>
  <si>
    <t>-12.64 ( 0.04</t>
  </si>
  <si>
    <t>0.444</t>
  </si>
  <si>
    <t>1.208</t>
  </si>
  <si>
    <t>3</t>
  </si>
  <si>
    <t>293.19</t>
  </si>
  <si>
    <t>-20.62 ( 0.04</t>
  </si>
  <si>
    <t>0.281</t>
  </si>
  <si>
    <t>0.508</t>
  </si>
  <si>
    <t>-12.66 ( 0.04</t>
  </si>
  <si>
    <t>0.277</t>
  </si>
  <si>
    <t>0.410</t>
  </si>
  <si>
    <t>4</t>
  </si>
  <si>
    <t>298.11</t>
  </si>
  <si>
    <t>-20.32 ( 0.04</t>
  </si>
  <si>
    <t>0.221</t>
  </si>
  <si>
    <t>0.530</t>
  </si>
  <si>
    <t>298.33</t>
  </si>
  <si>
    <t>-12.48 ( 0.04</t>
  </si>
  <si>
    <t>0.395</t>
  </si>
  <si>
    <t>0.672</t>
  </si>
  <si>
    <t>5</t>
  </si>
  <si>
    <t>298.02</t>
  </si>
  <si>
    <t>-20.37 ( 0.04</t>
  </si>
  <si>
    <t>0.148</t>
  </si>
  <si>
    <t>0.332</t>
  </si>
  <si>
    <t>298.28</t>
  </si>
  <si>
    <t>-12.42 ( 0.04</t>
  </si>
  <si>
    <t>0.467</t>
  </si>
  <si>
    <t>1.249</t>
  </si>
  <si>
    <t>6</t>
  </si>
  <si>
    <t>298.09</t>
  </si>
  <si>
    <t>-20.42 ( 0.04</t>
  </si>
  <si>
    <t>0.215</t>
  </si>
  <si>
    <t>0.374</t>
  </si>
  <si>
    <t>298.29</t>
  </si>
  <si>
    <t>0.304</t>
  </si>
  <si>
    <t>0.497</t>
  </si>
  <si>
    <t>7</t>
  </si>
  <si>
    <t>303.26</t>
  </si>
  <si>
    <t>-20.08 ( 0.04</t>
  </si>
  <si>
    <t>0.560</t>
  </si>
  <si>
    <t>-12.26 ( 0.04</t>
  </si>
  <si>
    <t>0.377</t>
  </si>
  <si>
    <t>0.997</t>
  </si>
  <si>
    <t>8</t>
  </si>
  <si>
    <t>303.34</t>
  </si>
  <si>
    <t>0.161</t>
  </si>
  <si>
    <t>0.268</t>
  </si>
  <si>
    <t>303.41</t>
  </si>
  <si>
    <t>-12.19 ( 0.04</t>
  </si>
  <si>
    <t>0.480</t>
  </si>
  <si>
    <t>1.254</t>
  </si>
  <si>
    <t>9</t>
  </si>
  <si>
    <t>303.36</t>
  </si>
  <si>
    <t>-20.09 ( 0.04</t>
  </si>
  <si>
    <t>0.126</t>
  </si>
  <si>
    <t>0.204</t>
  </si>
  <si>
    <t>303.19</t>
  </si>
  <si>
    <t>-12.23 ( 0.04</t>
  </si>
  <si>
    <t>0.312</t>
  </si>
  <si>
    <t>0.478</t>
  </si>
  <si>
    <t>10</t>
  </si>
  <si>
    <t>313.24</t>
  </si>
  <si>
    <t>-19.59 ( 0.04</t>
  </si>
  <si>
    <t>0.258</t>
  </si>
  <si>
    <t>0.642</t>
  </si>
  <si>
    <t>313.05</t>
  </si>
  <si>
    <t>-11.86 ( 0.04</t>
  </si>
  <si>
    <t>0.428</t>
  </si>
  <si>
    <t>0.681</t>
  </si>
  <si>
    <t>11</t>
  </si>
  <si>
    <t>313.25</t>
  </si>
  <si>
    <t>0.104</t>
  </si>
  <si>
    <t>0.158</t>
  </si>
  <si>
    <t>313.11</t>
  </si>
  <si>
    <t>-11.85 ( 0.04</t>
  </si>
  <si>
    <t>0.186</t>
  </si>
  <si>
    <t>0.347</t>
  </si>
  <si>
    <t>12</t>
  </si>
  <si>
    <t>313.26</t>
  </si>
  <si>
    <t>-19.60 ( 0.04</t>
  </si>
  <si>
    <t>0.144</t>
  </si>
  <si>
    <t>313.06</t>
  </si>
  <si>
    <t>-11.82 ( 0.04</t>
  </si>
  <si>
    <t>0.334</t>
  </si>
  <si>
    <t>0.512</t>
  </si>
  <si>
    <t>13</t>
  </si>
  <si>
    <t>323.14</t>
  </si>
  <si>
    <t>-19.07 ( 0.04</t>
  </si>
  <si>
    <t>0.260</t>
  </si>
  <si>
    <t>0.626</t>
  </si>
  <si>
    <t>323.17</t>
  </si>
  <si>
    <t>-11.45 ( 0.04</t>
  </si>
  <si>
    <t>0.477</t>
  </si>
  <si>
    <t>0.758</t>
  </si>
  <si>
    <t>14</t>
  </si>
  <si>
    <t>323.18</t>
  </si>
  <si>
    <t>0.072</t>
  </si>
  <si>
    <t>0.162</t>
  </si>
  <si>
    <t>323.21</t>
  </si>
  <si>
    <t>-11.37 ( 0.04</t>
  </si>
  <si>
    <t>0.606</t>
  </si>
  <si>
    <t>1.295</t>
  </si>
  <si>
    <t>15</t>
  </si>
  <si>
    <t>323.16</t>
  </si>
  <si>
    <t>-19.10 ( 0.04</t>
  </si>
  <si>
    <t>0.141</t>
  </si>
  <si>
    <t>0.301</t>
  </si>
  <si>
    <t>-11.44 ( 0.04</t>
  </si>
  <si>
    <t>0.328</t>
  </si>
  <si>
    <t>16</t>
  </si>
  <si>
    <t>333.12</t>
  </si>
  <si>
    <t>-18.61 ( 0.04</t>
  </si>
  <si>
    <t>0.267</t>
  </si>
  <si>
    <t>0.665</t>
  </si>
  <si>
    <t>333.19</t>
  </si>
  <si>
    <t>-11.09 ( 0.04</t>
  </si>
  <si>
    <t>0.466</t>
  </si>
  <si>
    <t>0.734</t>
  </si>
  <si>
    <t>17</t>
  </si>
  <si>
    <t>333.17</t>
  </si>
  <si>
    <t>0.184</t>
  </si>
  <si>
    <t>333.27</t>
  </si>
  <si>
    <t>-11.00 ( 0.04</t>
  </si>
  <si>
    <t>0.646</t>
  </si>
  <si>
    <t>1.406</t>
  </si>
  <si>
    <t>18</t>
  </si>
  <si>
    <t>333.16</t>
  </si>
  <si>
    <t>-18.62 ( 0.04</t>
  </si>
  <si>
    <t>0.152</t>
  </si>
  <si>
    <t>0.286</t>
  </si>
  <si>
    <t>333.24</t>
  </si>
  <si>
    <t>-11.08 ( 0.04</t>
  </si>
  <si>
    <t>0.539</t>
  </si>
  <si>
    <t>19</t>
  </si>
  <si>
    <t>343.10</t>
  </si>
  <si>
    <t>-18.12 ( 0.04</t>
  </si>
  <si>
    <t>0.252</t>
  </si>
  <si>
    <t>0.619</t>
  </si>
  <si>
    <t>343.14</t>
  </si>
  <si>
    <t>-10.75 ( 0.04</t>
  </si>
  <si>
    <t>0.452</t>
  </si>
  <si>
    <t>0.679</t>
  </si>
  <si>
    <t>20</t>
  </si>
  <si>
    <t>343.09</t>
  </si>
  <si>
    <t>-18.14 ( 0.04</t>
  </si>
  <si>
    <t>0.083</t>
  </si>
  <si>
    <t>0.179</t>
  </si>
  <si>
    <t>343.23</t>
  </si>
  <si>
    <t>-10.66 ( 0.04</t>
  </si>
  <si>
    <t>0.571</t>
  </si>
  <si>
    <t>1.351</t>
  </si>
  <si>
    <t>21</t>
  </si>
  <si>
    <t>343.00</t>
  </si>
  <si>
    <t>-18.16 ( 0.03</t>
  </si>
  <si>
    <t>0.121</t>
  </si>
  <si>
    <t>0.246</t>
  </si>
  <si>
    <t>-10.72 ( 0.04</t>
  </si>
  <si>
    <t>0.457</t>
  </si>
  <si>
    <t>22</t>
  </si>
  <si>
    <t>353.11</t>
  </si>
  <si>
    <t>-17.72 ( 0.03</t>
  </si>
  <si>
    <t>0.724</t>
  </si>
  <si>
    <t>353.26</t>
  </si>
  <si>
    <t>-10.40 ( 0.04</t>
  </si>
  <si>
    <t>0.492</t>
  </si>
  <si>
    <t>0.700</t>
  </si>
  <si>
    <t>23</t>
  </si>
  <si>
    <t>353.06</t>
  </si>
  <si>
    <t>-17.69 ( 0.04</t>
  </si>
  <si>
    <t>0.100</t>
  </si>
  <si>
    <t>0.232</t>
  </si>
  <si>
    <t>353.41</t>
  </si>
  <si>
    <t>-10.37 ( 0.04</t>
  </si>
  <si>
    <t>0.308</t>
  </si>
  <si>
    <t>24</t>
  </si>
  <si>
    <t>352.92</t>
  </si>
  <si>
    <t>-17.71 ( 0.03</t>
  </si>
  <si>
    <t>0.171</t>
  </si>
  <si>
    <t>0.345</t>
  </si>
  <si>
    <t>353.16</t>
  </si>
  <si>
    <t>-10.35 ( 0.04</t>
  </si>
  <si>
    <t>0.042</t>
  </si>
  <si>
    <t>0.084</t>
  </si>
  <si>
    <t>DissociationConstantsofProtonatedDMMEA</t>
  </si>
  <si>
    <t>SecondDissociationConstantsofProtonatedPZ</t>
  </si>
  <si>
    <t>293.27</t>
  </si>
  <si>
    <t>-21.48 ( 0.04</t>
  </si>
  <si>
    <t>0.079</t>
  </si>
  <si>
    <t>0.195</t>
  </si>
  <si>
    <t>293.14</t>
  </si>
  <si>
    <t>-22.67 ( 0.04</t>
  </si>
  <si>
    <t>0.071</t>
  </si>
  <si>
    <t>0.150</t>
  </si>
  <si>
    <t>293.24</t>
  </si>
  <si>
    <t>-21.46 ( 0.04</t>
  </si>
  <si>
    <t>0.065</t>
  </si>
  <si>
    <t>0.131</t>
  </si>
  <si>
    <t>293.15</t>
  </si>
  <si>
    <t>-22.65 ( 0.04</t>
  </si>
  <si>
    <t>0.039</t>
  </si>
  <si>
    <t>0.080</t>
  </si>
  <si>
    <t>-21.45 ( 0.04</t>
  </si>
  <si>
    <t>293.16</t>
  </si>
  <si>
    <t>0.031</t>
  </si>
  <si>
    <t>298.18</t>
  </si>
  <si>
    <t>-21.23 ( 0.04</t>
  </si>
  <si>
    <t>0.128</t>
  </si>
  <si>
    <t>0.264</t>
  </si>
  <si>
    <t>298.22</t>
  </si>
  <si>
    <t>-22.34 ( 0.04</t>
  </si>
  <si>
    <t>0.024</t>
  </si>
  <si>
    <t>0.040</t>
  </si>
  <si>
    <t>298.17</t>
  </si>
  <si>
    <t>-21.22 ( 0.04</t>
  </si>
  <si>
    <t>0.066</t>
  </si>
  <si>
    <t>0.132</t>
  </si>
  <si>
    <t>298.13</t>
  </si>
  <si>
    <t>-22.37 ( 0.04</t>
  </si>
  <si>
    <t>0.051</t>
  </si>
  <si>
    <t>0.107</t>
  </si>
  <si>
    <t>-21.21 ( 0.04</t>
  </si>
  <si>
    <t>0.095</t>
  </si>
  <si>
    <t>0.205</t>
  </si>
  <si>
    <t>298.16</t>
  </si>
  <si>
    <t>-22.40 ( 0.04</t>
  </si>
  <si>
    <t>0.022</t>
  </si>
  <si>
    <t>0.045</t>
  </si>
  <si>
    <t>303.31</t>
  </si>
  <si>
    <t>-21.01 ( 0.04</t>
  </si>
  <si>
    <t>0.102</t>
  </si>
  <si>
    <t>303.16</t>
  </si>
  <si>
    <t>-22.08 ( 0.04</t>
  </si>
  <si>
    <t>0.035</t>
  </si>
  <si>
    <t>0.074</t>
  </si>
  <si>
    <t>303.28</t>
  </si>
  <si>
    <t>-20.98 ( 0.04</t>
  </si>
  <si>
    <t>0.178</t>
  </si>
  <si>
    <t>303.05</t>
  </si>
  <si>
    <t>0.088</t>
  </si>
  <si>
    <t>0.167</t>
  </si>
  <si>
    <t>303.38</t>
  </si>
  <si>
    <t>0.103</t>
  </si>
  <si>
    <t>0.036</t>
  </si>
  <si>
    <t>0.060</t>
  </si>
  <si>
    <t>313.29</t>
  </si>
  <si>
    <t>-20.55 ( 0.04</t>
  </si>
  <si>
    <t>0.106</t>
  </si>
  <si>
    <t>313.13</t>
  </si>
  <si>
    <t>-21.53 ( 0.04</t>
  </si>
  <si>
    <t>0.057</t>
  </si>
  <si>
    <t>313.36</t>
  </si>
  <si>
    <t>-20.56 ( 0.04</t>
  </si>
  <si>
    <t>0.067</t>
  </si>
  <si>
    <t>0.124</t>
  </si>
  <si>
    <t>313.10</t>
  </si>
  <si>
    <t>-21.55 ( 0.04</t>
  </si>
  <si>
    <t>0.019</t>
  </si>
  <si>
    <t>0.047</t>
  </si>
  <si>
    <t>313.41</t>
  </si>
  <si>
    <t>-20.53 ( 0.04</t>
  </si>
  <si>
    <t>0.075</t>
  </si>
  <si>
    <t>0.163</t>
  </si>
  <si>
    <t>313.00</t>
  </si>
  <si>
    <t>-21.54 ( 0.04</t>
  </si>
  <si>
    <t>0.034</t>
  </si>
  <si>
    <t>0.078</t>
  </si>
  <si>
    <t>323.36</t>
  </si>
  <si>
    <t>-20.10 ( 0.04</t>
  </si>
  <si>
    <t>0.234</t>
  </si>
  <si>
    <t>323.13</t>
  </si>
  <si>
    <t>-20.99 ( 0.04</t>
  </si>
  <si>
    <t>0.018</t>
  </si>
  <si>
    <t>0.053</t>
  </si>
  <si>
    <t>323.45</t>
  </si>
  <si>
    <t>-21.00 ( 0.04</t>
  </si>
  <si>
    <t>0.021</t>
  </si>
  <si>
    <t>323.44</t>
  </si>
  <si>
    <t>0.181</t>
  </si>
  <si>
    <t>323.02</t>
  </si>
  <si>
    <t>-21.02 ( 0.04</t>
  </si>
  <si>
    <t>0.087</t>
  </si>
  <si>
    <t>333.46</t>
  </si>
  <si>
    <t>-19.65 ( 0.04</t>
  </si>
  <si>
    <t>0.108</t>
  </si>
  <si>
    <t>333.32</t>
  </si>
  <si>
    <t>-20.49 ( 0.04</t>
  </si>
  <si>
    <t>0.092</t>
  </si>
  <si>
    <t>333.53</t>
  </si>
  <si>
    <t>0.052</t>
  </si>
  <si>
    <t>333.26</t>
  </si>
  <si>
    <t>0.686</t>
  </si>
  <si>
    <t>333.48</t>
  </si>
  <si>
    <t>-19.66 ( 0.04</t>
  </si>
  <si>
    <t>0.099</t>
  </si>
  <si>
    <t>0.197</t>
  </si>
  <si>
    <t>333.14</t>
  </si>
  <si>
    <t>0.073</t>
  </si>
  <si>
    <t>0.185</t>
  </si>
  <si>
    <t>343.20</t>
  </si>
  <si>
    <t>-19.21 ( 0.04</t>
  </si>
  <si>
    <t>-20.01 ( 0.04</t>
  </si>
  <si>
    <t>343.16</t>
  </si>
  <si>
    <t>-19.24 ( 0.04</t>
  </si>
  <si>
    <t>343.21</t>
  </si>
  <si>
    <t>-20.02 ( 0.04</t>
  </si>
  <si>
    <t>0.030</t>
  </si>
  <si>
    <t>-19.25 ( 0.04</t>
  </si>
  <si>
    <t>0.097</t>
  </si>
  <si>
    <t>0.231</t>
  </si>
  <si>
    <t>-20.07 ( 0.04</t>
  </si>
  <si>
    <t>0.082</t>
  </si>
  <si>
    <t>0.176</t>
  </si>
  <si>
    <t>353.14</t>
  </si>
  <si>
    <t>-18.86 ( 0.03</t>
  </si>
  <si>
    <t>0.119</t>
  </si>
  <si>
    <t>0.229</t>
  </si>
  <si>
    <t>353.42</t>
  </si>
  <si>
    <t>-19.56 ( 0.04</t>
  </si>
  <si>
    <t>0.056</t>
  </si>
  <si>
    <t>353.19</t>
  </si>
  <si>
    <t>-18.84 ( 0.03</t>
  </si>
  <si>
    <t>0.085</t>
  </si>
  <si>
    <t>353.22</t>
  </si>
  <si>
    <t>-18.83 ( 0.03</t>
  </si>
  <si>
    <t>0.109</t>
  </si>
  <si>
    <t>353.13</t>
  </si>
  <si>
    <t>-19.62 ( 0.04</t>
  </si>
  <si>
    <t>DissociationConstantsofProtonatedMEA</t>
  </si>
  <si>
    <t>FirstDissociationConstantsofProtonatedHEPZ</t>
  </si>
  <si>
    <t>293.11</t>
  </si>
  <si>
    <t>-22.07 ( 0.04</t>
  </si>
  <si>
    <t>-9.33 ( 0.04</t>
  </si>
  <si>
    <t>0.318</t>
  </si>
  <si>
    <t>0.796</t>
  </si>
  <si>
    <t>-22.09 ( 0.04</t>
  </si>
  <si>
    <t>0.253</t>
  </si>
  <si>
    <t>293.20</t>
  </si>
  <si>
    <t>0.279</t>
  </si>
  <si>
    <t>0.507</t>
  </si>
  <si>
    <t>293.09</t>
  </si>
  <si>
    <t>0.077</t>
  </si>
  <si>
    <t>-9.24 ( 0.04</t>
  </si>
  <si>
    <t>0.319</t>
  </si>
  <si>
    <t>298.34</t>
  </si>
  <si>
    <t>-21.71 ( 0.04</t>
  </si>
  <si>
    <t>298.15</t>
  </si>
  <si>
    <t>-9.19 ( 0.04</t>
  </si>
  <si>
    <t>0.350</t>
  </si>
  <si>
    <t>0.876</t>
  </si>
  <si>
    <t>298.24</t>
  </si>
  <si>
    <t>-21.73 ( 0.04</t>
  </si>
  <si>
    <t>0.090</t>
  </si>
  <si>
    <t>0.225</t>
  </si>
  <si>
    <t>-9.11 ( 0.04</t>
  </si>
  <si>
    <t>1.654</t>
  </si>
  <si>
    <t>3.000</t>
  </si>
  <si>
    <t>298.05</t>
  </si>
  <si>
    <t>-21.76 ( 0.04</t>
  </si>
  <si>
    <t>-9.15 ( 0.04</t>
  </si>
  <si>
    <t>0.412</t>
  </si>
  <si>
    <t>0.764</t>
  </si>
  <si>
    <t>303.11</t>
  </si>
  <si>
    <t>-21.44 ( 0.04</t>
  </si>
  <si>
    <t>0.070</t>
  </si>
  <si>
    <t>0.173</t>
  </si>
  <si>
    <t>303.15</t>
  </si>
  <si>
    <t>-9.03 ( 0.04</t>
  </si>
  <si>
    <t>0.379</t>
  </si>
  <si>
    <t>0.926</t>
  </si>
  <si>
    <t>303.04</t>
  </si>
  <si>
    <t>-21.42 ( 0.04</t>
  </si>
  <si>
    <t>0.110</t>
  </si>
  <si>
    <t>-8.97 ( 0.04</t>
  </si>
  <si>
    <t>1.667</t>
  </si>
  <si>
    <t>3.009</t>
  </si>
  <si>
    <t>302.98</t>
  </si>
  <si>
    <t>0.044</t>
  </si>
  <si>
    <t>303.14</t>
  </si>
  <si>
    <t>0.324</t>
  </si>
  <si>
    <t>0.697</t>
  </si>
  <si>
    <t>313.07</t>
  </si>
  <si>
    <t>-20.80 ( 0.04</t>
  </si>
  <si>
    <t>0.058</t>
  </si>
  <si>
    <t>0.138</t>
  </si>
  <si>
    <t>-8.77 ( 0.04</t>
  </si>
  <si>
    <t>1.011</t>
  </si>
  <si>
    <t>313.17</t>
  </si>
  <si>
    <t>0.105</t>
  </si>
  <si>
    <t>0.233</t>
  </si>
  <si>
    <t>-8.72 ( 0.04</t>
  </si>
  <si>
    <t>1.697</t>
  </si>
  <si>
    <t>3.072</t>
  </si>
  <si>
    <t>313.22</t>
  </si>
  <si>
    <t>0.699</t>
  </si>
  <si>
    <t>323.20</t>
  </si>
  <si>
    <t>-20.20 ( 0.04</t>
  </si>
  <si>
    <t>323.05</t>
  </si>
  <si>
    <t>-8.54 ( 0.04</t>
  </si>
  <si>
    <t>0.391</t>
  </si>
  <si>
    <t>0.955</t>
  </si>
  <si>
    <t>323.34</t>
  </si>
  <si>
    <t>0.200</t>
  </si>
  <si>
    <t>323.08</t>
  </si>
  <si>
    <t>-8.49 ( 0.04</t>
  </si>
  <si>
    <t>1.770</t>
  </si>
  <si>
    <t>3.166</t>
  </si>
  <si>
    <t>323.32</t>
  </si>
  <si>
    <t>0.027</t>
  </si>
  <si>
    <t>0.043</t>
  </si>
  <si>
    <t>-8.46 ( 0.04</t>
  </si>
  <si>
    <t>0.337</t>
  </si>
  <si>
    <t>0.113</t>
  </si>
  <si>
    <t>333.05</t>
  </si>
  <si>
    <t>-8.30 ( 0.04</t>
  </si>
  <si>
    <t>0.454</t>
  </si>
  <si>
    <t>1.094</t>
  </si>
  <si>
    <t>333.28</t>
  </si>
  <si>
    <t>-19.64 ( 0.04</t>
  </si>
  <si>
    <t>0.187</t>
  </si>
  <si>
    <t>332.86</t>
  </si>
  <si>
    <t>-8.25 ( 0.04</t>
  </si>
  <si>
    <t>1.809</t>
  </si>
  <si>
    <t>3.272</t>
  </si>
  <si>
    <t>333.20</t>
  </si>
  <si>
    <t>332.62</t>
  </si>
  <si>
    <t>-8.24 ( 0.04</t>
  </si>
  <si>
    <t>0.370</t>
  </si>
  <si>
    <t>-19.11 ( 0.04</t>
  </si>
  <si>
    <t>0.139</t>
  </si>
  <si>
    <t>343.34</t>
  </si>
  <si>
    <t>-8.01 ( 0.04</t>
  </si>
  <si>
    <t>3.206</t>
  </si>
  <si>
    <t>4.139</t>
  </si>
  <si>
    <t>343.17</t>
  </si>
  <si>
    <t>-19.13 ( 0.04</t>
  </si>
  <si>
    <t>0.098</t>
  </si>
  <si>
    <t>0.236</t>
  </si>
  <si>
    <t>342.97</t>
  </si>
  <si>
    <t>-7.95 ( 0.04</t>
  </si>
  <si>
    <t>1.898</t>
  </si>
  <si>
    <t>3.474</t>
  </si>
  <si>
    <t>343.12</t>
  </si>
  <si>
    <t>0.049</t>
  </si>
  <si>
    <t>342.69</t>
  </si>
  <si>
    <t>-7.98 ( 0.04</t>
  </si>
  <si>
    <t>0.542</t>
  </si>
  <si>
    <t>1.178</t>
  </si>
  <si>
    <t>-18.60 ( 0.03</t>
  </si>
  <si>
    <t>0.147</t>
  </si>
  <si>
    <t>352.65</t>
  </si>
  <si>
    <t>-7.82 ( 0.04</t>
  </si>
  <si>
    <t>0.403</t>
  </si>
  <si>
    <t>0.935</t>
  </si>
  <si>
    <t>-18.61 ( 0.03</t>
  </si>
  <si>
    <t>-7.83 ( 0.04</t>
  </si>
  <si>
    <t>1.218</t>
  </si>
  <si>
    <t>2.546</t>
  </si>
  <si>
    <t>-18.64 ( 0.03</t>
  </si>
  <si>
    <t>0.016</t>
  </si>
  <si>
    <t>352.06</t>
  </si>
  <si>
    <t>-7.81 ( 0.04</t>
  </si>
  <si>
    <t>0.476</t>
  </si>
  <si>
    <t>0.952</t>
  </si>
  <si>
    <t>DissociationConstantsofProtonatedMIPA</t>
  </si>
  <si>
    <t>SecondDissociationConstantsofProtonatedHEPZ</t>
  </si>
  <si>
    <t>-22.10 ( 0.04</t>
  </si>
  <si>
    <t>0.086</t>
  </si>
  <si>
    <t>0.193</t>
  </si>
  <si>
    <t>-20.79 ( 0.04</t>
  </si>
  <si>
    <t>0.038</t>
  </si>
  <si>
    <t>293.51</t>
  </si>
  <si>
    <t>0.117</t>
  </si>
  <si>
    <t>293.31</t>
  </si>
  <si>
    <t>-20.83 ( 0.04</t>
  </si>
  <si>
    <t>0.135</t>
  </si>
  <si>
    <t>0.064</t>
  </si>
  <si>
    <t>293.35</t>
  </si>
  <si>
    <t>-20.81 ( 0.04</t>
  </si>
  <si>
    <t>298.36</t>
  </si>
  <si>
    <t>-21.75 ( 0.04</t>
  </si>
  <si>
    <t>-20.58 ( 0.04</t>
  </si>
  <si>
    <t>298.38</t>
  </si>
  <si>
    <t>0.201</t>
  </si>
  <si>
    <t>298.39</t>
  </si>
  <si>
    <t>0.037</t>
  </si>
  <si>
    <t>298.47</t>
  </si>
  <si>
    <t>-21.74 ( 0.04</t>
  </si>
  <si>
    <t>0.112</t>
  </si>
  <si>
    <t>0.046</t>
  </si>
  <si>
    <t>303.25</t>
  </si>
  <si>
    <t>0.177</t>
  </si>
  <si>
    <t>-20.34 ( 0.04</t>
  </si>
  <si>
    <t>303.32</t>
  </si>
  <si>
    <t>-21.40 ( 0.04</t>
  </si>
  <si>
    <t>0.089</t>
  </si>
  <si>
    <t>0.160</t>
  </si>
  <si>
    <t>-20.31 ( 0.04</t>
  </si>
  <si>
    <t>0.130</t>
  </si>
  <si>
    <t>-20.30 ( 0.04</t>
  </si>
  <si>
    <t>0.048</t>
  </si>
  <si>
    <t>-20.82 ( 0.04</t>
  </si>
  <si>
    <t>0.191</t>
  </si>
  <si>
    <t>-19.84 ( 0.04</t>
  </si>
  <si>
    <t>313.08</t>
  </si>
  <si>
    <t>-19.81 ( 0.04</t>
  </si>
  <si>
    <t>0.059</t>
  </si>
  <si>
    <t>0.134</t>
  </si>
  <si>
    <t>323.27</t>
  </si>
  <si>
    <t>0.094</t>
  </si>
  <si>
    <t>0.202</t>
  </si>
  <si>
    <t>323.11</t>
  </si>
  <si>
    <t>-19.36 ( 0.04</t>
  </si>
  <si>
    <t>0.055</t>
  </si>
  <si>
    <t>323.09</t>
  </si>
  <si>
    <t>-19.34 ( 0.04</t>
  </si>
  <si>
    <t>323.24</t>
  </si>
  <si>
    <t>-20.21 ( 0.04</t>
  </si>
  <si>
    <t>323.04</t>
  </si>
  <si>
    <t>0.081</t>
  </si>
  <si>
    <t>333.35</t>
  </si>
  <si>
    <t>-19.63 ( 0.04</t>
  </si>
  <si>
    <t>0.093</t>
  </si>
  <si>
    <t>333.06</t>
  </si>
  <si>
    <t>-18.90 ( 0.04</t>
  </si>
  <si>
    <t>333.42</t>
  </si>
  <si>
    <t>333.04</t>
  </si>
  <si>
    <t>-18.94 ( 0.04</t>
  </si>
  <si>
    <t>333.41</t>
  </si>
  <si>
    <t>333.01</t>
  </si>
  <si>
    <t>0.129</t>
  </si>
  <si>
    <t>343.15</t>
  </si>
  <si>
    <t>-19.09 ( 0.03</t>
  </si>
  <si>
    <t>0.168</t>
  </si>
  <si>
    <t>-18.52 ( 0.04</t>
  </si>
  <si>
    <t>0.192</t>
  </si>
  <si>
    <t>343.26</t>
  </si>
  <si>
    <t>-19.12 ( 0.04</t>
  </si>
  <si>
    <t>0.041</t>
  </si>
  <si>
    <t>343.05</t>
  </si>
  <si>
    <t>-18.54 ( 0.04</t>
  </si>
  <si>
    <t>0.166</t>
  </si>
  <si>
    <t>343.06</t>
  </si>
  <si>
    <t>-18.49 ( 0.04</t>
  </si>
  <si>
    <t>0.032</t>
  </si>
  <si>
    <t>-18.56 ( 0.03</t>
  </si>
  <si>
    <t>0.182</t>
  </si>
  <si>
    <t>352.11</t>
  </si>
  <si>
    <t>-18.13 ( 0.04</t>
  </si>
  <si>
    <t>353.24</t>
  </si>
  <si>
    <t>-18.58 ( 0.04</t>
  </si>
  <si>
    <t>0.061</t>
  </si>
  <si>
    <t>0.149</t>
  </si>
  <si>
    <t>351.30</t>
  </si>
  <si>
    <t>-18.20 ( 0.04</t>
  </si>
  <si>
    <t>0.096</t>
  </si>
  <si>
    <t>0.188</t>
  </si>
  <si>
    <t>353.12</t>
  </si>
  <si>
    <t>-18.59 ( 0.03</t>
  </si>
  <si>
    <t>0.154</t>
  </si>
  <si>
    <t>351.18</t>
  </si>
  <si>
    <t>-18.15 ( 0.04</t>
  </si>
  <si>
    <t>0.255</t>
  </si>
  <si>
    <t>Run</t>
  </si>
  <si>
    <t>log K</t>
  </si>
  <si>
    <t>runno._1</t>
  </si>
  <si>
    <t>T/K_2</t>
  </si>
  <si>
    <t>ln(K)_3</t>
  </si>
  <si>
    <t>avg.dev./%_4</t>
  </si>
  <si>
    <t>avg.dev./%_5</t>
  </si>
  <si>
    <t>DissociationConstantsofProtonatedAEPD</t>
  </si>
  <si>
    <t>DissociationConstantsofProtonatedMMEA</t>
  </si>
  <si>
    <t>293.12</t>
  </si>
  <si>
    <t>-20.63 ( 0.04</t>
  </si>
  <si>
    <t>-22.97 ( 0.04</t>
  </si>
  <si>
    <t>293.06</t>
  </si>
  <si>
    <t>-22.98 ( 0.04</t>
  </si>
  <si>
    <t>298.26</t>
  </si>
  <si>
    <t>-22.69 ( 0.04</t>
  </si>
  <si>
    <t>-20.29 ( 0.04</t>
  </si>
  <si>
    <t>-20.26 ( 0.04</t>
  </si>
  <si>
    <t>298.20</t>
  </si>
  <si>
    <t>-19.99 ( 0.04</t>
  </si>
  <si>
    <t>-22.38 ( 0.04</t>
  </si>
  <si>
    <t>-19.97 ( 0.04</t>
  </si>
  <si>
    <t>303.30</t>
  </si>
  <si>
    <t>-19.96 ( 0.04</t>
  </si>
  <si>
    <t>-22.39 ( 0.04</t>
  </si>
  <si>
    <t>312.89</t>
  </si>
  <si>
    <t>-19.40 ( 0.04</t>
  </si>
  <si>
    <t>-21.80 ( 0.04</t>
  </si>
  <si>
    <t>312.96</t>
  </si>
  <si>
    <t>-19.39 ( 0.04</t>
  </si>
  <si>
    <t>313.21</t>
  </si>
  <si>
    <t>-21.78 ( 0.04</t>
  </si>
  <si>
    <t>312.95</t>
  </si>
  <si>
    <t>322.96</t>
  </si>
  <si>
    <t>-18.81 ( 0.04</t>
  </si>
  <si>
    <t>323.51</t>
  </si>
  <si>
    <t>-21.25 ( 0.04</t>
  </si>
  <si>
    <t>322.98</t>
  </si>
  <si>
    <t>323.12</t>
  </si>
  <si>
    <t>333.09</t>
  </si>
  <si>
    <t>-18.26 ( 0.04</t>
  </si>
  <si>
    <t>333.15</t>
  </si>
  <si>
    <t>-20.72 ( 0.04</t>
  </si>
  <si>
    <t>333.23</t>
  </si>
  <si>
    <t>-20.70 ( 0.04</t>
  </si>
  <si>
    <t>333.11</t>
  </si>
  <si>
    <t>-20.71 ( 0.04</t>
  </si>
  <si>
    <t>343.11</t>
  </si>
  <si>
    <t>-17.73 ( 0.04</t>
  </si>
  <si>
    <t>-17.74 ( 0.04</t>
  </si>
  <si>
    <t>-20.18 ( 0.04</t>
  </si>
  <si>
    <t>342.93</t>
  </si>
  <si>
    <t>-17.76 ( 0.04</t>
  </si>
  <si>
    <t>343.13</t>
  </si>
  <si>
    <t>-17.26 ( 0.04</t>
  </si>
  <si>
    <t>-19.70 ( 0.04</t>
  </si>
  <si>
    <t>353.21</t>
  </si>
  <si>
    <t>353.20</t>
  </si>
  <si>
    <t>-19.70 ( 0.03</t>
  </si>
  <si>
    <t>-17.27 ( 0.04</t>
  </si>
  <si>
    <t>-19.71 ( 0.04</t>
  </si>
  <si>
    <t>DissociationConstantsofProtonatedAMP</t>
  </si>
  <si>
    <t>DissociationConstantsofProtonatedTEA</t>
  </si>
  <si>
    <t>-17.94 ( 0.04</t>
  </si>
  <si>
    <t>-22.66 ( 0.04</t>
  </si>
  <si>
    <t>-17.99 ( 0.04</t>
  </si>
  <si>
    <t>-22.61 ( 0.04</t>
  </si>
  <si>
    <t>-18.07 ( 0.04</t>
  </si>
  <si>
    <t>298.06</t>
  </si>
  <si>
    <t>-22.27 ( 0.04</t>
  </si>
  <si>
    <t>-17.77 ( 0.04</t>
  </si>
  <si>
    <t>298.14</t>
  </si>
  <si>
    <t>-22.33 ( 0.04</t>
  </si>
  <si>
    <t>-22.23 ( 0.04</t>
  </si>
  <si>
    <t>-21.96 ( 0.04</t>
  </si>
  <si>
    <t>-17.57 ( 0.04</t>
  </si>
  <si>
    <t>303.08</t>
  </si>
  <si>
    <t>-21.94 ( 0.04</t>
  </si>
  <si>
    <t>-21.89 ( 0.04</t>
  </si>
  <si>
    <t>303.17</t>
  </si>
  <si>
    <t>313.18</t>
  </si>
  <si>
    <t>-21.27 ( 0.04</t>
  </si>
  <si>
    <t>313.14</t>
  </si>
  <si>
    <t>-17.19 ( 0.04</t>
  </si>
  <si>
    <t>-21.30 ( 0.04</t>
  </si>
  <si>
    <t>-17.15 ( 0.04</t>
  </si>
  <si>
    <t>313.15</t>
  </si>
  <si>
    <t>313.37</t>
  </si>
  <si>
    <t>323.26</t>
  </si>
  <si>
    <t>-20.65 ( 0.04</t>
  </si>
  <si>
    <t>323.19</t>
  </si>
  <si>
    <t>-16.77 ( 0.04</t>
  </si>
  <si>
    <t>323.43</t>
  </si>
  <si>
    <t>-16.76 ( 0.04</t>
  </si>
  <si>
    <t>323.28</t>
  </si>
  <si>
    <t>-20.04 ( 0.04</t>
  </si>
  <si>
    <t>-16.39 ( 0.04</t>
  </si>
  <si>
    <t>-20.06 ( 0.04</t>
  </si>
  <si>
    <t>-16.38 ( 0.04</t>
  </si>
  <si>
    <t>333.10</t>
  </si>
  <si>
    <t>333.21</t>
  </si>
  <si>
    <t>343.04</t>
  </si>
  <si>
    <t>-19.46 ( 0.04</t>
  </si>
  <si>
    <t>-16.02 ( 0.04</t>
  </si>
  <si>
    <t>343.01</t>
  </si>
  <si>
    <t>-19.52 ( 0.04</t>
  </si>
  <si>
    <t>-16.03 ( 0.04</t>
  </si>
  <si>
    <t>342.90</t>
  </si>
  <si>
    <t>-19.43 ( 0.04</t>
  </si>
  <si>
    <t>343.02</t>
  </si>
  <si>
    <t>-16.04 ( 0.04</t>
  </si>
  <si>
    <t>-18.93 ( 0.04</t>
  </si>
  <si>
    <t>353.23</t>
  </si>
  <si>
    <t>-15.66 ( 0.04</t>
  </si>
  <si>
    <t>-18.95 ( 0.04</t>
  </si>
  <si>
    <t>-15.66 ( 0.03</t>
  </si>
  <si>
    <t>353.03</t>
  </si>
  <si>
    <t>-18.87 ( 0.03</t>
  </si>
  <si>
    <t>-15.68 ( 0.03</t>
  </si>
  <si>
    <t>DissociationConstantsofProtonatedDEMEA</t>
  </si>
  <si>
    <t>DissociationConstantsofProtonatedTREA</t>
  </si>
  <si>
    <t>293.04</t>
  </si>
  <si>
    <t>-24.89 ( 0.04</t>
  </si>
  <si>
    <t>-22.73 ( 0.04</t>
  </si>
  <si>
    <t>293.10</t>
  </si>
  <si>
    <t>-24.93 ( 0.04</t>
  </si>
  <si>
    <t>293.13</t>
  </si>
  <si>
    <t>-22.60 ( 0.04</t>
  </si>
  <si>
    <t>-22.51 ( 0.04</t>
  </si>
  <si>
    <t>298.25</t>
  </si>
  <si>
    <t>-24.62 ( 0.04</t>
  </si>
  <si>
    <t>-22.47 ( 0.04</t>
  </si>
  <si>
    <t>-24.65 ( 0.04</t>
  </si>
  <si>
    <t>298.07</t>
  </si>
  <si>
    <t>-22.41 ( 0.04</t>
  </si>
  <si>
    <t>298.19</t>
  </si>
  <si>
    <t>-24.59 ( 0.04</t>
  </si>
  <si>
    <t>303.35</t>
  </si>
  <si>
    <t>-22.22 ( 0.04</t>
  </si>
  <si>
    <t>303.06</t>
  </si>
  <si>
    <t>-24.33 ( 0.04</t>
  </si>
  <si>
    <t>303.03</t>
  </si>
  <si>
    <t>-24.36 ( 0.04</t>
  </si>
  <si>
    <t>303.29</t>
  </si>
  <si>
    <t>-22.17 ( 0.04</t>
  </si>
  <si>
    <t>-24.35 ( 0.04</t>
  </si>
  <si>
    <t>313.09</t>
  </si>
  <si>
    <t>-23.74 ( 0.04</t>
  </si>
  <si>
    <t>313.32</t>
  </si>
  <si>
    <t>313.12</t>
  </si>
  <si>
    <t>-23.80 ( 0.04</t>
  </si>
  <si>
    <t>313.16</t>
  </si>
  <si>
    <t>-23.76 ( 0.04</t>
  </si>
  <si>
    <t>323.10</t>
  </si>
  <si>
    <t>323.39</t>
  </si>
  <si>
    <t>-23.16 ( 0.04</t>
  </si>
  <si>
    <t>323.01</t>
  </si>
  <si>
    <t>323.54</t>
  </si>
  <si>
    <t>-23.22 ( 0.04</t>
  </si>
  <si>
    <t>-23.17 ( 0.04</t>
  </si>
  <si>
    <t>-20.75 ( 0.04</t>
  </si>
  <si>
    <t>332.89</t>
  </si>
  <si>
    <t>-22.63 ( 0.04</t>
  </si>
  <si>
    <t>-20.77 ( 0.04</t>
  </si>
  <si>
    <t>-22.68 ( 0.04</t>
  </si>
  <si>
    <t>332.92</t>
  </si>
  <si>
    <t>-20.78 ( 0.04</t>
  </si>
  <si>
    <t>-20.27 ( 0.04</t>
  </si>
  <si>
    <t>342.86</t>
  </si>
  <si>
    <t>342.75</t>
  </si>
  <si>
    <t>-19.85 ( 0.03</t>
  </si>
  <si>
    <t>-19.84 ( 0.03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</si>
</sst>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rgb="FF000000"/>
      <name val="Source Sans Pro"/>
      <family val="2"/>
    </font>
    <font>
      <b/>
      <sz val="13"/>
      <color rgb="FF000000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11" fontId="1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K_new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Sheet1!$E$40:$E$63</c:f>
              <c:numCache>
                <c:formatCode>General</c:formatCode>
                <c:ptCount val="24"/>
                <c:pt idx="0">
                  <c:v>293.14</c:v>
                </c:pt>
                <c:pt idx="1">
                  <c:v>293.14999999999998</c:v>
                </c:pt>
                <c:pt idx="2">
                  <c:v>293.16000000000003</c:v>
                </c:pt>
                <c:pt idx="3">
                  <c:v>298.22000000000003</c:v>
                </c:pt>
                <c:pt idx="4">
                  <c:v>298.13</c:v>
                </c:pt>
                <c:pt idx="5">
                  <c:v>298.16000000000003</c:v>
                </c:pt>
                <c:pt idx="6">
                  <c:v>303.16000000000003</c:v>
                </c:pt>
                <c:pt idx="7">
                  <c:v>303.05</c:v>
                </c:pt>
                <c:pt idx="8">
                  <c:v>303.16000000000003</c:v>
                </c:pt>
                <c:pt idx="9">
                  <c:v>313.13</c:v>
                </c:pt>
                <c:pt idx="10">
                  <c:v>313.10000000000002</c:v>
                </c:pt>
                <c:pt idx="11">
                  <c:v>313</c:v>
                </c:pt>
                <c:pt idx="12">
                  <c:v>323.13</c:v>
                </c:pt>
                <c:pt idx="13">
                  <c:v>323.13</c:v>
                </c:pt>
                <c:pt idx="14">
                  <c:v>323.02</c:v>
                </c:pt>
                <c:pt idx="15">
                  <c:v>333.32</c:v>
                </c:pt>
                <c:pt idx="16">
                  <c:v>333.26</c:v>
                </c:pt>
                <c:pt idx="17">
                  <c:v>333.14</c:v>
                </c:pt>
                <c:pt idx="18">
                  <c:v>343.14</c:v>
                </c:pt>
                <c:pt idx="19">
                  <c:v>343.21</c:v>
                </c:pt>
                <c:pt idx="20">
                  <c:v>343.21</c:v>
                </c:pt>
                <c:pt idx="21">
                  <c:v>353.42</c:v>
                </c:pt>
                <c:pt idx="22">
                  <c:v>353.41</c:v>
                </c:pt>
                <c:pt idx="23">
                  <c:v>353.13</c:v>
                </c:pt>
              </c:numCache>
            </c:numRef>
          </c:xVal>
          <c:yVal>
            <c:numRef>
              <c:f>Sheet1!$H$40:$H$63</c:f>
              <c:numCache>
                <c:formatCode>General</c:formatCode>
                <c:ptCount val="24"/>
                <c:pt idx="0">
                  <c:v>30.319873550544429</c:v>
                </c:pt>
                <c:pt idx="1">
                  <c:v>30.299555348136348</c:v>
                </c:pt>
                <c:pt idx="2">
                  <c:v>30.319237172103342</c:v>
                </c:pt>
                <c:pt idx="3">
                  <c:v>29.831559787115921</c:v>
                </c:pt>
                <c:pt idx="4">
                  <c:v>29.864307510249105</c:v>
                </c:pt>
                <c:pt idx="5">
                  <c:v>29.893391378135753</c:v>
                </c:pt>
                <c:pt idx="6">
                  <c:v>29.423781700679033</c:v>
                </c:pt>
                <c:pt idx="7">
                  <c:v>29.427008441900092</c:v>
                </c:pt>
                <c:pt idx="8">
                  <c:v>29.423781700679033</c:v>
                </c:pt>
                <c:pt idx="9">
                  <c:v>28.592766657015982</c:v>
                </c:pt>
                <c:pt idx="10">
                  <c:v>28.613579485642301</c:v>
                </c:pt>
                <c:pt idx="11">
                  <c:v>28.606290292476547</c:v>
                </c:pt>
                <c:pt idx="12">
                  <c:v>27.792086376440334</c:v>
                </c:pt>
                <c:pt idx="13">
                  <c:v>27.802086376440336</c:v>
                </c:pt>
                <c:pt idx="14">
                  <c:v>27.824846346456596</c:v>
                </c:pt>
                <c:pt idx="15">
                  <c:v>27.046086876287351</c:v>
                </c:pt>
                <c:pt idx="16">
                  <c:v>27.11748125063281</c:v>
                </c:pt>
                <c:pt idx="17">
                  <c:v>27.09027185741521</c:v>
                </c:pt>
                <c:pt idx="18">
                  <c:v>26.345948476400892</c:v>
                </c:pt>
                <c:pt idx="19">
                  <c:v>26.3544350052832</c:v>
                </c:pt>
                <c:pt idx="20">
                  <c:v>26.404435005283204</c:v>
                </c:pt>
                <c:pt idx="21">
                  <c:v>25.681597561454872</c:v>
                </c:pt>
                <c:pt idx="22">
                  <c:v>25.681798582219201</c:v>
                </c:pt>
                <c:pt idx="23">
                  <c:v>25.747432898453642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AF-4EA5-94F0-A53AE32D956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Sheet1!$E$40:$E$63</c:f>
              <c:numCache>
                <c:formatCode>General</c:formatCode>
                <c:ptCount val="24"/>
                <c:pt idx="0">
                  <c:v>293.14</c:v>
                </c:pt>
                <c:pt idx="1">
                  <c:v>293.14999999999998</c:v>
                </c:pt>
                <c:pt idx="2">
                  <c:v>293.16000000000003</c:v>
                </c:pt>
                <c:pt idx="3">
                  <c:v>298.22000000000003</c:v>
                </c:pt>
                <c:pt idx="4">
                  <c:v>298.13</c:v>
                </c:pt>
                <c:pt idx="5">
                  <c:v>298.16000000000003</c:v>
                </c:pt>
                <c:pt idx="6">
                  <c:v>303.16000000000003</c:v>
                </c:pt>
                <c:pt idx="7">
                  <c:v>303.05</c:v>
                </c:pt>
                <c:pt idx="8">
                  <c:v>303.16000000000003</c:v>
                </c:pt>
                <c:pt idx="9">
                  <c:v>313.13</c:v>
                </c:pt>
                <c:pt idx="10">
                  <c:v>313.10000000000002</c:v>
                </c:pt>
                <c:pt idx="11">
                  <c:v>313</c:v>
                </c:pt>
                <c:pt idx="12">
                  <c:v>323.13</c:v>
                </c:pt>
                <c:pt idx="13">
                  <c:v>323.13</c:v>
                </c:pt>
                <c:pt idx="14">
                  <c:v>323.02</c:v>
                </c:pt>
                <c:pt idx="15">
                  <c:v>333.32</c:v>
                </c:pt>
                <c:pt idx="16">
                  <c:v>333.26</c:v>
                </c:pt>
                <c:pt idx="17">
                  <c:v>333.14</c:v>
                </c:pt>
                <c:pt idx="18">
                  <c:v>343.14</c:v>
                </c:pt>
                <c:pt idx="19">
                  <c:v>343.21</c:v>
                </c:pt>
                <c:pt idx="20">
                  <c:v>343.21</c:v>
                </c:pt>
                <c:pt idx="21">
                  <c:v>353.42</c:v>
                </c:pt>
                <c:pt idx="22">
                  <c:v>353.41</c:v>
                </c:pt>
                <c:pt idx="23">
                  <c:v>353.13</c:v>
                </c:pt>
              </c:numCache>
            </c:numRef>
          </c:xVal>
          <c:yVal>
            <c:numRef>
              <c:f>Sheet1!$I$40:$I$63</c:f>
              <c:numCache>
                <c:formatCode>General</c:formatCode>
                <c:ptCount val="24"/>
                <c:pt idx="0">
                  <c:v>30.333329085488007</c:v>
                </c:pt>
                <c:pt idx="1">
                  <c:v>30.332399345049826</c:v>
                </c:pt>
                <c:pt idx="2">
                  <c:v>30.331469670229296</c:v>
                </c:pt>
                <c:pt idx="3">
                  <c:v>29.869327678185197</c:v>
                </c:pt>
                <c:pt idx="4">
                  <c:v>29.877405750642279</c:v>
                </c:pt>
                <c:pt idx="5">
                  <c:v>29.874712498592928</c:v>
                </c:pt>
                <c:pt idx="6">
                  <c:v>29.433551012172572</c:v>
                </c:pt>
                <c:pt idx="7">
                  <c:v>29.443094261919402</c:v>
                </c:pt>
                <c:pt idx="8">
                  <c:v>29.433551012172572</c:v>
                </c:pt>
                <c:pt idx="9">
                  <c:v>28.597459446228761</c:v>
                </c:pt>
                <c:pt idx="10">
                  <c:v>28.59989234282741</c:v>
                </c:pt>
                <c:pt idx="11">
                  <c:v>28.608005499636789</c:v>
                </c:pt>
                <c:pt idx="12">
                  <c:v>27.812662264223832</c:v>
                </c:pt>
                <c:pt idx="13">
                  <c:v>27.812662264223832</c:v>
                </c:pt>
                <c:pt idx="14">
                  <c:v>27.821019915829414</c:v>
                </c:pt>
                <c:pt idx="15">
                  <c:v>27.063374490409288</c:v>
                </c:pt>
                <c:pt idx="16">
                  <c:v>27.067646432435509</c:v>
                </c:pt>
                <c:pt idx="17">
                  <c:v>27.076195140882902</c:v>
                </c:pt>
                <c:pt idx="18">
                  <c:v>26.38523839147113</c:v>
                </c:pt>
                <c:pt idx="19">
                  <c:v>26.380550195402506</c:v>
                </c:pt>
                <c:pt idx="20">
                  <c:v>26.380550195402506</c:v>
                </c:pt>
                <c:pt idx="21">
                  <c:v>25.717586152012156</c:v>
                </c:pt>
                <c:pt idx="22">
                  <c:v>25.718215813498922</c:v>
                </c:pt>
                <c:pt idx="23">
                  <c:v>25.735861551528057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AF-4EA5-94F0-A53AE32D9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3119"/>
        <c:axId val="701979359"/>
      </c:scatterChart>
      <c:valAx>
        <c:axId val="61053119"/>
        <c:scaling>
          <c:orientation val="minMax"/>
          <c:max val="373.15000000000003"/>
          <c:min val="273.15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79359"/>
        <c:crosses val="autoZero"/>
        <c:crossBetween val="midCat"/>
      </c:valAx>
      <c:valAx>
        <c:axId val="701979359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45</xdr:row>
      <xdr:rowOff>119062</xdr:rowOff>
    </xdr:from>
    <xdr:to>
      <xdr:col>17</xdr:col>
      <xdr:colOff>276225</xdr:colOff>
      <xdr:row>60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C5010-A9CA-361A-E14A-88D1DB05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95572E1-3602-4B2F-BB3D-AD6DECB4E86D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227688-DAC4-4B69-8E83-DD2583E69232}" autoFormatId="16" applyNumberFormats="0" applyBorderFormats="0" applyFontFormats="0" applyPatternFormats="0" applyAlignmentFormats="0" applyWidthHeightFormats="0">
  <queryTableRefresh nextId="11">
    <queryTableFields count="10">
      <queryTableField id="1" name="runno." tableColumnId="1"/>
      <queryTableField id="2" name="T/K" tableColumnId="2"/>
      <queryTableField id="3" name="ln(K)" tableColumnId="3"/>
      <queryTableField id="4" name="avg.dev./%" tableColumnId="4"/>
      <queryTableField id="5" name="max.dev./%" tableColumnId="5"/>
      <queryTableField id="6" name="runno._1" tableColumnId="6"/>
      <queryTableField id="7" name="T/K_2" tableColumnId="7"/>
      <queryTableField id="8" name="ln(K)_3" tableColumnId="8"/>
      <queryTableField id="9" name="avg.dev./%_4" tableColumnId="9"/>
      <queryTableField id="10" name="avg.dev./%_5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756A0-A85B-4834-A38E-ABEBC8D4B771}" name="Table040__Page_9_10" displayName="Table040__Page_9_10" ref="A1:J103" tableType="queryTable" totalsRowShown="0">
  <autoFilter ref="A1:J103" xr:uid="{8CC756A0-A85B-4834-A38E-ABEBC8D4B771}"/>
  <tableColumns count="10">
    <tableColumn id="1" xr3:uid="{B051DC9E-A942-4941-8698-87D9C57E261D}" uniqueName="1" name="Column1" queryTableFieldId="1" dataDxfId="13"/>
    <tableColumn id="2" xr3:uid="{9589861F-2BE4-481C-9BF9-A582B4DAC434}" uniqueName="2" name="Column2" queryTableFieldId="2" dataDxfId="12"/>
    <tableColumn id="3" xr3:uid="{8880C08D-B535-41D5-82D7-0D8466C1D9E1}" uniqueName="3" name="Column3" queryTableFieldId="3" dataDxfId="11"/>
    <tableColumn id="4" xr3:uid="{3CCCE2F3-3EE3-486B-A3E9-815CE1EE403F}" uniqueName="4" name="Column4" queryTableFieldId="4" dataDxfId="10"/>
    <tableColumn id="5" xr3:uid="{21520FD7-7FB2-460C-8576-2ED554A5F2B5}" uniqueName="5" name="Column5" queryTableFieldId="5" dataDxfId="9"/>
    <tableColumn id="6" xr3:uid="{D77310B0-707E-4EB2-A36C-E331F97846A5}" uniqueName="6" name="Column6" queryTableFieldId="6" dataDxfId="8"/>
    <tableColumn id="7" xr3:uid="{46AAADFD-C696-44B8-A4FD-5BE6C0A2291F}" uniqueName="7" name="Column7" queryTableFieldId="7" dataDxfId="7"/>
    <tableColumn id="8" xr3:uid="{7FEC7DDD-035C-4046-9AFE-EB9535A2A101}" uniqueName="8" name="Column8" queryTableFieldId="8" dataDxfId="6"/>
    <tableColumn id="9" xr3:uid="{19FC83D1-9605-4EB7-98B4-AC2CC37491C2}" uniqueName="9" name="Column9" queryTableFieldId="9" dataDxfId="5"/>
    <tableColumn id="10" xr3:uid="{264A811B-DF99-4024-9C89-10FA7A160DE1}" uniqueName="10" name="Column10" queryTableFieldId="10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5AD9F-0A97-4548-9A12-D5C115375D7B}" name="Table039__Page_8" displayName="Table039__Page_8" ref="A1:J76" tableType="queryTable" totalsRowShown="0">
  <autoFilter ref="A1:J76" xr:uid="{CA05AD9F-0A97-4548-9A12-D5C115375D7B}"/>
  <tableColumns count="10">
    <tableColumn id="1" xr3:uid="{8F46ABEA-AF8B-4763-B1DD-E56CC0410D5C}" uniqueName="1" name="runno." queryTableFieldId="1"/>
    <tableColumn id="2" xr3:uid="{CEBABE1E-49DA-459A-99F1-5469DC7F4FEF}" uniqueName="2" name="T/K" queryTableFieldId="2" dataDxfId="3"/>
    <tableColumn id="3" xr3:uid="{20E8184A-C66A-4CC3-8B8F-E7493897B428}" uniqueName="3" name="ln(K)" queryTableFieldId="3" dataDxfId="2"/>
    <tableColumn id="4" xr3:uid="{466026B8-B7B0-456B-BA4D-E7A65BC7499A}" uniqueName="4" name="avg.dev./%" queryTableFieldId="4"/>
    <tableColumn id="5" xr3:uid="{7A6ABF2E-6A28-4DFA-896D-FA2305BA1B69}" uniqueName="5" name="max.dev./%" queryTableFieldId="5"/>
    <tableColumn id="6" xr3:uid="{866ECDCD-27B6-4952-BB2B-4FF7A406CB5D}" uniqueName="6" name="runno._1" queryTableFieldId="6"/>
    <tableColumn id="7" xr3:uid="{FA0A26D6-C823-4567-A1C1-DBD6CD181780}" uniqueName="7" name="T/K_2" queryTableFieldId="7" dataDxfId="1"/>
    <tableColumn id="8" xr3:uid="{91434511-E21C-467C-8EBF-283A02377FA8}" uniqueName="8" name="ln(K)_3" queryTableFieldId="8" dataDxfId="0"/>
    <tableColumn id="9" xr3:uid="{76881B17-F41D-4F0D-AEE1-97952D915EC9}" uniqueName="9" name="avg.dev./%_4" queryTableFieldId="9"/>
    <tableColumn id="10" xr3:uid="{E14980E4-7215-47D1-8471-95BA01B3A2AE}" uniqueName="10" name="avg.dev./%_5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EC4E-3935-47F0-86F8-3DBB236BAA29}">
  <dimension ref="A2:K64"/>
  <sheetViews>
    <sheetView tabSelected="1" workbookViewId="0">
      <selection activeCell="H3" sqref="H3"/>
    </sheetView>
  </sheetViews>
  <sheetFormatPr defaultRowHeight="15" x14ac:dyDescent="0.25"/>
  <cols>
    <col min="1" max="1" width="14.5703125" customWidth="1"/>
    <col min="2" max="2" width="15.140625" customWidth="1"/>
    <col min="3" max="3" width="13" customWidth="1"/>
    <col min="4" max="4" width="16.140625" customWidth="1"/>
    <col min="5" max="5" width="16.5703125" customWidth="1"/>
    <col min="7" max="7" width="10" customWidth="1"/>
    <col min="8" max="8" width="14.85546875" customWidth="1"/>
    <col min="9" max="9" width="12.140625" customWidth="1"/>
    <col min="10" max="10" width="13.7109375" customWidth="1"/>
    <col min="11" max="11" width="11.140625" customWidth="1"/>
    <col min="13" max="14" width="12" bestFit="1" customWidth="1"/>
  </cols>
  <sheetData>
    <row r="2" spans="1:11" x14ac:dyDescent="0.25">
      <c r="D2" t="s">
        <v>6</v>
      </c>
      <c r="E2" t="s">
        <v>0</v>
      </c>
      <c r="F2" t="s">
        <v>30</v>
      </c>
      <c r="G2" t="s">
        <v>7</v>
      </c>
      <c r="H2" t="s">
        <v>10</v>
      </c>
      <c r="I2" t="s">
        <v>9</v>
      </c>
      <c r="J2" t="s">
        <v>11</v>
      </c>
      <c r="K2" t="s">
        <v>16</v>
      </c>
    </row>
    <row r="3" spans="1:11" x14ac:dyDescent="0.25">
      <c r="A3" t="s">
        <v>1</v>
      </c>
      <c r="B3">
        <v>0.52474365467963702</v>
      </c>
      <c r="D3">
        <v>0</v>
      </c>
      <c r="E3">
        <f>D3+273.15</f>
        <v>273.14999999999998</v>
      </c>
      <c r="F3">
        <f>1656.59/E3+6.1316-0.006556*E3</f>
        <v>10.405591550759656</v>
      </c>
      <c r="G3">
        <f>F3*LN(10)</f>
        <v>23.959759988563981</v>
      </c>
      <c r="H3">
        <f>EXP(-alpha*(tau_A_PZ_H2O+tau_B_PZ_H2O/E3))*(tau_A_PZ_H2O+tau_B_PZ_H2O/E3)+(tau_A_H2O_PZ+tau_B_H2O_PZ/E3)</f>
        <v>-4.3264200667577821</v>
      </c>
      <c r="I3">
        <f>G3-LN(0.0180153)-H3</f>
        <v>32.302713937453156</v>
      </c>
      <c r="J3">
        <f>K_1+K_2/E3+K_3*LN(E3)+K_4*E3</f>
        <v>32.332658953849943</v>
      </c>
      <c r="K3">
        <f>J3-I3</f>
        <v>2.9945016396787594E-2</v>
      </c>
    </row>
    <row r="4" spans="1:11" x14ac:dyDescent="0.25">
      <c r="A4" t="s">
        <v>2</v>
      </c>
      <c r="B4">
        <v>-2.0796983582966901</v>
      </c>
      <c r="D4">
        <v>5</v>
      </c>
      <c r="E4">
        <f>D4+273.15</f>
        <v>278.14999999999998</v>
      </c>
      <c r="F4">
        <f t="shared" ref="F4:F38" si="0">1656.59/E4+6.1316-0.006556*E4</f>
        <v>10.263791903972677</v>
      </c>
      <c r="G4">
        <f t="shared" ref="G4:G38" si="1">F4*LN(10)</f>
        <v>23.633254235680464</v>
      </c>
      <c r="H4">
        <f>EXP(-alpha*(tau_A_PZ_H2O+tau_B_PZ_H2O/E4))*(tau_A_PZ_H2O+tau_B_PZ_H2O/E4)+(tau_A_H2O_PZ+tau_B_H2O_PZ/E4)</f>
        <v>-4.1417449161289328</v>
      </c>
      <c r="I4">
        <f t="shared" ref="I4:I13" si="2">G4-LN(0.0180153)-H4</f>
        <v>31.791533033940791</v>
      </c>
      <c r="J4">
        <f>K_1+K_2/E4+K_3*LN(E4)+K_4*E4</f>
        <v>31.804761594869095</v>
      </c>
      <c r="K4">
        <f t="shared" ref="K4:K38" si="3">J4-I4</f>
        <v>1.3228560928304489E-2</v>
      </c>
    </row>
    <row r="5" spans="1:11" x14ac:dyDescent="0.25">
      <c r="A5" t="s">
        <v>3</v>
      </c>
      <c r="B5">
        <v>488.14055440910101</v>
      </c>
      <c r="D5">
        <v>10</v>
      </c>
      <c r="E5">
        <f t="shared" ref="E5:E32" si="4">D5+273.15</f>
        <v>283.14999999999998</v>
      </c>
      <c r="F5">
        <f t="shared" si="0"/>
        <v>10.125842500759314</v>
      </c>
      <c r="G5">
        <f t="shared" si="1"/>
        <v>23.315613996253948</v>
      </c>
      <c r="H5">
        <f>EXP(-alpha*(tau_A_PZ_H2O+tau_B_PZ_H2O/E5))*(tau_A_PZ_H2O+tau_B_PZ_H2O/E5)+(tau_A_H2O_PZ+tau_B_H2O_PZ/E5)</f>
        <v>-3.9649123306054572</v>
      </c>
      <c r="I5">
        <f t="shared" si="2"/>
        <v>31.2970602089908</v>
      </c>
      <c r="J5">
        <f>K_1+K_2/E5+K_3*LN(E5)+K_4*E5</f>
        <v>31.296074512432593</v>
      </c>
      <c r="K5">
        <f t="shared" si="3"/>
        <v>-9.8569655820668345E-4</v>
      </c>
    </row>
    <row r="6" spans="1:11" x14ac:dyDescent="0.25">
      <c r="A6" t="s">
        <v>5</v>
      </c>
      <c r="B6">
        <v>8.73</v>
      </c>
      <c r="D6">
        <v>15</v>
      </c>
      <c r="E6">
        <f t="shared" si="4"/>
        <v>288.14999999999998</v>
      </c>
      <c r="F6">
        <f t="shared" si="0"/>
        <v>9.9915429119902832</v>
      </c>
      <c r="G6">
        <f t="shared" si="1"/>
        <v>23.006377765159147</v>
      </c>
      <c r="H6">
        <f>EXP(-alpha*(tau_A_PZ_H2O+tau_B_PZ_H2O/E6))*(tau_A_PZ_H2O+tau_B_PZ_H2O/E6)+(tau_A_H2O_PZ+tau_B_H2O_PZ/E6)</f>
        <v>-3.795476060390905</v>
      </c>
      <c r="I6">
        <f t="shared" si="2"/>
        <v>30.818387707681445</v>
      </c>
      <c r="J6">
        <f>K_1+K_2/E6+K_3*LN(E6)+K_4*E6</f>
        <v>30.80559769214458</v>
      </c>
      <c r="K6">
        <f t="shared" si="3"/>
        <v>-1.2790015536864985E-2</v>
      </c>
    </row>
    <row r="7" spans="1:11" x14ac:dyDescent="0.25">
      <c r="A7" t="s">
        <v>4</v>
      </c>
      <c r="B7">
        <v>-3473.1665498462598</v>
      </c>
      <c r="D7">
        <v>20</v>
      </c>
      <c r="E7">
        <f t="shared" si="4"/>
        <v>293.14999999999998</v>
      </c>
      <c r="F7">
        <f t="shared" si="0"/>
        <v>9.8607063827051</v>
      </c>
      <c r="G7">
        <f t="shared" si="1"/>
        <v>22.705115523208004</v>
      </c>
      <c r="H7">
        <f>EXP(-alpha*(tau_A_PZ_H2O+tau_B_PZ_H2O/E7))*(tau_A_PZ_H2O+tau_B_PZ_H2O/E7)+(tau_A_H2O_PZ+tau_B_H2O_PZ/E7)</f>
        <v>-3.633021466004954</v>
      </c>
      <c r="I7">
        <f t="shared" si="2"/>
        <v>30.354670871344354</v>
      </c>
      <c r="J7">
        <f>K_1+K_2/E7+K_3*LN(E7)+K_4*E7</f>
        <v>30.332399345049826</v>
      </c>
      <c r="K7">
        <f t="shared" si="3"/>
        <v>-2.2271526294527888E-2</v>
      </c>
    </row>
    <row r="8" spans="1:11" x14ac:dyDescent="0.25">
      <c r="D8">
        <v>25</v>
      </c>
      <c r="E8">
        <f t="shared" si="4"/>
        <v>298.14999999999998</v>
      </c>
      <c r="F8">
        <f t="shared" si="0"/>
        <v>9.7331586855274193</v>
      </c>
      <c r="G8">
        <f t="shared" si="1"/>
        <v>22.411426097040959</v>
      </c>
      <c r="H8">
        <f>EXP(-alpha*(tau_A_PZ_H2O+tau_B_PZ_H2O/E8))*(tau_A_PZ_H2O+tau_B_PZ_H2O/E8)+(tau_A_H2O_PZ+tau_B_H2O_PZ/E8)</f>
        <v>-3.477162848435424</v>
      </c>
      <c r="I8">
        <f t="shared" si="2"/>
        <v>29.905122827607777</v>
      </c>
      <c r="J8">
        <f>K_1+K_2/E8+K_3*LN(E8)+K_4*E8</f>
        <v>29.875610186902485</v>
      </c>
      <c r="K8">
        <f t="shared" si="3"/>
        <v>-2.9512640705291915E-2</v>
      </c>
    </row>
    <row r="9" spans="1:11" x14ac:dyDescent="0.25">
      <c r="A9" t="s">
        <v>12</v>
      </c>
      <c r="B9">
        <v>1.1969797012352634</v>
      </c>
      <c r="D9">
        <v>30</v>
      </c>
      <c r="E9">
        <f t="shared" si="4"/>
        <v>303.14999999999998</v>
      </c>
      <c r="F9">
        <f t="shared" si="0"/>
        <v>9.6087370875474196</v>
      </c>
      <c r="G9">
        <f t="shared" si="1"/>
        <v>22.124934780285713</v>
      </c>
      <c r="H9">
        <f>EXP(-alpha*(tau_A_PZ_H2O+tau_B_PZ_H2O/E9))*(tau_A_PZ_H2O+tau_B_PZ_H2O/E9)+(tau_A_H2O_PZ+tau_B_H2O_PZ/E9)</f>
        <v>-3.3275410406171586</v>
      </c>
      <c r="I9">
        <f t="shared" si="2"/>
        <v>29.469009703034267</v>
      </c>
      <c r="J9">
        <f>K_1+K_2/E9+K_3*LN(E9)+K_4*E9</f>
        <v>29.434418283563641</v>
      </c>
      <c r="K9">
        <f t="shared" si="3"/>
        <v>-3.459141947062605E-2</v>
      </c>
    </row>
    <row r="10" spans="1:11" x14ac:dyDescent="0.25">
      <c r="A10" t="s">
        <v>13</v>
      </c>
      <c r="B10">
        <v>8265.3347540550603</v>
      </c>
      <c r="D10">
        <v>35</v>
      </c>
      <c r="E10">
        <f t="shared" si="4"/>
        <v>308.14999999999998</v>
      </c>
      <c r="F10">
        <f t="shared" si="0"/>
        <v>9.487289417783547</v>
      </c>
      <c r="G10">
        <f t="shared" si="1"/>
        <v>21.845291186308557</v>
      </c>
      <c r="H10">
        <f>EXP(-alpha*(tau_A_PZ_H2O+tau_B_PZ_H2O/E10))*(tau_A_PZ_H2O+tau_B_PZ_H2O/E10)+(tau_A_H2O_PZ+tau_B_H2O_PZ/E10)</f>
        <v>-3.1838212311878467</v>
      </c>
      <c r="I10">
        <f t="shared" si="2"/>
        <v>29.045646299627798</v>
      </c>
      <c r="J10">
        <f>K_1+K_2/E10+K_3*LN(E10)+K_4*E10</f>
        <v>29.008064398226125</v>
      </c>
      <c r="K10">
        <f t="shared" si="3"/>
        <v>-3.7581901401672724E-2</v>
      </c>
    </row>
    <row r="11" spans="1:11" x14ac:dyDescent="0.25">
      <c r="A11" t="s">
        <v>14</v>
      </c>
      <c r="B11">
        <v>0</v>
      </c>
      <c r="D11">
        <v>40</v>
      </c>
      <c r="E11">
        <f t="shared" si="4"/>
        <v>313.14999999999998</v>
      </c>
      <c r="F11">
        <f t="shared" si="0"/>
        <v>9.3686732239821175</v>
      </c>
      <c r="G11">
        <f t="shared" si="1"/>
        <v>21.572167306673691</v>
      </c>
      <c r="H11">
        <f>EXP(-alpha*(tau_A_PZ_H2O+tau_B_PZ_H2O/E11))*(tau_A_PZ_H2O+tau_B_PZ_H2O/E11)+(tau_A_H2O_PZ+tau_B_H2O_PZ/E11)</f>
        <v>-3.0456909950834179</v>
      </c>
      <c r="I11">
        <f t="shared" si="2"/>
        <v>28.634392183888504</v>
      </c>
      <c r="J11">
        <f>K_1+K_2/E11+K_3*LN(E11)+K_4*E11</f>
        <v>28.595837784378631</v>
      </c>
      <c r="K11">
        <f t="shared" si="3"/>
        <v>-3.8554399509873605E-2</v>
      </c>
    </row>
    <row r="12" spans="1:11" x14ac:dyDescent="0.25">
      <c r="A12" t="s">
        <v>15</v>
      </c>
      <c r="B12">
        <v>3.2083242744604646E-3</v>
      </c>
      <c r="D12">
        <v>45</v>
      </c>
      <c r="E12">
        <f t="shared" si="4"/>
        <v>318.14999999999998</v>
      </c>
      <c r="F12">
        <f t="shared" si="0"/>
        <v>9.2527550089266075</v>
      </c>
      <c r="G12">
        <f t="shared" si="1"/>
        <v>21.305255752680395</v>
      </c>
      <c r="H12">
        <f>EXP(-alpha*(tau_A_PZ_H2O+tau_B_PZ_H2O/E12))*(tau_A_PZ_H2O+tau_B_PZ_H2O/E12)+(tau_A_H2O_PZ+tau_B_H2O_PZ/E12)</f>
        <v>-2.9128585086514476</v>
      </c>
      <c r="I12">
        <f t="shared" si="2"/>
        <v>28.234648143463236</v>
      </c>
      <c r="J12">
        <f>K_1+K_2/E12+K_3*LN(E12)+K_4*E12</f>
        <v>28.197072375472825</v>
      </c>
      <c r="K12">
        <f t="shared" si="3"/>
        <v>-3.757576799041118E-2</v>
      </c>
    </row>
    <row r="13" spans="1:11" x14ac:dyDescent="0.25">
      <c r="D13">
        <v>50</v>
      </c>
      <c r="E13">
        <f t="shared" si="4"/>
        <v>323.14999999999998</v>
      </c>
      <c r="F13">
        <f t="shared" si="0"/>
        <v>9.1394095376450561</v>
      </c>
      <c r="G13">
        <f t="shared" si="1"/>
        <v>21.044268160149112</v>
      </c>
      <c r="H13">
        <f>EXP(-alpha*(tau_A_PZ_H2O+tau_B_PZ_H2O/E13))*(tau_A_PZ_H2O+tau_B_PZ_H2O/E13)+(tau_A_H2O_PZ+tau_B_H2O_PZ/E13)</f>
        <v>-2.7850509296550339</v>
      </c>
      <c r="I13">
        <f t="shared" si="2"/>
        <v>27.845852971935543</v>
      </c>
      <c r="J13">
        <f>K_1+K_2/E13+K_3*LN(E13)+K_4*E13</f>
        <v>27.811143328327134</v>
      </c>
      <c r="K13">
        <f t="shared" si="3"/>
        <v>-3.4709643608408669E-2</v>
      </c>
    </row>
    <row r="14" spans="1:11" x14ac:dyDescent="0.25">
      <c r="K14">
        <f>SUMSQ(K3:K13)</f>
        <v>9.3153768062801054E-3</v>
      </c>
    </row>
    <row r="39" spans="4:10" x14ac:dyDescent="0.25">
      <c r="D39" t="s">
        <v>628</v>
      </c>
      <c r="E39" t="s">
        <v>0</v>
      </c>
      <c r="F39" t="s">
        <v>629</v>
      </c>
      <c r="G39" t="s">
        <v>10</v>
      </c>
      <c r="H39" t="s">
        <v>9</v>
      </c>
      <c r="I39" t="s">
        <v>11</v>
      </c>
      <c r="J39" t="s">
        <v>16</v>
      </c>
    </row>
    <row r="40" spans="4:10" x14ac:dyDescent="0.25">
      <c r="D40" s="4">
        <v>1</v>
      </c>
      <c r="E40" s="4">
        <v>293.14</v>
      </c>
      <c r="F40">
        <v>-22.67</v>
      </c>
      <c r="G40">
        <f>EXP(-alpha*(tau_A_PZ_H2O+tau_B_PZ_H2O/E40))*(tau_A_PZ_H2O+tau_B_PZ_H2O/E40)+(tau_A_H2O_PZ+tau_B_H2O_PZ/E40)</f>
        <v>-3.6333396684130337</v>
      </c>
      <c r="H40">
        <f>-F40-LN(0.0180153)-G40</f>
        <v>30.319873550544429</v>
      </c>
      <c r="I40">
        <f>K_1+K_2/E40+K_3*LN(E40)+K_4*E40</f>
        <v>30.333329085488007</v>
      </c>
      <c r="J40">
        <f>I40-H40</f>
        <v>1.3455534943577874E-2</v>
      </c>
    </row>
    <row r="41" spans="4:10" x14ac:dyDescent="0.25">
      <c r="D41" s="4">
        <v>2</v>
      </c>
      <c r="E41" s="4">
        <v>293.14999999999998</v>
      </c>
      <c r="F41">
        <v>-22.65</v>
      </c>
      <c r="G41">
        <f>EXP(-alpha*(tau_A_PZ_H2O+tau_B_PZ_H2O/E41))*(tau_A_PZ_H2O+tau_B_PZ_H2O/E41)+(tau_A_H2O_PZ+tau_B_H2O_PZ/E41)</f>
        <v>-3.633021466004954</v>
      </c>
      <c r="H41">
        <f t="shared" ref="H41:H63" si="5">-F41-LN(0.0180153)-G41</f>
        <v>30.299555348136348</v>
      </c>
      <c r="I41">
        <f>K_1+K_2/E41+K_3*LN(E41)+K_4*E41</f>
        <v>30.332399345049826</v>
      </c>
      <c r="J41">
        <f t="shared" ref="J41:J63" si="6">I41-H41</f>
        <v>3.2843996913477724E-2</v>
      </c>
    </row>
    <row r="42" spans="4:10" x14ac:dyDescent="0.25">
      <c r="D42" s="4">
        <v>3</v>
      </c>
      <c r="E42" s="4">
        <v>293.16000000000003</v>
      </c>
      <c r="F42">
        <v>-22.67</v>
      </c>
      <c r="G42">
        <f>EXP(-alpha*(tau_A_PZ_H2O+tau_B_PZ_H2O/E42))*(tau_A_PZ_H2O+tau_B_PZ_H2O/E42)+(tau_A_H2O_PZ+tau_B_H2O_PZ/E42)</f>
        <v>-3.6327032899719454</v>
      </c>
      <c r="H42">
        <f t="shared" si="5"/>
        <v>30.319237172103342</v>
      </c>
      <c r="I42">
        <f>K_1+K_2/E42+K_3*LN(E42)+K_4*E42</f>
        <v>30.331469670229296</v>
      </c>
      <c r="J42">
        <f t="shared" si="6"/>
        <v>1.2232498125953839E-2</v>
      </c>
    </row>
    <row r="43" spans="4:10" x14ac:dyDescent="0.25">
      <c r="D43" s="4">
        <v>4</v>
      </c>
      <c r="E43" s="4">
        <v>298.22000000000003</v>
      </c>
      <c r="F43">
        <v>-22.34</v>
      </c>
      <c r="G43">
        <f>EXP(-alpha*(tau_A_PZ_H2O+tau_B_PZ_H2O/E43))*(tau_A_PZ_H2O+tau_B_PZ_H2O/E43)+(tau_A_H2O_PZ+tau_B_H2O_PZ/E43)</f>
        <v>-3.4750259049845282</v>
      </c>
      <c r="H43">
        <f t="shared" si="5"/>
        <v>29.831559787115921</v>
      </c>
      <c r="I43">
        <f>K_1+K_2/E43+K_3*LN(E43)+K_4*E43</f>
        <v>29.869327678185197</v>
      </c>
      <c r="J43">
        <f t="shared" si="6"/>
        <v>3.7767891069275805E-2</v>
      </c>
    </row>
    <row r="44" spans="4:10" x14ac:dyDescent="0.25">
      <c r="D44" s="4">
        <v>5</v>
      </c>
      <c r="E44" s="4">
        <v>298.13</v>
      </c>
      <c r="F44">
        <v>-22.37</v>
      </c>
      <c r="G44">
        <f>EXP(-alpha*(tau_A_PZ_H2O+tau_B_PZ_H2O/E44))*(tau_A_PZ_H2O+tau_B_PZ_H2O/E44)+(tau_A_H2O_PZ+tau_B_H2O_PZ/E44)</f>
        <v>-3.477773628117709</v>
      </c>
      <c r="H44">
        <f t="shared" si="5"/>
        <v>29.864307510249105</v>
      </c>
      <c r="I44">
        <f>K_1+K_2/E44+K_3*LN(E44)+K_4*E44</f>
        <v>29.877405750642279</v>
      </c>
      <c r="J44">
        <f t="shared" si="6"/>
        <v>1.3098240393173199E-2</v>
      </c>
    </row>
    <row r="45" spans="4:10" x14ac:dyDescent="0.25">
      <c r="D45" s="4">
        <v>6</v>
      </c>
      <c r="E45" s="4">
        <v>298.16000000000003</v>
      </c>
      <c r="F45">
        <v>-22.4</v>
      </c>
      <c r="G45">
        <f>EXP(-alpha*(tau_A_PZ_H2O+tau_B_PZ_H2O/E45))*(tau_A_PZ_H2O+tau_B_PZ_H2O/E45)+(tau_A_H2O_PZ+tau_B_H2O_PZ/E45)</f>
        <v>-3.4768574960043606</v>
      </c>
      <c r="H45">
        <f t="shared" si="5"/>
        <v>29.893391378135753</v>
      </c>
      <c r="I45">
        <f>K_1+K_2/E45+K_3*LN(E45)+K_4*E45</f>
        <v>29.874712498592928</v>
      </c>
      <c r="J45">
        <f t="shared" si="6"/>
        <v>-1.8678879542825655E-2</v>
      </c>
    </row>
    <row r="46" spans="4:10" x14ac:dyDescent="0.25">
      <c r="D46" s="4">
        <v>7</v>
      </c>
      <c r="E46" s="4">
        <v>303.16000000000003</v>
      </c>
      <c r="F46">
        <v>-22.08</v>
      </c>
      <c r="G46">
        <f>EXP(-alpha*(tau_A_PZ_H2O+tau_B_PZ_H2O/E46))*(tau_A_PZ_H2O+tau_B_PZ_H2O/E46)+(tau_A_H2O_PZ+tau_B_H2O_PZ/E46)</f>
        <v>-3.3272478185476411</v>
      </c>
      <c r="H46">
        <f t="shared" si="5"/>
        <v>29.423781700679033</v>
      </c>
      <c r="I46">
        <f>K_1+K_2/E46+K_3*LN(E46)+K_4*E46</f>
        <v>29.433551012172572</v>
      </c>
      <c r="J46">
        <f t="shared" si="6"/>
        <v>9.7693114935388792E-3</v>
      </c>
    </row>
    <row r="47" spans="4:10" x14ac:dyDescent="0.25">
      <c r="D47" s="4">
        <v>8</v>
      </c>
      <c r="E47" s="4">
        <v>303.05</v>
      </c>
      <c r="F47">
        <v>-22.08</v>
      </c>
      <c r="G47">
        <f>EXP(-alpha*(tau_A_PZ_H2O+tau_B_PZ_H2O/E47))*(tau_A_PZ_H2O+tau_B_PZ_H2O/E47)+(tau_A_H2O_PZ+tau_B_H2O_PZ/E47)</f>
        <v>-3.3304745597687004</v>
      </c>
      <c r="H47">
        <f t="shared" si="5"/>
        <v>29.427008441900092</v>
      </c>
      <c r="I47">
        <f>K_1+K_2/E47+K_3*LN(E47)+K_4*E47</f>
        <v>29.443094261919402</v>
      </c>
      <c r="J47">
        <f t="shared" si="6"/>
        <v>1.6085820019309693E-2</v>
      </c>
    </row>
    <row r="48" spans="4:10" x14ac:dyDescent="0.25">
      <c r="D48" s="4">
        <v>9</v>
      </c>
      <c r="E48" s="4">
        <v>303.16000000000003</v>
      </c>
      <c r="F48">
        <v>-22.08</v>
      </c>
      <c r="G48">
        <f>EXP(-alpha*(tau_A_PZ_H2O+tau_B_PZ_H2O/E48))*(tau_A_PZ_H2O+tau_B_PZ_H2O/E48)+(tau_A_H2O_PZ+tau_B_H2O_PZ/E48)</f>
        <v>-3.3272478185476411</v>
      </c>
      <c r="H48">
        <f t="shared" si="5"/>
        <v>29.423781700679033</v>
      </c>
      <c r="I48">
        <f>K_1+K_2/E48+K_3*LN(E48)+K_4*E48</f>
        <v>29.433551012172572</v>
      </c>
      <c r="J48">
        <f t="shared" si="6"/>
        <v>9.7693114935388792E-3</v>
      </c>
    </row>
    <row r="49" spans="4:11" x14ac:dyDescent="0.25">
      <c r="D49" s="4">
        <v>10</v>
      </c>
      <c r="E49" s="4">
        <v>313.13</v>
      </c>
      <c r="F49">
        <v>-21.53</v>
      </c>
      <c r="G49">
        <f>EXP(-alpha*(tau_A_PZ_H2O+tau_B_PZ_H2O/E49))*(tau_A_PZ_H2O+tau_B_PZ_H2O/E49)+(tau_A_H2O_PZ+tau_B_H2O_PZ/E49)</f>
        <v>-3.0462327748845874</v>
      </c>
      <c r="H49">
        <f t="shared" si="5"/>
        <v>28.592766657015982</v>
      </c>
      <c r="I49">
        <f>K_1+K_2/E49+K_3*LN(E49)+K_4*E49</f>
        <v>28.597459446228761</v>
      </c>
      <c r="J49">
        <f t="shared" si="6"/>
        <v>4.6927892127790471E-3</v>
      </c>
    </row>
    <row r="50" spans="4:11" x14ac:dyDescent="0.25">
      <c r="D50" s="4">
        <v>11</v>
      </c>
      <c r="E50" s="4">
        <v>313.10000000000002</v>
      </c>
      <c r="F50">
        <v>-21.55</v>
      </c>
      <c r="G50">
        <f>EXP(-alpha*(tau_A_PZ_H2O+tau_B_PZ_H2O/E50))*(tau_A_PZ_H2O+tau_B_PZ_H2O/E50)+(tau_A_H2O_PZ+tau_B_H2O_PZ/E50)</f>
        <v>-3.0470456035109068</v>
      </c>
      <c r="H50">
        <f t="shared" si="5"/>
        <v>28.613579485642301</v>
      </c>
      <c r="I50">
        <f>K_1+K_2/E50+K_3*LN(E50)+K_4*E50</f>
        <v>28.59989234282741</v>
      </c>
      <c r="J50">
        <f t="shared" si="6"/>
        <v>-1.3687142814891473E-2</v>
      </c>
    </row>
    <row r="51" spans="4:11" x14ac:dyDescent="0.25">
      <c r="D51" s="4">
        <v>12</v>
      </c>
      <c r="E51" s="4">
        <v>313</v>
      </c>
      <c r="F51">
        <v>-21.54</v>
      </c>
      <c r="G51">
        <f>EXP(-alpha*(tau_A_PZ_H2O+tau_B_PZ_H2O/E51))*(tau_A_PZ_H2O+tau_B_PZ_H2O/E51)+(tau_A_H2O_PZ+tau_B_H2O_PZ/E51)</f>
        <v>-3.0497564103451524</v>
      </c>
      <c r="H51">
        <f t="shared" si="5"/>
        <v>28.606290292476547</v>
      </c>
      <c r="I51">
        <f>K_1+K_2/E51+K_3*LN(E51)+K_4*E51</f>
        <v>28.608005499636789</v>
      </c>
      <c r="J51">
        <f t="shared" si="6"/>
        <v>1.7152071602417607E-3</v>
      </c>
    </row>
    <row r="52" spans="4:11" x14ac:dyDescent="0.25">
      <c r="D52" s="4">
        <v>13</v>
      </c>
      <c r="E52" s="4">
        <v>323.13</v>
      </c>
      <c r="F52">
        <v>-20.99</v>
      </c>
      <c r="G52">
        <f>EXP(-alpha*(tau_A_PZ_H2O+tau_B_PZ_H2O/E52))*(tau_A_PZ_H2O+tau_B_PZ_H2O/E52)+(tau_A_H2O_PZ+tau_B_H2O_PZ/E52)</f>
        <v>-2.7855524943089414</v>
      </c>
      <c r="H52">
        <f t="shared" si="5"/>
        <v>27.792086376440334</v>
      </c>
      <c r="I52">
        <f>K_1+K_2/E52+K_3*LN(E52)+K_4*E52</f>
        <v>27.812662264223832</v>
      </c>
      <c r="J52">
        <f t="shared" si="6"/>
        <v>2.0575887783497393E-2</v>
      </c>
    </row>
    <row r="53" spans="4:11" x14ac:dyDescent="0.25">
      <c r="D53" s="4">
        <v>14</v>
      </c>
      <c r="E53" s="4">
        <v>323.13</v>
      </c>
      <c r="F53">
        <v>-21</v>
      </c>
      <c r="G53">
        <f>EXP(-alpha*(tau_A_PZ_H2O+tau_B_PZ_H2O/E53))*(tau_A_PZ_H2O+tau_B_PZ_H2O/E53)+(tau_A_H2O_PZ+tau_B_H2O_PZ/E53)</f>
        <v>-2.7855524943089414</v>
      </c>
      <c r="H53">
        <f t="shared" si="5"/>
        <v>27.802086376440336</v>
      </c>
      <c r="I53">
        <f>K_1+K_2/E53+K_3*LN(E53)+K_4*E53</f>
        <v>27.812662264223832</v>
      </c>
      <c r="J53">
        <f t="shared" si="6"/>
        <v>1.057588778349583E-2</v>
      </c>
    </row>
    <row r="54" spans="4:11" x14ac:dyDescent="0.25">
      <c r="D54" s="4">
        <v>15</v>
      </c>
      <c r="E54" s="4">
        <v>323.02</v>
      </c>
      <c r="F54">
        <v>-21.02</v>
      </c>
      <c r="G54">
        <f>EXP(-alpha*(tau_A_PZ_H2O+tau_B_PZ_H2O/E54))*(tau_A_PZ_H2O+tau_B_PZ_H2O/E54)+(tau_A_H2O_PZ+tau_B_H2O_PZ/E54)</f>
        <v>-2.7883124643252013</v>
      </c>
      <c r="H54">
        <f t="shared" si="5"/>
        <v>27.824846346456596</v>
      </c>
      <c r="I54">
        <f>K_1+K_2/E54+K_3*LN(E54)+K_4*E54</f>
        <v>27.821019915829414</v>
      </c>
      <c r="J54">
        <f t="shared" si="6"/>
        <v>-3.8264306271820203E-3</v>
      </c>
    </row>
    <row r="55" spans="4:11" x14ac:dyDescent="0.25">
      <c r="D55" s="4">
        <v>16</v>
      </c>
      <c r="E55" s="4">
        <v>333.32</v>
      </c>
      <c r="F55">
        <v>-20.49</v>
      </c>
      <c r="G55">
        <f>EXP(-alpha*(tau_A_PZ_H2O+tau_B_PZ_H2O/E55))*(tau_A_PZ_H2O+tau_B_PZ_H2O/E55)+(tau_A_H2O_PZ+tau_B_H2O_PZ/E55)</f>
        <v>-2.539552994155958</v>
      </c>
      <c r="H55">
        <f t="shared" si="5"/>
        <v>27.046086876287351</v>
      </c>
      <c r="I55">
        <f>K_1+K_2/E55+K_3*LN(E55)+K_4*E55</f>
        <v>27.063374490409288</v>
      </c>
      <c r="J55">
        <f t="shared" si="6"/>
        <v>1.7287614121936912E-2</v>
      </c>
    </row>
    <row r="56" spans="4:11" x14ac:dyDescent="0.25">
      <c r="D56" s="4">
        <v>17</v>
      </c>
      <c r="E56" s="4">
        <v>333.26</v>
      </c>
      <c r="F56">
        <v>-20.56</v>
      </c>
      <c r="G56">
        <f>EXP(-alpha*(tau_A_PZ_H2O+tau_B_PZ_H2O/E56))*(tau_A_PZ_H2O+tau_B_PZ_H2O/E56)+(tau_A_H2O_PZ+tau_B_H2O_PZ/E56)</f>
        <v>-2.5409473685014157</v>
      </c>
      <c r="H56">
        <f t="shared" si="5"/>
        <v>27.11748125063281</v>
      </c>
      <c r="I56">
        <f>K_1+K_2/E56+K_3*LN(E56)+K_4*E56</f>
        <v>27.067646432435509</v>
      </c>
      <c r="J56">
        <f t="shared" si="6"/>
        <v>-4.9834818197300734E-2</v>
      </c>
    </row>
    <row r="57" spans="4:11" x14ac:dyDescent="0.25">
      <c r="D57" s="4">
        <v>18</v>
      </c>
      <c r="E57" s="4">
        <v>333.14</v>
      </c>
      <c r="F57">
        <v>-20.53</v>
      </c>
      <c r="G57">
        <f>EXP(-alpha*(tau_A_PZ_H2O+tau_B_PZ_H2O/E57))*(tau_A_PZ_H2O+tau_B_PZ_H2O/E57)+(tau_A_H2O_PZ+tau_B_H2O_PZ/E57)</f>
        <v>-2.5437379752838138</v>
      </c>
      <c r="H57">
        <f t="shared" si="5"/>
        <v>27.09027185741521</v>
      </c>
      <c r="I57">
        <f>K_1+K_2/E57+K_3*LN(E57)+K_4*E57</f>
        <v>27.076195140882902</v>
      </c>
      <c r="J57">
        <f t="shared" si="6"/>
        <v>-1.4076716532308353E-2</v>
      </c>
    </row>
    <row r="58" spans="4:11" x14ac:dyDescent="0.25">
      <c r="D58" s="4">
        <v>19</v>
      </c>
      <c r="E58" s="4">
        <v>343.14</v>
      </c>
      <c r="F58">
        <v>-20.010000000000002</v>
      </c>
      <c r="G58">
        <f>EXP(-alpha*(tau_A_PZ_H2O+tau_B_PZ_H2O/E58))*(tau_A_PZ_H2O+tau_B_PZ_H2O/E58)+(tau_A_H2O_PZ+tau_B_H2O_PZ/E58)</f>
        <v>-2.3194145942694968</v>
      </c>
      <c r="H58">
        <f t="shared" si="5"/>
        <v>26.345948476400892</v>
      </c>
      <c r="I58">
        <f>K_1+K_2/E58+K_3*LN(E58)+K_4*E58</f>
        <v>26.38523839147113</v>
      </c>
      <c r="J58">
        <f t="shared" si="6"/>
        <v>3.9289915070238379E-2</v>
      </c>
    </row>
    <row r="59" spans="4:11" x14ac:dyDescent="0.25">
      <c r="D59" s="4">
        <v>20</v>
      </c>
      <c r="E59" s="4">
        <v>343.21</v>
      </c>
      <c r="F59">
        <v>-20.02</v>
      </c>
      <c r="G59">
        <f>EXP(-alpha*(tau_A_PZ_H2O+tau_B_PZ_H2O/E59))*(tau_A_PZ_H2O+tau_B_PZ_H2O/E59)+(tau_A_H2O_PZ+tau_B_H2O_PZ/E59)</f>
        <v>-2.3179011231518079</v>
      </c>
      <c r="H59">
        <f t="shared" si="5"/>
        <v>26.3544350052832</v>
      </c>
      <c r="I59">
        <f>K_1+K_2/E59+K_3*LN(E59)+K_4*E59</f>
        <v>26.380550195402506</v>
      </c>
      <c r="J59">
        <f t="shared" si="6"/>
        <v>2.6115190119305964E-2</v>
      </c>
    </row>
    <row r="60" spans="4:11" x14ac:dyDescent="0.25">
      <c r="D60" s="4">
        <v>21</v>
      </c>
      <c r="E60" s="4">
        <v>343.21</v>
      </c>
      <c r="F60">
        <v>-20.07</v>
      </c>
      <c r="G60">
        <f>EXP(-alpha*(tau_A_PZ_H2O+tau_B_PZ_H2O/E60))*(tau_A_PZ_H2O+tau_B_PZ_H2O/E60)+(tau_A_H2O_PZ+tau_B_H2O_PZ/E60)</f>
        <v>-2.3179011231518079</v>
      </c>
      <c r="H60">
        <f t="shared" si="5"/>
        <v>26.404435005283204</v>
      </c>
      <c r="I60">
        <f>K_1+K_2/E60+K_3*LN(E60)+K_4*E60</f>
        <v>26.380550195402506</v>
      </c>
      <c r="J60">
        <f t="shared" si="6"/>
        <v>-2.3884809880698299E-2</v>
      </c>
    </row>
    <row r="61" spans="4:11" x14ac:dyDescent="0.25">
      <c r="D61" s="4">
        <v>22</v>
      </c>
      <c r="E61" s="4">
        <v>353.42</v>
      </c>
      <c r="F61">
        <v>-19.559999999999999</v>
      </c>
      <c r="G61">
        <f>EXP(-alpha*(tau_A_PZ_H2O+tau_B_PZ_H2O/E61))*(tau_A_PZ_H2O+tau_B_PZ_H2O/E61)+(tau_A_H2O_PZ+tau_B_H2O_PZ/E61)</f>
        <v>-2.1050636793234787</v>
      </c>
      <c r="H61">
        <f t="shared" si="5"/>
        <v>25.681597561454872</v>
      </c>
      <c r="I61">
        <f>K_1+K_2/E61+K_3*LN(E61)+K_4*E61</f>
        <v>25.717586152012156</v>
      </c>
      <c r="J61">
        <f t="shared" si="6"/>
        <v>3.5988590557284539E-2</v>
      </c>
    </row>
    <row r="62" spans="4:11" x14ac:dyDescent="0.25">
      <c r="D62" s="4">
        <v>23</v>
      </c>
      <c r="E62" s="4">
        <v>353.41</v>
      </c>
      <c r="F62">
        <v>-19.559999999999999</v>
      </c>
      <c r="G62">
        <f>EXP(-alpha*(tau_A_PZ_H2O+tau_B_PZ_H2O/E62))*(tau_A_PZ_H2O+tau_B_PZ_H2O/E62)+(tau_A_H2O_PZ+tau_B_H2O_PZ/E62)</f>
        <v>-2.10526470008781</v>
      </c>
      <c r="H62">
        <f t="shared" si="5"/>
        <v>25.681798582219201</v>
      </c>
      <c r="I62">
        <f>K_1+K_2/E62+K_3*LN(E62)+K_4*E62</f>
        <v>25.718215813498922</v>
      </c>
      <c r="J62">
        <f t="shared" si="6"/>
        <v>3.6417231279720852E-2</v>
      </c>
    </row>
    <row r="63" spans="4:11" x14ac:dyDescent="0.25">
      <c r="D63" s="4">
        <v>24</v>
      </c>
      <c r="E63" s="4">
        <v>353.13</v>
      </c>
      <c r="F63">
        <v>-19.62</v>
      </c>
      <c r="G63">
        <f>EXP(-alpha*(tau_A_PZ_H2O+tau_B_PZ_H2O/E63))*(tau_A_PZ_H2O+tau_B_PZ_H2O/E63)+(tau_A_H2O_PZ+tau_B_H2O_PZ/E63)</f>
        <v>-2.1108990163222474</v>
      </c>
      <c r="H63">
        <f t="shared" si="5"/>
        <v>25.747432898453642</v>
      </c>
      <c r="I63">
        <f>K_1+K_2/E63+K_3*LN(E63)+K_4*E63</f>
        <v>25.735861551528057</v>
      </c>
      <c r="J63">
        <f t="shared" si="6"/>
        <v>-1.1571346925585146E-2</v>
      </c>
    </row>
    <row r="64" spans="4:11" x14ac:dyDescent="0.25">
      <c r="J64">
        <f>SUMSQ(J40:J63)</f>
        <v>1.3100083152142557E-2</v>
      </c>
      <c r="K64">
        <f>J64+K14</f>
        <v>2.2415459958422663E-2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887F-EFBA-4D83-9241-48A7D22B8F47}">
  <dimension ref="A1:J103"/>
  <sheetViews>
    <sheetView topLeftCell="A61" workbookViewId="0">
      <selection activeCell="L49" sqref="L49"/>
    </sheetView>
  </sheetViews>
  <sheetFormatPr defaultRowHeight="15" x14ac:dyDescent="0.25"/>
  <cols>
    <col min="1" max="1" width="11.140625" bestFit="1" customWidth="1"/>
    <col min="2" max="2" width="40.28515625" bestFit="1" customWidth="1"/>
    <col min="3" max="3" width="11.42578125" bestFit="1" customWidth="1"/>
    <col min="4" max="4" width="11.140625" bestFit="1" customWidth="1"/>
    <col min="5" max="5" width="11.5703125" bestFit="1" customWidth="1"/>
    <col min="6" max="6" width="11.140625" bestFit="1" customWidth="1"/>
    <col min="7" max="7" width="44.28515625" bestFit="1" customWidth="1"/>
    <col min="8" max="8" width="11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</row>
    <row r="2" spans="1:10" x14ac:dyDescent="0.25">
      <c r="A2" s="4" t="s">
        <v>41</v>
      </c>
      <c r="B2" s="4" t="s">
        <v>42</v>
      </c>
      <c r="C2" s="4"/>
      <c r="D2" s="4"/>
      <c r="E2" s="4"/>
      <c r="F2" s="4"/>
      <c r="G2" s="4"/>
      <c r="H2" s="4"/>
      <c r="I2" s="4"/>
      <c r="J2" s="4"/>
    </row>
    <row r="3" spans="1:10" x14ac:dyDescent="0.25">
      <c r="A3" s="4" t="s">
        <v>43</v>
      </c>
      <c r="B3" s="4" t="s">
        <v>44</v>
      </c>
      <c r="C3" s="4" t="s">
        <v>45</v>
      </c>
      <c r="D3" s="4" t="s">
        <v>46</v>
      </c>
      <c r="E3" s="4" t="s">
        <v>47</v>
      </c>
      <c r="F3" s="4" t="s">
        <v>43</v>
      </c>
      <c r="G3" s="4" t="s">
        <v>44</v>
      </c>
      <c r="H3" s="4" t="s">
        <v>45</v>
      </c>
      <c r="I3" s="4" t="s">
        <v>46</v>
      </c>
      <c r="J3" s="4" t="s">
        <v>46</v>
      </c>
    </row>
    <row r="4" spans="1:10" x14ac:dyDescent="0.25">
      <c r="A4" s="4"/>
      <c r="B4" s="4" t="s">
        <v>48</v>
      </c>
      <c r="C4" s="4"/>
      <c r="D4" s="4"/>
      <c r="E4" s="4"/>
      <c r="F4" s="4"/>
      <c r="G4" s="4" t="s">
        <v>49</v>
      </c>
      <c r="H4" s="4"/>
      <c r="I4" s="4"/>
      <c r="J4" s="4"/>
    </row>
    <row r="5" spans="1:10" x14ac:dyDescent="0.25">
      <c r="A5" s="4" t="s">
        <v>50</v>
      </c>
      <c r="B5" s="4" t="s">
        <v>51</v>
      </c>
      <c r="C5" s="4" t="s">
        <v>52</v>
      </c>
      <c r="D5" s="4" t="s">
        <v>53</v>
      </c>
      <c r="E5" s="4" t="s">
        <v>54</v>
      </c>
      <c r="F5" s="4" t="s">
        <v>50</v>
      </c>
      <c r="G5" s="4" t="s">
        <v>55</v>
      </c>
      <c r="H5" s="4" t="s">
        <v>56</v>
      </c>
      <c r="I5" s="4" t="s">
        <v>57</v>
      </c>
      <c r="J5" s="4" t="s">
        <v>58</v>
      </c>
    </row>
    <row r="6" spans="1:10" x14ac:dyDescent="0.25">
      <c r="A6" s="4" t="s">
        <v>59</v>
      </c>
      <c r="B6" s="4" t="s">
        <v>60</v>
      </c>
      <c r="C6" s="4" t="s">
        <v>61</v>
      </c>
      <c r="D6" s="4" t="s">
        <v>62</v>
      </c>
      <c r="E6" s="4" t="s">
        <v>63</v>
      </c>
      <c r="F6" s="4" t="s">
        <v>59</v>
      </c>
      <c r="G6" s="4" t="s">
        <v>64</v>
      </c>
      <c r="H6" s="4" t="s">
        <v>65</v>
      </c>
      <c r="I6" s="4" t="s">
        <v>66</v>
      </c>
      <c r="J6" s="4" t="s">
        <v>67</v>
      </c>
    </row>
    <row r="7" spans="1:10" x14ac:dyDescent="0.25">
      <c r="A7" s="4" t="s">
        <v>68</v>
      </c>
      <c r="B7" s="4" t="s">
        <v>69</v>
      </c>
      <c r="C7" s="4" t="s">
        <v>70</v>
      </c>
      <c r="D7" s="4" t="s">
        <v>71</v>
      </c>
      <c r="E7" s="4" t="s">
        <v>72</v>
      </c>
      <c r="F7" s="4" t="s">
        <v>68</v>
      </c>
      <c r="G7" s="4" t="s">
        <v>69</v>
      </c>
      <c r="H7" s="4" t="s">
        <v>73</v>
      </c>
      <c r="I7" s="4" t="s">
        <v>74</v>
      </c>
      <c r="J7" s="4" t="s">
        <v>75</v>
      </c>
    </row>
    <row r="8" spans="1:10" x14ac:dyDescent="0.25">
      <c r="A8" s="4" t="s">
        <v>76</v>
      </c>
      <c r="B8" s="4" t="s">
        <v>77</v>
      </c>
      <c r="C8" s="4" t="s">
        <v>78</v>
      </c>
      <c r="D8" s="4" t="s">
        <v>79</v>
      </c>
      <c r="E8" s="4" t="s">
        <v>80</v>
      </c>
      <c r="F8" s="4" t="s">
        <v>76</v>
      </c>
      <c r="G8" s="4" t="s">
        <v>81</v>
      </c>
      <c r="H8" s="4" t="s">
        <v>82</v>
      </c>
      <c r="I8" s="4" t="s">
        <v>83</v>
      </c>
      <c r="J8" s="4" t="s">
        <v>84</v>
      </c>
    </row>
    <row r="9" spans="1:10" x14ac:dyDescent="0.25">
      <c r="A9" s="4" t="s">
        <v>85</v>
      </c>
      <c r="B9" s="4" t="s">
        <v>86</v>
      </c>
      <c r="C9" s="4" t="s">
        <v>87</v>
      </c>
      <c r="D9" s="4" t="s">
        <v>88</v>
      </c>
      <c r="E9" s="4" t="s">
        <v>89</v>
      </c>
      <c r="F9" s="4" t="s">
        <v>85</v>
      </c>
      <c r="G9" s="4" t="s">
        <v>90</v>
      </c>
      <c r="H9" s="4" t="s">
        <v>91</v>
      </c>
      <c r="I9" s="4" t="s">
        <v>92</v>
      </c>
      <c r="J9" s="4" t="s">
        <v>93</v>
      </c>
    </row>
    <row r="10" spans="1:10" x14ac:dyDescent="0.25">
      <c r="A10" s="4" t="s">
        <v>94</v>
      </c>
      <c r="B10" s="4" t="s">
        <v>95</v>
      </c>
      <c r="C10" s="4" t="s">
        <v>96</v>
      </c>
      <c r="D10" s="4" t="s">
        <v>97</v>
      </c>
      <c r="E10" s="4" t="s">
        <v>98</v>
      </c>
      <c r="F10" s="4" t="s">
        <v>94</v>
      </c>
      <c r="G10" s="4" t="s">
        <v>99</v>
      </c>
      <c r="H10" s="4" t="s">
        <v>82</v>
      </c>
      <c r="I10" s="4" t="s">
        <v>100</v>
      </c>
      <c r="J10" s="4" t="s">
        <v>101</v>
      </c>
    </row>
    <row r="11" spans="1:10" x14ac:dyDescent="0.25">
      <c r="A11" s="4" t="s">
        <v>102</v>
      </c>
      <c r="B11" s="4" t="s">
        <v>103</v>
      </c>
      <c r="C11" s="4" t="s">
        <v>104</v>
      </c>
      <c r="D11" s="4" t="s">
        <v>79</v>
      </c>
      <c r="E11" s="4" t="s">
        <v>105</v>
      </c>
      <c r="F11" s="4" t="s">
        <v>102</v>
      </c>
      <c r="G11" s="4" t="s">
        <v>103</v>
      </c>
      <c r="H11" s="4" t="s">
        <v>106</v>
      </c>
      <c r="I11" s="4" t="s">
        <v>107</v>
      </c>
      <c r="J11" s="4" t="s">
        <v>108</v>
      </c>
    </row>
    <row r="12" spans="1:10" x14ac:dyDescent="0.25">
      <c r="A12" s="4" t="s">
        <v>109</v>
      </c>
      <c r="B12" s="4" t="s">
        <v>110</v>
      </c>
      <c r="C12" s="4" t="s">
        <v>104</v>
      </c>
      <c r="D12" s="4" t="s">
        <v>111</v>
      </c>
      <c r="E12" s="4" t="s">
        <v>112</v>
      </c>
      <c r="F12" s="4" t="s">
        <v>109</v>
      </c>
      <c r="G12" s="4" t="s">
        <v>113</v>
      </c>
      <c r="H12" s="4" t="s">
        <v>114</v>
      </c>
      <c r="I12" s="4" t="s">
        <v>115</v>
      </c>
      <c r="J12" s="4" t="s">
        <v>116</v>
      </c>
    </row>
    <row r="13" spans="1:10" x14ac:dyDescent="0.25">
      <c r="A13" s="4" t="s">
        <v>117</v>
      </c>
      <c r="B13" s="4" t="s">
        <v>118</v>
      </c>
      <c r="C13" s="4" t="s">
        <v>119</v>
      </c>
      <c r="D13" s="4" t="s">
        <v>120</v>
      </c>
      <c r="E13" s="4" t="s">
        <v>121</v>
      </c>
      <c r="F13" s="4" t="s">
        <v>117</v>
      </c>
      <c r="G13" s="4" t="s">
        <v>122</v>
      </c>
      <c r="H13" s="4" t="s">
        <v>123</v>
      </c>
      <c r="I13" s="4" t="s">
        <v>124</v>
      </c>
      <c r="J13" s="4" t="s">
        <v>125</v>
      </c>
    </row>
    <row r="14" spans="1:10" x14ac:dyDescent="0.25">
      <c r="A14" s="4" t="s">
        <v>126</v>
      </c>
      <c r="B14" s="4" t="s">
        <v>127</v>
      </c>
      <c r="C14" s="4" t="s">
        <v>128</v>
      </c>
      <c r="D14" s="4" t="s">
        <v>129</v>
      </c>
      <c r="E14" s="4" t="s">
        <v>130</v>
      </c>
      <c r="F14" s="4" t="s">
        <v>126</v>
      </c>
      <c r="G14" s="4" t="s">
        <v>131</v>
      </c>
      <c r="H14" s="4" t="s">
        <v>132</v>
      </c>
      <c r="I14" s="4" t="s">
        <v>133</v>
      </c>
      <c r="J14" s="4" t="s">
        <v>134</v>
      </c>
    </row>
    <row r="15" spans="1:10" x14ac:dyDescent="0.25">
      <c r="A15" s="4" t="s">
        <v>135</v>
      </c>
      <c r="B15" s="4" t="s">
        <v>136</v>
      </c>
      <c r="C15" s="4" t="s">
        <v>128</v>
      </c>
      <c r="D15" s="4" t="s">
        <v>137</v>
      </c>
      <c r="E15" s="4" t="s">
        <v>138</v>
      </c>
      <c r="F15" s="4" t="s">
        <v>135</v>
      </c>
      <c r="G15" s="4" t="s">
        <v>139</v>
      </c>
      <c r="H15" s="4" t="s">
        <v>140</v>
      </c>
      <c r="I15" s="4" t="s">
        <v>141</v>
      </c>
      <c r="J15" s="4" t="s">
        <v>142</v>
      </c>
    </row>
    <row r="16" spans="1:10" x14ac:dyDescent="0.25">
      <c r="A16" s="4" t="s">
        <v>143</v>
      </c>
      <c r="B16" s="4" t="s">
        <v>144</v>
      </c>
      <c r="C16" s="4" t="s">
        <v>145</v>
      </c>
      <c r="D16" s="4" t="s">
        <v>146</v>
      </c>
      <c r="E16" s="4" t="s">
        <v>100</v>
      </c>
      <c r="F16" s="4" t="s">
        <v>143</v>
      </c>
      <c r="G16" s="4" t="s">
        <v>147</v>
      </c>
      <c r="H16" s="4" t="s">
        <v>148</v>
      </c>
      <c r="I16" s="4" t="s">
        <v>149</v>
      </c>
      <c r="J16" s="4" t="s">
        <v>150</v>
      </c>
    </row>
    <row r="17" spans="1:10" x14ac:dyDescent="0.25">
      <c r="A17" s="4" t="s">
        <v>151</v>
      </c>
      <c r="B17" s="4" t="s">
        <v>152</v>
      </c>
      <c r="C17" s="4" t="s">
        <v>153</v>
      </c>
      <c r="D17" s="4" t="s">
        <v>154</v>
      </c>
      <c r="E17" s="4" t="s">
        <v>155</v>
      </c>
      <c r="F17" s="4" t="s">
        <v>151</v>
      </c>
      <c r="G17" s="4" t="s">
        <v>156</v>
      </c>
      <c r="H17" s="4" t="s">
        <v>157</v>
      </c>
      <c r="I17" s="4" t="s">
        <v>158</v>
      </c>
      <c r="J17" s="4" t="s">
        <v>159</v>
      </c>
    </row>
    <row r="18" spans="1:10" x14ac:dyDescent="0.25">
      <c r="A18" s="4" t="s">
        <v>160</v>
      </c>
      <c r="B18" s="4" t="s">
        <v>161</v>
      </c>
      <c r="C18" s="4" t="s">
        <v>153</v>
      </c>
      <c r="D18" s="4" t="s">
        <v>162</v>
      </c>
      <c r="E18" s="4" t="s">
        <v>163</v>
      </c>
      <c r="F18" s="4" t="s">
        <v>160</v>
      </c>
      <c r="G18" s="4" t="s">
        <v>164</v>
      </c>
      <c r="H18" s="4" t="s">
        <v>165</v>
      </c>
      <c r="I18" s="4" t="s">
        <v>166</v>
      </c>
      <c r="J18" s="4" t="s">
        <v>167</v>
      </c>
    </row>
    <row r="19" spans="1:10" x14ac:dyDescent="0.25">
      <c r="A19" s="4" t="s">
        <v>168</v>
      </c>
      <c r="B19" s="4" t="s">
        <v>169</v>
      </c>
      <c r="C19" s="4" t="s">
        <v>170</v>
      </c>
      <c r="D19" s="4" t="s">
        <v>171</v>
      </c>
      <c r="E19" s="4" t="s">
        <v>172</v>
      </c>
      <c r="F19" s="4" t="s">
        <v>168</v>
      </c>
      <c r="G19" s="4" t="s">
        <v>169</v>
      </c>
      <c r="H19" s="4" t="s">
        <v>173</v>
      </c>
      <c r="I19" s="4" t="s">
        <v>174</v>
      </c>
      <c r="J19" s="4" t="s">
        <v>63</v>
      </c>
    </row>
    <row r="20" spans="1:10" x14ac:dyDescent="0.25">
      <c r="A20" s="4" t="s">
        <v>175</v>
      </c>
      <c r="B20" s="4" t="s">
        <v>176</v>
      </c>
      <c r="C20" s="4" t="s">
        <v>177</v>
      </c>
      <c r="D20" s="4" t="s">
        <v>178</v>
      </c>
      <c r="E20" s="4" t="s">
        <v>179</v>
      </c>
      <c r="F20" s="4" t="s">
        <v>175</v>
      </c>
      <c r="G20" s="4" t="s">
        <v>180</v>
      </c>
      <c r="H20" s="4" t="s">
        <v>181</v>
      </c>
      <c r="I20" s="4" t="s">
        <v>182</v>
      </c>
      <c r="J20" s="4" t="s">
        <v>183</v>
      </c>
    </row>
    <row r="21" spans="1:10" x14ac:dyDescent="0.25">
      <c r="A21" s="4" t="s">
        <v>184</v>
      </c>
      <c r="B21" s="4" t="s">
        <v>185</v>
      </c>
      <c r="C21" s="4" t="s">
        <v>177</v>
      </c>
      <c r="D21" s="4" t="s">
        <v>162</v>
      </c>
      <c r="E21" s="4" t="s">
        <v>186</v>
      </c>
      <c r="F21" s="4" t="s">
        <v>184</v>
      </c>
      <c r="G21" s="4" t="s">
        <v>187</v>
      </c>
      <c r="H21" s="4" t="s">
        <v>188</v>
      </c>
      <c r="I21" s="4" t="s">
        <v>189</v>
      </c>
      <c r="J21" s="4" t="s">
        <v>190</v>
      </c>
    </row>
    <row r="22" spans="1:10" x14ac:dyDescent="0.25">
      <c r="A22" s="4" t="s">
        <v>191</v>
      </c>
      <c r="B22" s="4" t="s">
        <v>192</v>
      </c>
      <c r="C22" s="4" t="s">
        <v>193</v>
      </c>
      <c r="D22" s="4" t="s">
        <v>194</v>
      </c>
      <c r="E22" s="4" t="s">
        <v>195</v>
      </c>
      <c r="F22" s="4" t="s">
        <v>191</v>
      </c>
      <c r="G22" s="4" t="s">
        <v>196</v>
      </c>
      <c r="H22" s="4" t="s">
        <v>197</v>
      </c>
      <c r="I22" s="4" t="s">
        <v>172</v>
      </c>
      <c r="J22" s="4" t="s">
        <v>198</v>
      </c>
    </row>
    <row r="23" spans="1:10" x14ac:dyDescent="0.25">
      <c r="A23" s="4" t="s">
        <v>199</v>
      </c>
      <c r="B23" s="4" t="s">
        <v>200</v>
      </c>
      <c r="C23" s="4" t="s">
        <v>201</v>
      </c>
      <c r="D23" s="4" t="s">
        <v>202</v>
      </c>
      <c r="E23" s="4" t="s">
        <v>203</v>
      </c>
      <c r="F23" s="4" t="s">
        <v>199</v>
      </c>
      <c r="G23" s="4" t="s">
        <v>204</v>
      </c>
      <c r="H23" s="4" t="s">
        <v>205</v>
      </c>
      <c r="I23" s="4" t="s">
        <v>206</v>
      </c>
      <c r="J23" s="4" t="s">
        <v>207</v>
      </c>
    </row>
    <row r="24" spans="1:10" x14ac:dyDescent="0.25">
      <c r="A24" s="4" t="s">
        <v>208</v>
      </c>
      <c r="B24" s="4" t="s">
        <v>209</v>
      </c>
      <c r="C24" s="4" t="s">
        <v>210</v>
      </c>
      <c r="D24" s="4" t="s">
        <v>211</v>
      </c>
      <c r="E24" s="4" t="s">
        <v>212</v>
      </c>
      <c r="F24" s="4" t="s">
        <v>208</v>
      </c>
      <c r="G24" s="4" t="s">
        <v>213</v>
      </c>
      <c r="H24" s="4" t="s">
        <v>214</v>
      </c>
      <c r="I24" s="4" t="s">
        <v>215</v>
      </c>
      <c r="J24" s="4" t="s">
        <v>216</v>
      </c>
    </row>
    <row r="25" spans="1:10" x14ac:dyDescent="0.25">
      <c r="A25" s="4" t="s">
        <v>217</v>
      </c>
      <c r="B25" s="4" t="s">
        <v>218</v>
      </c>
      <c r="C25" s="4" t="s">
        <v>219</v>
      </c>
      <c r="D25" s="4" t="s">
        <v>220</v>
      </c>
      <c r="E25" s="4" t="s">
        <v>221</v>
      </c>
      <c r="F25" s="4" t="s">
        <v>217</v>
      </c>
      <c r="G25" s="4" t="s">
        <v>213</v>
      </c>
      <c r="H25" s="4" t="s">
        <v>222</v>
      </c>
      <c r="I25" s="4" t="s">
        <v>174</v>
      </c>
      <c r="J25" s="4" t="s">
        <v>223</v>
      </c>
    </row>
    <row r="26" spans="1:10" x14ac:dyDescent="0.25">
      <c r="A26" s="4" t="s">
        <v>224</v>
      </c>
      <c r="B26" s="4" t="s">
        <v>225</v>
      </c>
      <c r="C26" s="4" t="s">
        <v>226</v>
      </c>
      <c r="D26" s="4" t="s">
        <v>195</v>
      </c>
      <c r="E26" s="4" t="s">
        <v>227</v>
      </c>
      <c r="F26" s="4" t="s">
        <v>224</v>
      </c>
      <c r="G26" s="4" t="s">
        <v>228</v>
      </c>
      <c r="H26" s="4" t="s">
        <v>229</v>
      </c>
      <c r="I26" s="4" t="s">
        <v>230</v>
      </c>
      <c r="J26" s="4" t="s">
        <v>231</v>
      </c>
    </row>
    <row r="27" spans="1:10" x14ac:dyDescent="0.25">
      <c r="A27" s="4" t="s">
        <v>232</v>
      </c>
      <c r="B27" s="4" t="s">
        <v>233</v>
      </c>
      <c r="C27" s="4" t="s">
        <v>234</v>
      </c>
      <c r="D27" s="4" t="s">
        <v>235</v>
      </c>
      <c r="E27" s="4" t="s">
        <v>236</v>
      </c>
      <c r="F27" s="4" t="s">
        <v>232</v>
      </c>
      <c r="G27" s="4" t="s">
        <v>237</v>
      </c>
      <c r="H27" s="4" t="s">
        <v>238</v>
      </c>
      <c r="I27" s="4" t="s">
        <v>97</v>
      </c>
      <c r="J27" s="4" t="s">
        <v>239</v>
      </c>
    </row>
    <row r="28" spans="1:10" x14ac:dyDescent="0.25">
      <c r="A28" s="4" t="s">
        <v>240</v>
      </c>
      <c r="B28" s="4" t="s">
        <v>241</v>
      </c>
      <c r="C28" s="4" t="s">
        <v>242</v>
      </c>
      <c r="D28" s="4" t="s">
        <v>243</v>
      </c>
      <c r="E28" s="4" t="s">
        <v>244</v>
      </c>
      <c r="F28" s="4" t="s">
        <v>240</v>
      </c>
      <c r="G28" s="4" t="s">
        <v>245</v>
      </c>
      <c r="H28" s="4" t="s">
        <v>246</v>
      </c>
      <c r="I28" s="4" t="s">
        <v>247</v>
      </c>
      <c r="J28" s="4" t="s">
        <v>248</v>
      </c>
    </row>
    <row r="29" spans="1:10" x14ac:dyDescent="0.25">
      <c r="A29" s="4"/>
      <c r="B29" s="4" t="s">
        <v>249</v>
      </c>
      <c r="C29" s="4"/>
      <c r="D29" s="4"/>
      <c r="E29" s="4"/>
      <c r="F29" s="4"/>
      <c r="G29" s="4" t="s">
        <v>250</v>
      </c>
      <c r="H29" s="4"/>
      <c r="I29" s="4"/>
      <c r="J29" s="4"/>
    </row>
    <row r="30" spans="1:10" x14ac:dyDescent="0.25">
      <c r="A30" s="4" t="s">
        <v>50</v>
      </c>
      <c r="B30" s="4" t="s">
        <v>251</v>
      </c>
      <c r="C30" s="4" t="s">
        <v>252</v>
      </c>
      <c r="D30" s="4" t="s">
        <v>253</v>
      </c>
      <c r="E30" s="4" t="s">
        <v>254</v>
      </c>
      <c r="F30" s="4" t="s">
        <v>50</v>
      </c>
      <c r="G30" s="4" t="s">
        <v>255</v>
      </c>
      <c r="H30" s="4" t="s">
        <v>256</v>
      </c>
      <c r="I30" s="4" t="s">
        <v>257</v>
      </c>
      <c r="J30" s="4" t="s">
        <v>258</v>
      </c>
    </row>
    <row r="31" spans="1:10" x14ac:dyDescent="0.25">
      <c r="A31" s="4" t="s">
        <v>59</v>
      </c>
      <c r="B31" s="4" t="s">
        <v>259</v>
      </c>
      <c r="C31" s="4" t="s">
        <v>260</v>
      </c>
      <c r="D31" s="4" t="s">
        <v>261</v>
      </c>
      <c r="E31" s="4" t="s">
        <v>262</v>
      </c>
      <c r="F31" s="4" t="s">
        <v>59</v>
      </c>
      <c r="G31" s="4" t="s">
        <v>263</v>
      </c>
      <c r="H31" s="4" t="s">
        <v>264</v>
      </c>
      <c r="I31" s="4" t="s">
        <v>265</v>
      </c>
      <c r="J31" s="4" t="s">
        <v>266</v>
      </c>
    </row>
    <row r="32" spans="1:10" x14ac:dyDescent="0.25">
      <c r="A32" s="4" t="s">
        <v>68</v>
      </c>
      <c r="B32" s="4" t="s">
        <v>55</v>
      </c>
      <c r="C32" s="4" t="s">
        <v>267</v>
      </c>
      <c r="D32" s="4" t="s">
        <v>266</v>
      </c>
      <c r="E32" s="4" t="s">
        <v>146</v>
      </c>
      <c r="F32" s="4" t="s">
        <v>68</v>
      </c>
      <c r="G32" s="4" t="s">
        <v>268</v>
      </c>
      <c r="H32" s="4" t="s">
        <v>256</v>
      </c>
      <c r="I32" s="4" t="s">
        <v>269</v>
      </c>
      <c r="J32" s="4" t="s">
        <v>257</v>
      </c>
    </row>
    <row r="33" spans="1:10" x14ac:dyDescent="0.25">
      <c r="A33" s="4" t="s">
        <v>76</v>
      </c>
      <c r="B33" s="4" t="s">
        <v>270</v>
      </c>
      <c r="C33" s="4" t="s">
        <v>271</v>
      </c>
      <c r="D33" s="4" t="s">
        <v>272</v>
      </c>
      <c r="E33" s="4" t="s">
        <v>273</v>
      </c>
      <c r="F33" s="4" t="s">
        <v>76</v>
      </c>
      <c r="G33" s="4" t="s">
        <v>274</v>
      </c>
      <c r="H33" s="4" t="s">
        <v>275</v>
      </c>
      <c r="I33" s="4" t="s">
        <v>276</v>
      </c>
      <c r="J33" s="4" t="s">
        <v>277</v>
      </c>
    </row>
    <row r="34" spans="1:10" x14ac:dyDescent="0.25">
      <c r="A34" s="4" t="s">
        <v>85</v>
      </c>
      <c r="B34" s="4" t="s">
        <v>278</v>
      </c>
      <c r="C34" s="4" t="s">
        <v>279</v>
      </c>
      <c r="D34" s="4" t="s">
        <v>280</v>
      </c>
      <c r="E34" s="4" t="s">
        <v>281</v>
      </c>
      <c r="F34" s="4" t="s">
        <v>85</v>
      </c>
      <c r="G34" s="4" t="s">
        <v>282</v>
      </c>
      <c r="H34" s="4" t="s">
        <v>283</v>
      </c>
      <c r="I34" s="4" t="s">
        <v>284</v>
      </c>
      <c r="J34" s="4" t="s">
        <v>285</v>
      </c>
    </row>
    <row r="35" spans="1:10" x14ac:dyDescent="0.25">
      <c r="A35" s="4" t="s">
        <v>94</v>
      </c>
      <c r="B35" s="4" t="s">
        <v>99</v>
      </c>
      <c r="C35" s="4" t="s">
        <v>286</v>
      </c>
      <c r="D35" s="4" t="s">
        <v>287</v>
      </c>
      <c r="E35" s="4" t="s">
        <v>288</v>
      </c>
      <c r="F35" s="4" t="s">
        <v>94</v>
      </c>
      <c r="G35" s="4" t="s">
        <v>289</v>
      </c>
      <c r="H35" s="4" t="s">
        <v>290</v>
      </c>
      <c r="I35" s="4" t="s">
        <v>291</v>
      </c>
      <c r="J35" s="4" t="s">
        <v>292</v>
      </c>
    </row>
    <row r="36" spans="1:10" x14ac:dyDescent="0.25">
      <c r="A36" s="4" t="s">
        <v>102</v>
      </c>
      <c r="B36" s="4" t="s">
        <v>293</v>
      </c>
      <c r="C36" s="4" t="s">
        <v>294</v>
      </c>
      <c r="D36" s="4" t="s">
        <v>295</v>
      </c>
      <c r="E36" s="4" t="s">
        <v>53</v>
      </c>
      <c r="F36" s="4" t="s">
        <v>102</v>
      </c>
      <c r="G36" s="4" t="s">
        <v>296</v>
      </c>
      <c r="H36" s="4" t="s">
        <v>297</v>
      </c>
      <c r="I36" s="4" t="s">
        <v>298</v>
      </c>
      <c r="J36" s="4" t="s">
        <v>299</v>
      </c>
    </row>
    <row r="37" spans="1:10" x14ac:dyDescent="0.25">
      <c r="A37" s="4" t="s">
        <v>109</v>
      </c>
      <c r="B37" s="4" t="s">
        <v>300</v>
      </c>
      <c r="C37" s="4" t="s">
        <v>301</v>
      </c>
      <c r="D37" s="4" t="s">
        <v>299</v>
      </c>
      <c r="E37" s="4" t="s">
        <v>302</v>
      </c>
      <c r="F37" s="4" t="s">
        <v>109</v>
      </c>
      <c r="G37" s="4" t="s">
        <v>303</v>
      </c>
      <c r="H37" s="4" t="s">
        <v>297</v>
      </c>
      <c r="I37" s="4" t="s">
        <v>304</v>
      </c>
      <c r="J37" s="4" t="s">
        <v>305</v>
      </c>
    </row>
    <row r="38" spans="1:10" x14ac:dyDescent="0.25">
      <c r="A38" s="4" t="s">
        <v>117</v>
      </c>
      <c r="B38" s="4" t="s">
        <v>306</v>
      </c>
      <c r="C38" s="4" t="s">
        <v>301</v>
      </c>
      <c r="D38" s="4" t="s">
        <v>307</v>
      </c>
      <c r="E38" s="4" t="s">
        <v>97</v>
      </c>
      <c r="F38" s="4" t="s">
        <v>117</v>
      </c>
      <c r="G38" s="4" t="s">
        <v>296</v>
      </c>
      <c r="H38" s="4" t="s">
        <v>297</v>
      </c>
      <c r="I38" s="4" t="s">
        <v>308</v>
      </c>
      <c r="J38" s="4" t="s">
        <v>309</v>
      </c>
    </row>
    <row r="39" spans="1:10" x14ac:dyDescent="0.25">
      <c r="A39" s="4" t="s">
        <v>126</v>
      </c>
      <c r="B39" s="4" t="s">
        <v>310</v>
      </c>
      <c r="C39" s="4" t="s">
        <v>311</v>
      </c>
      <c r="D39" s="4" t="s">
        <v>312</v>
      </c>
      <c r="E39" s="4" t="s">
        <v>236</v>
      </c>
      <c r="F39" s="4" t="s">
        <v>126</v>
      </c>
      <c r="G39" s="4" t="s">
        <v>313</v>
      </c>
      <c r="H39" s="4" t="s">
        <v>314</v>
      </c>
      <c r="I39" s="4" t="s">
        <v>315</v>
      </c>
      <c r="J39" s="4" t="s">
        <v>243</v>
      </c>
    </row>
    <row r="40" spans="1:10" x14ac:dyDescent="0.25">
      <c r="A40" s="4" t="s">
        <v>135</v>
      </c>
      <c r="B40" s="4" t="s">
        <v>316</v>
      </c>
      <c r="C40" s="4" t="s">
        <v>317</v>
      </c>
      <c r="D40" s="4" t="s">
        <v>318</v>
      </c>
      <c r="E40" s="4" t="s">
        <v>319</v>
      </c>
      <c r="F40" s="4" t="s">
        <v>135</v>
      </c>
      <c r="G40" s="4" t="s">
        <v>320</v>
      </c>
      <c r="H40" s="4" t="s">
        <v>321</v>
      </c>
      <c r="I40" s="4" t="s">
        <v>322</v>
      </c>
      <c r="J40" s="4" t="s">
        <v>323</v>
      </c>
    </row>
    <row r="41" spans="1:10" x14ac:dyDescent="0.25">
      <c r="A41" s="4" t="s">
        <v>143</v>
      </c>
      <c r="B41" s="4" t="s">
        <v>324</v>
      </c>
      <c r="C41" s="4" t="s">
        <v>325</v>
      </c>
      <c r="D41" s="4" t="s">
        <v>326</v>
      </c>
      <c r="E41" s="4" t="s">
        <v>327</v>
      </c>
      <c r="F41" s="4" t="s">
        <v>143</v>
      </c>
      <c r="G41" s="4" t="s">
        <v>328</v>
      </c>
      <c r="H41" s="4" t="s">
        <v>329</v>
      </c>
      <c r="I41" s="4" t="s">
        <v>330</v>
      </c>
      <c r="J41" s="4" t="s">
        <v>331</v>
      </c>
    </row>
    <row r="42" spans="1:10" x14ac:dyDescent="0.25">
      <c r="A42" s="4" t="s">
        <v>151</v>
      </c>
      <c r="B42" s="4" t="s">
        <v>332</v>
      </c>
      <c r="C42" s="4" t="s">
        <v>333</v>
      </c>
      <c r="D42" s="4" t="s">
        <v>285</v>
      </c>
      <c r="E42" s="4" t="s">
        <v>334</v>
      </c>
      <c r="F42" s="4" t="s">
        <v>151</v>
      </c>
      <c r="G42" s="4" t="s">
        <v>335</v>
      </c>
      <c r="H42" s="4" t="s">
        <v>336</v>
      </c>
      <c r="I42" s="4" t="s">
        <v>337</v>
      </c>
      <c r="J42" s="4" t="s">
        <v>338</v>
      </c>
    </row>
    <row r="43" spans="1:10" x14ac:dyDescent="0.25">
      <c r="A43" s="4" t="s">
        <v>160</v>
      </c>
      <c r="B43" s="4" t="s">
        <v>339</v>
      </c>
      <c r="C43" s="4" t="s">
        <v>333</v>
      </c>
      <c r="D43" s="4" t="s">
        <v>247</v>
      </c>
      <c r="E43" s="4" t="s">
        <v>248</v>
      </c>
      <c r="F43" s="4" t="s">
        <v>160</v>
      </c>
      <c r="G43" s="4" t="s">
        <v>335</v>
      </c>
      <c r="H43" s="4" t="s">
        <v>340</v>
      </c>
      <c r="I43" s="4" t="s">
        <v>341</v>
      </c>
      <c r="J43" s="4" t="s">
        <v>277</v>
      </c>
    </row>
    <row r="44" spans="1:10" x14ac:dyDescent="0.25">
      <c r="A44" s="4" t="s">
        <v>168</v>
      </c>
      <c r="B44" s="4" t="s">
        <v>342</v>
      </c>
      <c r="C44" s="4" t="s">
        <v>104</v>
      </c>
      <c r="D44" s="4" t="s">
        <v>266</v>
      </c>
      <c r="E44" s="4" t="s">
        <v>343</v>
      </c>
      <c r="F44" s="4" t="s">
        <v>168</v>
      </c>
      <c r="G44" s="4" t="s">
        <v>344</v>
      </c>
      <c r="H44" s="4" t="s">
        <v>345</v>
      </c>
      <c r="I44" s="4" t="s">
        <v>292</v>
      </c>
      <c r="J44" s="4" t="s">
        <v>346</v>
      </c>
    </row>
    <row r="45" spans="1:10" x14ac:dyDescent="0.25">
      <c r="A45" s="4" t="s">
        <v>175</v>
      </c>
      <c r="B45" s="4" t="s">
        <v>347</v>
      </c>
      <c r="C45" s="4" t="s">
        <v>348</v>
      </c>
      <c r="D45" s="4" t="s">
        <v>349</v>
      </c>
      <c r="E45" s="4" t="s">
        <v>97</v>
      </c>
      <c r="F45" s="4" t="s">
        <v>175</v>
      </c>
      <c r="G45" s="4" t="s">
        <v>350</v>
      </c>
      <c r="H45" s="4" t="s">
        <v>351</v>
      </c>
      <c r="I45" s="4" t="s">
        <v>338</v>
      </c>
      <c r="J45" s="4" t="s">
        <v>352</v>
      </c>
    </row>
    <row r="46" spans="1:10" x14ac:dyDescent="0.25">
      <c r="A46" s="4" t="s">
        <v>184</v>
      </c>
      <c r="B46" s="4" t="s">
        <v>353</v>
      </c>
      <c r="C46" s="4" t="s">
        <v>348</v>
      </c>
      <c r="D46" s="4" t="s">
        <v>354</v>
      </c>
      <c r="E46" s="4" t="s">
        <v>137</v>
      </c>
      <c r="F46" s="4" t="s">
        <v>184</v>
      </c>
      <c r="G46" s="4" t="s">
        <v>355</v>
      </c>
      <c r="H46" s="4" t="s">
        <v>317</v>
      </c>
      <c r="I46" s="4" t="s">
        <v>334</v>
      </c>
      <c r="J46" s="4" t="s">
        <v>356</v>
      </c>
    </row>
    <row r="47" spans="1:10" x14ac:dyDescent="0.25">
      <c r="A47" s="4" t="s">
        <v>191</v>
      </c>
      <c r="B47" s="4" t="s">
        <v>357</v>
      </c>
      <c r="C47" s="4" t="s">
        <v>358</v>
      </c>
      <c r="D47" s="4" t="s">
        <v>359</v>
      </c>
      <c r="E47" s="4" t="s">
        <v>360</v>
      </c>
      <c r="F47" s="4" t="s">
        <v>191</v>
      </c>
      <c r="G47" s="4" t="s">
        <v>361</v>
      </c>
      <c r="H47" s="4" t="s">
        <v>325</v>
      </c>
      <c r="I47" s="4" t="s">
        <v>362</v>
      </c>
      <c r="J47" s="4" t="s">
        <v>363</v>
      </c>
    </row>
    <row r="48" spans="1:10" x14ac:dyDescent="0.25">
      <c r="A48" s="4" t="s">
        <v>199</v>
      </c>
      <c r="B48" s="4" t="s">
        <v>364</v>
      </c>
      <c r="C48" s="4" t="s">
        <v>365</v>
      </c>
      <c r="D48" s="4" t="s">
        <v>295</v>
      </c>
      <c r="E48" s="4" t="s">
        <v>121</v>
      </c>
      <c r="F48" s="4" t="s">
        <v>199</v>
      </c>
      <c r="G48" s="4" t="s">
        <v>204</v>
      </c>
      <c r="H48" s="4" t="s">
        <v>366</v>
      </c>
      <c r="I48" s="4" t="s">
        <v>309</v>
      </c>
      <c r="J48" s="4" t="s">
        <v>285</v>
      </c>
    </row>
    <row r="49" spans="1:10" x14ac:dyDescent="0.25">
      <c r="A49" s="4" t="s">
        <v>208</v>
      </c>
      <c r="B49" s="4" t="s">
        <v>367</v>
      </c>
      <c r="C49" s="4" t="s">
        <v>368</v>
      </c>
      <c r="D49" s="4" t="s">
        <v>315</v>
      </c>
      <c r="E49" s="4" t="s">
        <v>304</v>
      </c>
      <c r="F49" s="4" t="s">
        <v>208</v>
      </c>
      <c r="G49" s="4" t="s">
        <v>369</v>
      </c>
      <c r="H49" s="4" t="s">
        <v>370</v>
      </c>
      <c r="I49" s="4" t="s">
        <v>371</v>
      </c>
      <c r="J49" s="4" t="s">
        <v>253</v>
      </c>
    </row>
    <row r="50" spans="1:10" x14ac:dyDescent="0.25">
      <c r="A50" s="4" t="s">
        <v>217</v>
      </c>
      <c r="B50" s="4" t="s">
        <v>204</v>
      </c>
      <c r="C50" s="4" t="s">
        <v>372</v>
      </c>
      <c r="D50" s="4" t="s">
        <v>373</v>
      </c>
      <c r="E50" s="4" t="s">
        <v>374</v>
      </c>
      <c r="F50" s="4" t="s">
        <v>217</v>
      </c>
      <c r="G50" s="4" t="s">
        <v>369</v>
      </c>
      <c r="H50" s="4" t="s">
        <v>375</v>
      </c>
      <c r="I50" s="4" t="s">
        <v>376</v>
      </c>
      <c r="J50" s="4" t="s">
        <v>377</v>
      </c>
    </row>
    <row r="51" spans="1:10" x14ac:dyDescent="0.25">
      <c r="A51" s="4" t="s">
        <v>224</v>
      </c>
      <c r="B51" s="4" t="s">
        <v>378</v>
      </c>
      <c r="C51" s="4" t="s">
        <v>379</v>
      </c>
      <c r="D51" s="4" t="s">
        <v>380</v>
      </c>
      <c r="E51" s="4" t="s">
        <v>381</v>
      </c>
      <c r="F51" s="4" t="s">
        <v>224</v>
      </c>
      <c r="G51" s="4" t="s">
        <v>382</v>
      </c>
      <c r="H51" s="4" t="s">
        <v>383</v>
      </c>
      <c r="I51" s="4" t="s">
        <v>247</v>
      </c>
      <c r="J51" s="4" t="s">
        <v>384</v>
      </c>
    </row>
    <row r="52" spans="1:10" x14ac:dyDescent="0.25">
      <c r="A52" s="4" t="s">
        <v>232</v>
      </c>
      <c r="B52" s="4" t="s">
        <v>385</v>
      </c>
      <c r="C52" s="4" t="s">
        <v>386</v>
      </c>
      <c r="D52" s="4" t="s">
        <v>371</v>
      </c>
      <c r="E52" s="4" t="s">
        <v>354</v>
      </c>
      <c r="F52" s="4" t="s">
        <v>232</v>
      </c>
      <c r="G52" s="4" t="s">
        <v>237</v>
      </c>
      <c r="H52" s="4" t="s">
        <v>383</v>
      </c>
      <c r="I52" s="4" t="s">
        <v>330</v>
      </c>
      <c r="J52" s="4" t="s">
        <v>387</v>
      </c>
    </row>
    <row r="53" spans="1:10" x14ac:dyDescent="0.25">
      <c r="A53" s="4" t="s">
        <v>240</v>
      </c>
      <c r="B53" s="4" t="s">
        <v>388</v>
      </c>
      <c r="C53" s="4" t="s">
        <v>389</v>
      </c>
      <c r="D53" s="4" t="s">
        <v>390</v>
      </c>
      <c r="E53" s="4" t="s">
        <v>97</v>
      </c>
      <c r="F53" s="4" t="s">
        <v>240</v>
      </c>
      <c r="G53" s="4" t="s">
        <v>391</v>
      </c>
      <c r="H53" s="4" t="s">
        <v>392</v>
      </c>
      <c r="I53" s="4" t="s">
        <v>338</v>
      </c>
      <c r="J53" s="4" t="s">
        <v>326</v>
      </c>
    </row>
    <row r="54" spans="1:10" x14ac:dyDescent="0.25">
      <c r="A54" s="4"/>
      <c r="B54" s="4" t="s">
        <v>393</v>
      </c>
      <c r="C54" s="4"/>
      <c r="D54" s="4"/>
      <c r="E54" s="4"/>
      <c r="F54" s="4"/>
      <c r="G54" s="4" t="s">
        <v>394</v>
      </c>
      <c r="H54" s="4"/>
      <c r="I54" s="4"/>
      <c r="J54" s="4"/>
    </row>
    <row r="55" spans="1:10" x14ac:dyDescent="0.25">
      <c r="A55" s="4" t="s">
        <v>50</v>
      </c>
      <c r="B55" s="4" t="s">
        <v>395</v>
      </c>
      <c r="C55" s="4" t="s">
        <v>396</v>
      </c>
      <c r="D55" s="4" t="s">
        <v>346</v>
      </c>
      <c r="E55" s="4" t="s">
        <v>138</v>
      </c>
      <c r="F55" s="4" t="s">
        <v>50</v>
      </c>
      <c r="G55" s="4" t="s">
        <v>395</v>
      </c>
      <c r="H55" s="4" t="s">
        <v>397</v>
      </c>
      <c r="I55" s="4" t="s">
        <v>398</v>
      </c>
      <c r="J55" s="4" t="s">
        <v>399</v>
      </c>
    </row>
    <row r="56" spans="1:10" x14ac:dyDescent="0.25">
      <c r="A56" s="4" t="s">
        <v>59</v>
      </c>
      <c r="B56" s="4" t="s">
        <v>395</v>
      </c>
      <c r="C56" s="4" t="s">
        <v>400</v>
      </c>
      <c r="D56" s="4" t="s">
        <v>307</v>
      </c>
      <c r="E56" s="4" t="s">
        <v>401</v>
      </c>
      <c r="F56" s="4" t="s">
        <v>59</v>
      </c>
      <c r="G56" s="4" t="s">
        <v>402</v>
      </c>
      <c r="H56" s="4" t="s">
        <v>397</v>
      </c>
      <c r="I56" s="4" t="s">
        <v>403</v>
      </c>
      <c r="J56" s="4" t="s">
        <v>404</v>
      </c>
    </row>
    <row r="57" spans="1:10" x14ac:dyDescent="0.25">
      <c r="A57" s="4" t="s">
        <v>68</v>
      </c>
      <c r="B57" s="4" t="s">
        <v>405</v>
      </c>
      <c r="C57" s="4" t="s">
        <v>297</v>
      </c>
      <c r="D57" s="4" t="s">
        <v>406</v>
      </c>
      <c r="E57" s="4" t="s">
        <v>146</v>
      </c>
      <c r="F57" s="4" t="s">
        <v>68</v>
      </c>
      <c r="G57" s="4" t="s">
        <v>263</v>
      </c>
      <c r="H57" s="4" t="s">
        <v>407</v>
      </c>
      <c r="I57" s="4" t="s">
        <v>408</v>
      </c>
      <c r="J57" s="4" t="s">
        <v>130</v>
      </c>
    </row>
    <row r="58" spans="1:10" x14ac:dyDescent="0.25">
      <c r="A58" s="4" t="s">
        <v>76</v>
      </c>
      <c r="B58" s="4" t="s">
        <v>409</v>
      </c>
      <c r="C58" s="4" t="s">
        <v>410</v>
      </c>
      <c r="D58" s="4" t="s">
        <v>266</v>
      </c>
      <c r="E58" s="4" t="s">
        <v>343</v>
      </c>
      <c r="F58" s="4" t="s">
        <v>76</v>
      </c>
      <c r="G58" s="4" t="s">
        <v>411</v>
      </c>
      <c r="H58" s="4" t="s">
        <v>412</v>
      </c>
      <c r="I58" s="4" t="s">
        <v>413</v>
      </c>
      <c r="J58" s="4" t="s">
        <v>414</v>
      </c>
    </row>
    <row r="59" spans="1:10" x14ac:dyDescent="0.25">
      <c r="A59" s="4" t="s">
        <v>85</v>
      </c>
      <c r="B59" s="4" t="s">
        <v>415</v>
      </c>
      <c r="C59" s="4" t="s">
        <v>416</v>
      </c>
      <c r="D59" s="4" t="s">
        <v>417</v>
      </c>
      <c r="E59" s="4" t="s">
        <v>418</v>
      </c>
      <c r="F59" s="4" t="s">
        <v>85</v>
      </c>
      <c r="G59" s="4" t="s">
        <v>289</v>
      </c>
      <c r="H59" s="4" t="s">
        <v>419</v>
      </c>
      <c r="I59" s="4" t="s">
        <v>420</v>
      </c>
      <c r="J59" s="4" t="s">
        <v>421</v>
      </c>
    </row>
    <row r="60" spans="1:10" x14ac:dyDescent="0.25">
      <c r="A60" s="4" t="s">
        <v>94</v>
      </c>
      <c r="B60" s="4" t="s">
        <v>422</v>
      </c>
      <c r="C60" s="4" t="s">
        <v>423</v>
      </c>
      <c r="D60" s="4" t="s">
        <v>247</v>
      </c>
      <c r="E60" s="4" t="s">
        <v>304</v>
      </c>
      <c r="F60" s="4" t="s">
        <v>94</v>
      </c>
      <c r="G60" s="4" t="s">
        <v>411</v>
      </c>
      <c r="H60" s="4" t="s">
        <v>424</v>
      </c>
      <c r="I60" s="4" t="s">
        <v>425</v>
      </c>
      <c r="J60" s="4" t="s">
        <v>426</v>
      </c>
    </row>
    <row r="61" spans="1:10" x14ac:dyDescent="0.25">
      <c r="A61" s="4" t="s">
        <v>102</v>
      </c>
      <c r="B61" s="4" t="s">
        <v>427</v>
      </c>
      <c r="C61" s="4" t="s">
        <v>428</v>
      </c>
      <c r="D61" s="4" t="s">
        <v>429</v>
      </c>
      <c r="E61" s="4" t="s">
        <v>430</v>
      </c>
      <c r="F61" s="4" t="s">
        <v>102</v>
      </c>
      <c r="G61" s="4" t="s">
        <v>431</v>
      </c>
      <c r="H61" s="4" t="s">
        <v>432</v>
      </c>
      <c r="I61" s="4" t="s">
        <v>433</v>
      </c>
      <c r="J61" s="4" t="s">
        <v>434</v>
      </c>
    </row>
    <row r="62" spans="1:10" x14ac:dyDescent="0.25">
      <c r="A62" s="4" t="s">
        <v>109</v>
      </c>
      <c r="B62" s="4" t="s">
        <v>435</v>
      </c>
      <c r="C62" s="4" t="s">
        <v>436</v>
      </c>
      <c r="D62" s="4" t="s">
        <v>437</v>
      </c>
      <c r="E62" s="4" t="s">
        <v>273</v>
      </c>
      <c r="F62" s="4" t="s">
        <v>109</v>
      </c>
      <c r="G62" s="4" t="s">
        <v>296</v>
      </c>
      <c r="H62" s="4" t="s">
        <v>438</v>
      </c>
      <c r="I62" s="4" t="s">
        <v>439</v>
      </c>
      <c r="J62" s="4" t="s">
        <v>440</v>
      </c>
    </row>
    <row r="63" spans="1:10" x14ac:dyDescent="0.25">
      <c r="A63" s="4" t="s">
        <v>117</v>
      </c>
      <c r="B63" s="4" t="s">
        <v>441</v>
      </c>
      <c r="C63" s="4" t="s">
        <v>428</v>
      </c>
      <c r="D63" s="4" t="s">
        <v>442</v>
      </c>
      <c r="E63" s="4" t="s">
        <v>299</v>
      </c>
      <c r="F63" s="4" t="s">
        <v>117</v>
      </c>
      <c r="G63" s="4" t="s">
        <v>443</v>
      </c>
      <c r="H63" s="4" t="s">
        <v>438</v>
      </c>
      <c r="I63" s="4" t="s">
        <v>444</v>
      </c>
      <c r="J63" s="4" t="s">
        <v>445</v>
      </c>
    </row>
    <row r="64" spans="1:10" x14ac:dyDescent="0.25">
      <c r="A64" s="4" t="s">
        <v>126</v>
      </c>
      <c r="B64" s="4" t="s">
        <v>446</v>
      </c>
      <c r="C64" s="4" t="s">
        <v>447</v>
      </c>
      <c r="D64" s="4" t="s">
        <v>448</v>
      </c>
      <c r="E64" s="4" t="s">
        <v>449</v>
      </c>
      <c r="F64" s="4" t="s">
        <v>126</v>
      </c>
      <c r="G64" s="4" t="s">
        <v>147</v>
      </c>
      <c r="H64" s="4" t="s">
        <v>450</v>
      </c>
      <c r="I64" s="4" t="s">
        <v>75</v>
      </c>
      <c r="J64" s="4" t="s">
        <v>451</v>
      </c>
    </row>
    <row r="65" spans="1:10" x14ac:dyDescent="0.25">
      <c r="A65" s="4" t="s">
        <v>135</v>
      </c>
      <c r="B65" s="4" t="s">
        <v>452</v>
      </c>
      <c r="C65" s="4" t="s">
        <v>447</v>
      </c>
      <c r="D65" s="4" t="s">
        <v>453</v>
      </c>
      <c r="E65" s="4" t="s">
        <v>454</v>
      </c>
      <c r="F65" s="4" t="s">
        <v>135</v>
      </c>
      <c r="G65" s="4" t="s">
        <v>131</v>
      </c>
      <c r="H65" s="4" t="s">
        <v>455</v>
      </c>
      <c r="I65" s="4" t="s">
        <v>456</v>
      </c>
      <c r="J65" s="4" t="s">
        <v>457</v>
      </c>
    </row>
    <row r="66" spans="1:10" x14ac:dyDescent="0.25">
      <c r="A66" s="4" t="s">
        <v>143</v>
      </c>
      <c r="B66" s="4" t="s">
        <v>458</v>
      </c>
      <c r="C66" s="4" t="s">
        <v>447</v>
      </c>
      <c r="D66" s="4" t="s">
        <v>265</v>
      </c>
      <c r="E66" s="4" t="s">
        <v>162</v>
      </c>
      <c r="F66" s="4" t="s">
        <v>143</v>
      </c>
      <c r="G66" s="4" t="s">
        <v>131</v>
      </c>
      <c r="H66" s="4" t="s">
        <v>455</v>
      </c>
      <c r="I66" s="4" t="s">
        <v>398</v>
      </c>
      <c r="J66" s="4" t="s">
        <v>459</v>
      </c>
    </row>
    <row r="67" spans="1:10" x14ac:dyDescent="0.25">
      <c r="A67" s="4" t="s">
        <v>151</v>
      </c>
      <c r="B67" s="4" t="s">
        <v>460</v>
      </c>
      <c r="C67" s="4" t="s">
        <v>461</v>
      </c>
      <c r="D67" s="4" t="s">
        <v>338</v>
      </c>
      <c r="E67" s="4" t="s">
        <v>146</v>
      </c>
      <c r="F67" s="4" t="s">
        <v>151</v>
      </c>
      <c r="G67" s="4" t="s">
        <v>462</v>
      </c>
      <c r="H67" s="4" t="s">
        <v>463</v>
      </c>
      <c r="I67" s="4" t="s">
        <v>464</v>
      </c>
      <c r="J67" s="4" t="s">
        <v>465</v>
      </c>
    </row>
    <row r="68" spans="1:10" x14ac:dyDescent="0.25">
      <c r="A68" s="4" t="s">
        <v>160</v>
      </c>
      <c r="B68" s="4" t="s">
        <v>466</v>
      </c>
      <c r="C68" s="4" t="s">
        <v>461</v>
      </c>
      <c r="D68" s="4" t="s">
        <v>266</v>
      </c>
      <c r="E68" s="4" t="s">
        <v>467</v>
      </c>
      <c r="F68" s="4" t="s">
        <v>160</v>
      </c>
      <c r="G68" s="4" t="s">
        <v>468</v>
      </c>
      <c r="H68" s="4" t="s">
        <v>469</v>
      </c>
      <c r="I68" s="4" t="s">
        <v>470</v>
      </c>
      <c r="J68" s="4" t="s">
        <v>471</v>
      </c>
    </row>
    <row r="69" spans="1:10" x14ac:dyDescent="0.25">
      <c r="A69" s="4" t="s">
        <v>168</v>
      </c>
      <c r="B69" s="4" t="s">
        <v>472</v>
      </c>
      <c r="C69" s="4" t="s">
        <v>461</v>
      </c>
      <c r="D69" s="4" t="s">
        <v>473</v>
      </c>
      <c r="E69" s="4" t="s">
        <v>474</v>
      </c>
      <c r="F69" s="4" t="s">
        <v>168</v>
      </c>
      <c r="G69" s="4" t="s">
        <v>462</v>
      </c>
      <c r="H69" s="4" t="s">
        <v>475</v>
      </c>
      <c r="I69" s="4" t="s">
        <v>476</v>
      </c>
      <c r="J69" s="4" t="s">
        <v>183</v>
      </c>
    </row>
    <row r="70" spans="1:10" x14ac:dyDescent="0.25">
      <c r="A70" s="4" t="s">
        <v>175</v>
      </c>
      <c r="B70" s="4" t="s">
        <v>196</v>
      </c>
      <c r="C70" s="4" t="s">
        <v>392</v>
      </c>
      <c r="D70" s="4" t="s">
        <v>284</v>
      </c>
      <c r="E70" s="4" t="s">
        <v>477</v>
      </c>
      <c r="F70" s="4" t="s">
        <v>175</v>
      </c>
      <c r="G70" s="4" t="s">
        <v>478</v>
      </c>
      <c r="H70" s="4" t="s">
        <v>479</v>
      </c>
      <c r="I70" s="4" t="s">
        <v>480</v>
      </c>
      <c r="J70" s="4" t="s">
        <v>481</v>
      </c>
    </row>
    <row r="71" spans="1:10" x14ac:dyDescent="0.25">
      <c r="A71" s="4" t="s">
        <v>184</v>
      </c>
      <c r="B71" s="4" t="s">
        <v>482</v>
      </c>
      <c r="C71" s="4" t="s">
        <v>483</v>
      </c>
      <c r="D71" s="4" t="s">
        <v>299</v>
      </c>
      <c r="E71" s="4" t="s">
        <v>484</v>
      </c>
      <c r="F71" s="4" t="s">
        <v>184</v>
      </c>
      <c r="G71" s="4" t="s">
        <v>485</v>
      </c>
      <c r="H71" s="4" t="s">
        <v>486</v>
      </c>
      <c r="I71" s="4" t="s">
        <v>487</v>
      </c>
      <c r="J71" s="4" t="s">
        <v>488</v>
      </c>
    </row>
    <row r="72" spans="1:10" x14ac:dyDescent="0.25">
      <c r="A72" s="4" t="s">
        <v>191</v>
      </c>
      <c r="B72" s="4" t="s">
        <v>489</v>
      </c>
      <c r="C72" s="4" t="s">
        <v>358</v>
      </c>
      <c r="D72" s="4" t="s">
        <v>308</v>
      </c>
      <c r="E72" s="4" t="s">
        <v>315</v>
      </c>
      <c r="F72" s="4" t="s">
        <v>191</v>
      </c>
      <c r="G72" s="4" t="s">
        <v>490</v>
      </c>
      <c r="H72" s="4" t="s">
        <v>491</v>
      </c>
      <c r="I72" s="4" t="s">
        <v>492</v>
      </c>
      <c r="J72" s="4" t="s">
        <v>84</v>
      </c>
    </row>
    <row r="73" spans="1:10" x14ac:dyDescent="0.25">
      <c r="A73" s="4" t="s">
        <v>199</v>
      </c>
      <c r="B73" s="4" t="s">
        <v>204</v>
      </c>
      <c r="C73" s="4" t="s">
        <v>493</v>
      </c>
      <c r="D73" s="4" t="s">
        <v>354</v>
      </c>
      <c r="E73" s="4" t="s">
        <v>494</v>
      </c>
      <c r="F73" s="4" t="s">
        <v>199</v>
      </c>
      <c r="G73" s="4" t="s">
        <v>495</v>
      </c>
      <c r="H73" s="4" t="s">
        <v>496</v>
      </c>
      <c r="I73" s="4" t="s">
        <v>497</v>
      </c>
      <c r="J73" s="4" t="s">
        <v>498</v>
      </c>
    </row>
    <row r="74" spans="1:10" x14ac:dyDescent="0.25">
      <c r="A74" s="4" t="s">
        <v>208</v>
      </c>
      <c r="B74" s="4" t="s">
        <v>499</v>
      </c>
      <c r="C74" s="4" t="s">
        <v>500</v>
      </c>
      <c r="D74" s="4" t="s">
        <v>501</v>
      </c>
      <c r="E74" s="4" t="s">
        <v>502</v>
      </c>
      <c r="F74" s="4" t="s">
        <v>208</v>
      </c>
      <c r="G74" s="4" t="s">
        <v>503</v>
      </c>
      <c r="H74" s="4" t="s">
        <v>504</v>
      </c>
      <c r="I74" s="4" t="s">
        <v>505</v>
      </c>
      <c r="J74" s="4" t="s">
        <v>506</v>
      </c>
    </row>
    <row r="75" spans="1:10" x14ac:dyDescent="0.25">
      <c r="A75" s="4" t="s">
        <v>217</v>
      </c>
      <c r="B75" s="4" t="s">
        <v>507</v>
      </c>
      <c r="C75" s="4" t="s">
        <v>500</v>
      </c>
      <c r="D75" s="4" t="s">
        <v>508</v>
      </c>
      <c r="E75" s="4" t="s">
        <v>235</v>
      </c>
      <c r="F75" s="4" t="s">
        <v>217</v>
      </c>
      <c r="G75" s="4" t="s">
        <v>509</v>
      </c>
      <c r="H75" s="4" t="s">
        <v>510</v>
      </c>
      <c r="I75" s="4" t="s">
        <v>511</v>
      </c>
      <c r="J75" s="4" t="s">
        <v>512</v>
      </c>
    </row>
    <row r="76" spans="1:10" x14ac:dyDescent="0.25">
      <c r="A76" s="4" t="s">
        <v>224</v>
      </c>
      <c r="B76" s="4" t="s">
        <v>378</v>
      </c>
      <c r="C76" s="4" t="s">
        <v>513</v>
      </c>
      <c r="D76" s="4" t="s">
        <v>448</v>
      </c>
      <c r="E76" s="4" t="s">
        <v>514</v>
      </c>
      <c r="F76" s="4" t="s">
        <v>224</v>
      </c>
      <c r="G76" s="4" t="s">
        <v>515</v>
      </c>
      <c r="H76" s="4" t="s">
        <v>516</v>
      </c>
      <c r="I76" s="4" t="s">
        <v>517</v>
      </c>
      <c r="J76" s="4" t="s">
        <v>518</v>
      </c>
    </row>
    <row r="77" spans="1:10" x14ac:dyDescent="0.25">
      <c r="A77" s="4" t="s">
        <v>232</v>
      </c>
      <c r="B77" s="4" t="s">
        <v>228</v>
      </c>
      <c r="C77" s="4" t="s">
        <v>519</v>
      </c>
      <c r="D77" s="4" t="s">
        <v>331</v>
      </c>
      <c r="E77" s="4" t="s">
        <v>138</v>
      </c>
      <c r="F77" s="4" t="s">
        <v>232</v>
      </c>
      <c r="G77" s="4" t="s">
        <v>515</v>
      </c>
      <c r="H77" s="4" t="s">
        <v>520</v>
      </c>
      <c r="I77" s="4" t="s">
        <v>521</v>
      </c>
      <c r="J77" s="4" t="s">
        <v>522</v>
      </c>
    </row>
    <row r="78" spans="1:10" x14ac:dyDescent="0.25">
      <c r="A78" s="4" t="s">
        <v>240</v>
      </c>
      <c r="B78" s="4" t="s">
        <v>378</v>
      </c>
      <c r="C78" s="4" t="s">
        <v>523</v>
      </c>
      <c r="D78" s="4" t="s">
        <v>524</v>
      </c>
      <c r="E78" s="4" t="s">
        <v>269</v>
      </c>
      <c r="F78" s="4" t="s">
        <v>240</v>
      </c>
      <c r="G78" s="4" t="s">
        <v>525</v>
      </c>
      <c r="H78" s="4" t="s">
        <v>526</v>
      </c>
      <c r="I78" s="4" t="s">
        <v>527</v>
      </c>
      <c r="J78" s="4" t="s">
        <v>528</v>
      </c>
    </row>
    <row r="79" spans="1:10" x14ac:dyDescent="0.25">
      <c r="A79" s="4"/>
      <c r="B79" s="4" t="s">
        <v>529</v>
      </c>
      <c r="C79" s="4"/>
      <c r="D79" s="4"/>
      <c r="E79" s="4"/>
      <c r="F79" s="4"/>
      <c r="G79" s="4" t="s">
        <v>530</v>
      </c>
      <c r="H79" s="4"/>
      <c r="I79" s="4"/>
      <c r="J79" s="4"/>
    </row>
    <row r="80" spans="1:10" x14ac:dyDescent="0.25">
      <c r="A80" s="4" t="s">
        <v>50</v>
      </c>
      <c r="B80" s="4" t="s">
        <v>55</v>
      </c>
      <c r="C80" s="4" t="s">
        <v>531</v>
      </c>
      <c r="D80" s="4" t="s">
        <v>532</v>
      </c>
      <c r="E80" s="4" t="s">
        <v>533</v>
      </c>
      <c r="F80" s="4" t="s">
        <v>50</v>
      </c>
      <c r="G80" s="4" t="s">
        <v>55</v>
      </c>
      <c r="H80" s="4" t="s">
        <v>534</v>
      </c>
      <c r="I80" s="4" t="s">
        <v>535</v>
      </c>
      <c r="J80" s="4" t="s">
        <v>235</v>
      </c>
    </row>
    <row r="81" spans="1:10" x14ac:dyDescent="0.25">
      <c r="A81" s="4" t="s">
        <v>59</v>
      </c>
      <c r="B81" s="4" t="s">
        <v>536</v>
      </c>
      <c r="C81" s="4" t="s">
        <v>396</v>
      </c>
      <c r="D81" s="4" t="s">
        <v>384</v>
      </c>
      <c r="E81" s="4" t="s">
        <v>537</v>
      </c>
      <c r="F81" s="4" t="s">
        <v>59</v>
      </c>
      <c r="G81" s="4" t="s">
        <v>538</v>
      </c>
      <c r="H81" s="4" t="s">
        <v>539</v>
      </c>
      <c r="I81" s="4" t="s">
        <v>318</v>
      </c>
      <c r="J81" s="4" t="s">
        <v>540</v>
      </c>
    </row>
    <row r="82" spans="1:10" x14ac:dyDescent="0.25">
      <c r="A82" s="4" t="s">
        <v>68</v>
      </c>
      <c r="B82" s="4" t="s">
        <v>55</v>
      </c>
      <c r="C82" s="4" t="s">
        <v>400</v>
      </c>
      <c r="D82" s="4" t="s">
        <v>541</v>
      </c>
      <c r="E82" s="4" t="s">
        <v>146</v>
      </c>
      <c r="F82" s="4" t="s">
        <v>68</v>
      </c>
      <c r="G82" s="4" t="s">
        <v>542</v>
      </c>
      <c r="H82" s="4" t="s">
        <v>543</v>
      </c>
      <c r="I82" s="4" t="s">
        <v>330</v>
      </c>
      <c r="J82" s="4" t="s">
        <v>137</v>
      </c>
    </row>
    <row r="83" spans="1:10" x14ac:dyDescent="0.25">
      <c r="A83" s="4" t="s">
        <v>76</v>
      </c>
      <c r="B83" s="4" t="s">
        <v>544</v>
      </c>
      <c r="C83" s="4" t="s">
        <v>545</v>
      </c>
      <c r="D83" s="4" t="s">
        <v>406</v>
      </c>
      <c r="E83" s="4" t="s">
        <v>272</v>
      </c>
      <c r="F83" s="4" t="s">
        <v>76</v>
      </c>
      <c r="G83" s="4" t="s">
        <v>99</v>
      </c>
      <c r="H83" s="4" t="s">
        <v>546</v>
      </c>
      <c r="I83" s="4" t="s">
        <v>284</v>
      </c>
      <c r="J83" s="4" t="s">
        <v>346</v>
      </c>
    </row>
    <row r="84" spans="1:10" x14ac:dyDescent="0.25">
      <c r="A84" s="4" t="s">
        <v>85</v>
      </c>
      <c r="B84" s="4" t="s">
        <v>547</v>
      </c>
      <c r="C84" s="4" t="s">
        <v>545</v>
      </c>
      <c r="D84" s="4" t="s">
        <v>387</v>
      </c>
      <c r="E84" s="4" t="s">
        <v>548</v>
      </c>
      <c r="F84" s="4" t="s">
        <v>85</v>
      </c>
      <c r="G84" s="4" t="s">
        <v>549</v>
      </c>
      <c r="H84" s="4" t="s">
        <v>325</v>
      </c>
      <c r="I84" s="4" t="s">
        <v>550</v>
      </c>
      <c r="J84" s="4" t="s">
        <v>257</v>
      </c>
    </row>
    <row r="85" spans="1:10" x14ac:dyDescent="0.25">
      <c r="A85" s="4" t="s">
        <v>94</v>
      </c>
      <c r="B85" s="4" t="s">
        <v>551</v>
      </c>
      <c r="C85" s="4" t="s">
        <v>552</v>
      </c>
      <c r="D85" s="4" t="s">
        <v>284</v>
      </c>
      <c r="E85" s="4" t="s">
        <v>553</v>
      </c>
      <c r="F85" s="4" t="s">
        <v>94</v>
      </c>
      <c r="G85" s="4" t="s">
        <v>549</v>
      </c>
      <c r="H85" s="4" t="s">
        <v>311</v>
      </c>
      <c r="I85" s="4" t="s">
        <v>554</v>
      </c>
      <c r="J85" s="4" t="s">
        <v>453</v>
      </c>
    </row>
    <row r="86" spans="1:10" x14ac:dyDescent="0.25">
      <c r="A86" s="4" t="s">
        <v>102</v>
      </c>
      <c r="B86" s="4" t="s">
        <v>555</v>
      </c>
      <c r="C86" s="4" t="s">
        <v>436</v>
      </c>
      <c r="D86" s="4" t="s">
        <v>352</v>
      </c>
      <c r="E86" s="4" t="s">
        <v>556</v>
      </c>
      <c r="F86" s="4" t="s">
        <v>102</v>
      </c>
      <c r="G86" s="4" t="s">
        <v>431</v>
      </c>
      <c r="H86" s="4" t="s">
        <v>557</v>
      </c>
      <c r="I86" s="4" t="s">
        <v>550</v>
      </c>
      <c r="J86" s="4" t="s">
        <v>309</v>
      </c>
    </row>
    <row r="87" spans="1:10" x14ac:dyDescent="0.25">
      <c r="A87" s="4" t="s">
        <v>109</v>
      </c>
      <c r="B87" s="4" t="s">
        <v>558</v>
      </c>
      <c r="C87" s="4" t="s">
        <v>559</v>
      </c>
      <c r="D87" s="4" t="s">
        <v>560</v>
      </c>
      <c r="E87" s="4" t="s">
        <v>561</v>
      </c>
      <c r="F87" s="4" t="s">
        <v>109</v>
      </c>
      <c r="G87" s="4" t="s">
        <v>103</v>
      </c>
      <c r="H87" s="4" t="s">
        <v>562</v>
      </c>
      <c r="I87" s="4" t="s">
        <v>508</v>
      </c>
      <c r="J87" s="4" t="s">
        <v>326</v>
      </c>
    </row>
    <row r="88" spans="1:10" x14ac:dyDescent="0.25">
      <c r="A88" s="4" t="s">
        <v>117</v>
      </c>
      <c r="B88" s="4" t="s">
        <v>431</v>
      </c>
      <c r="C88" s="4" t="s">
        <v>428</v>
      </c>
      <c r="D88" s="4" t="s">
        <v>448</v>
      </c>
      <c r="E88" s="4" t="s">
        <v>563</v>
      </c>
      <c r="F88" s="4" t="s">
        <v>117</v>
      </c>
      <c r="G88" s="4" t="s">
        <v>103</v>
      </c>
      <c r="H88" s="4" t="s">
        <v>564</v>
      </c>
      <c r="I88" s="4" t="s">
        <v>565</v>
      </c>
      <c r="J88" s="4" t="s">
        <v>307</v>
      </c>
    </row>
    <row r="89" spans="1:10" x14ac:dyDescent="0.25">
      <c r="A89" s="4" t="s">
        <v>126</v>
      </c>
      <c r="B89" s="4" t="s">
        <v>147</v>
      </c>
      <c r="C89" s="4" t="s">
        <v>566</v>
      </c>
      <c r="D89" s="4" t="s">
        <v>304</v>
      </c>
      <c r="E89" s="4" t="s">
        <v>567</v>
      </c>
      <c r="F89" s="4" t="s">
        <v>126</v>
      </c>
      <c r="G89" s="4" t="s">
        <v>147</v>
      </c>
      <c r="H89" s="4" t="s">
        <v>568</v>
      </c>
      <c r="I89" s="4" t="s">
        <v>354</v>
      </c>
      <c r="J89" s="4" t="s">
        <v>349</v>
      </c>
    </row>
    <row r="90" spans="1:10" x14ac:dyDescent="0.25">
      <c r="A90" s="4" t="s">
        <v>135</v>
      </c>
      <c r="B90" s="4" t="s">
        <v>569</v>
      </c>
      <c r="C90" s="4" t="s">
        <v>566</v>
      </c>
      <c r="D90" s="4" t="s">
        <v>554</v>
      </c>
      <c r="E90" s="4" t="s">
        <v>211</v>
      </c>
      <c r="F90" s="4" t="s">
        <v>135</v>
      </c>
      <c r="G90" s="4" t="s">
        <v>147</v>
      </c>
      <c r="H90" s="4" t="s">
        <v>570</v>
      </c>
      <c r="I90" s="4" t="s">
        <v>354</v>
      </c>
      <c r="J90" s="4" t="s">
        <v>307</v>
      </c>
    </row>
    <row r="91" spans="1:10" x14ac:dyDescent="0.25">
      <c r="A91" s="4" t="s">
        <v>143</v>
      </c>
      <c r="B91" s="4" t="s">
        <v>139</v>
      </c>
      <c r="C91" s="4" t="s">
        <v>566</v>
      </c>
      <c r="D91" s="4" t="s">
        <v>571</v>
      </c>
      <c r="E91" s="4" t="s">
        <v>449</v>
      </c>
      <c r="F91" s="4" t="s">
        <v>143</v>
      </c>
      <c r="G91" s="4" t="s">
        <v>147</v>
      </c>
      <c r="H91" s="4" t="s">
        <v>570</v>
      </c>
      <c r="I91" s="4" t="s">
        <v>338</v>
      </c>
      <c r="J91" s="4" t="s">
        <v>572</v>
      </c>
    </row>
    <row r="92" spans="1:10" x14ac:dyDescent="0.25">
      <c r="A92" s="4" t="s">
        <v>151</v>
      </c>
      <c r="B92" s="4" t="s">
        <v>573</v>
      </c>
      <c r="C92" s="4" t="s">
        <v>461</v>
      </c>
      <c r="D92" s="4" t="s">
        <v>574</v>
      </c>
      <c r="E92" s="4" t="s">
        <v>575</v>
      </c>
      <c r="F92" s="4" t="s">
        <v>151</v>
      </c>
      <c r="G92" s="4" t="s">
        <v>576</v>
      </c>
      <c r="H92" s="4" t="s">
        <v>577</v>
      </c>
      <c r="I92" s="4" t="s">
        <v>429</v>
      </c>
      <c r="J92" s="4" t="s">
        <v>449</v>
      </c>
    </row>
    <row r="93" spans="1:10" x14ac:dyDescent="0.25">
      <c r="A93" s="4" t="s">
        <v>160</v>
      </c>
      <c r="B93" s="4" t="s">
        <v>472</v>
      </c>
      <c r="C93" s="4" t="s">
        <v>461</v>
      </c>
      <c r="D93" s="4" t="s">
        <v>578</v>
      </c>
      <c r="E93" s="4" t="s">
        <v>295</v>
      </c>
      <c r="F93" s="4" t="s">
        <v>160</v>
      </c>
      <c r="G93" s="4" t="s">
        <v>579</v>
      </c>
      <c r="H93" s="4" t="s">
        <v>580</v>
      </c>
      <c r="I93" s="4" t="s">
        <v>578</v>
      </c>
      <c r="J93" s="4" t="s">
        <v>331</v>
      </c>
    </row>
    <row r="94" spans="1:10" x14ac:dyDescent="0.25">
      <c r="A94" s="4" t="s">
        <v>168</v>
      </c>
      <c r="B94" s="4" t="s">
        <v>581</v>
      </c>
      <c r="C94" s="4" t="s">
        <v>582</v>
      </c>
      <c r="D94" s="4" t="s">
        <v>354</v>
      </c>
      <c r="E94" s="4" t="s">
        <v>553</v>
      </c>
      <c r="F94" s="4" t="s">
        <v>168</v>
      </c>
      <c r="G94" s="4" t="s">
        <v>583</v>
      </c>
      <c r="H94" s="4" t="s">
        <v>580</v>
      </c>
      <c r="I94" s="4" t="s">
        <v>284</v>
      </c>
      <c r="J94" s="4" t="s">
        <v>584</v>
      </c>
    </row>
    <row r="95" spans="1:10" x14ac:dyDescent="0.25">
      <c r="A95" s="4" t="s">
        <v>175</v>
      </c>
      <c r="B95" s="4" t="s">
        <v>585</v>
      </c>
      <c r="C95" s="4" t="s">
        <v>586</v>
      </c>
      <c r="D95" s="4" t="s">
        <v>587</v>
      </c>
      <c r="E95" s="4" t="s">
        <v>141</v>
      </c>
      <c r="F95" s="4" t="s">
        <v>175</v>
      </c>
      <c r="G95" s="4" t="s">
        <v>588</v>
      </c>
      <c r="H95" s="4" t="s">
        <v>589</v>
      </c>
      <c r="I95" s="4" t="s">
        <v>442</v>
      </c>
      <c r="J95" s="4" t="s">
        <v>352</v>
      </c>
    </row>
    <row r="96" spans="1:10" x14ac:dyDescent="0.25">
      <c r="A96" s="4" t="s">
        <v>184</v>
      </c>
      <c r="B96" s="4" t="s">
        <v>590</v>
      </c>
      <c r="C96" s="4" t="s">
        <v>392</v>
      </c>
      <c r="D96" s="4" t="s">
        <v>429</v>
      </c>
      <c r="E96" s="4" t="s">
        <v>373</v>
      </c>
      <c r="F96" s="4" t="s">
        <v>184</v>
      </c>
      <c r="G96" s="4" t="s">
        <v>591</v>
      </c>
      <c r="H96" s="4" t="s">
        <v>592</v>
      </c>
      <c r="I96" s="4" t="s">
        <v>331</v>
      </c>
      <c r="J96" s="4" t="s">
        <v>572</v>
      </c>
    </row>
    <row r="97" spans="1:10" x14ac:dyDescent="0.25">
      <c r="A97" s="4" t="s">
        <v>191</v>
      </c>
      <c r="B97" s="4" t="s">
        <v>593</v>
      </c>
      <c r="C97" s="4" t="s">
        <v>483</v>
      </c>
      <c r="D97" s="4" t="s">
        <v>362</v>
      </c>
      <c r="E97" s="4" t="s">
        <v>194</v>
      </c>
      <c r="F97" s="4" t="s">
        <v>191</v>
      </c>
      <c r="G97" s="4" t="s">
        <v>594</v>
      </c>
      <c r="H97" s="4" t="s">
        <v>589</v>
      </c>
      <c r="I97" s="4" t="s">
        <v>565</v>
      </c>
      <c r="J97" s="4" t="s">
        <v>595</v>
      </c>
    </row>
    <row r="98" spans="1:10" x14ac:dyDescent="0.25">
      <c r="A98" s="4" t="s">
        <v>199</v>
      </c>
      <c r="B98" s="4" t="s">
        <v>596</v>
      </c>
      <c r="C98" s="4" t="s">
        <v>597</v>
      </c>
      <c r="D98" s="4" t="s">
        <v>373</v>
      </c>
      <c r="E98" s="4" t="s">
        <v>598</v>
      </c>
      <c r="F98" s="4" t="s">
        <v>199</v>
      </c>
      <c r="G98" s="4" t="s">
        <v>499</v>
      </c>
      <c r="H98" s="4" t="s">
        <v>599</v>
      </c>
      <c r="I98" s="4" t="s">
        <v>312</v>
      </c>
      <c r="J98" s="4" t="s">
        <v>600</v>
      </c>
    </row>
    <row r="99" spans="1:10" x14ac:dyDescent="0.25">
      <c r="A99" s="4" t="s">
        <v>208</v>
      </c>
      <c r="B99" s="4" t="s">
        <v>601</v>
      </c>
      <c r="C99" s="4" t="s">
        <v>602</v>
      </c>
      <c r="D99" s="4" t="s">
        <v>603</v>
      </c>
      <c r="E99" s="4" t="s">
        <v>453</v>
      </c>
      <c r="F99" s="4" t="s">
        <v>208</v>
      </c>
      <c r="G99" s="4" t="s">
        <v>604</v>
      </c>
      <c r="H99" s="4" t="s">
        <v>605</v>
      </c>
      <c r="I99" s="4" t="s">
        <v>417</v>
      </c>
      <c r="J99" s="4" t="s">
        <v>606</v>
      </c>
    </row>
    <row r="100" spans="1:10" x14ac:dyDescent="0.25">
      <c r="A100" s="4" t="s">
        <v>217</v>
      </c>
      <c r="B100" s="4" t="s">
        <v>596</v>
      </c>
      <c r="C100" s="4" t="s">
        <v>493</v>
      </c>
      <c r="D100" s="4" t="s">
        <v>571</v>
      </c>
      <c r="E100" s="4" t="s">
        <v>163</v>
      </c>
      <c r="F100" s="4" t="s">
        <v>217</v>
      </c>
      <c r="G100" s="4" t="s">
        <v>607</v>
      </c>
      <c r="H100" s="4" t="s">
        <v>608</v>
      </c>
      <c r="I100" s="4" t="s">
        <v>609</v>
      </c>
      <c r="J100" s="4" t="s">
        <v>257</v>
      </c>
    </row>
    <row r="101" spans="1:10" x14ac:dyDescent="0.25">
      <c r="A101" s="4" t="s">
        <v>224</v>
      </c>
      <c r="B101" s="4" t="s">
        <v>385</v>
      </c>
      <c r="C101" s="4" t="s">
        <v>610</v>
      </c>
      <c r="D101" s="4" t="s">
        <v>352</v>
      </c>
      <c r="E101" s="4" t="s">
        <v>611</v>
      </c>
      <c r="F101" s="4" t="s">
        <v>224</v>
      </c>
      <c r="G101" s="4" t="s">
        <v>612</v>
      </c>
      <c r="H101" s="4" t="s">
        <v>613</v>
      </c>
      <c r="I101" s="4" t="s">
        <v>553</v>
      </c>
      <c r="J101" s="4" t="s">
        <v>212</v>
      </c>
    </row>
    <row r="102" spans="1:10" x14ac:dyDescent="0.25">
      <c r="A102" s="4" t="s">
        <v>232</v>
      </c>
      <c r="B102" s="4" t="s">
        <v>614</v>
      </c>
      <c r="C102" s="4" t="s">
        <v>615</v>
      </c>
      <c r="D102" s="4" t="s">
        <v>616</v>
      </c>
      <c r="E102" s="4" t="s">
        <v>617</v>
      </c>
      <c r="F102" s="4" t="s">
        <v>232</v>
      </c>
      <c r="G102" s="4" t="s">
        <v>618</v>
      </c>
      <c r="H102" s="4" t="s">
        <v>619</v>
      </c>
      <c r="I102" s="4" t="s">
        <v>620</v>
      </c>
      <c r="J102" s="4" t="s">
        <v>621</v>
      </c>
    </row>
    <row r="103" spans="1:10" x14ac:dyDescent="0.25">
      <c r="A103" s="4" t="s">
        <v>240</v>
      </c>
      <c r="B103" s="4" t="s">
        <v>622</v>
      </c>
      <c r="C103" s="4" t="s">
        <v>623</v>
      </c>
      <c r="D103" s="4" t="s">
        <v>326</v>
      </c>
      <c r="E103" s="4" t="s">
        <v>624</v>
      </c>
      <c r="F103" s="4" t="s">
        <v>240</v>
      </c>
      <c r="G103" s="4" t="s">
        <v>625</v>
      </c>
      <c r="H103" s="4" t="s">
        <v>626</v>
      </c>
      <c r="I103" s="4" t="s">
        <v>120</v>
      </c>
      <c r="J103" s="4" t="s">
        <v>627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1442-C75A-42EC-89B9-F0B46669F06D}">
  <dimension ref="A1:J76"/>
  <sheetViews>
    <sheetView workbookViewId="0"/>
  </sheetViews>
  <sheetFormatPr defaultRowHeight="15" x14ac:dyDescent="0.25"/>
  <cols>
    <col min="2" max="2" width="39.5703125" bestFit="1" customWidth="1"/>
    <col min="3" max="3" width="11.42578125" bestFit="1" customWidth="1"/>
    <col min="4" max="4" width="13.140625" bestFit="1" customWidth="1"/>
    <col min="5" max="5" width="13.85546875" bestFit="1" customWidth="1"/>
    <col min="6" max="6" width="11.140625" bestFit="1" customWidth="1"/>
    <col min="7" max="7" width="39" bestFit="1" customWidth="1"/>
    <col min="8" max="8" width="11.42578125" bestFit="1" customWidth="1"/>
    <col min="9" max="10" width="15.140625" bestFit="1" customWidth="1"/>
  </cols>
  <sheetData>
    <row r="1" spans="1:10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630</v>
      </c>
      <c r="G1" t="s">
        <v>631</v>
      </c>
      <c r="H1" t="s">
        <v>632</v>
      </c>
      <c r="I1" t="s">
        <v>633</v>
      </c>
      <c r="J1" t="s">
        <v>634</v>
      </c>
    </row>
    <row r="2" spans="1:10" x14ac:dyDescent="0.25">
      <c r="B2" s="4" t="s">
        <v>635</v>
      </c>
      <c r="C2" s="4"/>
      <c r="G2" s="4" t="s">
        <v>636</v>
      </c>
      <c r="H2" s="4"/>
    </row>
    <row r="3" spans="1:10" x14ac:dyDescent="0.25">
      <c r="A3">
        <v>1</v>
      </c>
      <c r="B3" s="4" t="s">
        <v>637</v>
      </c>
      <c r="C3" s="4" t="s">
        <v>638</v>
      </c>
      <c r="D3">
        <v>0.26700000000000002</v>
      </c>
      <c r="E3">
        <v>0.50900000000000001</v>
      </c>
      <c r="F3">
        <v>1</v>
      </c>
      <c r="G3" s="4" t="s">
        <v>255</v>
      </c>
      <c r="H3" s="4" t="s">
        <v>639</v>
      </c>
      <c r="I3">
        <v>0.109</v>
      </c>
      <c r="J3">
        <v>0.161</v>
      </c>
    </row>
    <row r="4" spans="1:10" x14ac:dyDescent="0.25">
      <c r="A4">
        <v>2</v>
      </c>
      <c r="B4" s="4" t="s">
        <v>51</v>
      </c>
      <c r="C4" s="4" t="s">
        <v>638</v>
      </c>
      <c r="D4">
        <v>0.22900000000000001</v>
      </c>
      <c r="E4">
        <v>0.46899999999999997</v>
      </c>
      <c r="F4">
        <v>2</v>
      </c>
      <c r="G4" s="4" t="s">
        <v>60</v>
      </c>
      <c r="H4" s="4" t="s">
        <v>639</v>
      </c>
      <c r="I4">
        <v>7.0999999999999994E-2</v>
      </c>
      <c r="J4">
        <v>0.112</v>
      </c>
    </row>
    <row r="5" spans="1:10" x14ac:dyDescent="0.25">
      <c r="A5">
        <v>3</v>
      </c>
      <c r="B5" s="4" t="s">
        <v>640</v>
      </c>
      <c r="C5" s="4" t="s">
        <v>638</v>
      </c>
      <c r="D5">
        <v>0.23699999999999999</v>
      </c>
      <c r="E5">
        <v>0.505</v>
      </c>
      <c r="F5">
        <v>3</v>
      </c>
      <c r="G5" s="4" t="s">
        <v>268</v>
      </c>
      <c r="H5" s="4" t="s">
        <v>641</v>
      </c>
      <c r="I5">
        <v>0.127</v>
      </c>
      <c r="J5">
        <v>0.22500000000000001</v>
      </c>
    </row>
    <row r="6" spans="1:10" x14ac:dyDescent="0.25">
      <c r="A6">
        <v>4</v>
      </c>
      <c r="B6" s="4" t="s">
        <v>642</v>
      </c>
      <c r="C6" s="4" t="s">
        <v>562</v>
      </c>
      <c r="D6">
        <v>0.313</v>
      </c>
      <c r="E6">
        <v>0.59399999999999997</v>
      </c>
      <c r="F6">
        <v>4</v>
      </c>
      <c r="G6" s="4" t="s">
        <v>282</v>
      </c>
      <c r="H6" s="4" t="s">
        <v>643</v>
      </c>
      <c r="I6">
        <v>6.7000000000000004E-2</v>
      </c>
      <c r="J6">
        <v>0.128</v>
      </c>
    </row>
    <row r="7" spans="1:10" x14ac:dyDescent="0.25">
      <c r="A7">
        <v>5</v>
      </c>
      <c r="B7" s="4" t="s">
        <v>81</v>
      </c>
      <c r="C7" s="4" t="s">
        <v>644</v>
      </c>
      <c r="D7">
        <v>0.255</v>
      </c>
      <c r="E7">
        <v>0.54300000000000004</v>
      </c>
      <c r="F7">
        <v>5</v>
      </c>
      <c r="G7" s="4" t="s">
        <v>411</v>
      </c>
      <c r="H7" s="4" t="s">
        <v>264</v>
      </c>
      <c r="I7">
        <v>8.8999999999999996E-2</v>
      </c>
      <c r="J7">
        <v>0.2</v>
      </c>
    </row>
    <row r="8" spans="1:10" x14ac:dyDescent="0.25">
      <c r="A8">
        <v>6</v>
      </c>
      <c r="B8" s="4" t="s">
        <v>99</v>
      </c>
      <c r="C8" s="4" t="s">
        <v>645</v>
      </c>
      <c r="D8">
        <v>0.26400000000000001</v>
      </c>
      <c r="E8">
        <v>0.54900000000000004</v>
      </c>
      <c r="F8">
        <v>6</v>
      </c>
      <c r="G8" s="4" t="s">
        <v>646</v>
      </c>
      <c r="H8" s="4" t="s">
        <v>256</v>
      </c>
      <c r="I8">
        <v>9.8000000000000004E-2</v>
      </c>
      <c r="J8">
        <v>0.19900000000000001</v>
      </c>
    </row>
    <row r="9" spans="1:10" x14ac:dyDescent="0.25">
      <c r="A9">
        <v>7</v>
      </c>
      <c r="B9" s="4" t="s">
        <v>296</v>
      </c>
      <c r="C9" s="4" t="s">
        <v>647</v>
      </c>
      <c r="D9">
        <v>0.27700000000000002</v>
      </c>
      <c r="E9">
        <v>0.57299999999999995</v>
      </c>
      <c r="F9">
        <v>7</v>
      </c>
      <c r="G9" s="4" t="s">
        <v>555</v>
      </c>
      <c r="H9" s="4" t="s">
        <v>648</v>
      </c>
      <c r="I9">
        <v>8.3000000000000004E-2</v>
      </c>
      <c r="J9">
        <v>0.16800000000000001</v>
      </c>
    </row>
    <row r="10" spans="1:10" x14ac:dyDescent="0.25">
      <c r="A10">
        <v>8</v>
      </c>
      <c r="B10" s="4" t="s">
        <v>300</v>
      </c>
      <c r="C10" s="4" t="s">
        <v>649</v>
      </c>
      <c r="D10">
        <v>0.26700000000000002</v>
      </c>
      <c r="E10">
        <v>0.60699999999999998</v>
      </c>
      <c r="F10">
        <v>8</v>
      </c>
      <c r="G10" s="4" t="s">
        <v>443</v>
      </c>
      <c r="H10" s="4" t="s">
        <v>283</v>
      </c>
      <c r="I10">
        <v>8.6999999999999994E-2</v>
      </c>
      <c r="J10">
        <v>0.17499999999999999</v>
      </c>
    </row>
    <row r="11" spans="1:10" x14ac:dyDescent="0.25">
      <c r="A11">
        <v>9</v>
      </c>
      <c r="B11" s="4" t="s">
        <v>650</v>
      </c>
      <c r="C11" s="4" t="s">
        <v>651</v>
      </c>
      <c r="D11">
        <v>0.22900000000000001</v>
      </c>
      <c r="E11">
        <v>0.503</v>
      </c>
      <c r="F11">
        <v>9</v>
      </c>
      <c r="G11" s="4" t="s">
        <v>443</v>
      </c>
      <c r="H11" s="4" t="s">
        <v>652</v>
      </c>
      <c r="I11">
        <v>0.12</v>
      </c>
      <c r="J11">
        <v>0.217</v>
      </c>
    </row>
    <row r="12" spans="1:10" x14ac:dyDescent="0.25">
      <c r="A12">
        <v>10</v>
      </c>
      <c r="B12" s="4" t="s">
        <v>653</v>
      </c>
      <c r="C12" s="4" t="s">
        <v>654</v>
      </c>
      <c r="D12">
        <v>0.26900000000000002</v>
      </c>
      <c r="E12">
        <v>0.48699999999999999</v>
      </c>
      <c r="F12">
        <v>10</v>
      </c>
      <c r="G12" s="4" t="s">
        <v>144</v>
      </c>
      <c r="H12" s="4" t="s">
        <v>655</v>
      </c>
      <c r="I12">
        <v>0.10100000000000001</v>
      </c>
      <c r="J12">
        <v>0.153</v>
      </c>
    </row>
    <row r="13" spans="1:10" x14ac:dyDescent="0.25">
      <c r="A13">
        <v>11</v>
      </c>
      <c r="B13" s="4" t="s">
        <v>656</v>
      </c>
      <c r="C13" s="4" t="s">
        <v>657</v>
      </c>
      <c r="D13">
        <v>0.22600000000000001</v>
      </c>
      <c r="E13">
        <v>0.499</v>
      </c>
      <c r="F13">
        <v>11</v>
      </c>
      <c r="G13" s="4" t="s">
        <v>658</v>
      </c>
      <c r="H13" s="4" t="s">
        <v>659</v>
      </c>
      <c r="I13">
        <v>7.8E-2</v>
      </c>
      <c r="J13">
        <v>0.184</v>
      </c>
    </row>
    <row r="14" spans="1:10" x14ac:dyDescent="0.25">
      <c r="A14">
        <v>12</v>
      </c>
      <c r="B14" s="4" t="s">
        <v>660</v>
      </c>
      <c r="C14" s="4" t="s">
        <v>654</v>
      </c>
      <c r="D14">
        <v>0.19600000000000001</v>
      </c>
      <c r="E14">
        <v>0.42399999999999999</v>
      </c>
      <c r="F14">
        <v>12</v>
      </c>
      <c r="G14" s="4" t="s">
        <v>139</v>
      </c>
      <c r="H14" s="4" t="s">
        <v>655</v>
      </c>
      <c r="I14">
        <v>8.8999999999999996E-2</v>
      </c>
      <c r="J14">
        <v>0.14599999999999999</v>
      </c>
    </row>
    <row r="15" spans="1:10" x14ac:dyDescent="0.25">
      <c r="A15">
        <v>13</v>
      </c>
      <c r="B15" s="4" t="s">
        <v>661</v>
      </c>
      <c r="C15" s="4" t="s">
        <v>662</v>
      </c>
      <c r="D15">
        <v>0.27200000000000002</v>
      </c>
      <c r="E15">
        <v>0.47299999999999998</v>
      </c>
      <c r="F15">
        <v>13</v>
      </c>
      <c r="G15" s="4" t="s">
        <v>663</v>
      </c>
      <c r="H15" s="4" t="s">
        <v>664</v>
      </c>
      <c r="I15">
        <v>7.6999999999999999E-2</v>
      </c>
      <c r="J15">
        <v>0.13800000000000001</v>
      </c>
    </row>
    <row r="16" spans="1:10" x14ac:dyDescent="0.25">
      <c r="A16">
        <v>14</v>
      </c>
      <c r="B16" s="4" t="s">
        <v>583</v>
      </c>
      <c r="C16" s="4" t="s">
        <v>662</v>
      </c>
      <c r="D16">
        <v>0.21299999999999999</v>
      </c>
      <c r="E16">
        <v>0.46200000000000002</v>
      </c>
      <c r="F16">
        <v>14</v>
      </c>
      <c r="G16" s="4" t="s">
        <v>581</v>
      </c>
      <c r="H16" s="4" t="s">
        <v>279</v>
      </c>
      <c r="I16">
        <v>9.7000000000000003E-2</v>
      </c>
      <c r="J16">
        <v>0.21099999999999999</v>
      </c>
    </row>
    <row r="17" spans="1:10" x14ac:dyDescent="0.25">
      <c r="A17">
        <v>15</v>
      </c>
      <c r="B17" s="4" t="s">
        <v>665</v>
      </c>
      <c r="C17" s="4" t="s">
        <v>662</v>
      </c>
      <c r="D17">
        <v>0.17299999999999999</v>
      </c>
      <c r="E17">
        <v>0.38</v>
      </c>
      <c r="F17">
        <v>15</v>
      </c>
      <c r="G17" s="4" t="s">
        <v>666</v>
      </c>
      <c r="H17" s="4" t="s">
        <v>271</v>
      </c>
      <c r="I17">
        <v>9.4E-2</v>
      </c>
      <c r="J17">
        <v>0.153</v>
      </c>
    </row>
    <row r="18" spans="1:10" x14ac:dyDescent="0.25">
      <c r="A18">
        <v>16</v>
      </c>
      <c r="B18" s="4" t="s">
        <v>667</v>
      </c>
      <c r="C18" s="4" t="s">
        <v>668</v>
      </c>
      <c r="D18">
        <v>0.26100000000000001</v>
      </c>
      <c r="E18">
        <v>0.43099999999999999</v>
      </c>
      <c r="F18">
        <v>16</v>
      </c>
      <c r="G18" s="4" t="s">
        <v>669</v>
      </c>
      <c r="H18" s="4" t="s">
        <v>670</v>
      </c>
      <c r="I18">
        <v>0.10199999999999999</v>
      </c>
      <c r="J18">
        <v>0.16800000000000001</v>
      </c>
    </row>
    <row r="19" spans="1:10" x14ac:dyDescent="0.25">
      <c r="A19">
        <v>17</v>
      </c>
      <c r="B19" s="4" t="s">
        <v>671</v>
      </c>
      <c r="C19" s="4" t="s">
        <v>668</v>
      </c>
      <c r="D19">
        <v>0.214</v>
      </c>
      <c r="E19">
        <v>0.435</v>
      </c>
      <c r="F19">
        <v>17</v>
      </c>
      <c r="G19" s="4" t="s">
        <v>361</v>
      </c>
      <c r="H19" s="4" t="s">
        <v>672</v>
      </c>
      <c r="I19">
        <v>0.05</v>
      </c>
      <c r="J19">
        <v>9.8000000000000004E-2</v>
      </c>
    </row>
    <row r="20" spans="1:10" x14ac:dyDescent="0.25">
      <c r="A20">
        <v>18</v>
      </c>
      <c r="B20" s="4" t="s">
        <v>478</v>
      </c>
      <c r="C20" s="4" t="s">
        <v>668</v>
      </c>
      <c r="D20">
        <v>0.224</v>
      </c>
      <c r="E20">
        <v>0.48399999999999999</v>
      </c>
      <c r="F20">
        <v>18</v>
      </c>
      <c r="G20" s="4" t="s">
        <v>673</v>
      </c>
      <c r="H20" s="4" t="s">
        <v>674</v>
      </c>
      <c r="I20">
        <v>0.11700000000000001</v>
      </c>
      <c r="J20">
        <v>0.252</v>
      </c>
    </row>
    <row r="21" spans="1:10" x14ac:dyDescent="0.25">
      <c r="A21">
        <v>19</v>
      </c>
      <c r="B21" s="4" t="s">
        <v>675</v>
      </c>
      <c r="C21" s="4" t="s">
        <v>676</v>
      </c>
      <c r="D21">
        <v>0.26500000000000001</v>
      </c>
      <c r="E21">
        <v>0.46700000000000003</v>
      </c>
      <c r="F21">
        <v>19</v>
      </c>
      <c r="G21" s="4" t="s">
        <v>499</v>
      </c>
      <c r="H21" s="4" t="s">
        <v>461</v>
      </c>
      <c r="I21">
        <v>7.5999999999999998E-2</v>
      </c>
      <c r="J21">
        <v>0.13800000000000001</v>
      </c>
    </row>
    <row r="22" spans="1:10" x14ac:dyDescent="0.25">
      <c r="A22">
        <v>20</v>
      </c>
      <c r="B22" s="4" t="s">
        <v>503</v>
      </c>
      <c r="C22" s="4" t="s">
        <v>677</v>
      </c>
      <c r="D22">
        <v>0.17100000000000001</v>
      </c>
      <c r="E22">
        <v>0.37</v>
      </c>
      <c r="F22">
        <v>20</v>
      </c>
      <c r="G22" s="4" t="s">
        <v>369</v>
      </c>
      <c r="H22" s="4" t="s">
        <v>678</v>
      </c>
      <c r="I22">
        <v>6.8000000000000005E-2</v>
      </c>
      <c r="J22">
        <v>0.09</v>
      </c>
    </row>
    <row r="23" spans="1:10" x14ac:dyDescent="0.25">
      <c r="A23">
        <v>21</v>
      </c>
      <c r="B23" s="4" t="s">
        <v>679</v>
      </c>
      <c r="C23" s="4" t="s">
        <v>680</v>
      </c>
      <c r="D23">
        <v>0.19700000000000001</v>
      </c>
      <c r="E23">
        <v>0.45600000000000002</v>
      </c>
      <c r="F23">
        <v>21</v>
      </c>
      <c r="G23" s="4" t="s">
        <v>681</v>
      </c>
      <c r="H23" s="4" t="s">
        <v>582</v>
      </c>
      <c r="I23">
        <v>0.10299999999999999</v>
      </c>
      <c r="J23">
        <v>0.20699999999999999</v>
      </c>
    </row>
    <row r="24" spans="1:10" x14ac:dyDescent="0.25">
      <c r="A24">
        <v>22</v>
      </c>
      <c r="B24" s="4" t="s">
        <v>225</v>
      </c>
      <c r="C24" s="4" t="s">
        <v>682</v>
      </c>
      <c r="D24">
        <v>0.28699999999999998</v>
      </c>
      <c r="E24">
        <v>0.48</v>
      </c>
      <c r="F24">
        <v>22</v>
      </c>
      <c r="G24" s="4" t="s">
        <v>245</v>
      </c>
      <c r="H24" s="4" t="s">
        <v>683</v>
      </c>
      <c r="I24">
        <v>7.0000000000000007E-2</v>
      </c>
      <c r="J24">
        <v>0.16800000000000001</v>
      </c>
    </row>
    <row r="25" spans="1:10" x14ac:dyDescent="0.25">
      <c r="A25">
        <v>23</v>
      </c>
      <c r="B25" s="4" t="s">
        <v>684</v>
      </c>
      <c r="C25" s="4" t="s">
        <v>682</v>
      </c>
      <c r="D25">
        <v>0.221</v>
      </c>
      <c r="E25">
        <v>0.45900000000000002</v>
      </c>
      <c r="F25">
        <v>23</v>
      </c>
      <c r="G25" s="4" t="s">
        <v>685</v>
      </c>
      <c r="H25" s="4" t="s">
        <v>686</v>
      </c>
      <c r="I25">
        <v>3.1E-2</v>
      </c>
      <c r="J25">
        <v>5.6000000000000001E-2</v>
      </c>
    </row>
    <row r="26" spans="1:10" x14ac:dyDescent="0.25">
      <c r="A26">
        <v>24</v>
      </c>
      <c r="B26" s="4" t="s">
        <v>622</v>
      </c>
      <c r="C26" s="4" t="s">
        <v>687</v>
      </c>
      <c r="D26">
        <v>0.189</v>
      </c>
      <c r="E26">
        <v>0.41</v>
      </c>
      <c r="F26">
        <v>24</v>
      </c>
      <c r="G26" s="4" t="s">
        <v>378</v>
      </c>
      <c r="H26" s="4" t="s">
        <v>688</v>
      </c>
      <c r="I26">
        <v>0.06</v>
      </c>
      <c r="J26">
        <v>0.121</v>
      </c>
    </row>
    <row r="27" spans="1:10" x14ac:dyDescent="0.25">
      <c r="B27" s="4" t="s">
        <v>689</v>
      </c>
      <c r="C27" s="4"/>
      <c r="G27" s="4" t="s">
        <v>690</v>
      </c>
      <c r="H27" s="4"/>
    </row>
    <row r="28" spans="1:10" x14ac:dyDescent="0.25">
      <c r="A28">
        <v>1</v>
      </c>
      <c r="B28" s="4" t="s">
        <v>268</v>
      </c>
      <c r="C28" s="4" t="s">
        <v>643</v>
      </c>
      <c r="D28">
        <v>0.17899999999999999</v>
      </c>
      <c r="E28">
        <v>0.46700000000000003</v>
      </c>
      <c r="F28">
        <v>1</v>
      </c>
      <c r="G28" s="4" t="s">
        <v>263</v>
      </c>
      <c r="H28" s="4" t="s">
        <v>691</v>
      </c>
      <c r="I28">
        <v>0.107</v>
      </c>
      <c r="J28">
        <v>0.186</v>
      </c>
    </row>
    <row r="29" spans="1:10" x14ac:dyDescent="0.25">
      <c r="A29">
        <v>2</v>
      </c>
      <c r="B29" s="4" t="s">
        <v>637</v>
      </c>
      <c r="C29" s="4" t="s">
        <v>692</v>
      </c>
      <c r="D29">
        <v>0.08</v>
      </c>
      <c r="E29">
        <v>0.16</v>
      </c>
      <c r="F29">
        <v>2</v>
      </c>
      <c r="G29" s="4" t="s">
        <v>255</v>
      </c>
      <c r="H29" s="4" t="s">
        <v>693</v>
      </c>
      <c r="I29">
        <v>0.124</v>
      </c>
      <c r="J29">
        <v>0.219</v>
      </c>
    </row>
    <row r="30" spans="1:10" x14ac:dyDescent="0.25">
      <c r="A30">
        <v>3</v>
      </c>
      <c r="B30" s="4" t="s">
        <v>69</v>
      </c>
      <c r="C30" s="4" t="s">
        <v>694</v>
      </c>
      <c r="D30">
        <v>8.7999999999999995E-2</v>
      </c>
      <c r="E30">
        <v>0.16400000000000001</v>
      </c>
      <c r="F30">
        <v>3</v>
      </c>
      <c r="G30" s="4" t="s">
        <v>405</v>
      </c>
      <c r="H30" s="4" t="s">
        <v>695</v>
      </c>
      <c r="I30">
        <v>0.17799999999999999</v>
      </c>
      <c r="J30">
        <v>0.505</v>
      </c>
    </row>
    <row r="31" spans="1:10" x14ac:dyDescent="0.25">
      <c r="A31">
        <v>4</v>
      </c>
      <c r="B31" s="4" t="s">
        <v>696</v>
      </c>
      <c r="C31" s="4" t="s">
        <v>697</v>
      </c>
      <c r="D31">
        <v>0.19900000000000001</v>
      </c>
      <c r="E31">
        <v>0.42399999999999999</v>
      </c>
      <c r="F31">
        <v>4</v>
      </c>
      <c r="G31" s="4" t="s">
        <v>415</v>
      </c>
      <c r="H31" s="4" t="s">
        <v>698</v>
      </c>
      <c r="I31">
        <v>8.1000000000000003E-2</v>
      </c>
      <c r="J31">
        <v>0.19500000000000001</v>
      </c>
    </row>
    <row r="32" spans="1:10" x14ac:dyDescent="0.25">
      <c r="A32">
        <v>5</v>
      </c>
      <c r="B32" s="4" t="s">
        <v>699</v>
      </c>
      <c r="C32" s="4" t="s">
        <v>700</v>
      </c>
      <c r="D32">
        <v>8.5999999999999993E-2</v>
      </c>
      <c r="E32">
        <v>0.128</v>
      </c>
      <c r="F32">
        <v>5</v>
      </c>
      <c r="G32" s="4" t="s">
        <v>289</v>
      </c>
      <c r="H32" s="4" t="s">
        <v>698</v>
      </c>
      <c r="I32">
        <v>0.122</v>
      </c>
      <c r="J32">
        <v>0.252</v>
      </c>
    </row>
    <row r="33" spans="1:10" x14ac:dyDescent="0.25">
      <c r="A33">
        <v>6</v>
      </c>
      <c r="B33" s="4" t="s">
        <v>95</v>
      </c>
      <c r="C33" s="4" t="s">
        <v>701</v>
      </c>
      <c r="D33">
        <v>0.13500000000000001</v>
      </c>
      <c r="E33">
        <v>0.27900000000000003</v>
      </c>
      <c r="F33">
        <v>6</v>
      </c>
      <c r="G33" s="4" t="s">
        <v>77</v>
      </c>
      <c r="H33" s="4" t="s">
        <v>698</v>
      </c>
      <c r="I33">
        <v>5.1999999999999998E-2</v>
      </c>
      <c r="J33">
        <v>7.4999999999999997E-2</v>
      </c>
    </row>
    <row r="34" spans="1:10" x14ac:dyDescent="0.25">
      <c r="A34">
        <v>7</v>
      </c>
      <c r="B34" s="4" t="s">
        <v>431</v>
      </c>
      <c r="C34" s="4" t="s">
        <v>702</v>
      </c>
      <c r="D34">
        <v>0.16400000000000001</v>
      </c>
      <c r="E34">
        <v>0.40200000000000002</v>
      </c>
      <c r="F34">
        <v>7</v>
      </c>
      <c r="G34" s="4" t="s">
        <v>293</v>
      </c>
      <c r="H34" s="4" t="s">
        <v>703</v>
      </c>
      <c r="I34">
        <v>8.8999999999999996E-2</v>
      </c>
      <c r="J34">
        <v>0.22700000000000001</v>
      </c>
    </row>
    <row r="35" spans="1:10" x14ac:dyDescent="0.25">
      <c r="A35">
        <v>8</v>
      </c>
      <c r="B35" s="4" t="s">
        <v>704</v>
      </c>
      <c r="C35" s="4" t="s">
        <v>705</v>
      </c>
      <c r="D35">
        <v>0.12</v>
      </c>
      <c r="E35">
        <v>0.255</v>
      </c>
      <c r="F35">
        <v>8</v>
      </c>
      <c r="G35" s="4" t="s">
        <v>443</v>
      </c>
      <c r="H35" s="4" t="s">
        <v>703</v>
      </c>
      <c r="I35">
        <v>7.8E-2</v>
      </c>
      <c r="J35">
        <v>0.18</v>
      </c>
    </row>
    <row r="36" spans="1:10" x14ac:dyDescent="0.25">
      <c r="A36">
        <v>9</v>
      </c>
      <c r="B36" s="4" t="s">
        <v>296</v>
      </c>
      <c r="C36" s="4" t="s">
        <v>706</v>
      </c>
      <c r="D36">
        <v>0.14199999999999999</v>
      </c>
      <c r="E36">
        <v>0.29899999999999999</v>
      </c>
      <c r="F36">
        <v>9</v>
      </c>
      <c r="G36" s="4" t="s">
        <v>707</v>
      </c>
      <c r="H36" s="4" t="s">
        <v>703</v>
      </c>
      <c r="I36">
        <v>0.04</v>
      </c>
      <c r="J36">
        <v>7.5999999999999998E-2</v>
      </c>
    </row>
    <row r="37" spans="1:10" x14ac:dyDescent="0.25">
      <c r="A37">
        <v>10</v>
      </c>
      <c r="B37" s="4" t="s">
        <v>708</v>
      </c>
      <c r="C37" s="4" t="s">
        <v>709</v>
      </c>
      <c r="D37">
        <v>0.126</v>
      </c>
      <c r="E37">
        <v>0.28000000000000003</v>
      </c>
      <c r="F37">
        <v>10</v>
      </c>
      <c r="G37" s="4" t="s">
        <v>710</v>
      </c>
      <c r="H37" s="4" t="s">
        <v>711</v>
      </c>
      <c r="I37">
        <v>7.0999999999999994E-2</v>
      </c>
      <c r="J37">
        <v>0.16800000000000001</v>
      </c>
    </row>
    <row r="38" spans="1:10" x14ac:dyDescent="0.25">
      <c r="A38">
        <v>11</v>
      </c>
      <c r="B38" s="4" t="s">
        <v>147</v>
      </c>
      <c r="C38" s="4" t="s">
        <v>712</v>
      </c>
      <c r="D38">
        <v>8.6999999999999994E-2</v>
      </c>
      <c r="E38">
        <v>0.217</v>
      </c>
      <c r="F38">
        <v>11</v>
      </c>
      <c r="G38" s="4" t="s">
        <v>708</v>
      </c>
      <c r="H38" s="4" t="s">
        <v>713</v>
      </c>
      <c r="I38">
        <v>9.6000000000000002E-2</v>
      </c>
      <c r="J38">
        <v>0.192</v>
      </c>
    </row>
    <row r="39" spans="1:10" x14ac:dyDescent="0.25">
      <c r="A39">
        <v>12</v>
      </c>
      <c r="B39" s="4" t="s">
        <v>714</v>
      </c>
      <c r="C39" s="4" t="s">
        <v>664</v>
      </c>
      <c r="D39">
        <v>0.128</v>
      </c>
      <c r="E39">
        <v>0.27300000000000002</v>
      </c>
      <c r="F39">
        <v>12</v>
      </c>
      <c r="G39" s="4" t="s">
        <v>715</v>
      </c>
      <c r="H39" s="4" t="s">
        <v>713</v>
      </c>
      <c r="I39">
        <v>5.2999999999999999E-2</v>
      </c>
      <c r="J39">
        <v>9.0999999999999998E-2</v>
      </c>
    </row>
    <row r="40" spans="1:10" x14ac:dyDescent="0.25">
      <c r="A40">
        <v>13</v>
      </c>
      <c r="B40" s="4" t="s">
        <v>716</v>
      </c>
      <c r="C40" s="4" t="s">
        <v>717</v>
      </c>
      <c r="D40">
        <v>0.16200000000000001</v>
      </c>
      <c r="E40">
        <v>0.39800000000000002</v>
      </c>
      <c r="F40">
        <v>13</v>
      </c>
      <c r="G40" s="4" t="s">
        <v>718</v>
      </c>
      <c r="H40" s="4" t="s">
        <v>719</v>
      </c>
      <c r="I40">
        <v>7.0999999999999994E-2</v>
      </c>
      <c r="J40">
        <v>0.14199999999999999</v>
      </c>
    </row>
    <row r="41" spans="1:10" x14ac:dyDescent="0.25">
      <c r="A41">
        <v>14</v>
      </c>
      <c r="B41" s="4" t="s">
        <v>720</v>
      </c>
      <c r="C41" s="4" t="s">
        <v>638</v>
      </c>
      <c r="D41">
        <v>7.8E-2</v>
      </c>
      <c r="E41">
        <v>0.13900000000000001</v>
      </c>
      <c r="F41">
        <v>14</v>
      </c>
      <c r="G41" s="4" t="s">
        <v>581</v>
      </c>
      <c r="H41" s="4" t="s">
        <v>721</v>
      </c>
      <c r="I41">
        <v>4.7E-2</v>
      </c>
      <c r="J41">
        <v>9.2999999999999999E-2</v>
      </c>
    </row>
    <row r="42" spans="1:10" x14ac:dyDescent="0.25">
      <c r="A42">
        <v>15</v>
      </c>
      <c r="B42" s="4" t="s">
        <v>722</v>
      </c>
      <c r="C42" s="4" t="s">
        <v>70</v>
      </c>
      <c r="D42">
        <v>0.14000000000000001</v>
      </c>
      <c r="E42">
        <v>0.25700000000000001</v>
      </c>
      <c r="F42">
        <v>15</v>
      </c>
      <c r="G42" s="4" t="s">
        <v>164</v>
      </c>
      <c r="H42" s="4" t="s">
        <v>719</v>
      </c>
      <c r="I42">
        <v>2.5999999999999999E-2</v>
      </c>
      <c r="J42">
        <v>6.2E-2</v>
      </c>
    </row>
    <row r="43" spans="1:10" x14ac:dyDescent="0.25">
      <c r="A43">
        <v>16</v>
      </c>
      <c r="B43" s="4" t="s">
        <v>192</v>
      </c>
      <c r="C43" s="4" t="s">
        <v>723</v>
      </c>
      <c r="D43">
        <v>0.19</v>
      </c>
      <c r="E43">
        <v>0.46200000000000002</v>
      </c>
      <c r="F43">
        <v>16</v>
      </c>
      <c r="G43" s="4" t="s">
        <v>185</v>
      </c>
      <c r="H43" s="4" t="s">
        <v>724</v>
      </c>
      <c r="I43">
        <v>6.9000000000000006E-2</v>
      </c>
      <c r="J43">
        <v>0.14399999999999999</v>
      </c>
    </row>
    <row r="44" spans="1:10" x14ac:dyDescent="0.25">
      <c r="A44">
        <v>17</v>
      </c>
      <c r="B44" s="4" t="s">
        <v>669</v>
      </c>
      <c r="C44" s="4" t="s">
        <v>725</v>
      </c>
      <c r="D44">
        <v>9.1999999999999998E-2</v>
      </c>
      <c r="E44">
        <v>0.14099999999999999</v>
      </c>
      <c r="F44">
        <v>17</v>
      </c>
      <c r="G44" s="4" t="s">
        <v>671</v>
      </c>
      <c r="H44" s="4" t="s">
        <v>726</v>
      </c>
      <c r="I44">
        <v>4.2999999999999997E-2</v>
      </c>
      <c r="J44">
        <v>8.6999999999999994E-2</v>
      </c>
    </row>
    <row r="45" spans="1:10" x14ac:dyDescent="0.25">
      <c r="A45">
        <v>18</v>
      </c>
      <c r="B45" s="4" t="s">
        <v>727</v>
      </c>
      <c r="C45" s="4" t="s">
        <v>647</v>
      </c>
      <c r="D45">
        <v>0.104</v>
      </c>
      <c r="E45">
        <v>0.20200000000000001</v>
      </c>
      <c r="F45">
        <v>18</v>
      </c>
      <c r="G45" s="4" t="s">
        <v>728</v>
      </c>
      <c r="H45" s="4" t="s">
        <v>724</v>
      </c>
      <c r="I45">
        <v>2.9000000000000001E-2</v>
      </c>
      <c r="J45">
        <v>6.6000000000000003E-2</v>
      </c>
    </row>
    <row r="46" spans="1:10" x14ac:dyDescent="0.25">
      <c r="A46">
        <v>19</v>
      </c>
      <c r="B46" s="4" t="s">
        <v>729</v>
      </c>
      <c r="C46" s="4" t="s">
        <v>730</v>
      </c>
      <c r="D46">
        <v>0.187</v>
      </c>
      <c r="E46">
        <v>0.44900000000000001</v>
      </c>
      <c r="F46">
        <v>19</v>
      </c>
      <c r="G46" s="4" t="s">
        <v>681</v>
      </c>
      <c r="H46" s="4" t="s">
        <v>731</v>
      </c>
      <c r="I46">
        <v>0.10100000000000001</v>
      </c>
      <c r="J46">
        <v>0.14499999999999999</v>
      </c>
    </row>
    <row r="47" spans="1:10" x14ac:dyDescent="0.25">
      <c r="A47">
        <v>20</v>
      </c>
      <c r="B47" s="4" t="s">
        <v>732</v>
      </c>
      <c r="C47" s="4" t="s">
        <v>733</v>
      </c>
      <c r="D47">
        <v>8.8999999999999996E-2</v>
      </c>
      <c r="E47">
        <v>0.16900000000000001</v>
      </c>
      <c r="F47">
        <v>20</v>
      </c>
      <c r="G47" s="4" t="s">
        <v>675</v>
      </c>
      <c r="H47" s="4" t="s">
        <v>734</v>
      </c>
      <c r="I47">
        <v>6.7000000000000004E-2</v>
      </c>
      <c r="J47">
        <v>0.13</v>
      </c>
    </row>
    <row r="48" spans="1:10" x14ac:dyDescent="0.25">
      <c r="A48">
        <v>21</v>
      </c>
      <c r="B48" s="4" t="s">
        <v>735</v>
      </c>
      <c r="C48" s="4" t="s">
        <v>736</v>
      </c>
      <c r="D48">
        <v>0.122</v>
      </c>
      <c r="E48">
        <v>0.251</v>
      </c>
      <c r="F48">
        <v>21</v>
      </c>
      <c r="G48" s="4" t="s">
        <v>737</v>
      </c>
      <c r="H48" s="4" t="s">
        <v>738</v>
      </c>
      <c r="I48">
        <v>2.8000000000000001E-2</v>
      </c>
      <c r="J48">
        <v>6.8000000000000005E-2</v>
      </c>
    </row>
    <row r="49" spans="1:10" x14ac:dyDescent="0.25">
      <c r="A49">
        <v>22</v>
      </c>
      <c r="B49" s="4" t="s">
        <v>388</v>
      </c>
      <c r="C49" s="4" t="s">
        <v>739</v>
      </c>
      <c r="D49">
        <v>0.19</v>
      </c>
      <c r="E49">
        <v>0.47899999999999998</v>
      </c>
      <c r="F49">
        <v>22</v>
      </c>
      <c r="G49" s="4" t="s">
        <v>740</v>
      </c>
      <c r="H49" s="4" t="s">
        <v>741</v>
      </c>
      <c r="I49">
        <v>9.1999999999999998E-2</v>
      </c>
      <c r="J49">
        <v>0.17499999999999999</v>
      </c>
    </row>
    <row r="50" spans="1:10" x14ac:dyDescent="0.25">
      <c r="A50">
        <v>23</v>
      </c>
      <c r="B50" s="4" t="s">
        <v>378</v>
      </c>
      <c r="C50" s="4" t="s">
        <v>742</v>
      </c>
      <c r="D50">
        <v>0.113</v>
      </c>
      <c r="E50">
        <v>0.187</v>
      </c>
      <c r="F50">
        <v>23</v>
      </c>
      <c r="G50" s="4" t="s">
        <v>614</v>
      </c>
      <c r="H50" s="4" t="s">
        <v>743</v>
      </c>
      <c r="I50">
        <v>5.3999999999999999E-2</v>
      </c>
      <c r="J50">
        <v>0.10199999999999999</v>
      </c>
    </row>
    <row r="51" spans="1:10" x14ac:dyDescent="0.25">
      <c r="A51">
        <v>24</v>
      </c>
      <c r="B51" s="4" t="s">
        <v>744</v>
      </c>
      <c r="C51" s="4" t="s">
        <v>745</v>
      </c>
      <c r="D51">
        <v>9.1999999999999998E-2</v>
      </c>
      <c r="E51">
        <v>0.187</v>
      </c>
      <c r="F51">
        <v>24</v>
      </c>
      <c r="G51" s="4" t="s">
        <v>684</v>
      </c>
      <c r="H51" s="4" t="s">
        <v>746</v>
      </c>
      <c r="I51">
        <v>0.06</v>
      </c>
      <c r="J51">
        <v>0.13500000000000001</v>
      </c>
    </row>
    <row r="52" spans="1:10" x14ac:dyDescent="0.25">
      <c r="B52" s="4" t="s">
        <v>747</v>
      </c>
      <c r="C52" s="4"/>
      <c r="G52" s="4" t="s">
        <v>748</v>
      </c>
      <c r="H52" s="4"/>
    </row>
    <row r="53" spans="1:10" x14ac:dyDescent="0.25">
      <c r="A53">
        <v>1</v>
      </c>
      <c r="B53" s="4" t="s">
        <v>64</v>
      </c>
      <c r="C53" s="4" t="s">
        <v>643</v>
      </c>
      <c r="D53">
        <v>0.153</v>
      </c>
      <c r="E53">
        <v>0.29099999999999998</v>
      </c>
      <c r="F53">
        <v>1</v>
      </c>
      <c r="G53" s="4" t="s">
        <v>749</v>
      </c>
      <c r="H53" s="4" t="s">
        <v>750</v>
      </c>
      <c r="I53">
        <v>0.153</v>
      </c>
      <c r="J53">
        <v>0.36599999999999999</v>
      </c>
    </row>
    <row r="54" spans="1:10" x14ac:dyDescent="0.25">
      <c r="A54">
        <v>2</v>
      </c>
      <c r="B54" s="4" t="s">
        <v>263</v>
      </c>
      <c r="C54" s="4" t="s">
        <v>751</v>
      </c>
      <c r="D54">
        <v>0.105</v>
      </c>
      <c r="E54">
        <v>0.23899999999999999</v>
      </c>
      <c r="F54">
        <v>2</v>
      </c>
      <c r="G54" s="4" t="s">
        <v>752</v>
      </c>
      <c r="H54" s="4" t="s">
        <v>753</v>
      </c>
      <c r="I54">
        <v>2.9000000000000001E-2</v>
      </c>
      <c r="J54">
        <v>5.2999999999999999E-2</v>
      </c>
    </row>
    <row r="55" spans="1:10" x14ac:dyDescent="0.25">
      <c r="A55">
        <v>3</v>
      </c>
      <c r="B55" s="4" t="s">
        <v>754</v>
      </c>
      <c r="C55" s="4" t="s">
        <v>755</v>
      </c>
      <c r="D55">
        <v>0.08</v>
      </c>
      <c r="E55">
        <v>0.16</v>
      </c>
      <c r="F55">
        <v>3</v>
      </c>
      <c r="G55" s="4" t="s">
        <v>754</v>
      </c>
      <c r="H55" s="4" t="s">
        <v>750</v>
      </c>
      <c r="I55">
        <v>0.1</v>
      </c>
      <c r="J55">
        <v>0.20899999999999999</v>
      </c>
    </row>
    <row r="56" spans="1:10" x14ac:dyDescent="0.25">
      <c r="A56">
        <v>4</v>
      </c>
      <c r="B56" s="4" t="s">
        <v>289</v>
      </c>
      <c r="C56" s="4" t="s">
        <v>756</v>
      </c>
      <c r="D56">
        <v>0.114</v>
      </c>
      <c r="E56">
        <v>0.22</v>
      </c>
      <c r="F56">
        <v>4</v>
      </c>
      <c r="G56" s="4" t="s">
        <v>757</v>
      </c>
      <c r="H56" s="4" t="s">
        <v>758</v>
      </c>
      <c r="I56">
        <v>0.16200000000000001</v>
      </c>
      <c r="J56">
        <v>0.35399999999999998</v>
      </c>
    </row>
    <row r="57" spans="1:10" x14ac:dyDescent="0.25">
      <c r="A57">
        <v>5</v>
      </c>
      <c r="B57" s="4" t="s">
        <v>282</v>
      </c>
      <c r="C57" s="4" t="s">
        <v>759</v>
      </c>
      <c r="D57">
        <v>0.13300000000000001</v>
      </c>
      <c r="E57">
        <v>0.30499999999999999</v>
      </c>
      <c r="F57">
        <v>5</v>
      </c>
      <c r="G57" s="4" t="s">
        <v>278</v>
      </c>
      <c r="H57" s="4" t="s">
        <v>760</v>
      </c>
      <c r="I57">
        <v>5.3999999999999999E-2</v>
      </c>
      <c r="J57">
        <v>0.11799999999999999</v>
      </c>
    </row>
    <row r="58" spans="1:10" x14ac:dyDescent="0.25">
      <c r="A58">
        <v>6</v>
      </c>
      <c r="B58" s="4" t="s">
        <v>761</v>
      </c>
      <c r="C58" s="4" t="s">
        <v>762</v>
      </c>
      <c r="D58">
        <v>0.06</v>
      </c>
      <c r="E58">
        <v>0.123</v>
      </c>
      <c r="F58">
        <v>6</v>
      </c>
      <c r="G58" s="4" t="s">
        <v>763</v>
      </c>
      <c r="H58" s="4" t="s">
        <v>764</v>
      </c>
      <c r="I58">
        <v>9.8000000000000004E-2</v>
      </c>
      <c r="J58">
        <v>0.20300000000000001</v>
      </c>
    </row>
    <row r="59" spans="1:10" x14ac:dyDescent="0.25">
      <c r="A59">
        <v>7</v>
      </c>
      <c r="B59" s="4" t="s">
        <v>765</v>
      </c>
      <c r="C59" s="4" t="s">
        <v>766</v>
      </c>
      <c r="D59">
        <v>4.7E-2</v>
      </c>
      <c r="E59">
        <v>0.104</v>
      </c>
      <c r="F59">
        <v>7</v>
      </c>
      <c r="G59" s="4" t="s">
        <v>767</v>
      </c>
      <c r="H59" s="4" t="s">
        <v>768</v>
      </c>
      <c r="I59">
        <v>0.158</v>
      </c>
      <c r="J59">
        <v>0.40600000000000003</v>
      </c>
    </row>
    <row r="60" spans="1:10" x14ac:dyDescent="0.25">
      <c r="A60">
        <v>8</v>
      </c>
      <c r="B60" s="4" t="s">
        <v>650</v>
      </c>
      <c r="C60" s="4" t="s">
        <v>766</v>
      </c>
      <c r="D60">
        <v>3.9E-2</v>
      </c>
      <c r="E60">
        <v>9.8000000000000004E-2</v>
      </c>
      <c r="F60">
        <v>8</v>
      </c>
      <c r="G60" s="4" t="s">
        <v>769</v>
      </c>
      <c r="H60" s="4" t="s">
        <v>770</v>
      </c>
      <c r="I60">
        <v>4.3999999999999997E-2</v>
      </c>
      <c r="J60">
        <v>7.0999999999999994E-2</v>
      </c>
    </row>
    <row r="61" spans="1:10" x14ac:dyDescent="0.25">
      <c r="A61">
        <v>9</v>
      </c>
      <c r="B61" s="4" t="s">
        <v>771</v>
      </c>
      <c r="C61" s="4" t="s">
        <v>772</v>
      </c>
      <c r="D61">
        <v>2.9000000000000001E-2</v>
      </c>
      <c r="E61">
        <v>5.1999999999999998E-2</v>
      </c>
      <c r="F61">
        <v>9</v>
      </c>
      <c r="G61" s="4" t="s">
        <v>767</v>
      </c>
      <c r="H61" s="4" t="s">
        <v>773</v>
      </c>
      <c r="I61">
        <v>9.0999999999999998E-2</v>
      </c>
      <c r="J61">
        <v>0.182</v>
      </c>
    </row>
    <row r="62" spans="1:10" x14ac:dyDescent="0.25">
      <c r="A62">
        <v>10</v>
      </c>
      <c r="B62" s="4" t="s">
        <v>316</v>
      </c>
      <c r="C62" s="4" t="s">
        <v>410</v>
      </c>
      <c r="D62">
        <v>4.4999999999999998E-2</v>
      </c>
      <c r="E62">
        <v>9.0999999999999998E-2</v>
      </c>
      <c r="F62">
        <v>10</v>
      </c>
      <c r="G62" s="4" t="s">
        <v>774</v>
      </c>
      <c r="H62" s="4" t="s">
        <v>775</v>
      </c>
      <c r="I62">
        <v>0.16400000000000001</v>
      </c>
      <c r="J62">
        <v>0.40899999999999997</v>
      </c>
    </row>
    <row r="63" spans="1:10" x14ac:dyDescent="0.25">
      <c r="A63">
        <v>11</v>
      </c>
      <c r="B63" s="4" t="s">
        <v>776</v>
      </c>
      <c r="C63" s="4" t="s">
        <v>416</v>
      </c>
      <c r="D63">
        <v>3.6999999999999998E-2</v>
      </c>
      <c r="E63">
        <v>6.9000000000000006E-2</v>
      </c>
      <c r="F63">
        <v>11</v>
      </c>
      <c r="G63" s="4" t="s">
        <v>777</v>
      </c>
      <c r="H63" s="4" t="s">
        <v>778</v>
      </c>
      <c r="I63">
        <v>3.3000000000000002E-2</v>
      </c>
      <c r="J63">
        <v>5.8999999999999997E-2</v>
      </c>
    </row>
    <row r="64" spans="1:10" x14ac:dyDescent="0.25">
      <c r="A64">
        <v>12</v>
      </c>
      <c r="B64" s="4" t="s">
        <v>779</v>
      </c>
      <c r="C64" s="4" t="s">
        <v>410</v>
      </c>
      <c r="D64">
        <v>2.7E-2</v>
      </c>
      <c r="E64">
        <v>5.5E-2</v>
      </c>
      <c r="F64">
        <v>12</v>
      </c>
      <c r="G64" s="4" t="s">
        <v>777</v>
      </c>
      <c r="H64" s="4" t="s">
        <v>780</v>
      </c>
      <c r="I64">
        <v>0.107</v>
      </c>
      <c r="J64">
        <v>0.20100000000000001</v>
      </c>
    </row>
    <row r="65" spans="1:10" x14ac:dyDescent="0.25">
      <c r="A65">
        <v>13</v>
      </c>
      <c r="B65" s="4" t="s">
        <v>781</v>
      </c>
      <c r="C65" s="4" t="s">
        <v>664</v>
      </c>
      <c r="D65">
        <v>0.03</v>
      </c>
      <c r="E65">
        <v>7.2999999999999995E-2</v>
      </c>
      <c r="F65">
        <v>13</v>
      </c>
      <c r="G65" s="4" t="s">
        <v>782</v>
      </c>
      <c r="H65" s="4" t="s">
        <v>783</v>
      </c>
      <c r="I65">
        <v>0.17299999999999999</v>
      </c>
      <c r="J65">
        <v>0.43099999999999999</v>
      </c>
    </row>
    <row r="66" spans="1:10" x14ac:dyDescent="0.25">
      <c r="A66">
        <v>14</v>
      </c>
      <c r="B66" s="4" t="s">
        <v>784</v>
      </c>
      <c r="C66" s="4" t="s">
        <v>271</v>
      </c>
      <c r="D66">
        <v>1.4999999999999999E-2</v>
      </c>
      <c r="E66">
        <v>4.5999999999999999E-2</v>
      </c>
      <c r="F66">
        <v>14</v>
      </c>
      <c r="G66" s="4" t="s">
        <v>785</v>
      </c>
      <c r="H66" s="4" t="s">
        <v>786</v>
      </c>
      <c r="I66">
        <v>3.1E-2</v>
      </c>
      <c r="J66">
        <v>6.7000000000000004E-2</v>
      </c>
    </row>
    <row r="67" spans="1:10" x14ac:dyDescent="0.25">
      <c r="A67">
        <v>15</v>
      </c>
      <c r="B67" s="4" t="s">
        <v>661</v>
      </c>
      <c r="C67" s="4" t="s">
        <v>271</v>
      </c>
      <c r="D67">
        <v>3.0000000000000001E-3</v>
      </c>
      <c r="E67">
        <v>7.0000000000000001E-3</v>
      </c>
      <c r="F67">
        <v>15</v>
      </c>
      <c r="G67" s="4" t="s">
        <v>663</v>
      </c>
      <c r="H67" s="4" t="s">
        <v>787</v>
      </c>
      <c r="I67">
        <v>0.11899999999999999</v>
      </c>
      <c r="J67">
        <v>0.25700000000000001</v>
      </c>
    </row>
    <row r="68" spans="1:10" x14ac:dyDescent="0.25">
      <c r="A68">
        <v>16</v>
      </c>
      <c r="B68" s="4" t="s">
        <v>478</v>
      </c>
      <c r="C68" s="4" t="s">
        <v>788</v>
      </c>
      <c r="D68">
        <v>3.1E-2</v>
      </c>
      <c r="E68">
        <v>7.1999999999999995E-2</v>
      </c>
      <c r="F68">
        <v>16</v>
      </c>
      <c r="G68" s="4" t="s">
        <v>789</v>
      </c>
      <c r="H68" s="4" t="s">
        <v>790</v>
      </c>
      <c r="I68">
        <v>0.20699999999999999</v>
      </c>
      <c r="J68">
        <v>0.47499999999999998</v>
      </c>
    </row>
    <row r="69" spans="1:10" x14ac:dyDescent="0.25">
      <c r="A69">
        <v>17</v>
      </c>
      <c r="B69" s="4" t="s">
        <v>594</v>
      </c>
      <c r="C69" s="4" t="s">
        <v>791</v>
      </c>
      <c r="D69">
        <v>1.6E-2</v>
      </c>
      <c r="E69">
        <v>4.1000000000000002E-2</v>
      </c>
      <c r="F69">
        <v>17</v>
      </c>
      <c r="G69" s="4" t="s">
        <v>361</v>
      </c>
      <c r="H69" s="4" t="s">
        <v>792</v>
      </c>
      <c r="I69">
        <v>4.1000000000000002E-2</v>
      </c>
      <c r="J69">
        <v>7.2999999999999995E-2</v>
      </c>
    </row>
    <row r="70" spans="1:10" x14ac:dyDescent="0.25">
      <c r="A70">
        <v>18</v>
      </c>
      <c r="B70" s="4" t="s">
        <v>793</v>
      </c>
      <c r="C70" s="4" t="s">
        <v>794</v>
      </c>
      <c r="D70">
        <v>0.02</v>
      </c>
      <c r="E70">
        <v>4.5999999999999999E-2</v>
      </c>
      <c r="F70">
        <v>18</v>
      </c>
      <c r="G70" s="4" t="s">
        <v>727</v>
      </c>
      <c r="H70" s="4" t="s">
        <v>792</v>
      </c>
      <c r="I70">
        <v>0.26600000000000001</v>
      </c>
      <c r="J70">
        <v>0.73</v>
      </c>
    </row>
    <row r="71" spans="1:10" x14ac:dyDescent="0.25">
      <c r="A71">
        <v>19</v>
      </c>
      <c r="B71" s="4" t="s">
        <v>679</v>
      </c>
      <c r="C71" s="4" t="s">
        <v>795</v>
      </c>
      <c r="D71">
        <v>3.2000000000000001E-2</v>
      </c>
      <c r="E71">
        <v>7.3999999999999996E-2</v>
      </c>
      <c r="G71" s="4"/>
      <c r="H71" s="4"/>
    </row>
    <row r="72" spans="1:10" x14ac:dyDescent="0.25">
      <c r="A72">
        <v>20</v>
      </c>
      <c r="B72" s="4" t="s">
        <v>796</v>
      </c>
      <c r="C72" s="4" t="s">
        <v>564</v>
      </c>
      <c r="D72">
        <v>4.8000000000000001E-2</v>
      </c>
      <c r="E72">
        <v>9.9000000000000005E-2</v>
      </c>
      <c r="G72" s="4"/>
      <c r="H72" s="4"/>
    </row>
    <row r="73" spans="1:10" x14ac:dyDescent="0.25">
      <c r="A73">
        <v>21</v>
      </c>
      <c r="B73" s="4" t="s">
        <v>797</v>
      </c>
      <c r="C73" s="4" t="s">
        <v>564</v>
      </c>
      <c r="D73">
        <v>4.5999999999999999E-2</v>
      </c>
      <c r="E73">
        <v>7.8E-2</v>
      </c>
      <c r="G73" s="4"/>
      <c r="H73" s="4"/>
    </row>
    <row r="74" spans="1:10" x14ac:dyDescent="0.25">
      <c r="A74">
        <v>22</v>
      </c>
      <c r="B74" s="4" t="s">
        <v>225</v>
      </c>
      <c r="C74" s="4" t="s">
        <v>568</v>
      </c>
      <c r="D74">
        <v>1.9E-2</v>
      </c>
      <c r="E74">
        <v>4.1000000000000002E-2</v>
      </c>
      <c r="G74" s="4"/>
      <c r="H74" s="4"/>
    </row>
    <row r="75" spans="1:10" x14ac:dyDescent="0.25">
      <c r="A75">
        <v>23</v>
      </c>
      <c r="B75" s="4" t="s">
        <v>744</v>
      </c>
      <c r="C75" s="4" t="s">
        <v>798</v>
      </c>
      <c r="D75">
        <v>2.3E-2</v>
      </c>
      <c r="E75">
        <v>4.2000000000000003E-2</v>
      </c>
      <c r="G75" s="4"/>
      <c r="H75" s="4"/>
    </row>
    <row r="76" spans="1:10" x14ac:dyDescent="0.25">
      <c r="A76">
        <v>24</v>
      </c>
      <c r="B76" s="4" t="s">
        <v>225</v>
      </c>
      <c r="C76" s="4" t="s">
        <v>799</v>
      </c>
      <c r="D76">
        <v>1.0999999999999999E-2</v>
      </c>
      <c r="E76">
        <v>2.1999999999999999E-2</v>
      </c>
      <c r="G76" s="4"/>
      <c r="H76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8EE4-A6E7-4440-825A-5B05DC97C3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C612-9B96-4EFF-8A66-5EAFC49CC197}">
  <dimension ref="A1:N37"/>
  <sheetViews>
    <sheetView workbookViewId="0">
      <selection activeCell="E18" sqref="E18"/>
    </sheetView>
  </sheetViews>
  <sheetFormatPr defaultRowHeight="15" x14ac:dyDescent="0.25"/>
  <sheetData>
    <row r="1" spans="1:14" ht="86.25" x14ac:dyDescent="0.25">
      <c r="A1" s="3" t="s">
        <v>0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</row>
    <row r="2" spans="1:14" ht="17.25" x14ac:dyDescent="0.25">
      <c r="A2" s="1">
        <v>273.16000000000003</v>
      </c>
      <c r="B2" s="1">
        <v>10</v>
      </c>
      <c r="C2" s="1">
        <v>55525</v>
      </c>
      <c r="D2" s="2">
        <v>1.8009999999999999E-5</v>
      </c>
      <c r="E2" s="1">
        <v>3.2937E-4</v>
      </c>
      <c r="F2" s="1">
        <v>1.8339000000000001E-2</v>
      </c>
      <c r="G2" s="1">
        <v>1.189E-3</v>
      </c>
      <c r="H2" s="1">
        <v>75.894000000000005</v>
      </c>
      <c r="I2" s="1">
        <v>75.933999999999997</v>
      </c>
      <c r="J2" s="1">
        <v>1403.9</v>
      </c>
      <c r="K2" s="1">
        <v>-2.4133000000000002E-2</v>
      </c>
      <c r="L2" s="1">
        <v>1789.1</v>
      </c>
      <c r="M2" s="1">
        <v>0.55635999999999997</v>
      </c>
      <c r="N2" s="1" t="s">
        <v>8</v>
      </c>
    </row>
    <row r="3" spans="1:14" ht="17.25" x14ac:dyDescent="0.25">
      <c r="A3" s="1">
        <v>278.16000000000003</v>
      </c>
      <c r="B3" s="1">
        <v>10</v>
      </c>
      <c r="C3" s="1">
        <v>55531</v>
      </c>
      <c r="D3" s="2">
        <v>1.8008000000000001E-5</v>
      </c>
      <c r="E3" s="1">
        <v>0.37934000000000001</v>
      </c>
      <c r="F3" s="1">
        <v>0.39734999999999998</v>
      </c>
      <c r="G3" s="1">
        <v>1.3761000000000001</v>
      </c>
      <c r="H3" s="1">
        <v>75.682000000000002</v>
      </c>
      <c r="I3" s="1">
        <v>75.685000000000002</v>
      </c>
      <c r="J3" s="1">
        <v>1427.7</v>
      </c>
      <c r="K3" s="1">
        <v>-2.3668000000000002E-2</v>
      </c>
      <c r="L3" s="1">
        <v>1516.4</v>
      </c>
      <c r="M3" s="1">
        <v>0.56845000000000001</v>
      </c>
      <c r="N3" s="1" t="s">
        <v>8</v>
      </c>
    </row>
    <row r="4" spans="1:14" ht="17.25" x14ac:dyDescent="0.25">
      <c r="A4" s="1">
        <v>283.16000000000003</v>
      </c>
      <c r="B4" s="1">
        <v>10</v>
      </c>
      <c r="C4" s="1">
        <v>55516</v>
      </c>
      <c r="D4" s="2">
        <v>1.8012999999999998E-5</v>
      </c>
      <c r="E4" s="1">
        <v>0.75731000000000004</v>
      </c>
      <c r="F4" s="1">
        <v>0.77532000000000001</v>
      </c>
      <c r="G4" s="1">
        <v>2.7229000000000001</v>
      </c>
      <c r="H4" s="1">
        <v>75.427999999999997</v>
      </c>
      <c r="I4" s="1">
        <v>75.515000000000001</v>
      </c>
      <c r="J4" s="1">
        <v>1448.8</v>
      </c>
      <c r="K4" s="1">
        <v>-2.3244000000000001E-2</v>
      </c>
      <c r="L4" s="1">
        <v>1304.7</v>
      </c>
      <c r="M4" s="1">
        <v>0.57938000000000001</v>
      </c>
      <c r="N4" s="1" t="s">
        <v>8</v>
      </c>
    </row>
    <row r="5" spans="1:14" ht="17.25" x14ac:dyDescent="0.25">
      <c r="A5" s="1">
        <v>288.16000000000003</v>
      </c>
      <c r="B5" s="1">
        <v>10</v>
      </c>
      <c r="C5" s="1">
        <v>55482</v>
      </c>
      <c r="D5" s="2">
        <v>1.8023999999999999E-5</v>
      </c>
      <c r="E5" s="1">
        <v>1.1346000000000001</v>
      </c>
      <c r="F5" s="1">
        <v>1.1526000000000001</v>
      </c>
      <c r="G5" s="1">
        <v>4.0437000000000003</v>
      </c>
      <c r="H5" s="1">
        <v>75.141000000000005</v>
      </c>
      <c r="I5" s="1">
        <v>75.400999999999996</v>
      </c>
      <c r="J5" s="1">
        <v>1467.4</v>
      </c>
      <c r="K5" s="1">
        <v>-2.2852999999999998E-2</v>
      </c>
      <c r="L5" s="1">
        <v>1136.8</v>
      </c>
      <c r="M5" s="1">
        <v>0.58936999999999995</v>
      </c>
      <c r="N5" s="1" t="s">
        <v>8</v>
      </c>
    </row>
    <row r="6" spans="1:14" ht="17.25" x14ac:dyDescent="0.25">
      <c r="A6" s="1">
        <v>293.16000000000003</v>
      </c>
      <c r="B6" s="1">
        <v>10</v>
      </c>
      <c r="C6" s="1">
        <v>55432</v>
      </c>
      <c r="D6" s="2">
        <v>1.804E-5</v>
      </c>
      <c r="E6" s="1">
        <v>1.5114000000000001</v>
      </c>
      <c r="F6" s="1">
        <v>1.5294000000000001</v>
      </c>
      <c r="G6" s="1">
        <v>5.3400999999999996</v>
      </c>
      <c r="H6" s="1">
        <v>74.825000000000003</v>
      </c>
      <c r="I6" s="1">
        <v>75.325999999999993</v>
      </c>
      <c r="J6" s="1">
        <v>1483.9</v>
      </c>
      <c r="K6" s="1">
        <v>-2.2487E-2</v>
      </c>
      <c r="L6" s="1">
        <v>1001.1</v>
      </c>
      <c r="M6" s="1">
        <v>0.59855999999999998</v>
      </c>
      <c r="N6" s="1" t="s">
        <v>8</v>
      </c>
    </row>
    <row r="7" spans="1:14" ht="17.25" x14ac:dyDescent="0.25">
      <c r="A7" s="1">
        <v>298.16000000000003</v>
      </c>
      <c r="B7" s="1">
        <v>10</v>
      </c>
      <c r="C7" s="1">
        <v>55367</v>
      </c>
      <c r="D7" s="2">
        <v>1.8060999999999999E-5</v>
      </c>
      <c r="E7" s="1">
        <v>1.8877999999999999</v>
      </c>
      <c r="F7" s="1">
        <v>1.9058999999999999</v>
      </c>
      <c r="G7" s="1">
        <v>6.6135000000000002</v>
      </c>
      <c r="H7" s="1">
        <v>74.483999999999995</v>
      </c>
      <c r="I7" s="1">
        <v>75.281000000000006</v>
      </c>
      <c r="J7" s="1">
        <v>1498.2</v>
      </c>
      <c r="K7" s="1">
        <v>-2.2144E-2</v>
      </c>
      <c r="L7" s="1">
        <v>889.7</v>
      </c>
      <c r="M7" s="1">
        <v>0.60704000000000002</v>
      </c>
      <c r="N7" s="1" t="s">
        <v>8</v>
      </c>
    </row>
    <row r="8" spans="1:14" ht="17.25" x14ac:dyDescent="0.25">
      <c r="A8" s="1">
        <v>303.16000000000003</v>
      </c>
      <c r="B8" s="1">
        <v>10</v>
      </c>
      <c r="C8" s="1">
        <v>55289</v>
      </c>
      <c r="D8" s="2">
        <v>1.8087000000000001E-5</v>
      </c>
      <c r="E8" s="1">
        <v>2.2642000000000002</v>
      </c>
      <c r="F8" s="1">
        <v>2.2822</v>
      </c>
      <c r="G8" s="1">
        <v>7.8653000000000004</v>
      </c>
      <c r="H8" s="1">
        <v>74.120999999999995</v>
      </c>
      <c r="I8" s="1">
        <v>75.257000000000005</v>
      </c>
      <c r="J8" s="1">
        <v>1510.7</v>
      </c>
      <c r="K8" s="1">
        <v>-2.1817E-2</v>
      </c>
      <c r="L8" s="1">
        <v>797.03</v>
      </c>
      <c r="M8" s="1">
        <v>0.6149</v>
      </c>
      <c r="N8" s="1" t="s">
        <v>8</v>
      </c>
    </row>
    <row r="9" spans="1:14" ht="17.25" x14ac:dyDescent="0.25">
      <c r="A9" s="1">
        <v>308.16000000000003</v>
      </c>
      <c r="B9" s="1">
        <v>10</v>
      </c>
      <c r="C9" s="1">
        <v>55199</v>
      </c>
      <c r="D9" s="2">
        <v>1.8116000000000001E-5</v>
      </c>
      <c r="E9" s="1">
        <v>2.6404000000000001</v>
      </c>
      <c r="F9" s="1">
        <v>2.6585000000000001</v>
      </c>
      <c r="G9" s="1">
        <v>9.0962999999999994</v>
      </c>
      <c r="H9" s="1">
        <v>73.736999999999995</v>
      </c>
      <c r="I9" s="1">
        <v>75.248999999999995</v>
      </c>
      <c r="J9" s="1">
        <v>1521.4</v>
      </c>
      <c r="K9" s="1">
        <v>-2.1505E-2</v>
      </c>
      <c r="L9" s="1">
        <v>719.04</v>
      </c>
      <c r="M9" s="1">
        <v>0.62219999999999998</v>
      </c>
      <c r="N9" s="1" t="s">
        <v>8</v>
      </c>
    </row>
    <row r="10" spans="1:14" ht="17.25" x14ac:dyDescent="0.25">
      <c r="A10" s="1">
        <v>313.16000000000003</v>
      </c>
      <c r="B10" s="1">
        <v>10</v>
      </c>
      <c r="C10" s="1">
        <v>55098</v>
      </c>
      <c r="D10" s="2">
        <v>1.8148999999999999E-5</v>
      </c>
      <c r="E10" s="1">
        <v>3.0165999999999999</v>
      </c>
      <c r="F10" s="1">
        <v>3.0347</v>
      </c>
      <c r="G10" s="1">
        <v>10.307</v>
      </c>
      <c r="H10" s="1">
        <v>73.337000000000003</v>
      </c>
      <c r="I10" s="1">
        <v>75.254000000000005</v>
      </c>
      <c r="J10" s="1">
        <v>1530.5</v>
      </c>
      <c r="K10" s="1">
        <v>-2.1204000000000001E-2</v>
      </c>
      <c r="L10" s="1">
        <v>652.72</v>
      </c>
      <c r="M10" s="1">
        <v>0.62897999999999998</v>
      </c>
      <c r="N10" s="1" t="s">
        <v>8</v>
      </c>
    </row>
    <row r="11" spans="1:14" ht="17.25" x14ac:dyDescent="0.25">
      <c r="A11" s="1">
        <v>318.16000000000003</v>
      </c>
      <c r="B11" s="1">
        <v>10</v>
      </c>
      <c r="C11" s="1">
        <v>54987</v>
      </c>
      <c r="D11" s="2">
        <v>1.8185999999999998E-5</v>
      </c>
      <c r="E11" s="1">
        <v>3.3929</v>
      </c>
      <c r="F11" s="1">
        <v>3.411</v>
      </c>
      <c r="G11" s="1">
        <v>11.5</v>
      </c>
      <c r="H11" s="1">
        <v>72.92</v>
      </c>
      <c r="I11" s="1">
        <v>75.268000000000001</v>
      </c>
      <c r="J11" s="1">
        <v>1538.1</v>
      </c>
      <c r="K11" s="1">
        <v>-2.0912E-2</v>
      </c>
      <c r="L11" s="1">
        <v>595.82000000000005</v>
      </c>
      <c r="M11" s="1">
        <v>0.63527</v>
      </c>
      <c r="N11" s="1" t="s">
        <v>8</v>
      </c>
    </row>
    <row r="12" spans="1:14" ht="17.25" x14ac:dyDescent="0.25">
      <c r="A12" s="1">
        <v>323.16000000000003</v>
      </c>
      <c r="B12" s="1">
        <v>10</v>
      </c>
      <c r="C12" s="1">
        <v>54866</v>
      </c>
      <c r="D12" s="2">
        <v>1.8226000000000001E-5</v>
      </c>
      <c r="E12" s="1">
        <v>3.7692000000000001</v>
      </c>
      <c r="F12" s="1">
        <v>3.7873999999999999</v>
      </c>
      <c r="G12" s="1">
        <v>12.673</v>
      </c>
      <c r="H12" s="1">
        <v>72.489999999999995</v>
      </c>
      <c r="I12" s="1">
        <v>75.290999999999997</v>
      </c>
      <c r="J12" s="1">
        <v>1544.2</v>
      </c>
      <c r="K12" s="1">
        <v>-2.0627E-2</v>
      </c>
      <c r="L12" s="1">
        <v>546.61</v>
      </c>
      <c r="M12" s="1">
        <v>0.6411</v>
      </c>
      <c r="N12" s="1" t="s">
        <v>8</v>
      </c>
    </row>
    <row r="13" spans="1:14" ht="17.25" x14ac:dyDescent="0.25">
      <c r="A13" s="1">
        <v>328.16</v>
      </c>
      <c r="B13" s="1">
        <v>10</v>
      </c>
      <c r="C13" s="1">
        <v>54736</v>
      </c>
      <c r="D13" s="2">
        <v>1.827E-5</v>
      </c>
      <c r="E13" s="1">
        <v>4.1456999999999997</v>
      </c>
      <c r="F13" s="1">
        <v>4.1639999999999997</v>
      </c>
      <c r="G13" s="1">
        <v>13.83</v>
      </c>
      <c r="H13" s="1">
        <v>72.049000000000007</v>
      </c>
      <c r="I13" s="1">
        <v>75.320999999999998</v>
      </c>
      <c r="J13" s="1">
        <v>1549</v>
      </c>
      <c r="K13" s="1">
        <v>-2.0348000000000002E-2</v>
      </c>
      <c r="L13" s="1">
        <v>503.75</v>
      </c>
      <c r="M13" s="1">
        <v>0.64649999999999996</v>
      </c>
      <c r="N13" s="1" t="s">
        <v>8</v>
      </c>
    </row>
    <row r="14" spans="1:14" ht="17.25" x14ac:dyDescent="0.25">
      <c r="A14" s="1">
        <v>333.16</v>
      </c>
      <c r="B14" s="1">
        <v>10</v>
      </c>
      <c r="C14" s="1">
        <v>54597</v>
      </c>
      <c r="D14" s="2">
        <v>1.8315999999999999E-5</v>
      </c>
      <c r="E14" s="1">
        <v>4.5223000000000004</v>
      </c>
      <c r="F14" s="1">
        <v>4.5407000000000002</v>
      </c>
      <c r="G14" s="1">
        <v>14.968999999999999</v>
      </c>
      <c r="H14" s="1">
        <v>71.599000000000004</v>
      </c>
      <c r="I14" s="1">
        <v>75.356999999999999</v>
      </c>
      <c r="J14" s="1">
        <v>1552.6</v>
      </c>
      <c r="K14" s="1">
        <v>-2.0072E-2</v>
      </c>
      <c r="L14" s="1">
        <v>466.18</v>
      </c>
      <c r="M14" s="1">
        <v>0.65147999999999995</v>
      </c>
      <c r="N14" s="1" t="s">
        <v>8</v>
      </c>
    </row>
    <row r="15" spans="1:14" ht="17.25" x14ac:dyDescent="0.25">
      <c r="A15" s="1">
        <v>338.16</v>
      </c>
      <c r="B15" s="1">
        <v>10</v>
      </c>
      <c r="C15" s="1">
        <v>54450</v>
      </c>
      <c r="D15" s="2">
        <v>1.8365000000000001E-5</v>
      </c>
      <c r="E15" s="1">
        <v>4.8992000000000004</v>
      </c>
      <c r="F15" s="1">
        <v>4.9176000000000002</v>
      </c>
      <c r="G15" s="1">
        <v>16.091999999999999</v>
      </c>
      <c r="H15" s="1">
        <v>71.141000000000005</v>
      </c>
      <c r="I15" s="1">
        <v>75.400000000000006</v>
      </c>
      <c r="J15" s="1">
        <v>1555.1</v>
      </c>
      <c r="K15" s="1">
        <v>-1.9798E-2</v>
      </c>
      <c r="L15" s="1">
        <v>433.07</v>
      </c>
      <c r="M15" s="1">
        <v>0.65605999999999998</v>
      </c>
      <c r="N15" s="1" t="s">
        <v>8</v>
      </c>
    </row>
    <row r="16" spans="1:14" ht="17.25" x14ac:dyDescent="0.25">
      <c r="A16" s="1">
        <v>343.16</v>
      </c>
      <c r="B16" s="1">
        <v>10</v>
      </c>
      <c r="C16" s="1">
        <v>54296</v>
      </c>
      <c r="D16" s="2">
        <v>1.8417999999999999E-5</v>
      </c>
      <c r="E16" s="1">
        <v>5.2763</v>
      </c>
      <c r="F16" s="1">
        <v>5.2946999999999997</v>
      </c>
      <c r="G16" s="1">
        <v>17.199000000000002</v>
      </c>
      <c r="H16" s="1">
        <v>70.677000000000007</v>
      </c>
      <c r="I16" s="1">
        <v>75.45</v>
      </c>
      <c r="J16" s="1">
        <v>1556.5</v>
      </c>
      <c r="K16" s="1">
        <v>-1.9524E-2</v>
      </c>
      <c r="L16" s="1">
        <v>403.73</v>
      </c>
      <c r="M16" s="1">
        <v>0.66024000000000005</v>
      </c>
      <c r="N16" s="1" t="s">
        <v>8</v>
      </c>
    </row>
    <row r="17" spans="1:14" ht="17.25" x14ac:dyDescent="0.25">
      <c r="A17" s="1">
        <v>348.16</v>
      </c>
      <c r="B17" s="1">
        <v>10</v>
      </c>
      <c r="C17" s="1">
        <v>54134</v>
      </c>
      <c r="D17" s="2">
        <v>1.8473000000000001E-5</v>
      </c>
      <c r="E17" s="1">
        <v>5.6536</v>
      </c>
      <c r="F17" s="1">
        <v>5.6721000000000004</v>
      </c>
      <c r="G17" s="1">
        <v>18.291</v>
      </c>
      <c r="H17" s="1">
        <v>70.209000000000003</v>
      </c>
      <c r="I17" s="1">
        <v>75.507000000000005</v>
      </c>
      <c r="J17" s="1">
        <v>1556.8</v>
      </c>
      <c r="K17" s="1">
        <v>-1.9251000000000001E-2</v>
      </c>
      <c r="L17" s="1">
        <v>377.61</v>
      </c>
      <c r="M17" s="1">
        <v>0.66405000000000003</v>
      </c>
      <c r="N17" s="1" t="s">
        <v>8</v>
      </c>
    </row>
    <row r="18" spans="1:14" ht="17.25" x14ac:dyDescent="0.25">
      <c r="A18" s="1">
        <v>353.16</v>
      </c>
      <c r="B18" s="1">
        <v>10</v>
      </c>
      <c r="C18" s="1">
        <v>53965</v>
      </c>
      <c r="D18" s="2">
        <v>1.8530999999999999E-5</v>
      </c>
      <c r="E18" s="1">
        <v>6.0312000000000001</v>
      </c>
      <c r="F18" s="1">
        <v>6.0498000000000003</v>
      </c>
      <c r="G18" s="1">
        <v>19.367999999999999</v>
      </c>
      <c r="H18" s="1">
        <v>69.739000000000004</v>
      </c>
      <c r="I18" s="1">
        <v>75.569999999999993</v>
      </c>
      <c r="J18" s="1">
        <v>1556.2</v>
      </c>
      <c r="K18" s="1">
        <v>-1.8974999999999999E-2</v>
      </c>
      <c r="L18" s="1">
        <v>354.25</v>
      </c>
      <c r="M18" s="1">
        <v>0.66747999999999996</v>
      </c>
      <c r="N18" s="1" t="s">
        <v>8</v>
      </c>
    </row>
    <row r="19" spans="1:14" ht="17.25" x14ac:dyDescent="0.25">
      <c r="A19" s="1">
        <v>358.16</v>
      </c>
      <c r="B19" s="1">
        <v>10</v>
      </c>
      <c r="C19" s="1">
        <v>53788</v>
      </c>
      <c r="D19" s="2">
        <v>1.8590999999999999E-5</v>
      </c>
      <c r="E19" s="1">
        <v>6.4092000000000002</v>
      </c>
      <c r="F19" s="1">
        <v>6.4278000000000004</v>
      </c>
      <c r="G19" s="1">
        <v>20.431000000000001</v>
      </c>
      <c r="H19" s="1">
        <v>69.266999999999996</v>
      </c>
      <c r="I19" s="1">
        <v>75.641999999999996</v>
      </c>
      <c r="J19" s="1">
        <v>1554.7</v>
      </c>
      <c r="K19" s="1">
        <v>-1.8696999999999998E-2</v>
      </c>
      <c r="L19" s="1">
        <v>333.28</v>
      </c>
      <c r="M19" s="1">
        <v>0.67056000000000004</v>
      </c>
      <c r="N19" s="1" t="s">
        <v>8</v>
      </c>
    </row>
    <row r="20" spans="1:14" ht="17.25" x14ac:dyDescent="0.25">
      <c r="A20" s="1">
        <v>363.16</v>
      </c>
      <c r="B20" s="1">
        <v>10</v>
      </c>
      <c r="C20" s="1">
        <v>53605</v>
      </c>
      <c r="D20" s="2">
        <v>1.8655E-5</v>
      </c>
      <c r="E20" s="1">
        <v>6.7874999999999996</v>
      </c>
      <c r="F20" s="1">
        <v>6.8061999999999996</v>
      </c>
      <c r="G20" s="1">
        <v>21.48</v>
      </c>
      <c r="H20" s="1">
        <v>68.796000000000006</v>
      </c>
      <c r="I20" s="1">
        <v>75.721999999999994</v>
      </c>
      <c r="J20" s="1">
        <v>1552.3</v>
      </c>
      <c r="K20" s="1">
        <v>-1.8415000000000001E-2</v>
      </c>
      <c r="L20" s="1">
        <v>314.38</v>
      </c>
      <c r="M20" s="1">
        <v>0.67329000000000006</v>
      </c>
      <c r="N20" s="1" t="s">
        <v>8</v>
      </c>
    </row>
    <row r="21" spans="1:14" ht="17.25" x14ac:dyDescent="0.25">
      <c r="A21" s="1">
        <v>368.16</v>
      </c>
      <c r="B21" s="1">
        <v>10</v>
      </c>
      <c r="C21" s="1">
        <v>53416</v>
      </c>
      <c r="D21" s="2">
        <v>1.8720999999999999E-5</v>
      </c>
      <c r="E21" s="1">
        <v>7.1662999999999997</v>
      </c>
      <c r="F21" s="1">
        <v>7.1849999999999996</v>
      </c>
      <c r="G21" s="1">
        <v>22.515999999999998</v>
      </c>
      <c r="H21" s="1">
        <v>68.325999999999993</v>
      </c>
      <c r="I21" s="1">
        <v>75.811000000000007</v>
      </c>
      <c r="J21" s="1">
        <v>1549.1</v>
      </c>
      <c r="K21" s="1">
        <v>-1.8127000000000001E-2</v>
      </c>
      <c r="L21" s="1">
        <v>297.3</v>
      </c>
      <c r="M21" s="1">
        <v>0.67566999999999999</v>
      </c>
      <c r="N21" s="1" t="s">
        <v>8</v>
      </c>
    </row>
    <row r="22" spans="1:14" ht="17.25" x14ac:dyDescent="0.25">
      <c r="A22" s="1">
        <v>373.16</v>
      </c>
      <c r="B22" s="1">
        <v>10</v>
      </c>
      <c r="C22" s="1">
        <v>53219</v>
      </c>
      <c r="D22" s="2">
        <v>1.8790000000000001E-5</v>
      </c>
      <c r="E22" s="1">
        <v>7.5454999999999997</v>
      </c>
      <c r="F22" s="1">
        <v>7.5643000000000002</v>
      </c>
      <c r="G22" s="1">
        <v>23.539000000000001</v>
      </c>
      <c r="H22" s="1">
        <v>67.858999999999995</v>
      </c>
      <c r="I22" s="1">
        <v>75.909000000000006</v>
      </c>
      <c r="J22" s="1">
        <v>1545.1</v>
      </c>
      <c r="K22" s="1">
        <v>-1.7833999999999999E-2</v>
      </c>
      <c r="L22" s="1">
        <v>281.8</v>
      </c>
      <c r="M22" s="1">
        <v>0.67773000000000005</v>
      </c>
      <c r="N22" s="1" t="s">
        <v>8</v>
      </c>
    </row>
    <row r="23" spans="1:14" ht="17.25" x14ac:dyDescent="0.25">
      <c r="A23" s="1">
        <v>378.16</v>
      </c>
      <c r="B23" s="1">
        <v>10</v>
      </c>
      <c r="C23" s="1">
        <v>53017</v>
      </c>
      <c r="D23" s="2">
        <v>1.8862E-5</v>
      </c>
      <c r="E23" s="1">
        <v>7.9253</v>
      </c>
      <c r="F23" s="1">
        <v>7.9440999999999997</v>
      </c>
      <c r="G23" s="1">
        <v>24.55</v>
      </c>
      <c r="H23" s="1">
        <v>67.394000000000005</v>
      </c>
      <c r="I23" s="1">
        <v>76.018000000000001</v>
      </c>
      <c r="J23" s="1">
        <v>1540.3</v>
      </c>
      <c r="K23" s="1">
        <v>-1.7533E-2</v>
      </c>
      <c r="L23" s="1">
        <v>267.69</v>
      </c>
      <c r="M23" s="1">
        <v>0.67945</v>
      </c>
      <c r="N23" s="1" t="s">
        <v>8</v>
      </c>
    </row>
    <row r="24" spans="1:14" ht="17.25" x14ac:dyDescent="0.25">
      <c r="A24" s="1">
        <v>383.16</v>
      </c>
      <c r="B24" s="1">
        <v>10</v>
      </c>
      <c r="C24" s="1">
        <v>52808</v>
      </c>
      <c r="D24" s="2">
        <v>1.8936E-5</v>
      </c>
      <c r="E24" s="1">
        <v>8.3056000000000001</v>
      </c>
      <c r="F24" s="1">
        <v>8.3245000000000005</v>
      </c>
      <c r="G24" s="1">
        <v>25.548999999999999</v>
      </c>
      <c r="H24" s="1">
        <v>66.933999999999997</v>
      </c>
      <c r="I24" s="1">
        <v>76.138000000000005</v>
      </c>
      <c r="J24" s="1">
        <v>1534.8</v>
      </c>
      <c r="K24" s="1">
        <v>-1.7225000000000001E-2</v>
      </c>
      <c r="L24" s="1">
        <v>254.82</v>
      </c>
      <c r="M24" s="1">
        <v>0.68084999999999996</v>
      </c>
      <c r="N24" s="1" t="s">
        <v>8</v>
      </c>
    </row>
    <row r="25" spans="1:14" ht="17.25" x14ac:dyDescent="0.25">
      <c r="A25" s="1">
        <v>388.16</v>
      </c>
      <c r="B25" s="1">
        <v>10</v>
      </c>
      <c r="C25" s="1">
        <v>52593</v>
      </c>
      <c r="D25" s="2">
        <v>1.9014000000000001E-5</v>
      </c>
      <c r="E25" s="1">
        <v>8.6865000000000006</v>
      </c>
      <c r="F25" s="1">
        <v>8.7055000000000007</v>
      </c>
      <c r="G25" s="1">
        <v>26.536999999999999</v>
      </c>
      <c r="H25" s="1">
        <v>66.477999999999994</v>
      </c>
      <c r="I25" s="1">
        <v>76.268000000000001</v>
      </c>
      <c r="J25" s="1">
        <v>1528.6</v>
      </c>
      <c r="K25" s="1">
        <v>-1.6906999999999998E-2</v>
      </c>
      <c r="L25" s="1">
        <v>243.04</v>
      </c>
      <c r="M25" s="1">
        <v>0.68193999999999999</v>
      </c>
      <c r="N25" s="1" t="s">
        <v>8</v>
      </c>
    </row>
    <row r="26" spans="1:14" ht="17.25" x14ac:dyDescent="0.25">
      <c r="A26" s="1">
        <v>393.16</v>
      </c>
      <c r="B26" s="1">
        <v>10</v>
      </c>
      <c r="C26" s="1">
        <v>52372</v>
      </c>
      <c r="D26" s="2">
        <v>1.9094E-5</v>
      </c>
      <c r="E26" s="1">
        <v>9.0680999999999994</v>
      </c>
      <c r="F26" s="1">
        <v>9.0871999999999993</v>
      </c>
      <c r="G26" s="1">
        <v>27.515000000000001</v>
      </c>
      <c r="H26" s="1">
        <v>66.028000000000006</v>
      </c>
      <c r="I26" s="1">
        <v>76.411000000000001</v>
      </c>
      <c r="J26" s="1">
        <v>1521.8</v>
      </c>
      <c r="K26" s="1">
        <v>-1.6580000000000001E-2</v>
      </c>
      <c r="L26" s="1">
        <v>232.23</v>
      </c>
      <c r="M26" s="1">
        <v>0.68272999999999995</v>
      </c>
      <c r="N26" s="1" t="s">
        <v>8</v>
      </c>
    </row>
    <row r="27" spans="1:14" ht="17.25" x14ac:dyDescent="0.25">
      <c r="A27" s="1">
        <v>398.16</v>
      </c>
      <c r="B27" s="1">
        <v>10</v>
      </c>
      <c r="C27" s="1">
        <v>52145</v>
      </c>
      <c r="D27" s="2">
        <v>1.9177E-5</v>
      </c>
      <c r="E27" s="1">
        <v>9.4504999999999999</v>
      </c>
      <c r="F27" s="1">
        <v>9.4696999999999996</v>
      </c>
      <c r="G27" s="1">
        <v>28.481000000000002</v>
      </c>
      <c r="H27" s="1">
        <v>65.584000000000003</v>
      </c>
      <c r="I27" s="1">
        <v>76.566999999999993</v>
      </c>
      <c r="J27" s="1">
        <v>1514.2</v>
      </c>
      <c r="K27" s="1">
        <v>-1.6240999999999998E-2</v>
      </c>
      <c r="L27" s="1">
        <v>222.28</v>
      </c>
      <c r="M27" s="1">
        <v>0.68322000000000005</v>
      </c>
      <c r="N27" s="1" t="s">
        <v>8</v>
      </c>
    </row>
    <row r="28" spans="1:14" ht="17.25" x14ac:dyDescent="0.25">
      <c r="A28" s="1">
        <v>403.16</v>
      </c>
      <c r="B28" s="1">
        <v>10</v>
      </c>
      <c r="C28" s="1">
        <v>51912</v>
      </c>
      <c r="D28" s="2">
        <v>1.9262999999999998E-5</v>
      </c>
      <c r="E28" s="1">
        <v>9.8336000000000006</v>
      </c>
      <c r="F28" s="1">
        <v>9.8529</v>
      </c>
      <c r="G28" s="1">
        <v>29.437999999999999</v>
      </c>
      <c r="H28" s="1">
        <v>65.146000000000001</v>
      </c>
      <c r="I28" s="1">
        <v>76.736000000000004</v>
      </c>
      <c r="J28" s="1">
        <v>1506.1</v>
      </c>
      <c r="K28" s="1">
        <v>-1.5890000000000001E-2</v>
      </c>
      <c r="L28" s="1">
        <v>213.11</v>
      </c>
      <c r="M28" s="1">
        <v>0.68340999999999996</v>
      </c>
      <c r="N28" s="1" t="s">
        <v>8</v>
      </c>
    </row>
    <row r="29" spans="1:14" ht="17.25" x14ac:dyDescent="0.25">
      <c r="A29" s="1">
        <v>408.16</v>
      </c>
      <c r="B29" s="1">
        <v>10</v>
      </c>
      <c r="C29" s="1">
        <v>51672</v>
      </c>
      <c r="D29" s="2">
        <v>1.9352999999999999E-5</v>
      </c>
      <c r="E29" s="1">
        <v>10.218</v>
      </c>
      <c r="F29" s="1">
        <v>10.237</v>
      </c>
      <c r="G29" s="1">
        <v>30.385000000000002</v>
      </c>
      <c r="H29" s="1">
        <v>64.715000000000003</v>
      </c>
      <c r="I29" s="1">
        <v>76.92</v>
      </c>
      <c r="J29" s="1">
        <v>1497.3</v>
      </c>
      <c r="K29" s="1">
        <v>-1.5526E-2</v>
      </c>
      <c r="L29" s="1">
        <v>204.64</v>
      </c>
      <c r="M29" s="1">
        <v>0.68332000000000004</v>
      </c>
      <c r="N29" s="1" t="s">
        <v>8</v>
      </c>
    </row>
    <row r="30" spans="1:14" ht="17.25" x14ac:dyDescent="0.25">
      <c r="A30" s="1">
        <v>413.16</v>
      </c>
      <c r="B30" s="1">
        <v>10</v>
      </c>
      <c r="C30" s="1">
        <v>51427</v>
      </c>
      <c r="D30" s="2">
        <v>1.9445000000000001E-5</v>
      </c>
      <c r="E30" s="1">
        <v>10.603</v>
      </c>
      <c r="F30" s="1">
        <v>10.622</v>
      </c>
      <c r="G30" s="1">
        <v>31.321999999999999</v>
      </c>
      <c r="H30" s="1">
        <v>64.290000000000006</v>
      </c>
      <c r="I30" s="1">
        <v>77.117999999999995</v>
      </c>
      <c r="J30" s="1">
        <v>1487.8</v>
      </c>
      <c r="K30" s="1">
        <v>-1.5147000000000001E-2</v>
      </c>
      <c r="L30" s="1">
        <v>196.79</v>
      </c>
      <c r="M30" s="1">
        <v>0.68293999999999999</v>
      </c>
      <c r="N30" s="1" t="s">
        <v>8</v>
      </c>
    </row>
    <row r="31" spans="1:14" ht="17.25" x14ac:dyDescent="0.25">
      <c r="A31" s="1">
        <v>418.16</v>
      </c>
      <c r="B31" s="1">
        <v>10</v>
      </c>
      <c r="C31" s="1">
        <v>51175</v>
      </c>
      <c r="D31" s="2">
        <v>1.9541000000000001E-5</v>
      </c>
      <c r="E31" s="1">
        <v>10.989000000000001</v>
      </c>
      <c r="F31" s="1">
        <v>11.007999999999999</v>
      </c>
      <c r="G31" s="1">
        <v>32.250999999999998</v>
      </c>
      <c r="H31" s="1">
        <v>63.872</v>
      </c>
      <c r="I31" s="1">
        <v>77.331999999999994</v>
      </c>
      <c r="J31" s="1">
        <v>1477.8</v>
      </c>
      <c r="K31" s="1">
        <v>-1.4753E-2</v>
      </c>
      <c r="L31" s="1">
        <v>189.51</v>
      </c>
      <c r="M31" s="1">
        <v>0.68228999999999995</v>
      </c>
      <c r="N31" s="1" t="s">
        <v>8</v>
      </c>
    </row>
    <row r="32" spans="1:14" ht="17.25" x14ac:dyDescent="0.25">
      <c r="A32" s="1">
        <v>423.16</v>
      </c>
      <c r="B32" s="1">
        <v>10</v>
      </c>
      <c r="C32" s="1">
        <v>50918</v>
      </c>
      <c r="D32" s="2">
        <v>1.9639999999999998E-5</v>
      </c>
      <c r="E32" s="1">
        <v>11.375999999999999</v>
      </c>
      <c r="F32" s="1">
        <v>11.395</v>
      </c>
      <c r="G32" s="1">
        <v>33.171999999999997</v>
      </c>
      <c r="H32" s="1">
        <v>63.462000000000003</v>
      </c>
      <c r="I32" s="1">
        <v>77.563000000000002</v>
      </c>
      <c r="J32" s="1">
        <v>1467.2</v>
      </c>
      <c r="K32" s="1">
        <v>-1.4341E-2</v>
      </c>
      <c r="L32" s="1">
        <v>182.73</v>
      </c>
      <c r="M32" s="1">
        <v>0.68137000000000003</v>
      </c>
      <c r="N32" s="1" t="s">
        <v>8</v>
      </c>
    </row>
    <row r="33" spans="1:14" ht="17.25" x14ac:dyDescent="0.25">
      <c r="A33" s="1">
        <v>428.16</v>
      </c>
      <c r="B33" s="1">
        <v>10</v>
      </c>
      <c r="C33" s="1">
        <v>50654</v>
      </c>
      <c r="D33" s="2">
        <v>1.9741999999999998E-5</v>
      </c>
      <c r="E33" s="1">
        <v>11.763999999999999</v>
      </c>
      <c r="F33" s="1">
        <v>11.784000000000001</v>
      </c>
      <c r="G33" s="1">
        <v>34.084000000000003</v>
      </c>
      <c r="H33" s="1">
        <v>63.06</v>
      </c>
      <c r="I33" s="1">
        <v>77.811000000000007</v>
      </c>
      <c r="J33" s="1">
        <v>1456.1</v>
      </c>
      <c r="K33" s="1">
        <v>-1.3911E-2</v>
      </c>
      <c r="L33" s="1">
        <v>176.42</v>
      </c>
      <c r="M33" s="1">
        <v>0.68018000000000001</v>
      </c>
      <c r="N33" s="1" t="s">
        <v>8</v>
      </c>
    </row>
    <row r="34" spans="1:14" ht="17.25" x14ac:dyDescent="0.25">
      <c r="A34" s="1">
        <v>433.16</v>
      </c>
      <c r="B34" s="1">
        <v>10</v>
      </c>
      <c r="C34" s="1">
        <v>50383</v>
      </c>
      <c r="D34" s="2">
        <v>1.9848E-5</v>
      </c>
      <c r="E34" s="1">
        <v>12.154</v>
      </c>
      <c r="F34" s="1">
        <v>12.173999999999999</v>
      </c>
      <c r="G34" s="1">
        <v>34.988999999999997</v>
      </c>
      <c r="H34" s="1">
        <v>62.664000000000001</v>
      </c>
      <c r="I34" s="1">
        <v>78.078000000000003</v>
      </c>
      <c r="J34" s="1">
        <v>1444.3</v>
      </c>
      <c r="K34" s="1">
        <v>-1.346E-2</v>
      </c>
      <c r="L34" s="1">
        <v>170.52</v>
      </c>
      <c r="M34" s="1">
        <v>0.67898999999999998</v>
      </c>
      <c r="N34" s="1" t="s">
        <v>8</v>
      </c>
    </row>
    <row r="35" spans="1:14" ht="17.25" x14ac:dyDescent="0.25">
      <c r="A35" s="1">
        <v>438.16</v>
      </c>
      <c r="B35" s="1">
        <v>10</v>
      </c>
      <c r="C35" s="1">
        <v>50106</v>
      </c>
      <c r="D35" s="2">
        <v>1.9958000000000001E-5</v>
      </c>
      <c r="E35" s="1">
        <v>12.545</v>
      </c>
      <c r="F35" s="1">
        <v>12.565</v>
      </c>
      <c r="G35" s="1">
        <v>35.887</v>
      </c>
      <c r="H35" s="1">
        <v>62.277000000000001</v>
      </c>
      <c r="I35" s="1">
        <v>78.364999999999995</v>
      </c>
      <c r="J35" s="1">
        <v>1432</v>
      </c>
      <c r="K35" s="1">
        <v>-1.2988E-2</v>
      </c>
      <c r="L35" s="1">
        <v>164.99</v>
      </c>
      <c r="M35" s="1">
        <v>0.67747000000000002</v>
      </c>
      <c r="N35" s="1" t="s">
        <v>8</v>
      </c>
    </row>
    <row r="36" spans="1:14" ht="17.25" x14ac:dyDescent="0.25">
      <c r="A36" s="1">
        <v>443.16</v>
      </c>
      <c r="B36" s="1">
        <v>10</v>
      </c>
      <c r="C36" s="1">
        <v>49823</v>
      </c>
      <c r="D36" s="2">
        <v>2.0071000000000001E-5</v>
      </c>
      <c r="E36" s="1">
        <v>12.936999999999999</v>
      </c>
      <c r="F36" s="1">
        <v>12.957000000000001</v>
      </c>
      <c r="G36" s="1">
        <v>36.777999999999999</v>
      </c>
      <c r="H36" s="1">
        <v>61.896999999999998</v>
      </c>
      <c r="I36" s="1">
        <v>78.673000000000002</v>
      </c>
      <c r="J36" s="1">
        <v>1419.1</v>
      </c>
      <c r="K36" s="1">
        <v>-1.2492E-2</v>
      </c>
      <c r="L36" s="1">
        <v>159.82</v>
      </c>
      <c r="M36" s="1">
        <v>0.67566000000000004</v>
      </c>
      <c r="N36" s="1" t="s">
        <v>8</v>
      </c>
    </row>
    <row r="37" spans="1:14" ht="17.25" x14ac:dyDescent="0.25">
      <c r="A37" s="1">
        <v>448.16</v>
      </c>
      <c r="B37" s="1">
        <v>10</v>
      </c>
      <c r="C37" s="1">
        <v>49533</v>
      </c>
      <c r="D37" s="2">
        <v>2.0188999999999999E-5</v>
      </c>
      <c r="E37" s="1">
        <v>13.331</v>
      </c>
      <c r="F37" s="1">
        <v>13.351000000000001</v>
      </c>
      <c r="G37" s="1">
        <v>37.661999999999999</v>
      </c>
      <c r="H37" s="1">
        <v>61.524000000000001</v>
      </c>
      <c r="I37" s="1">
        <v>79.003</v>
      </c>
      <c r="J37" s="1">
        <v>1405.7</v>
      </c>
      <c r="K37" s="1">
        <v>-1.197E-2</v>
      </c>
      <c r="L37" s="1">
        <v>154.94999999999999</v>
      </c>
      <c r="M37" s="1">
        <v>0.67359000000000002</v>
      </c>
      <c r="N37" s="1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W o 1 V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F q N V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j V V X s I H U G M A B A A A f B Q A A E w A c A E Z v c m 1 1 b G F z L 1 N l Y 3 R p b 2 4 x L m 0 g o h g A K K A U A A A A A A A A A A A A A A A A A A A A A A A A A A A A 3 Z N f a 9 s w F M X f A / k O Q m V g g + v a T d r V G 3 4 Y C a O h L 4 F 4 e 0 l C u L F v H D P 9 M Z J c W k K + + x T H S b f F L v R 1 f h H 8 z v W 9 R 9 K R x t Q U U p D Z c Q 2 / 9 n v 9 n t 6 C w o x c 0 Q T W D I N h Q J w p 5 E i i 6 z B w K Y k J Q 9 P v E f v N Z K V S t G S a b f y 6 W j v f C 4 b + S A q D w m i H j r 4 s f m h U e p E B Y y A W Y 9 S / j C w X j 8 D X U u U E R E Z + W t 0 g 5 u S a 3 A Z B Z J d x o b V M C 6 j N 2 W b a g O 1 W F y d b V F x m r w J 4 k Z K p k i U q U 6 B f Z h v q e m Q + 4 S V D b o f X P 8 c 0 9 A d 0 6 X p H w + c d x Y 3 3 3 X y S x e e N 0 u V + P g Y D y 6 b 8 i o 6 2 I H J 7 G M l r i Y e t 1 5 V + o k D o j V R 8 J F n F x U H U z q m J t 9 v R I w + p R 4 z V i M E X s / f I i d 9 2 8 E E H H 3 b w u w 5 + 3 8 E / d / C H D h 5 1 8 D D 4 S 9 i 7 / V 4 h W k + s L U + D q M n T w 3 8 R J r u d t j A N o s s w 2 f 5 c G n s U j w i Z t f k W q E Z p u H N q Y R 0 0 y j f G Z i k w U D o 2 q s K z h w 8 l t M X B I a y q E k L 6 9 k o n w t w P / U N t f d n J z d N F A J h w n t w L C s + 5 n + G z f / P p J I m K r 1 H V I o e X b v E 4 e x W 2 T l 9 d P p R 6 / u r y o b w 5 W A 1 b x v w h 3 / 0 j v 5 f e 3 1 B L A Q I t A B Q A A g A I A F q N V V e 0 r u Y O o g A A A P Y A A A A S A A A A A A A A A A A A A A A A A A A A A A B D b 2 5 m a W c v U G F j a 2 F n Z S 5 4 b W x Q S w E C L Q A U A A I A C A B a j V V X D 8 r p q 6 Q A A A D p A A A A E w A A A A A A A A A A A A A A A A D u A A A A W 0 N v b n R l b n R f V H l w Z X N d L n h t b F B L A Q I t A B Q A A g A I A F q N V V e w g d Q Y w A E A A B 8 F A A A T A A A A A A A A A A A A A A A A A N 8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c A A A A A A A A Z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Q w J T I w K F B h Z 2 U l M j A 5 L T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Q w X 1 9 Q Y W d l X z l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x V D I w O j M 3 O j E 1 L j I 5 N T M z M D V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0 M C A o U G F n Z S A 5 L T E w K S 9 B d X R v U m V t b 3 Z l Z E N v b H V t b n M x L n t D b 2 x 1 b W 4 x L D B 9 J n F 1 b 3 Q 7 L C Z x d W 9 0 O 1 N l Y 3 R p b 2 4 x L 1 R h Y m x l M D Q w I C h Q Y W d l I D k t M T A p L 0 F 1 d G 9 S Z W 1 v d m V k Q 2 9 s d W 1 u c z E u e 0 N v b H V t b j I s M X 0 m c X V v d D s s J n F 1 b 3 Q 7 U 2 V j d G l v b j E v V G F i b G U w N D A g K F B h Z 2 U g O S 0 x M C k v Q X V 0 b 1 J l b W 9 2 Z W R D b 2 x 1 b W 5 z M S 5 7 Q 2 9 s d W 1 u M y w y f S Z x d W 9 0 O y w m c X V v d D t T Z W N 0 a W 9 u M S 9 U Y W J s Z T A 0 M C A o U G F n Z S A 5 L T E w K S 9 B d X R v U m V t b 3 Z l Z E N v b H V t b n M x L n t D b 2 x 1 b W 4 0 L D N 9 J n F 1 b 3 Q 7 L C Z x d W 9 0 O 1 N l Y 3 R p b 2 4 x L 1 R h Y m x l M D Q w I C h Q Y W d l I D k t M T A p L 0 F 1 d G 9 S Z W 1 v d m V k Q 2 9 s d W 1 u c z E u e 0 N v b H V t b j U s N H 0 m c X V v d D s s J n F 1 b 3 Q 7 U 2 V j d G l v b j E v V G F i b G U w N D A g K F B h Z 2 U g O S 0 x M C k v Q X V 0 b 1 J l b W 9 2 Z W R D b 2 x 1 b W 5 z M S 5 7 Q 2 9 s d W 1 u N i w 1 f S Z x d W 9 0 O y w m c X V v d D t T Z W N 0 a W 9 u M S 9 U Y W J s Z T A 0 M C A o U G F n Z S A 5 L T E w K S 9 B d X R v U m V t b 3 Z l Z E N v b H V t b n M x L n t D b 2 x 1 b W 4 3 L D Z 9 J n F 1 b 3 Q 7 L C Z x d W 9 0 O 1 N l Y 3 R p b 2 4 x L 1 R h Y m x l M D Q w I C h Q Y W d l I D k t M T A p L 0 F 1 d G 9 S Z W 1 v d m V k Q 2 9 s d W 1 u c z E u e 0 N v b H V t b j g s N 3 0 m c X V v d D s s J n F 1 b 3 Q 7 U 2 V j d G l v b j E v V G F i b G U w N D A g K F B h Z 2 U g O S 0 x M C k v Q X V 0 b 1 J l b W 9 2 Z W R D b 2 x 1 b W 5 z M S 5 7 Q 2 9 s d W 1 u O S w 4 f S Z x d W 9 0 O y w m c X V v d D t T Z W N 0 a W 9 u M S 9 U Y W J s Z T A 0 M C A o U G F n Z S A 5 L T E w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D A g K F B h Z 2 U g O S 0 x M C k v Q X V 0 b 1 J l b W 9 2 Z W R D b 2 x 1 b W 5 z M S 5 7 Q 2 9 s d W 1 u M S w w f S Z x d W 9 0 O y w m c X V v d D t T Z W N 0 a W 9 u M S 9 U Y W J s Z T A 0 M C A o U G F n Z S A 5 L T E w K S 9 B d X R v U m V t b 3 Z l Z E N v b H V t b n M x L n t D b 2 x 1 b W 4 y L D F 9 J n F 1 b 3 Q 7 L C Z x d W 9 0 O 1 N l Y 3 R p b 2 4 x L 1 R h Y m x l M D Q w I C h Q Y W d l I D k t M T A p L 0 F 1 d G 9 S Z W 1 v d m V k Q 2 9 s d W 1 u c z E u e 0 N v b H V t b j M s M n 0 m c X V v d D s s J n F 1 b 3 Q 7 U 2 V j d G l v b j E v V G F i b G U w N D A g K F B h Z 2 U g O S 0 x M C k v Q X V 0 b 1 J l b W 9 2 Z W R D b 2 x 1 b W 5 z M S 5 7 Q 2 9 s d W 1 u N C w z f S Z x d W 9 0 O y w m c X V v d D t T Z W N 0 a W 9 u M S 9 U Y W J s Z T A 0 M C A o U G F n Z S A 5 L T E w K S 9 B d X R v U m V t b 3 Z l Z E N v b H V t b n M x L n t D b 2 x 1 b W 4 1 L D R 9 J n F 1 b 3 Q 7 L C Z x d W 9 0 O 1 N l Y 3 R p b 2 4 x L 1 R h Y m x l M D Q w I C h Q Y W d l I D k t M T A p L 0 F 1 d G 9 S Z W 1 v d m V k Q 2 9 s d W 1 u c z E u e 0 N v b H V t b j Y s N X 0 m c X V v d D s s J n F 1 b 3 Q 7 U 2 V j d G l v b j E v V G F i b G U w N D A g K F B h Z 2 U g O S 0 x M C k v Q X V 0 b 1 J l b W 9 2 Z W R D b 2 x 1 b W 5 z M S 5 7 Q 2 9 s d W 1 u N y w 2 f S Z x d W 9 0 O y w m c X V v d D t T Z W N 0 a W 9 u M S 9 U Y W J s Z T A 0 M C A o U G F n Z S A 5 L T E w K S 9 B d X R v U m V t b 3 Z l Z E N v b H V t b n M x L n t D b 2 x 1 b W 4 4 L D d 9 J n F 1 b 3 Q 7 L C Z x d W 9 0 O 1 N l Y 3 R p b 2 4 x L 1 R h Y m x l M D Q w I C h Q Y W d l I D k t M T A p L 0 F 1 d G 9 S Z W 1 v d m V k Q 2 9 s d W 1 u c z E u e 0 N v b H V t b j k s O H 0 m c X V v d D s s J n F 1 b 3 Q 7 U 2 V j d G l v b j E v V G F i b G U w N D A g K F B h Z 2 U g O S 0 x M C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Q w J T I w K F B h Z 2 U l M j A 5 L T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C U y M C h Q Y W d l J T I w O S 0 x M C k v V G F i b G U w N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C U y M C h Q Y W d l J T I w O S 0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S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z O V 9 f U G F n Z V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x V D I x O j Q y O j U z L j c w N z Q y M T Z a I i A v P j x F b n R y e S B U e X B l P S J G a W x s Q 2 9 s d W 1 u V H l w Z X M i I F Z h b H V l P S J z Q X d Z R 0 J R V U R C Z 1 l G Q l E 9 P S I g L z 4 8 R W 5 0 c n k g V H l w Z T 0 i R m l s b E N v b H V t b k 5 h b W V z I i B W Y W x 1 Z T 0 i c 1 s m c X V v d D t y d W 5 u b y 4 m c X V v d D s s J n F 1 b 3 Q 7 V C 9 L J n F 1 b 3 Q 7 L C Z x d W 9 0 O 2 x u K E s p J n F 1 b 3 Q 7 L C Z x d W 9 0 O 2 F 2 Z y 5 k Z X Y u L y U m c X V v d D s s J n F 1 b 3 Q 7 b W F 4 L m R l d i 4 v J S Z x d W 9 0 O y w m c X V v d D t y d W 5 u b y 5 f M S Z x d W 9 0 O y w m c X V v d D t U L 0 t f M i Z x d W 9 0 O y w m c X V v d D t s b i h L K V 8 z J n F 1 b 3 Q 7 L C Z x d W 9 0 O 2 F 2 Z y 5 k Z X Y u L y V f N C Z x d W 9 0 O y w m c X V v d D t h d m c u Z G V 2 L i 8 l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k g K F B h Z 2 U g O C k v Q X V 0 b 1 J l b W 9 2 Z W R D b 2 x 1 b W 5 z M S 5 7 c n V u b m 8 u L D B 9 J n F 1 b 3 Q 7 L C Z x d W 9 0 O 1 N l Y 3 R p b 2 4 x L 1 R h Y m x l M D M 5 I C h Q Y W d l I D g p L 0 F 1 d G 9 S Z W 1 v d m V k Q 2 9 s d W 1 u c z E u e 1 Q v S y w x f S Z x d W 9 0 O y w m c X V v d D t T Z W N 0 a W 9 u M S 9 U Y W J s Z T A z O S A o U G F n Z S A 4 K S 9 B d X R v U m V t b 3 Z l Z E N v b H V t b n M x L n t s b i h L K S w y f S Z x d W 9 0 O y w m c X V v d D t T Z W N 0 a W 9 u M S 9 U Y W J s Z T A z O S A o U G F n Z S A 4 K S 9 B d X R v U m V t b 3 Z l Z E N v b H V t b n M x L n t h d m c u Z G V 2 L i 8 l L D N 9 J n F 1 b 3 Q 7 L C Z x d W 9 0 O 1 N l Y 3 R p b 2 4 x L 1 R h Y m x l M D M 5 I C h Q Y W d l I D g p L 0 F 1 d G 9 S Z W 1 v d m V k Q 2 9 s d W 1 u c z E u e 2 1 h e C 5 k Z X Y u L y U s N H 0 m c X V v d D s s J n F 1 b 3 Q 7 U 2 V j d G l v b j E v V G F i b G U w M z k g K F B h Z 2 U g O C k v Q X V 0 b 1 J l b W 9 2 Z W R D b 2 x 1 b W 5 z M S 5 7 c n V u b m 8 u X z E s N X 0 m c X V v d D s s J n F 1 b 3 Q 7 U 2 V j d G l v b j E v V G F i b G U w M z k g K F B h Z 2 U g O C k v Q X V 0 b 1 J l b W 9 2 Z W R D b 2 x 1 b W 5 z M S 5 7 V C 9 L X z I s N n 0 m c X V v d D s s J n F 1 b 3 Q 7 U 2 V j d G l v b j E v V G F i b G U w M z k g K F B h Z 2 U g O C k v Q X V 0 b 1 J l b W 9 2 Z W R D b 2 x 1 b W 5 z M S 5 7 b G 4 o S y l f M y w 3 f S Z x d W 9 0 O y w m c X V v d D t T Z W N 0 a W 9 u M S 9 U Y W J s Z T A z O S A o U G F n Z S A 4 K S 9 B d X R v U m V t b 3 Z l Z E N v b H V t b n M x L n t h d m c u Z G V 2 L i 8 l X z Q s O H 0 m c X V v d D s s J n F 1 b 3 Q 7 U 2 V j d G l v b j E v V G F i b G U w M z k g K F B h Z 2 U g O C k v Q X V 0 b 1 J l b W 9 2 Z W R D b 2 x 1 b W 5 z M S 5 7 Y X Z n L m R l d i 4 v J V 8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z O S A o U G F n Z S A 4 K S 9 B d X R v U m V t b 3 Z l Z E N v b H V t b n M x L n t y d W 5 u b y 4 s M H 0 m c X V v d D s s J n F 1 b 3 Q 7 U 2 V j d G l v b j E v V G F i b G U w M z k g K F B h Z 2 U g O C k v Q X V 0 b 1 J l b W 9 2 Z W R D b 2 x 1 b W 5 z M S 5 7 V C 9 L L D F 9 J n F 1 b 3 Q 7 L C Z x d W 9 0 O 1 N l Y 3 R p b 2 4 x L 1 R h Y m x l M D M 5 I C h Q Y W d l I D g p L 0 F 1 d G 9 S Z W 1 v d m V k Q 2 9 s d W 1 u c z E u e 2 x u K E s p L D J 9 J n F 1 b 3 Q 7 L C Z x d W 9 0 O 1 N l Y 3 R p b 2 4 x L 1 R h Y m x l M D M 5 I C h Q Y W d l I D g p L 0 F 1 d G 9 S Z W 1 v d m V k Q 2 9 s d W 1 u c z E u e 2 F 2 Z y 5 k Z X Y u L y U s M 3 0 m c X V v d D s s J n F 1 b 3 Q 7 U 2 V j d G l v b j E v V G F i b G U w M z k g K F B h Z 2 U g O C k v Q X V 0 b 1 J l b W 9 2 Z W R D b 2 x 1 b W 5 z M S 5 7 b W F 4 L m R l d i 4 v J S w 0 f S Z x d W 9 0 O y w m c X V v d D t T Z W N 0 a W 9 u M S 9 U Y W J s Z T A z O S A o U G F n Z S A 4 K S 9 B d X R v U m V t b 3 Z l Z E N v b H V t b n M x L n t y d W 5 u b y 5 f M S w 1 f S Z x d W 9 0 O y w m c X V v d D t T Z W N 0 a W 9 u M S 9 U Y W J s Z T A z O S A o U G F n Z S A 4 K S 9 B d X R v U m V t b 3 Z l Z E N v b H V t b n M x L n t U L 0 t f M i w 2 f S Z x d W 9 0 O y w m c X V v d D t T Z W N 0 a W 9 u M S 9 U Y W J s Z T A z O S A o U G F n Z S A 4 K S 9 B d X R v U m V t b 3 Z l Z E N v b H V t b n M x L n t s b i h L K V 8 z L D d 9 J n F 1 b 3 Q 7 L C Z x d W 9 0 O 1 N l Y 3 R p b 2 4 x L 1 R h Y m x l M D M 5 I C h Q Y W d l I D g p L 0 F 1 d G 9 S Z W 1 v d m V k Q 2 9 s d W 1 u c z E u e 2 F 2 Z y 5 k Z X Y u L y V f N C w 4 f S Z x d W 9 0 O y w m c X V v d D t T Z W N 0 a W 9 u M S 9 U Y W J s Z T A z O S A o U G F n Z S A 4 K S 9 B d X R v U m V t b 3 Z l Z E N v b H V t b n M x L n t h d m c u Z G V 2 L i 8 l X z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5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S U y M C h Q Y W d l J T I w O C k v V G F i b G U w M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S U y M C h Q Y W d l J T I w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g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D p 2 5 p z f o p C t 3 0 q r m X c V 8 E A A A A A A g A A A A A A E G Y A A A A B A A A g A A A A V N h l C V M Q D a / C i J 8 X j J L A Z u l 9 U 3 M u D p e N Z r I / 7 m n f U J M A A A A A D o A A A A A C A A A g A A A A B d U + 6 G M b v E o C k Z j q t + J H i g / m B Z L + f E v z O k A p t I O M z Z 5 Q A A A A L m n U W k 8 1 l b p j w 0 I e 1 C / W M 1 z s y n M n E 4 H z L r j Q 5 S z + H h H v M E G + o a T + N T x g i Y M S X n V h e U Q T y N I 1 t t w g R R u v y G W 9 W R s Z r q V U 7 l h 0 o a 6 s I Y x J q B R A A A A A a R J e 4 f l z p G e i U i U / H 8 Z O 9 q 8 d h 1 b Z A Y + 7 m d o Y C l p r O P c 3 k u / P k X I r w P 5 2 b a 8 Z g l j P v O 3 c 7 W x Y d Q / 5 E M J X 4 d Y C L A = = < / D a t a M a s h u p > 
</file>

<file path=customXml/itemProps1.xml><?xml version="1.0" encoding="utf-8"?>
<ds:datastoreItem xmlns:ds="http://schemas.openxmlformats.org/officeDocument/2006/customXml" ds:itemID="{6EADC60E-8954-4AE3-B7C2-8527D8B84C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Table040 (Page 9-10)</vt:lpstr>
      <vt:lpstr>Table039 (Page 8)</vt:lpstr>
      <vt:lpstr>Sheet2</vt:lpstr>
      <vt:lpstr>Nist data dump</vt:lpstr>
      <vt:lpstr>alpha</vt:lpstr>
      <vt:lpstr>K_1</vt:lpstr>
      <vt:lpstr>K_2</vt:lpstr>
      <vt:lpstr>K_3</vt:lpstr>
      <vt:lpstr>K_4</vt:lpstr>
      <vt:lpstr>tau_A_H2O_PZ</vt:lpstr>
      <vt:lpstr>tau_A_PZ_H2O</vt:lpstr>
      <vt:lpstr>tau_B_H2O_PZ</vt:lpstr>
      <vt:lpstr>tau_B_PZ_H2O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Allan</dc:creator>
  <cp:lastModifiedBy>Douglas Allan</cp:lastModifiedBy>
  <dcterms:created xsi:type="dcterms:W3CDTF">2023-10-19T14:34:57Z</dcterms:created>
  <dcterms:modified xsi:type="dcterms:W3CDTF">2023-10-21T22:30:58Z</dcterms:modified>
</cp:coreProperties>
</file>