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FGPA Linearity" sheetId="3" r:id="rId5"/>
  </sheets>
  <definedNames/>
  <calcPr/>
</workbook>
</file>

<file path=xl/sharedStrings.xml><?xml version="1.0" encoding="utf-8"?>
<sst xmlns="http://schemas.openxmlformats.org/spreadsheetml/2006/main" count="24" uniqueCount="17">
  <si>
    <t>FREQUENUY</t>
  </si>
  <si>
    <t>U freq</t>
  </si>
  <si>
    <t>VIN</t>
  </si>
  <si>
    <t xml:space="preserve">u Vin </t>
  </si>
  <si>
    <t>VOUT</t>
  </si>
  <si>
    <t>u Vout</t>
  </si>
  <si>
    <t>VOUT*21</t>
  </si>
  <si>
    <t>u VOUT*21</t>
  </si>
  <si>
    <t>VOUT.VIN</t>
  </si>
  <si>
    <t>U vout/vin</t>
  </si>
  <si>
    <t>Period from Muon Capture (\mu s)</t>
  </si>
  <si>
    <t>U</t>
  </si>
  <si>
    <t>Period from oscilloscope in (\mu s)</t>
  </si>
  <si>
    <t>Frequency (Hz)</t>
  </si>
  <si>
    <t>Vin (mV)</t>
  </si>
  <si>
    <t>Vout (mV)</t>
  </si>
  <si>
    <t>Vout/Vin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</si>
</sst>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Sheet1!$A$1:$A$37</c:f>
            </c:numRef>
          </c:xVal>
          <c:yVal>
            <c:numRef>
              <c:f>Sheet1!$I$1:$I$37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7067"/>
        <c:axId val="1619865434"/>
      </c:scatterChart>
      <c:valAx>
        <c:axId val="97977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9865434"/>
      </c:valAx>
      <c:valAx>
        <c:axId val="1619865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7706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762000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2.593</v>
      </c>
      <c r="B1" s="1">
        <v>5.0E-4</v>
      </c>
      <c r="C1" s="1">
        <v>72.0</v>
      </c>
      <c r="D1" s="1">
        <v>0.5</v>
      </c>
      <c r="E1" s="1">
        <v>24.0</v>
      </c>
      <c r="F1" s="1">
        <v>0.5</v>
      </c>
      <c r="G1">
        <f t="shared" ref="G1:H1" si="1">E1*21</f>
        <v>504</v>
      </c>
      <c r="H1">
        <f t="shared" si="1"/>
        <v>10.5</v>
      </c>
      <c r="I1">
        <f t="shared" ref="I1:I37" si="3">G1/C1</f>
        <v>7</v>
      </c>
      <c r="J1">
        <f t="shared" ref="J1:J37" si="4">I1* SQRT((H1/G1)^2+(F1/E1)^2)</f>
        <v>0.2062394778</v>
      </c>
    </row>
    <row r="2">
      <c r="A2" s="1">
        <v>5.505</v>
      </c>
      <c r="B2" s="1">
        <v>5.0E-4</v>
      </c>
      <c r="C2" s="1">
        <v>104.0</v>
      </c>
      <c r="D2" s="1">
        <v>0.5</v>
      </c>
      <c r="E2" s="1">
        <v>24.0</v>
      </c>
      <c r="F2" s="1">
        <v>0.5</v>
      </c>
      <c r="G2">
        <f t="shared" ref="G2:H2" si="2">E2*21</f>
        <v>504</v>
      </c>
      <c r="H2">
        <f t="shared" si="2"/>
        <v>10.5</v>
      </c>
      <c r="I2">
        <f t="shared" si="3"/>
        <v>4.846153846</v>
      </c>
      <c r="J2">
        <f t="shared" si="4"/>
        <v>0.142781177</v>
      </c>
    </row>
    <row r="3">
      <c r="A3" s="1">
        <v>9.984</v>
      </c>
      <c r="B3" s="1">
        <v>5.0E-4</v>
      </c>
      <c r="C3" s="1">
        <v>140.0</v>
      </c>
      <c r="D3" s="1">
        <v>0.5</v>
      </c>
      <c r="E3" s="1">
        <v>88.0</v>
      </c>
      <c r="F3" s="1">
        <v>0.5</v>
      </c>
      <c r="G3">
        <f t="shared" ref="G3:H3" si="5">E3*21</f>
        <v>1848</v>
      </c>
      <c r="H3">
        <f t="shared" si="5"/>
        <v>10.5</v>
      </c>
      <c r="I3">
        <f t="shared" si="3"/>
        <v>13.2</v>
      </c>
      <c r="J3">
        <f t="shared" si="4"/>
        <v>0.1060660172</v>
      </c>
    </row>
    <row r="4">
      <c r="A4" s="1">
        <v>15.292</v>
      </c>
      <c r="B4" s="1">
        <v>5.0E-4</v>
      </c>
      <c r="C4" s="1">
        <v>142.0</v>
      </c>
      <c r="D4" s="1">
        <v>0.5</v>
      </c>
      <c r="E4" s="1">
        <v>112.0</v>
      </c>
      <c r="F4" s="1">
        <v>0.5</v>
      </c>
      <c r="G4">
        <f t="shared" ref="G4:H4" si="6">E4*21</f>
        <v>2352</v>
      </c>
      <c r="H4">
        <f t="shared" si="6"/>
        <v>10.5</v>
      </c>
      <c r="I4">
        <f t="shared" si="3"/>
        <v>16.56338028</v>
      </c>
      <c r="J4">
        <f t="shared" si="4"/>
        <v>0.1045721296</v>
      </c>
    </row>
    <row r="5">
      <c r="A5" s="1">
        <v>20.827</v>
      </c>
      <c r="B5" s="1">
        <v>5.0E-4</v>
      </c>
      <c r="C5" s="1">
        <v>142.0</v>
      </c>
      <c r="D5" s="1">
        <v>0.5</v>
      </c>
      <c r="E5" s="1">
        <v>112.0</v>
      </c>
      <c r="F5" s="1">
        <v>0.5</v>
      </c>
      <c r="G5">
        <f t="shared" ref="G5:H5" si="7">E5*21</f>
        <v>2352</v>
      </c>
      <c r="H5">
        <f t="shared" si="7"/>
        <v>10.5</v>
      </c>
      <c r="I5">
        <f t="shared" si="3"/>
        <v>16.56338028</v>
      </c>
      <c r="J5">
        <f t="shared" si="4"/>
        <v>0.1045721296</v>
      </c>
    </row>
    <row r="6">
      <c r="A6" s="1">
        <v>30.454</v>
      </c>
      <c r="B6" s="1">
        <v>5.0E-4</v>
      </c>
      <c r="C6" s="1">
        <v>142.0</v>
      </c>
      <c r="D6" s="1">
        <v>0.5</v>
      </c>
      <c r="E6" s="1">
        <v>112.0</v>
      </c>
      <c r="F6" s="1">
        <v>0.5</v>
      </c>
      <c r="G6">
        <f t="shared" ref="G6:H6" si="8">E6*21</f>
        <v>2352</v>
      </c>
      <c r="H6">
        <f t="shared" si="8"/>
        <v>10.5</v>
      </c>
      <c r="I6">
        <f t="shared" si="3"/>
        <v>16.56338028</v>
      </c>
      <c r="J6">
        <f t="shared" si="4"/>
        <v>0.1045721296</v>
      </c>
    </row>
    <row r="7">
      <c r="A7" s="1">
        <v>39.592</v>
      </c>
      <c r="B7" s="1">
        <v>5.0E-4</v>
      </c>
      <c r="C7" s="1">
        <v>142.0</v>
      </c>
      <c r="D7" s="1">
        <v>0.5</v>
      </c>
      <c r="E7" s="1">
        <v>112.0</v>
      </c>
      <c r="F7" s="1">
        <v>0.5</v>
      </c>
      <c r="G7">
        <f t="shared" ref="G7:H7" si="9">E7*21</f>
        <v>2352</v>
      </c>
      <c r="H7">
        <f t="shared" si="9"/>
        <v>10.5</v>
      </c>
      <c r="I7">
        <f t="shared" si="3"/>
        <v>16.56338028</v>
      </c>
      <c r="J7">
        <f t="shared" si="4"/>
        <v>0.1045721296</v>
      </c>
    </row>
    <row r="8">
      <c r="A8" s="1">
        <v>50.778</v>
      </c>
      <c r="B8" s="1">
        <v>5.0E-4</v>
      </c>
      <c r="C8" s="1">
        <v>142.0</v>
      </c>
      <c r="D8" s="1">
        <v>0.5</v>
      </c>
      <c r="E8" s="1">
        <v>112.0</v>
      </c>
      <c r="F8" s="1">
        <v>0.5</v>
      </c>
      <c r="G8">
        <f t="shared" ref="G8:H8" si="10">E8*21</f>
        <v>2352</v>
      </c>
      <c r="H8">
        <f t="shared" si="10"/>
        <v>10.5</v>
      </c>
      <c r="I8">
        <f t="shared" si="3"/>
        <v>16.56338028</v>
      </c>
      <c r="J8">
        <f t="shared" si="4"/>
        <v>0.1045721296</v>
      </c>
    </row>
    <row r="9">
      <c r="A9" s="1">
        <v>61.7</v>
      </c>
      <c r="B9" s="1">
        <v>5.0E-4</v>
      </c>
      <c r="C9" s="1">
        <v>142.0</v>
      </c>
      <c r="D9" s="1">
        <v>0.5</v>
      </c>
      <c r="E9" s="1">
        <v>112.0</v>
      </c>
      <c r="F9" s="1">
        <v>0.5</v>
      </c>
      <c r="G9">
        <f t="shared" ref="G9:H9" si="11">E9*21</f>
        <v>2352</v>
      </c>
      <c r="H9">
        <f t="shared" si="11"/>
        <v>10.5</v>
      </c>
      <c r="I9">
        <f t="shared" si="3"/>
        <v>16.56338028</v>
      </c>
      <c r="J9">
        <f t="shared" si="4"/>
        <v>0.1045721296</v>
      </c>
    </row>
    <row r="10">
      <c r="A10" s="1">
        <v>72.332</v>
      </c>
      <c r="B10" s="1">
        <v>5.0E-4</v>
      </c>
      <c r="C10" s="1">
        <v>142.0</v>
      </c>
      <c r="D10" s="1">
        <v>0.5</v>
      </c>
      <c r="E10" s="1">
        <v>112.0</v>
      </c>
      <c r="F10" s="1">
        <v>0.5</v>
      </c>
      <c r="G10">
        <f t="shared" ref="G10:H10" si="12">E10*21</f>
        <v>2352</v>
      </c>
      <c r="H10">
        <f t="shared" si="12"/>
        <v>10.5</v>
      </c>
      <c r="I10">
        <f t="shared" si="3"/>
        <v>16.56338028</v>
      </c>
      <c r="J10">
        <f t="shared" si="4"/>
        <v>0.1045721296</v>
      </c>
    </row>
    <row r="11">
      <c r="A11" s="1">
        <v>80.824</v>
      </c>
      <c r="B11" s="1">
        <v>5.0E-4</v>
      </c>
      <c r="C11" s="1">
        <v>142.0</v>
      </c>
      <c r="D11" s="1">
        <v>0.5</v>
      </c>
      <c r="E11" s="1">
        <v>112.0</v>
      </c>
      <c r="F11" s="1">
        <v>0.5</v>
      </c>
      <c r="G11">
        <f t="shared" ref="G11:H11" si="13">E11*21</f>
        <v>2352</v>
      </c>
      <c r="H11">
        <f t="shared" si="13"/>
        <v>10.5</v>
      </c>
      <c r="I11">
        <f t="shared" si="3"/>
        <v>16.56338028</v>
      </c>
      <c r="J11">
        <f t="shared" si="4"/>
        <v>0.1045721296</v>
      </c>
    </row>
    <row r="12">
      <c r="A12" s="1">
        <v>91.134</v>
      </c>
      <c r="B12" s="1">
        <v>5.0E-4</v>
      </c>
      <c r="C12" s="1">
        <v>142.0</v>
      </c>
      <c r="D12" s="1">
        <v>0.5</v>
      </c>
      <c r="E12" s="1">
        <v>112.0</v>
      </c>
      <c r="F12" s="1">
        <v>0.5</v>
      </c>
      <c r="G12">
        <f t="shared" ref="G12:H12" si="14">E12*21</f>
        <v>2352</v>
      </c>
      <c r="H12">
        <f t="shared" si="14"/>
        <v>10.5</v>
      </c>
      <c r="I12">
        <f t="shared" si="3"/>
        <v>16.56338028</v>
      </c>
      <c r="J12">
        <f t="shared" si="4"/>
        <v>0.1045721296</v>
      </c>
    </row>
    <row r="13">
      <c r="A13" s="1">
        <v>100.61</v>
      </c>
      <c r="B13" s="1">
        <v>0.005</v>
      </c>
      <c r="C13" s="1">
        <v>142.0</v>
      </c>
      <c r="D13" s="1">
        <v>0.5</v>
      </c>
      <c r="E13" s="1">
        <v>112.0</v>
      </c>
      <c r="F13" s="1">
        <v>0.5</v>
      </c>
      <c r="G13">
        <f t="shared" ref="G13:H13" si="15">E13*21</f>
        <v>2352</v>
      </c>
      <c r="H13">
        <f t="shared" si="15"/>
        <v>10.5</v>
      </c>
      <c r="I13">
        <f t="shared" si="3"/>
        <v>16.56338028</v>
      </c>
      <c r="J13">
        <f t="shared" si="4"/>
        <v>0.1045721296</v>
      </c>
    </row>
    <row r="14">
      <c r="A14" s="1">
        <v>111.3</v>
      </c>
      <c r="B14" s="1">
        <v>0.005</v>
      </c>
      <c r="C14" s="1">
        <v>142.0</v>
      </c>
      <c r="D14" s="1">
        <v>0.5</v>
      </c>
      <c r="E14" s="1">
        <v>112.0</v>
      </c>
      <c r="F14" s="1">
        <v>0.5</v>
      </c>
      <c r="G14">
        <f t="shared" ref="G14:H14" si="16">E14*21</f>
        <v>2352</v>
      </c>
      <c r="H14">
        <f t="shared" si="16"/>
        <v>10.5</v>
      </c>
      <c r="I14">
        <f t="shared" si="3"/>
        <v>16.56338028</v>
      </c>
      <c r="J14">
        <f t="shared" si="4"/>
        <v>0.1045721296</v>
      </c>
    </row>
    <row r="15">
      <c r="A15" s="1">
        <v>119.56</v>
      </c>
      <c r="B15" s="1">
        <v>0.005</v>
      </c>
      <c r="C15" s="1">
        <v>142.0</v>
      </c>
      <c r="D15" s="1">
        <v>0.5</v>
      </c>
      <c r="E15" s="1">
        <v>112.0</v>
      </c>
      <c r="F15" s="1">
        <v>0.5</v>
      </c>
      <c r="G15">
        <f t="shared" ref="G15:H15" si="17">E15*21</f>
        <v>2352</v>
      </c>
      <c r="H15">
        <f t="shared" si="17"/>
        <v>10.5</v>
      </c>
      <c r="I15">
        <f t="shared" si="3"/>
        <v>16.56338028</v>
      </c>
      <c r="J15">
        <f t="shared" si="4"/>
        <v>0.1045721296</v>
      </c>
    </row>
    <row r="16">
      <c r="A16" s="1">
        <v>130.82</v>
      </c>
      <c r="B16" s="1">
        <v>0.005</v>
      </c>
      <c r="C16" s="1">
        <v>142.0</v>
      </c>
      <c r="D16" s="1">
        <v>0.5</v>
      </c>
      <c r="E16" s="1">
        <v>112.0</v>
      </c>
      <c r="F16" s="1">
        <v>0.5</v>
      </c>
      <c r="G16">
        <f t="shared" ref="G16:H16" si="18">E16*21</f>
        <v>2352</v>
      </c>
      <c r="H16">
        <f t="shared" si="18"/>
        <v>10.5</v>
      </c>
      <c r="I16">
        <f t="shared" si="3"/>
        <v>16.56338028</v>
      </c>
      <c r="J16">
        <f t="shared" si="4"/>
        <v>0.1045721296</v>
      </c>
    </row>
    <row r="17">
      <c r="A17" s="1">
        <v>140.64</v>
      </c>
      <c r="B17" s="1">
        <v>0.005</v>
      </c>
      <c r="C17" s="1">
        <v>142.0</v>
      </c>
      <c r="D17" s="1">
        <v>0.5</v>
      </c>
      <c r="E17" s="1">
        <v>112.0</v>
      </c>
      <c r="F17" s="1">
        <v>0.5</v>
      </c>
      <c r="G17">
        <f t="shared" ref="G17:H17" si="19">E17*21</f>
        <v>2352</v>
      </c>
      <c r="H17">
        <f t="shared" si="19"/>
        <v>10.5</v>
      </c>
      <c r="I17">
        <f t="shared" si="3"/>
        <v>16.56338028</v>
      </c>
      <c r="J17">
        <f t="shared" si="4"/>
        <v>0.1045721296</v>
      </c>
    </row>
    <row r="18">
      <c r="A18" s="1">
        <v>151.3</v>
      </c>
      <c r="B18" s="1">
        <v>0.005</v>
      </c>
      <c r="C18" s="1">
        <v>142.0</v>
      </c>
      <c r="D18" s="1">
        <v>0.5</v>
      </c>
      <c r="E18" s="1">
        <v>112.0</v>
      </c>
      <c r="F18" s="1">
        <v>0.5</v>
      </c>
      <c r="G18">
        <f t="shared" ref="G18:H18" si="20">E18*21</f>
        <v>2352</v>
      </c>
      <c r="H18">
        <f t="shared" si="20"/>
        <v>10.5</v>
      </c>
      <c r="I18">
        <f t="shared" si="3"/>
        <v>16.56338028</v>
      </c>
      <c r="J18">
        <f t="shared" si="4"/>
        <v>0.1045721296</v>
      </c>
    </row>
    <row r="19">
      <c r="A19" s="1">
        <v>162.04</v>
      </c>
      <c r="B19" s="1">
        <v>0.005</v>
      </c>
      <c r="C19" s="1">
        <v>144.0</v>
      </c>
      <c r="D19" s="1">
        <v>0.5</v>
      </c>
      <c r="E19" s="1">
        <v>112.0</v>
      </c>
      <c r="F19" s="1">
        <v>0.5</v>
      </c>
      <c r="G19">
        <f t="shared" ref="G19:H19" si="21">E19*21</f>
        <v>2352</v>
      </c>
      <c r="H19">
        <f t="shared" si="21"/>
        <v>10.5</v>
      </c>
      <c r="I19">
        <f t="shared" si="3"/>
        <v>16.33333333</v>
      </c>
      <c r="J19">
        <f t="shared" si="4"/>
        <v>0.1031197389</v>
      </c>
    </row>
    <row r="20">
      <c r="A20" s="1">
        <v>171.03</v>
      </c>
      <c r="B20" s="1">
        <v>0.005</v>
      </c>
      <c r="C20" s="1">
        <v>144.0</v>
      </c>
      <c r="D20" s="1">
        <v>0.5</v>
      </c>
      <c r="E20" s="1">
        <v>112.0</v>
      </c>
      <c r="F20" s="1">
        <v>0.5</v>
      </c>
      <c r="G20">
        <f t="shared" ref="G20:H20" si="22">E20*21</f>
        <v>2352</v>
      </c>
      <c r="H20">
        <f t="shared" si="22"/>
        <v>10.5</v>
      </c>
      <c r="I20">
        <f t="shared" si="3"/>
        <v>16.33333333</v>
      </c>
      <c r="J20">
        <f t="shared" si="4"/>
        <v>0.1031197389</v>
      </c>
    </row>
    <row r="21">
      <c r="A21" s="1">
        <v>180.08</v>
      </c>
      <c r="B21" s="1">
        <v>0.005</v>
      </c>
      <c r="C21" s="1">
        <v>144.0</v>
      </c>
      <c r="D21" s="1">
        <v>0.5</v>
      </c>
      <c r="E21" s="1">
        <v>112.0</v>
      </c>
      <c r="F21" s="1">
        <v>0.5</v>
      </c>
      <c r="G21">
        <f t="shared" ref="G21:H21" si="23">E21*21</f>
        <v>2352</v>
      </c>
      <c r="H21">
        <f t="shared" si="23"/>
        <v>10.5</v>
      </c>
      <c r="I21">
        <f t="shared" si="3"/>
        <v>16.33333333</v>
      </c>
      <c r="J21">
        <f t="shared" si="4"/>
        <v>0.1031197389</v>
      </c>
    </row>
    <row r="22">
      <c r="A22" s="1">
        <v>193.59</v>
      </c>
      <c r="B22" s="1">
        <v>0.005</v>
      </c>
      <c r="C22" s="1">
        <v>144.0</v>
      </c>
      <c r="D22" s="1">
        <v>0.5</v>
      </c>
      <c r="E22" s="1">
        <v>112.0</v>
      </c>
      <c r="F22" s="1">
        <v>0.5</v>
      </c>
      <c r="G22">
        <f t="shared" ref="G22:H22" si="24">E22*21</f>
        <v>2352</v>
      </c>
      <c r="H22">
        <f t="shared" si="24"/>
        <v>10.5</v>
      </c>
      <c r="I22">
        <f t="shared" si="3"/>
        <v>16.33333333</v>
      </c>
      <c r="J22">
        <f t="shared" si="4"/>
        <v>0.1031197389</v>
      </c>
    </row>
    <row r="23">
      <c r="A23" s="1">
        <v>201.57</v>
      </c>
      <c r="B23" s="1">
        <v>0.005</v>
      </c>
      <c r="C23" s="1">
        <v>144.0</v>
      </c>
      <c r="D23" s="1">
        <v>0.5</v>
      </c>
      <c r="E23" s="1">
        <v>112.0</v>
      </c>
      <c r="F23" s="1">
        <v>0.5</v>
      </c>
      <c r="G23">
        <f t="shared" ref="G23:H23" si="25">E23*21</f>
        <v>2352</v>
      </c>
      <c r="H23">
        <f t="shared" si="25"/>
        <v>10.5</v>
      </c>
      <c r="I23">
        <f t="shared" si="3"/>
        <v>16.33333333</v>
      </c>
      <c r="J23">
        <f t="shared" si="4"/>
        <v>0.1031197389</v>
      </c>
    </row>
    <row r="24">
      <c r="A24" s="1">
        <v>302.25</v>
      </c>
      <c r="B24" s="1">
        <v>0.005</v>
      </c>
      <c r="C24" s="1">
        <v>144.0</v>
      </c>
      <c r="D24" s="1">
        <v>0.5</v>
      </c>
      <c r="E24" s="1">
        <v>108.0</v>
      </c>
      <c r="F24" s="1">
        <v>0.5</v>
      </c>
      <c r="G24">
        <f t="shared" ref="G24:H24" si="26">E24*21</f>
        <v>2268</v>
      </c>
      <c r="H24">
        <f t="shared" si="26"/>
        <v>10.5</v>
      </c>
      <c r="I24">
        <f t="shared" si="3"/>
        <v>15.75</v>
      </c>
      <c r="J24">
        <f t="shared" si="4"/>
        <v>0.1031197389</v>
      </c>
    </row>
    <row r="25">
      <c r="A25" s="1">
        <v>390.47</v>
      </c>
      <c r="B25" s="1">
        <v>0.005</v>
      </c>
      <c r="C25" s="1">
        <v>144.0</v>
      </c>
      <c r="D25" s="1">
        <v>0.5</v>
      </c>
      <c r="E25" s="1">
        <v>108.0</v>
      </c>
      <c r="F25" s="1">
        <v>0.5</v>
      </c>
      <c r="G25">
        <f t="shared" ref="G25:H25" si="27">E25*21</f>
        <v>2268</v>
      </c>
      <c r="H25">
        <f t="shared" si="27"/>
        <v>10.5</v>
      </c>
      <c r="I25">
        <f t="shared" si="3"/>
        <v>15.75</v>
      </c>
      <c r="J25">
        <f t="shared" si="4"/>
        <v>0.1031197389</v>
      </c>
    </row>
    <row r="26">
      <c r="A26">
        <v>512.3</v>
      </c>
      <c r="B26" s="1">
        <v>0.005</v>
      </c>
      <c r="C26">
        <v>144.0</v>
      </c>
      <c r="D26" s="1">
        <v>0.5</v>
      </c>
      <c r="E26">
        <v>112.0</v>
      </c>
      <c r="F26" s="1">
        <v>0.5</v>
      </c>
      <c r="G26">
        <v>2352.0</v>
      </c>
      <c r="H26">
        <f t="shared" ref="H26:H37" si="28">F26*21</f>
        <v>10.5</v>
      </c>
      <c r="I26">
        <f t="shared" si="3"/>
        <v>16.33333333</v>
      </c>
      <c r="J26">
        <f t="shared" si="4"/>
        <v>0.1031197389</v>
      </c>
    </row>
    <row r="27">
      <c r="A27">
        <v>559.78</v>
      </c>
      <c r="B27" s="1">
        <v>0.005</v>
      </c>
      <c r="C27">
        <v>144.0</v>
      </c>
      <c r="D27" s="1">
        <v>0.5</v>
      </c>
      <c r="E27">
        <v>100.0</v>
      </c>
      <c r="F27" s="1">
        <v>0.5</v>
      </c>
      <c r="G27">
        <v>2100.0</v>
      </c>
      <c r="H27">
        <f t="shared" si="28"/>
        <v>10.5</v>
      </c>
      <c r="I27">
        <f t="shared" si="3"/>
        <v>14.58333333</v>
      </c>
      <c r="J27">
        <f t="shared" si="4"/>
        <v>0.1031197389</v>
      </c>
    </row>
    <row r="28">
      <c r="A28">
        <v>584.96</v>
      </c>
      <c r="B28" s="1">
        <v>0.005</v>
      </c>
      <c r="C28">
        <v>144.0</v>
      </c>
      <c r="D28" s="1">
        <v>0.5</v>
      </c>
      <c r="E28">
        <v>96.0</v>
      </c>
      <c r="F28" s="1">
        <v>0.5</v>
      </c>
      <c r="G28">
        <v>2016.0</v>
      </c>
      <c r="H28">
        <f t="shared" si="28"/>
        <v>10.5</v>
      </c>
      <c r="I28">
        <f t="shared" si="3"/>
        <v>14</v>
      </c>
      <c r="J28">
        <f t="shared" si="4"/>
        <v>0.1031197389</v>
      </c>
    </row>
    <row r="29">
      <c r="A29">
        <v>1614.3</v>
      </c>
      <c r="B29" s="1">
        <v>0.05</v>
      </c>
      <c r="C29">
        <v>148.0</v>
      </c>
      <c r="D29" s="1">
        <v>0.5</v>
      </c>
      <c r="E29">
        <v>96.0</v>
      </c>
      <c r="F29" s="1">
        <v>0.5</v>
      </c>
      <c r="G29">
        <v>2016.0</v>
      </c>
      <c r="H29">
        <f t="shared" si="28"/>
        <v>10.5</v>
      </c>
      <c r="I29">
        <f t="shared" si="3"/>
        <v>13.62162162</v>
      </c>
      <c r="J29">
        <f t="shared" si="4"/>
        <v>0.100332719</v>
      </c>
    </row>
    <row r="30">
      <c r="A30">
        <v>1693.3</v>
      </c>
      <c r="B30" s="1">
        <v>0.05</v>
      </c>
      <c r="C30">
        <v>154.0</v>
      </c>
      <c r="D30" s="1">
        <v>0.5</v>
      </c>
      <c r="E30">
        <v>96.0</v>
      </c>
      <c r="F30" s="1">
        <v>0.5</v>
      </c>
      <c r="G30">
        <v>2016.0</v>
      </c>
      <c r="H30">
        <f t="shared" si="28"/>
        <v>10.5</v>
      </c>
      <c r="I30">
        <f t="shared" si="3"/>
        <v>13.09090909</v>
      </c>
      <c r="J30">
        <f t="shared" si="4"/>
        <v>0.09642365198</v>
      </c>
    </row>
    <row r="31">
      <c r="A31" s="3">
        <v>1762.6</v>
      </c>
      <c r="B31" s="1">
        <v>0.05</v>
      </c>
      <c r="C31" s="3">
        <v>152.0</v>
      </c>
      <c r="D31" s="1">
        <v>0.5</v>
      </c>
      <c r="E31" s="3">
        <v>96.0</v>
      </c>
      <c r="F31" s="1">
        <v>0.5</v>
      </c>
      <c r="G31">
        <v>2016.0</v>
      </c>
      <c r="H31">
        <f t="shared" si="28"/>
        <v>10.5</v>
      </c>
      <c r="I31">
        <f t="shared" si="3"/>
        <v>13.26315789</v>
      </c>
      <c r="J31">
        <f t="shared" si="4"/>
        <v>0.09769238424</v>
      </c>
    </row>
    <row r="32">
      <c r="A32" s="3">
        <v>1893.9</v>
      </c>
      <c r="B32" s="1">
        <v>0.05</v>
      </c>
      <c r="C32" s="3">
        <v>154.0</v>
      </c>
      <c r="D32" s="1">
        <v>0.5</v>
      </c>
      <c r="E32" s="3">
        <v>100.0</v>
      </c>
      <c r="F32" s="1">
        <v>0.5</v>
      </c>
      <c r="G32">
        <v>2100.0</v>
      </c>
      <c r="H32">
        <f t="shared" si="28"/>
        <v>10.5</v>
      </c>
      <c r="I32">
        <f t="shared" si="3"/>
        <v>13.63636364</v>
      </c>
      <c r="J32">
        <f t="shared" si="4"/>
        <v>0.09642365198</v>
      </c>
    </row>
    <row r="33">
      <c r="A33" s="3">
        <v>2125.5</v>
      </c>
      <c r="B33" s="1">
        <v>0.05</v>
      </c>
      <c r="C33" s="3">
        <v>154.0</v>
      </c>
      <c r="D33" s="1">
        <v>0.5</v>
      </c>
      <c r="E33" s="3">
        <v>96.0</v>
      </c>
      <c r="F33" s="1">
        <v>0.5</v>
      </c>
      <c r="G33">
        <v>2016.0</v>
      </c>
      <c r="H33">
        <f t="shared" si="28"/>
        <v>10.5</v>
      </c>
      <c r="I33">
        <f t="shared" si="3"/>
        <v>13.09090909</v>
      </c>
      <c r="J33">
        <f t="shared" si="4"/>
        <v>0.09642365198</v>
      </c>
    </row>
    <row r="34">
      <c r="A34" s="3">
        <v>2241.7</v>
      </c>
      <c r="B34" s="1">
        <v>0.05</v>
      </c>
      <c r="C34" s="3">
        <v>156.0</v>
      </c>
      <c r="D34" s="1">
        <v>0.5</v>
      </c>
      <c r="E34" s="3">
        <v>96.0</v>
      </c>
      <c r="F34" s="1">
        <v>0.5</v>
      </c>
      <c r="G34">
        <v>2016.0</v>
      </c>
      <c r="H34">
        <f t="shared" si="28"/>
        <v>10.5</v>
      </c>
      <c r="I34">
        <f t="shared" si="3"/>
        <v>12.92307692</v>
      </c>
      <c r="J34">
        <f t="shared" si="4"/>
        <v>0.09518745131</v>
      </c>
    </row>
    <row r="35">
      <c r="A35" s="3">
        <v>2730.4</v>
      </c>
      <c r="B35" s="1">
        <v>0.05</v>
      </c>
      <c r="C35" s="3">
        <v>160.0</v>
      </c>
      <c r="D35" s="1">
        <v>0.5</v>
      </c>
      <c r="E35" s="3">
        <v>96.0</v>
      </c>
      <c r="F35" s="1">
        <v>0.5</v>
      </c>
      <c r="G35">
        <v>2016.0</v>
      </c>
      <c r="H35">
        <f t="shared" si="28"/>
        <v>10.5</v>
      </c>
      <c r="I35">
        <f t="shared" si="3"/>
        <v>12.6</v>
      </c>
      <c r="J35">
        <f t="shared" si="4"/>
        <v>0.09280776503</v>
      </c>
    </row>
    <row r="36">
      <c r="A36" s="3">
        <v>3001.5</v>
      </c>
      <c r="B36" s="1">
        <v>0.05</v>
      </c>
      <c r="C36" s="3">
        <v>164.0</v>
      </c>
      <c r="D36" s="1">
        <v>0.5</v>
      </c>
      <c r="E36" s="3">
        <v>100.0</v>
      </c>
      <c r="F36" s="1">
        <v>0.5</v>
      </c>
      <c r="G36">
        <v>2100.0</v>
      </c>
      <c r="H36">
        <f t="shared" si="28"/>
        <v>10.5</v>
      </c>
      <c r="I36">
        <f t="shared" si="3"/>
        <v>12.80487805</v>
      </c>
      <c r="J36">
        <f t="shared" si="4"/>
        <v>0.09054416101</v>
      </c>
    </row>
    <row r="37">
      <c r="A37" s="3">
        <v>3390.8</v>
      </c>
      <c r="B37" s="1">
        <v>0.05</v>
      </c>
      <c r="C37" s="3">
        <v>164.0</v>
      </c>
      <c r="D37" s="1">
        <v>0.5</v>
      </c>
      <c r="E37" s="3">
        <v>96.0</v>
      </c>
      <c r="F37" s="1">
        <v>0.5</v>
      </c>
      <c r="G37">
        <v>2016.0</v>
      </c>
      <c r="H37">
        <f t="shared" si="28"/>
        <v>10.5</v>
      </c>
      <c r="I37">
        <f t="shared" si="3"/>
        <v>12.29268293</v>
      </c>
      <c r="J37">
        <f t="shared" si="4"/>
        <v>0.09054416101</v>
      </c>
    </row>
    <row r="38">
      <c r="A38" s="1" t="s">
        <v>13</v>
      </c>
      <c r="B38" s="1" t="s">
        <v>11</v>
      </c>
      <c r="C38" s="1" t="s">
        <v>14</v>
      </c>
      <c r="D38" s="1" t="s">
        <v>11</v>
      </c>
      <c r="E38" s="1" t="s">
        <v>15</v>
      </c>
      <c r="F38" s="1" t="s">
        <v>11</v>
      </c>
      <c r="G38" s="1" t="s">
        <v>15</v>
      </c>
      <c r="H38" s="1" t="s">
        <v>11</v>
      </c>
      <c r="I38" s="1" t="s">
        <v>16</v>
      </c>
      <c r="J38" s="1" t="s">
        <v>11</v>
      </c>
    </row>
    <row r="39">
      <c r="A39" s="3"/>
      <c r="C39" s="3"/>
      <c r="E39" s="3"/>
    </row>
    <row r="40">
      <c r="A40" s="3"/>
      <c r="C40" s="3"/>
      <c r="E40" s="3"/>
    </row>
    <row r="42">
      <c r="A42" s="1"/>
      <c r="C42" s="1"/>
      <c r="E42" s="1"/>
      <c r="F42">
        <f>1/(A37*10^3) *10^9</f>
        <v>294.9156541</v>
      </c>
    </row>
    <row r="44">
      <c r="A44" s="1"/>
      <c r="C44" s="1"/>
      <c r="E44" s="1"/>
    </row>
    <row r="46">
      <c r="A46" s="1"/>
      <c r="C46" s="1"/>
      <c r="E4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2.936</v>
      </c>
      <c r="B2" s="1">
        <v>5.0E-4</v>
      </c>
      <c r="C2" s="1">
        <v>76.0</v>
      </c>
      <c r="D2" s="1">
        <v>0.5</v>
      </c>
      <c r="E2" s="1">
        <v>24.0</v>
      </c>
      <c r="F2" s="1">
        <v>0.5</v>
      </c>
      <c r="G2">
        <f t="shared" ref="G2:G6" si="1">E2*21</f>
        <v>504</v>
      </c>
      <c r="H2">
        <f t="shared" ref="H2:H6" si="2">21*F2</f>
        <v>10.5</v>
      </c>
      <c r="I2">
        <f t="shared" ref="I2:I6" si="3">G2/C2</f>
        <v>6.631578947</v>
      </c>
      <c r="J2" s="2">
        <f t="shared" ref="J2:J6" si="4">I2* SQRT((H2/G2)^2+(F2/E2)^2)</f>
        <v>0.1953847685</v>
      </c>
    </row>
    <row r="3">
      <c r="A3" s="1">
        <v>10.33</v>
      </c>
      <c r="B3" s="1">
        <v>5.0E-4</v>
      </c>
      <c r="C3" s="1">
        <v>140.0</v>
      </c>
      <c r="D3" s="1">
        <v>0.5</v>
      </c>
      <c r="E3" s="1">
        <v>88.0</v>
      </c>
      <c r="F3" s="1">
        <v>0.5</v>
      </c>
      <c r="G3">
        <f t="shared" si="1"/>
        <v>1848</v>
      </c>
      <c r="H3">
        <f t="shared" si="2"/>
        <v>10.5</v>
      </c>
      <c r="I3">
        <f t="shared" si="3"/>
        <v>13.2</v>
      </c>
      <c r="J3" s="2">
        <f t="shared" si="4"/>
        <v>0.1060660172</v>
      </c>
    </row>
    <row r="4">
      <c r="A4" s="1">
        <v>100.09</v>
      </c>
      <c r="B4" s="1">
        <v>0.005</v>
      </c>
      <c r="C4" s="1">
        <v>144.0</v>
      </c>
      <c r="D4" s="1">
        <v>0.5</v>
      </c>
      <c r="E4" s="1">
        <v>108.0</v>
      </c>
      <c r="F4" s="1">
        <v>0.5</v>
      </c>
      <c r="G4">
        <f t="shared" si="1"/>
        <v>2268</v>
      </c>
      <c r="H4">
        <f t="shared" si="2"/>
        <v>10.5</v>
      </c>
      <c r="I4">
        <f t="shared" si="3"/>
        <v>15.75</v>
      </c>
      <c r="J4" s="2">
        <f t="shared" si="4"/>
        <v>0.1031197389</v>
      </c>
    </row>
    <row r="5">
      <c r="A5" s="1">
        <v>1006.1</v>
      </c>
      <c r="B5" s="1">
        <v>0.05</v>
      </c>
      <c r="C5" s="1">
        <v>144.0</v>
      </c>
      <c r="D5" s="1">
        <v>0.5</v>
      </c>
      <c r="E5" s="1">
        <v>96.0</v>
      </c>
      <c r="F5" s="1">
        <v>0.5</v>
      </c>
      <c r="G5">
        <f t="shared" si="1"/>
        <v>2016</v>
      </c>
      <c r="H5">
        <f t="shared" si="2"/>
        <v>10.5</v>
      </c>
      <c r="I5">
        <f t="shared" si="3"/>
        <v>14</v>
      </c>
      <c r="J5" s="2">
        <f t="shared" si="4"/>
        <v>0.1031197389</v>
      </c>
    </row>
    <row r="6">
      <c r="A6" s="1">
        <v>3406.2</v>
      </c>
      <c r="B6" s="1">
        <v>0.05</v>
      </c>
      <c r="C6" s="1">
        <v>160.0</v>
      </c>
      <c r="D6" s="1">
        <v>0.5</v>
      </c>
      <c r="E6" s="1">
        <v>96.0</v>
      </c>
      <c r="F6" s="1">
        <v>0.5</v>
      </c>
      <c r="G6">
        <f t="shared" si="1"/>
        <v>2016</v>
      </c>
      <c r="H6">
        <f t="shared" si="2"/>
        <v>10.5</v>
      </c>
      <c r="I6">
        <f t="shared" si="3"/>
        <v>12.6</v>
      </c>
      <c r="J6" s="2">
        <f t="shared" si="4"/>
        <v>0.09280776503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71"/>
    <col customWidth="1" min="3" max="3" width="29.57"/>
  </cols>
  <sheetData>
    <row r="1">
      <c r="A1" s="1" t="s">
        <v>10</v>
      </c>
      <c r="B1" s="1" t="s">
        <v>11</v>
      </c>
      <c r="C1" s="1" t="s">
        <v>12</v>
      </c>
      <c r="D1" s="1" t="s">
        <v>11</v>
      </c>
    </row>
    <row r="2">
      <c r="A2" s="1">
        <v>0.98</v>
      </c>
      <c r="B2" s="1">
        <v>0.02</v>
      </c>
      <c r="C2" s="1">
        <v>0.98</v>
      </c>
      <c r="D2" s="1">
        <v>0.01</v>
      </c>
    </row>
    <row r="3">
      <c r="A3" s="1">
        <v>3.0</v>
      </c>
      <c r="B3" s="1">
        <v>0.02</v>
      </c>
      <c r="C3" s="1">
        <v>3.01</v>
      </c>
      <c r="D3" s="1">
        <v>0.01</v>
      </c>
    </row>
    <row r="4">
      <c r="A4" s="1">
        <v>4.95</v>
      </c>
      <c r="B4" s="1">
        <v>0.02</v>
      </c>
      <c r="C4" s="1">
        <v>4.96</v>
      </c>
      <c r="D4" s="1">
        <v>0.1</v>
      </c>
    </row>
    <row r="5">
      <c r="A5" s="1">
        <v>7.0</v>
      </c>
      <c r="B5" s="1">
        <v>0.02</v>
      </c>
      <c r="C5" s="1">
        <v>7.0</v>
      </c>
      <c r="D5" s="1">
        <v>0.1</v>
      </c>
    </row>
    <row r="6">
      <c r="A6" s="1">
        <v>9.0</v>
      </c>
      <c r="B6" s="1">
        <v>0.02</v>
      </c>
      <c r="C6" s="1">
        <v>9.0</v>
      </c>
      <c r="D6" s="1">
        <v>0.1</v>
      </c>
    </row>
    <row r="7">
      <c r="A7" s="1">
        <v>10.96</v>
      </c>
      <c r="B7" s="1">
        <v>0.02</v>
      </c>
      <c r="C7" s="1">
        <v>11.0</v>
      </c>
      <c r="D7" s="1">
        <v>0.1</v>
      </c>
    </row>
    <row r="8">
      <c r="A8" s="1">
        <v>12.96</v>
      </c>
      <c r="B8" s="1">
        <v>0.02</v>
      </c>
      <c r="C8" s="1">
        <v>13.0</v>
      </c>
      <c r="D8" s="1">
        <v>0.1</v>
      </c>
    </row>
    <row r="9">
      <c r="A9" s="1">
        <v>14.98</v>
      </c>
      <c r="B9" s="1">
        <v>0.02</v>
      </c>
      <c r="C9" s="1">
        <v>15.0</v>
      </c>
      <c r="D9" s="1">
        <v>0.1</v>
      </c>
    </row>
    <row r="10">
      <c r="A10" s="1">
        <v>16.96</v>
      </c>
      <c r="B10" s="1">
        <v>0.02</v>
      </c>
      <c r="C10" s="1">
        <v>17.0</v>
      </c>
      <c r="D10" s="1">
        <v>0.1</v>
      </c>
    </row>
    <row r="11">
      <c r="A11" s="1">
        <v>19.04</v>
      </c>
      <c r="B11" s="1">
        <v>0.02</v>
      </c>
      <c r="C11" s="1">
        <v>19.0</v>
      </c>
      <c r="D11" s="1">
        <v>0.1</v>
      </c>
    </row>
  </sheetData>
  <drawing r:id="rId1"/>
</worksheet>
</file>