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DS\TRAINING\CCI Applied ML Tech for Business\"/>
    </mc:Choice>
  </mc:AlternateContent>
  <xr:revisionPtr revIDLastSave="0" documentId="13_ncr:1_{34A622AA-9E73-40AC-8C0F-2A74DB17053C}" xr6:coauthVersionLast="47" xr6:coauthVersionMax="47" xr10:uidLastSave="{00000000-0000-0000-0000-000000000000}"/>
  <bookViews>
    <workbookView xWindow="22932" yWindow="-1608" windowWidth="23256" windowHeight="12576" activeTab="2" xr2:uid="{D06BC526-96BE-4608-9DA3-10ED2F2074B3}"/>
  </bookViews>
  <sheets>
    <sheet name="Train" sheetId="1" r:id="rId1"/>
    <sheet name="Holdout" sheetId="2" r:id="rId2"/>
    <sheet name="Naive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4" l="1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26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14" i="4"/>
  <c r="N2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4" i="4"/>
  <c r="F9" i="4"/>
  <c r="F10" i="4"/>
  <c r="F12" i="4"/>
  <c r="F13" i="4"/>
  <c r="F17" i="4"/>
  <c r="F18" i="4"/>
  <c r="F20" i="4"/>
  <c r="F21" i="4"/>
  <c r="F25" i="4"/>
  <c r="F26" i="4"/>
  <c r="F28" i="4"/>
  <c r="F29" i="4"/>
  <c r="F33" i="4"/>
  <c r="F34" i="4"/>
  <c r="F36" i="4"/>
  <c r="F37" i="4"/>
  <c r="F41" i="4"/>
  <c r="F42" i="4"/>
  <c r="F44" i="4"/>
  <c r="F45" i="4"/>
  <c r="F49" i="4"/>
  <c r="F50" i="4"/>
  <c r="F52" i="4"/>
  <c r="F53" i="4"/>
  <c r="F57" i="4"/>
  <c r="F58" i="4"/>
  <c r="F60" i="4"/>
  <c r="F61" i="4"/>
  <c r="F65" i="4"/>
  <c r="F66" i="4"/>
  <c r="F68" i="4"/>
  <c r="F69" i="4"/>
  <c r="F73" i="4"/>
  <c r="F74" i="4"/>
  <c r="F76" i="4"/>
  <c r="F77" i="4"/>
  <c r="F81" i="4"/>
  <c r="F82" i="4"/>
  <c r="F84" i="4"/>
  <c r="F85" i="4"/>
  <c r="F89" i="4"/>
  <c r="F90" i="4"/>
  <c r="F92" i="4"/>
  <c r="F93" i="4"/>
  <c r="F97" i="4"/>
  <c r="E4" i="4"/>
  <c r="F5" i="4" s="1"/>
  <c r="E5" i="4"/>
  <c r="F6" i="4" s="1"/>
  <c r="E6" i="4"/>
  <c r="F7" i="4" s="1"/>
  <c r="E7" i="4"/>
  <c r="F8" i="4" s="1"/>
  <c r="E8" i="4"/>
  <c r="E9" i="4"/>
  <c r="E10" i="4"/>
  <c r="F11" i="4" s="1"/>
  <c r="E11" i="4"/>
  <c r="E12" i="4"/>
  <c r="E13" i="4"/>
  <c r="F14" i="4" s="1"/>
  <c r="E14" i="4"/>
  <c r="F15" i="4" s="1"/>
  <c r="E15" i="4"/>
  <c r="F16" i="4" s="1"/>
  <c r="E16" i="4"/>
  <c r="E17" i="4"/>
  <c r="E18" i="4"/>
  <c r="F19" i="4" s="1"/>
  <c r="E19" i="4"/>
  <c r="E20" i="4"/>
  <c r="E21" i="4"/>
  <c r="F22" i="4" s="1"/>
  <c r="E22" i="4"/>
  <c r="F23" i="4" s="1"/>
  <c r="E23" i="4"/>
  <c r="F24" i="4" s="1"/>
  <c r="E24" i="4"/>
  <c r="E25" i="4"/>
  <c r="E26" i="4"/>
  <c r="F27" i="4" s="1"/>
  <c r="E27" i="4"/>
  <c r="E28" i="4"/>
  <c r="E29" i="4"/>
  <c r="F30" i="4" s="1"/>
  <c r="E30" i="4"/>
  <c r="F31" i="4" s="1"/>
  <c r="E31" i="4"/>
  <c r="F32" i="4" s="1"/>
  <c r="E32" i="4"/>
  <c r="E33" i="4"/>
  <c r="E34" i="4"/>
  <c r="F35" i="4" s="1"/>
  <c r="E35" i="4"/>
  <c r="E36" i="4"/>
  <c r="E37" i="4"/>
  <c r="F38" i="4" s="1"/>
  <c r="E38" i="4"/>
  <c r="F39" i="4" s="1"/>
  <c r="E39" i="4"/>
  <c r="F40" i="4" s="1"/>
  <c r="E40" i="4"/>
  <c r="E41" i="4"/>
  <c r="E42" i="4"/>
  <c r="F43" i="4" s="1"/>
  <c r="E43" i="4"/>
  <c r="E44" i="4"/>
  <c r="E45" i="4"/>
  <c r="F46" i="4" s="1"/>
  <c r="E46" i="4"/>
  <c r="F47" i="4" s="1"/>
  <c r="E47" i="4"/>
  <c r="F48" i="4" s="1"/>
  <c r="E48" i="4"/>
  <c r="E49" i="4"/>
  <c r="E50" i="4"/>
  <c r="F51" i="4" s="1"/>
  <c r="E51" i="4"/>
  <c r="E52" i="4"/>
  <c r="E53" i="4"/>
  <c r="F54" i="4" s="1"/>
  <c r="E54" i="4"/>
  <c r="F55" i="4" s="1"/>
  <c r="E55" i="4"/>
  <c r="F56" i="4" s="1"/>
  <c r="E56" i="4"/>
  <c r="E57" i="4"/>
  <c r="E58" i="4"/>
  <c r="F59" i="4" s="1"/>
  <c r="E59" i="4"/>
  <c r="E60" i="4"/>
  <c r="E61" i="4"/>
  <c r="F62" i="4" s="1"/>
  <c r="E62" i="4"/>
  <c r="F63" i="4" s="1"/>
  <c r="E63" i="4"/>
  <c r="F64" i="4" s="1"/>
  <c r="E64" i="4"/>
  <c r="E65" i="4"/>
  <c r="E66" i="4"/>
  <c r="F67" i="4" s="1"/>
  <c r="E67" i="4"/>
  <c r="E68" i="4"/>
  <c r="E69" i="4"/>
  <c r="F70" i="4" s="1"/>
  <c r="E70" i="4"/>
  <c r="F71" i="4" s="1"/>
  <c r="E71" i="4"/>
  <c r="F72" i="4" s="1"/>
  <c r="E72" i="4"/>
  <c r="E73" i="4"/>
  <c r="E74" i="4"/>
  <c r="F75" i="4" s="1"/>
  <c r="E75" i="4"/>
  <c r="E76" i="4"/>
  <c r="E77" i="4"/>
  <c r="F78" i="4" s="1"/>
  <c r="E78" i="4"/>
  <c r="F79" i="4" s="1"/>
  <c r="E79" i="4"/>
  <c r="F80" i="4" s="1"/>
  <c r="E80" i="4"/>
  <c r="E81" i="4"/>
  <c r="E82" i="4"/>
  <c r="F83" i="4" s="1"/>
  <c r="E83" i="4"/>
  <c r="E84" i="4"/>
  <c r="E85" i="4"/>
  <c r="F86" i="4" s="1"/>
  <c r="E86" i="4"/>
  <c r="F87" i="4" s="1"/>
  <c r="E87" i="4"/>
  <c r="F88" i="4" s="1"/>
  <c r="E88" i="4"/>
  <c r="E89" i="4"/>
  <c r="E90" i="4"/>
  <c r="F91" i="4" s="1"/>
  <c r="E91" i="4"/>
  <c r="E92" i="4"/>
  <c r="E93" i="4"/>
  <c r="F94" i="4" s="1"/>
  <c r="E94" i="4"/>
  <c r="F95" i="4" s="1"/>
  <c r="E95" i="4"/>
  <c r="F96" i="4" s="1"/>
  <c r="E96" i="4"/>
  <c r="E97" i="4"/>
  <c r="E3" i="4"/>
  <c r="F4" i="4" s="1"/>
  <c r="L2" i="2"/>
  <c r="E3" i="2"/>
  <c r="N2" i="2"/>
  <c r="M2" i="2"/>
  <c r="E4" i="2" s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2" i="1"/>
  <c r="M2" i="1"/>
  <c r="L2" i="1"/>
  <c r="E3" i="1" s="1"/>
  <c r="F3" i="1" s="1"/>
  <c r="E8" i="2" l="1"/>
  <c r="E7" i="2"/>
  <c r="E6" i="2"/>
  <c r="E5" i="2"/>
  <c r="E106" i="2"/>
  <c r="E74" i="2"/>
  <c r="F74" i="2" s="1"/>
  <c r="E78" i="2"/>
  <c r="E18" i="2"/>
  <c r="E50" i="2"/>
  <c r="F50" i="2" s="1"/>
  <c r="E82" i="2"/>
  <c r="F82" i="2" s="1"/>
  <c r="E22" i="2"/>
  <c r="F22" i="2" s="1"/>
  <c r="E54" i="2"/>
  <c r="E86" i="2"/>
  <c r="F86" i="2" s="1"/>
  <c r="E10" i="2"/>
  <c r="F10" i="2" s="1"/>
  <c r="E2" i="2"/>
  <c r="F2" i="2" s="1"/>
  <c r="E26" i="2"/>
  <c r="F26" i="2" s="1"/>
  <c r="E58" i="2"/>
  <c r="E90" i="2"/>
  <c r="F90" i="2" s="1"/>
  <c r="E107" i="2"/>
  <c r="E30" i="2"/>
  <c r="E62" i="2"/>
  <c r="F62" i="2" s="1"/>
  <c r="E94" i="2"/>
  <c r="F94" i="2" s="1"/>
  <c r="E46" i="2"/>
  <c r="F46" i="2" s="1"/>
  <c r="E34" i="2"/>
  <c r="F34" i="2" s="1"/>
  <c r="E66" i="2"/>
  <c r="F66" i="2" s="1"/>
  <c r="E42" i="2"/>
  <c r="F42" i="2" s="1"/>
  <c r="E14" i="2"/>
  <c r="E98" i="2"/>
  <c r="E38" i="2"/>
  <c r="F38" i="2" s="1"/>
  <c r="E70" i="2"/>
  <c r="F70" i="2" s="1"/>
  <c r="F54" i="2"/>
  <c r="F14" i="2"/>
  <c r="F6" i="2"/>
  <c r="F18" i="2"/>
  <c r="F30" i="2"/>
  <c r="E12" i="2"/>
  <c r="E16" i="2"/>
  <c r="E20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E88" i="2"/>
  <c r="E92" i="2"/>
  <c r="E96" i="2"/>
  <c r="E102" i="2"/>
  <c r="E105" i="2"/>
  <c r="E11" i="2"/>
  <c r="E15" i="2"/>
  <c r="E19" i="2"/>
  <c r="E23" i="2"/>
  <c r="E27" i="2"/>
  <c r="E31" i="2"/>
  <c r="E35" i="2"/>
  <c r="E39" i="2"/>
  <c r="E43" i="2"/>
  <c r="E47" i="2"/>
  <c r="E51" i="2"/>
  <c r="E55" i="2"/>
  <c r="E59" i="2"/>
  <c r="E63" i="2"/>
  <c r="E67" i="2"/>
  <c r="E71" i="2"/>
  <c r="E75" i="2"/>
  <c r="E79" i="2"/>
  <c r="E83" i="2"/>
  <c r="E87" i="2"/>
  <c r="E91" i="2"/>
  <c r="E95" i="2"/>
  <c r="E100" i="2"/>
  <c r="E108" i="2"/>
  <c r="E103" i="2"/>
  <c r="F58" i="2"/>
  <c r="F78" i="2"/>
  <c r="E101" i="2"/>
  <c r="E109" i="2"/>
  <c r="E9" i="2"/>
  <c r="E13" i="2"/>
  <c r="E17" i="2"/>
  <c r="E21" i="2"/>
  <c r="E25" i="2"/>
  <c r="E29" i="2"/>
  <c r="E33" i="2"/>
  <c r="E37" i="2"/>
  <c r="E41" i="2"/>
  <c r="E45" i="2"/>
  <c r="E49" i="2"/>
  <c r="E53" i="2"/>
  <c r="E57" i="2"/>
  <c r="E61" i="2"/>
  <c r="E65" i="2"/>
  <c r="E69" i="2"/>
  <c r="E73" i="2"/>
  <c r="E77" i="2"/>
  <c r="E81" i="2"/>
  <c r="E85" i="2"/>
  <c r="E89" i="2"/>
  <c r="E93" i="2"/>
  <c r="E97" i="2"/>
  <c r="E104" i="2"/>
  <c r="E99" i="2"/>
  <c r="E105" i="1"/>
  <c r="E102" i="1"/>
  <c r="E104" i="1"/>
  <c r="E103" i="1"/>
  <c r="E109" i="1"/>
  <c r="E101" i="1"/>
  <c r="E108" i="1"/>
  <c r="E100" i="1"/>
  <c r="E107" i="1"/>
  <c r="E99" i="1"/>
  <c r="E106" i="1"/>
  <c r="E98" i="1"/>
  <c r="E92" i="1"/>
  <c r="E84" i="1"/>
  <c r="E76" i="1"/>
  <c r="E68" i="1"/>
  <c r="E60" i="1"/>
  <c r="E52" i="1"/>
  <c r="E44" i="1"/>
  <c r="E12" i="1"/>
  <c r="E2" i="1"/>
  <c r="E90" i="1"/>
  <c r="E82" i="1"/>
  <c r="E74" i="1"/>
  <c r="E66" i="1"/>
  <c r="E58" i="1"/>
  <c r="E50" i="1"/>
  <c r="E42" i="1"/>
  <c r="E34" i="1"/>
  <c r="E26" i="1"/>
  <c r="E18" i="1"/>
  <c r="E10" i="1"/>
  <c r="E20" i="1"/>
  <c r="E97" i="1"/>
  <c r="E89" i="1"/>
  <c r="E81" i="1"/>
  <c r="E73" i="1"/>
  <c r="E65" i="1"/>
  <c r="E57" i="1"/>
  <c r="E9" i="1"/>
  <c r="E96" i="1"/>
  <c r="E88" i="1"/>
  <c r="E80" i="1"/>
  <c r="E72" i="1"/>
  <c r="E64" i="1"/>
  <c r="E56" i="1"/>
  <c r="E48" i="1"/>
  <c r="E40" i="1"/>
  <c r="E32" i="1"/>
  <c r="E24" i="1"/>
  <c r="E16" i="1"/>
  <c r="E8" i="1"/>
  <c r="E25" i="1"/>
  <c r="E95" i="1"/>
  <c r="E87" i="1"/>
  <c r="E79" i="1"/>
  <c r="E71" i="1"/>
  <c r="E63" i="1"/>
  <c r="E55" i="1"/>
  <c r="E47" i="1"/>
  <c r="E39" i="1"/>
  <c r="E31" i="1"/>
  <c r="E23" i="1"/>
  <c r="E15" i="1"/>
  <c r="E7" i="1"/>
  <c r="E36" i="1"/>
  <c r="E49" i="1"/>
  <c r="E41" i="1"/>
  <c r="E17" i="1"/>
  <c r="E94" i="1"/>
  <c r="E86" i="1"/>
  <c r="E78" i="1"/>
  <c r="E70" i="1"/>
  <c r="E62" i="1"/>
  <c r="E54" i="1"/>
  <c r="E46" i="1"/>
  <c r="E38" i="1"/>
  <c r="E30" i="1"/>
  <c r="E22" i="1"/>
  <c r="E14" i="1"/>
  <c r="E6" i="1"/>
  <c r="E28" i="1"/>
  <c r="E33" i="1"/>
  <c r="E93" i="1"/>
  <c r="E85" i="1"/>
  <c r="E77" i="1"/>
  <c r="E69" i="1"/>
  <c r="E61" i="1"/>
  <c r="E53" i="1"/>
  <c r="E45" i="1"/>
  <c r="E37" i="1"/>
  <c r="E29" i="1"/>
  <c r="E21" i="1"/>
  <c r="E13" i="1"/>
  <c r="E5" i="1"/>
  <c r="E4" i="1"/>
  <c r="E91" i="1"/>
  <c r="E83" i="1"/>
  <c r="E75" i="1"/>
  <c r="E67" i="1"/>
  <c r="E59" i="1"/>
  <c r="E51" i="1"/>
  <c r="E43" i="1"/>
  <c r="E35" i="1"/>
  <c r="E27" i="1"/>
  <c r="E19" i="1"/>
  <c r="E11" i="1"/>
  <c r="G90" i="2" l="1"/>
  <c r="G66" i="2"/>
  <c r="G42" i="2"/>
  <c r="G18" i="2"/>
  <c r="G78" i="2"/>
  <c r="G54" i="2"/>
  <c r="G30" i="2"/>
  <c r="H30" i="2" s="1"/>
  <c r="G6" i="2"/>
  <c r="H6" i="2" s="1"/>
  <c r="G82" i="2"/>
  <c r="G58" i="2"/>
  <c r="G34" i="2"/>
  <c r="G10" i="2"/>
  <c r="G94" i="2"/>
  <c r="H94" i="2" s="1"/>
  <c r="G70" i="2"/>
  <c r="G46" i="2"/>
  <c r="H46" i="2" s="1"/>
  <c r="G22" i="2"/>
  <c r="H22" i="2" s="1"/>
  <c r="G74" i="2"/>
  <c r="G50" i="2"/>
  <c r="G26" i="2"/>
  <c r="G2" i="2"/>
  <c r="G86" i="2"/>
  <c r="H86" i="2" s="1"/>
  <c r="G62" i="2"/>
  <c r="H62" i="2" s="1"/>
  <c r="G38" i="2"/>
  <c r="H38" i="2" s="1"/>
  <c r="J38" i="2" s="1"/>
  <c r="G14" i="2"/>
  <c r="H14" i="2" s="1"/>
  <c r="F65" i="2"/>
  <c r="F59" i="2"/>
  <c r="F68" i="2"/>
  <c r="F4" i="2"/>
  <c r="F93" i="2"/>
  <c r="F61" i="2"/>
  <c r="F29" i="2"/>
  <c r="F87" i="2"/>
  <c r="F55" i="2"/>
  <c r="F23" i="2"/>
  <c r="F96" i="2"/>
  <c r="F64" i="2"/>
  <c r="F32" i="2"/>
  <c r="H74" i="2"/>
  <c r="F89" i="2"/>
  <c r="F57" i="2"/>
  <c r="F25" i="2"/>
  <c r="F83" i="2"/>
  <c r="F51" i="2"/>
  <c r="F19" i="2"/>
  <c r="F92" i="2"/>
  <c r="F60" i="2"/>
  <c r="F28" i="2"/>
  <c r="H2" i="2"/>
  <c r="F37" i="2"/>
  <c r="F47" i="2"/>
  <c r="G98" i="2"/>
  <c r="H98" i="2" s="1"/>
  <c r="F21" i="2"/>
  <c r="F56" i="2"/>
  <c r="F84" i="2"/>
  <c r="F33" i="2"/>
  <c r="F15" i="2"/>
  <c r="F24" i="2"/>
  <c r="F81" i="2"/>
  <c r="F75" i="2"/>
  <c r="F52" i="2"/>
  <c r="F77" i="2"/>
  <c r="F45" i="2"/>
  <c r="F13" i="2"/>
  <c r="F71" i="2"/>
  <c r="F39" i="2"/>
  <c r="F7" i="2"/>
  <c r="F80" i="2"/>
  <c r="F48" i="2"/>
  <c r="F16" i="2"/>
  <c r="H82" i="2"/>
  <c r="H70" i="2"/>
  <c r="H58" i="2"/>
  <c r="H34" i="2"/>
  <c r="H10" i="2"/>
  <c r="G106" i="2"/>
  <c r="H106" i="2" s="1"/>
  <c r="H26" i="2"/>
  <c r="H90" i="2"/>
  <c r="H78" i="2"/>
  <c r="H66" i="2"/>
  <c r="H54" i="2"/>
  <c r="H42" i="2"/>
  <c r="H18" i="2"/>
  <c r="G102" i="2"/>
  <c r="H102" i="2" s="1"/>
  <c r="F5" i="2"/>
  <c r="F85" i="2"/>
  <c r="F53" i="2"/>
  <c r="F79" i="2"/>
  <c r="F88" i="2"/>
  <c r="F49" i="2"/>
  <c r="F17" i="2"/>
  <c r="F43" i="2"/>
  <c r="F11" i="2"/>
  <c r="F20" i="2"/>
  <c r="F73" i="2"/>
  <c r="F41" i="2"/>
  <c r="F9" i="2"/>
  <c r="F67" i="2"/>
  <c r="F35" i="2"/>
  <c r="F3" i="2"/>
  <c r="F76" i="2"/>
  <c r="F44" i="2"/>
  <c r="F12" i="2"/>
  <c r="F69" i="2"/>
  <c r="F95" i="2"/>
  <c r="F63" i="2"/>
  <c r="F31" i="2"/>
  <c r="F72" i="2"/>
  <c r="F40" i="2"/>
  <c r="F8" i="2"/>
  <c r="H50" i="2"/>
  <c r="F97" i="2"/>
  <c r="F91" i="2"/>
  <c r="F27" i="2"/>
  <c r="F36" i="2"/>
  <c r="F51" i="1"/>
  <c r="F94" i="1"/>
  <c r="F56" i="1"/>
  <c r="F26" i="1"/>
  <c r="F90" i="1"/>
  <c r="F85" i="1"/>
  <c r="F25" i="1"/>
  <c r="F2" i="1"/>
  <c r="G50" i="1" s="1"/>
  <c r="H50" i="1" s="1"/>
  <c r="I50" i="1" s="1"/>
  <c r="F29" i="1"/>
  <c r="F72" i="1"/>
  <c r="F11" i="1"/>
  <c r="F75" i="1"/>
  <c r="F37" i="1"/>
  <c r="F33" i="1"/>
  <c r="F54" i="1"/>
  <c r="G78" i="1" s="1"/>
  <c r="H78" i="1" s="1"/>
  <c r="I78" i="1" s="1"/>
  <c r="F49" i="1"/>
  <c r="F55" i="1"/>
  <c r="F16" i="1"/>
  <c r="F80" i="1"/>
  <c r="F89" i="1"/>
  <c r="F50" i="1"/>
  <c r="F44" i="1"/>
  <c r="F5" i="1"/>
  <c r="G65" i="1" s="1"/>
  <c r="H65" i="1" s="1"/>
  <c r="I65" i="1" s="1"/>
  <c r="F22" i="1"/>
  <c r="G58" i="1" s="1"/>
  <c r="H58" i="1" s="1"/>
  <c r="I58" i="1" s="1"/>
  <c r="F86" i="1"/>
  <c r="F87" i="1"/>
  <c r="F57" i="1"/>
  <c r="F76" i="1"/>
  <c r="F13" i="1"/>
  <c r="F77" i="1"/>
  <c r="F95" i="1"/>
  <c r="F59" i="1"/>
  <c r="F38" i="1"/>
  <c r="F17" i="1"/>
  <c r="F64" i="1"/>
  <c r="F67" i="1"/>
  <c r="F46" i="1"/>
  <c r="F41" i="1"/>
  <c r="F47" i="1"/>
  <c r="F81" i="1"/>
  <c r="F42" i="1"/>
  <c r="F12" i="1"/>
  <c r="F83" i="1"/>
  <c r="F62" i="1"/>
  <c r="F63" i="1"/>
  <c r="F24" i="1"/>
  <c r="F97" i="1"/>
  <c r="F52" i="1"/>
  <c r="F27" i="1"/>
  <c r="F91" i="1"/>
  <c r="F53" i="1"/>
  <c r="F6" i="1"/>
  <c r="F70" i="1"/>
  <c r="F7" i="1"/>
  <c r="F71" i="1"/>
  <c r="F32" i="1"/>
  <c r="G92" i="1" s="1"/>
  <c r="H92" i="1" s="1"/>
  <c r="I92" i="1" s="1"/>
  <c r="F96" i="1"/>
  <c r="F20" i="1"/>
  <c r="F66" i="1"/>
  <c r="F60" i="1"/>
  <c r="F43" i="1"/>
  <c r="G43" i="1" s="1"/>
  <c r="H43" i="1" s="1"/>
  <c r="I43" i="1" s="1"/>
  <c r="F69" i="1"/>
  <c r="F23" i="1"/>
  <c r="F48" i="1"/>
  <c r="F18" i="1"/>
  <c r="F82" i="1"/>
  <c r="F30" i="1"/>
  <c r="F31" i="1"/>
  <c r="F65" i="1"/>
  <c r="F84" i="1"/>
  <c r="F21" i="1"/>
  <c r="F39" i="1"/>
  <c r="G39" i="1" s="1"/>
  <c r="H39" i="1" s="1"/>
  <c r="I39" i="1" s="1"/>
  <c r="F73" i="1"/>
  <c r="F34" i="1"/>
  <c r="F92" i="1"/>
  <c r="F93" i="1"/>
  <c r="F8" i="1"/>
  <c r="F19" i="1"/>
  <c r="F45" i="1"/>
  <c r="F28" i="1"/>
  <c r="G64" i="1" s="1"/>
  <c r="H64" i="1" s="1"/>
  <c r="I64" i="1" s="1"/>
  <c r="F36" i="1"/>
  <c r="F88" i="1"/>
  <c r="F58" i="1"/>
  <c r="F35" i="1"/>
  <c r="F4" i="1"/>
  <c r="F61" i="1"/>
  <c r="F14" i="1"/>
  <c r="F78" i="1"/>
  <c r="F15" i="1"/>
  <c r="F79" i="1"/>
  <c r="F40" i="1"/>
  <c r="F9" i="1"/>
  <c r="G81" i="1" s="1"/>
  <c r="H81" i="1" s="1"/>
  <c r="I81" i="1" s="1"/>
  <c r="F10" i="1"/>
  <c r="F74" i="1"/>
  <c r="F68" i="1"/>
  <c r="G84" i="1"/>
  <c r="H84" i="1" s="1"/>
  <c r="I84" i="1" s="1"/>
  <c r="G89" i="1"/>
  <c r="H89" i="1" s="1"/>
  <c r="I89" i="1" s="1"/>
  <c r="G15" i="1"/>
  <c r="H15" i="1" s="1"/>
  <c r="I15" i="1" s="1"/>
  <c r="J62" i="2" l="1"/>
  <c r="I62" i="2"/>
  <c r="G80" i="2"/>
  <c r="G56" i="2"/>
  <c r="G32" i="2"/>
  <c r="G8" i="2"/>
  <c r="G92" i="2"/>
  <c r="H92" i="2" s="1"/>
  <c r="G68" i="2"/>
  <c r="H68" i="2" s="1"/>
  <c r="G44" i="2"/>
  <c r="H44" i="2" s="1"/>
  <c r="G20" i="2"/>
  <c r="G88" i="2"/>
  <c r="G64" i="2"/>
  <c r="G40" i="2"/>
  <c r="G16" i="2"/>
  <c r="G76" i="2"/>
  <c r="G52" i="2"/>
  <c r="G28" i="2"/>
  <c r="H28" i="2" s="1"/>
  <c r="G4" i="2"/>
  <c r="G79" i="2"/>
  <c r="G55" i="2"/>
  <c r="G31" i="2"/>
  <c r="G7" i="2"/>
  <c r="G43" i="2"/>
  <c r="G91" i="2"/>
  <c r="G67" i="2"/>
  <c r="H67" i="2" s="1"/>
  <c r="G19" i="2"/>
  <c r="G63" i="2"/>
  <c r="H63" i="2" s="1"/>
  <c r="G39" i="2"/>
  <c r="G15" i="2"/>
  <c r="G87" i="2"/>
  <c r="H87" i="2" s="1"/>
  <c r="G75" i="2"/>
  <c r="G51" i="2"/>
  <c r="G27" i="2"/>
  <c r="H27" i="2" s="1"/>
  <c r="G3" i="2"/>
  <c r="G89" i="2"/>
  <c r="G41" i="2"/>
  <c r="G17" i="2"/>
  <c r="G65" i="2"/>
  <c r="H65" i="2" s="1"/>
  <c r="G77" i="2"/>
  <c r="H77" i="2" s="1"/>
  <c r="G53" i="2"/>
  <c r="G29" i="2"/>
  <c r="H29" i="2" s="1"/>
  <c r="G5" i="2"/>
  <c r="G95" i="2"/>
  <c r="G71" i="2"/>
  <c r="G47" i="2"/>
  <c r="G23" i="2"/>
  <c r="G59" i="2"/>
  <c r="G35" i="2"/>
  <c r="G83" i="2"/>
  <c r="H83" i="2" s="1"/>
  <c r="G11" i="2"/>
  <c r="G73" i="2"/>
  <c r="H73" i="2" s="1"/>
  <c r="G25" i="2"/>
  <c r="G97" i="2"/>
  <c r="G49" i="2"/>
  <c r="G85" i="2"/>
  <c r="G61" i="2"/>
  <c r="H61" i="2" s="1"/>
  <c r="G37" i="2"/>
  <c r="H37" i="2" s="1"/>
  <c r="G13" i="2"/>
  <c r="G57" i="2"/>
  <c r="G9" i="2"/>
  <c r="G33" i="2"/>
  <c r="G93" i="2"/>
  <c r="H93" i="2" s="1"/>
  <c r="G69" i="2"/>
  <c r="H69" i="2" s="1"/>
  <c r="G45" i="2"/>
  <c r="G21" i="2"/>
  <c r="H21" i="2" s="1"/>
  <c r="G81" i="2"/>
  <c r="H81" i="2" s="1"/>
  <c r="G96" i="2"/>
  <c r="H96" i="2" s="1"/>
  <c r="G72" i="2"/>
  <c r="G48" i="2"/>
  <c r="G24" i="2"/>
  <c r="G84" i="2"/>
  <c r="H84" i="2" s="1"/>
  <c r="G60" i="2"/>
  <c r="G36" i="2"/>
  <c r="H36" i="2" s="1"/>
  <c r="G12" i="2"/>
  <c r="I38" i="2"/>
  <c r="J34" i="2"/>
  <c r="I34" i="2"/>
  <c r="J66" i="2"/>
  <c r="I66" i="2"/>
  <c r="J10" i="2"/>
  <c r="I10" i="2"/>
  <c r="H75" i="2"/>
  <c r="G99" i="2"/>
  <c r="H99" i="2" s="1"/>
  <c r="H51" i="2"/>
  <c r="H39" i="2"/>
  <c r="H15" i="2"/>
  <c r="H3" i="2"/>
  <c r="G105" i="2"/>
  <c r="H105" i="2" s="1"/>
  <c r="H57" i="2"/>
  <c r="H45" i="2"/>
  <c r="H33" i="2"/>
  <c r="H9" i="2"/>
  <c r="J42" i="2"/>
  <c r="I42" i="2"/>
  <c r="J22" i="2"/>
  <c r="I22" i="2"/>
  <c r="H71" i="2"/>
  <c r="H59" i="2"/>
  <c r="H95" i="2"/>
  <c r="G107" i="2"/>
  <c r="H107" i="2" s="1"/>
  <c r="H47" i="2"/>
  <c r="H35" i="2"/>
  <c r="H23" i="2"/>
  <c r="H11" i="2"/>
  <c r="G104" i="2"/>
  <c r="H104" i="2" s="1"/>
  <c r="H80" i="2"/>
  <c r="H56" i="2"/>
  <c r="H32" i="2"/>
  <c r="H20" i="2"/>
  <c r="H8" i="2"/>
  <c r="G101" i="2"/>
  <c r="H101" i="2" s="1"/>
  <c r="H89" i="2"/>
  <c r="H53" i="2"/>
  <c r="H41" i="2"/>
  <c r="H17" i="2"/>
  <c r="H5" i="2"/>
  <c r="J78" i="2"/>
  <c r="I78" i="2"/>
  <c r="J86" i="2"/>
  <c r="I86" i="2"/>
  <c r="G100" i="2"/>
  <c r="H100" i="2" s="1"/>
  <c r="H88" i="2"/>
  <c r="H76" i="2"/>
  <c r="H64" i="2"/>
  <c r="H52" i="2"/>
  <c r="H40" i="2"/>
  <c r="H16" i="2"/>
  <c r="H4" i="2"/>
  <c r="J46" i="2"/>
  <c r="I46" i="2"/>
  <c r="J58" i="2"/>
  <c r="I58" i="2"/>
  <c r="J90" i="2"/>
  <c r="I90" i="2"/>
  <c r="J70" i="2"/>
  <c r="I70" i="2"/>
  <c r="J2" i="2"/>
  <c r="I2" i="2"/>
  <c r="J6" i="2"/>
  <c r="I6" i="2"/>
  <c r="J26" i="2"/>
  <c r="I26" i="2"/>
  <c r="J82" i="2"/>
  <c r="I82" i="2"/>
  <c r="G103" i="2"/>
  <c r="H103" i="2" s="1"/>
  <c r="H91" i="2"/>
  <c r="H79" i="2"/>
  <c r="H31" i="2"/>
  <c r="H19" i="2"/>
  <c r="H7" i="2"/>
  <c r="H55" i="2"/>
  <c r="H43" i="2"/>
  <c r="G109" i="2"/>
  <c r="H109" i="2" s="1"/>
  <c r="H97" i="2"/>
  <c r="H85" i="2"/>
  <c r="H49" i="2"/>
  <c r="H25" i="2"/>
  <c r="H13" i="2"/>
  <c r="J54" i="2"/>
  <c r="I54" i="2"/>
  <c r="J50" i="2"/>
  <c r="I50" i="2"/>
  <c r="J14" i="2"/>
  <c r="I14" i="2"/>
  <c r="J18" i="2"/>
  <c r="I18" i="2"/>
  <c r="J94" i="2"/>
  <c r="I94" i="2"/>
  <c r="G108" i="2"/>
  <c r="H108" i="2" s="1"/>
  <c r="H72" i="2"/>
  <c r="H60" i="2"/>
  <c r="H48" i="2"/>
  <c r="H24" i="2"/>
  <c r="H12" i="2"/>
  <c r="J30" i="2"/>
  <c r="I30" i="2"/>
  <c r="J74" i="2"/>
  <c r="I74" i="2"/>
  <c r="G71" i="1"/>
  <c r="H71" i="1" s="1"/>
  <c r="I71" i="1" s="1"/>
  <c r="G79" i="1"/>
  <c r="H79" i="1" s="1"/>
  <c r="I79" i="1" s="1"/>
  <c r="G21" i="1"/>
  <c r="H21" i="1" s="1"/>
  <c r="I21" i="1" s="1"/>
  <c r="G27" i="1"/>
  <c r="H27" i="1" s="1"/>
  <c r="I27" i="1" s="1"/>
  <c r="G109" i="1"/>
  <c r="H109" i="1" s="1"/>
  <c r="G11" i="1"/>
  <c r="H11" i="1" s="1"/>
  <c r="I11" i="1" s="1"/>
  <c r="G24" i="1"/>
  <c r="H24" i="1" s="1"/>
  <c r="I24" i="1" s="1"/>
  <c r="G102" i="1"/>
  <c r="H102" i="1" s="1"/>
  <c r="G38" i="1"/>
  <c r="H38" i="1" s="1"/>
  <c r="I38" i="1" s="1"/>
  <c r="G67" i="1"/>
  <c r="H67" i="1" s="1"/>
  <c r="I67" i="1" s="1"/>
  <c r="G34" i="1"/>
  <c r="H34" i="1" s="1"/>
  <c r="I34" i="1" s="1"/>
  <c r="G53" i="1"/>
  <c r="H53" i="1" s="1"/>
  <c r="I53" i="1" s="1"/>
  <c r="G23" i="1"/>
  <c r="H23" i="1" s="1"/>
  <c r="I23" i="1" s="1"/>
  <c r="G10" i="1"/>
  <c r="H10" i="1" s="1"/>
  <c r="I10" i="1" s="1"/>
  <c r="G32" i="1"/>
  <c r="H32" i="1" s="1"/>
  <c r="I32" i="1" s="1"/>
  <c r="G29" i="1"/>
  <c r="H29" i="1" s="1"/>
  <c r="I29" i="1" s="1"/>
  <c r="G47" i="1"/>
  <c r="H47" i="1" s="1"/>
  <c r="I47" i="1" s="1"/>
  <c r="G8" i="1"/>
  <c r="H8" i="1" s="1"/>
  <c r="I8" i="1" s="1"/>
  <c r="G36" i="1"/>
  <c r="H36" i="1" s="1"/>
  <c r="I36" i="1" s="1"/>
  <c r="G88" i="1"/>
  <c r="H88" i="1" s="1"/>
  <c r="I88" i="1" s="1"/>
  <c r="G9" i="1"/>
  <c r="H9" i="1" s="1"/>
  <c r="I9" i="1" s="1"/>
  <c r="G80" i="1"/>
  <c r="H80" i="1" s="1"/>
  <c r="I80" i="1" s="1"/>
  <c r="G37" i="1"/>
  <c r="H37" i="1" s="1"/>
  <c r="I37" i="1" s="1"/>
  <c r="G95" i="1"/>
  <c r="H95" i="1" s="1"/>
  <c r="I95" i="1" s="1"/>
  <c r="G51" i="1"/>
  <c r="H51" i="1" s="1"/>
  <c r="I51" i="1" s="1"/>
  <c r="G96" i="1"/>
  <c r="H96" i="1" s="1"/>
  <c r="I96" i="1" s="1"/>
  <c r="G13" i="1"/>
  <c r="H13" i="1" s="1"/>
  <c r="I13" i="1" s="1"/>
  <c r="G7" i="1"/>
  <c r="H7" i="1" s="1"/>
  <c r="I7" i="1" s="1"/>
  <c r="G85" i="1"/>
  <c r="H85" i="1" s="1"/>
  <c r="I85" i="1" s="1"/>
  <c r="G93" i="1"/>
  <c r="H93" i="1" s="1"/>
  <c r="I93" i="1" s="1"/>
  <c r="G100" i="1"/>
  <c r="H100" i="1" s="1"/>
  <c r="G86" i="1"/>
  <c r="H86" i="1" s="1"/>
  <c r="I86" i="1" s="1"/>
  <c r="G25" i="1"/>
  <c r="H25" i="1" s="1"/>
  <c r="I25" i="1" s="1"/>
  <c r="G22" i="1"/>
  <c r="H22" i="1" s="1"/>
  <c r="I22" i="1" s="1"/>
  <c r="G45" i="1"/>
  <c r="H45" i="1" s="1"/>
  <c r="I45" i="1" s="1"/>
  <c r="G52" i="1"/>
  <c r="H52" i="1" s="1"/>
  <c r="I52" i="1" s="1"/>
  <c r="G66" i="1"/>
  <c r="H66" i="1" s="1"/>
  <c r="I66" i="1" s="1"/>
  <c r="G3" i="1"/>
  <c r="H3" i="1" s="1"/>
  <c r="I3" i="1" s="1"/>
  <c r="G101" i="1"/>
  <c r="H101" i="1" s="1"/>
  <c r="G26" i="1"/>
  <c r="H26" i="1" s="1"/>
  <c r="I26" i="1" s="1"/>
  <c r="G49" i="1"/>
  <c r="H49" i="1" s="1"/>
  <c r="I49" i="1" s="1"/>
  <c r="G77" i="1"/>
  <c r="H77" i="1" s="1"/>
  <c r="I77" i="1" s="1"/>
  <c r="G6" i="1"/>
  <c r="H6" i="1" s="1"/>
  <c r="I6" i="1" s="1"/>
  <c r="G105" i="1"/>
  <c r="H105" i="1" s="1"/>
  <c r="G2" i="1"/>
  <c r="H2" i="1" s="1"/>
  <c r="I2" i="1" s="1"/>
  <c r="G98" i="1"/>
  <c r="H98" i="1" s="1"/>
  <c r="G74" i="1"/>
  <c r="H74" i="1" s="1"/>
  <c r="I74" i="1" s="1"/>
  <c r="G73" i="1"/>
  <c r="H73" i="1" s="1"/>
  <c r="I73" i="1" s="1"/>
  <c r="G70" i="1"/>
  <c r="H70" i="1" s="1"/>
  <c r="I70" i="1" s="1"/>
  <c r="G33" i="1"/>
  <c r="H33" i="1" s="1"/>
  <c r="I33" i="1" s="1"/>
  <c r="G17" i="1"/>
  <c r="H17" i="1" s="1"/>
  <c r="I17" i="1" s="1"/>
  <c r="G16" i="1"/>
  <c r="H16" i="1" s="1"/>
  <c r="I16" i="1" s="1"/>
  <c r="G30" i="1"/>
  <c r="H30" i="1" s="1"/>
  <c r="I30" i="1" s="1"/>
  <c r="G59" i="1"/>
  <c r="H59" i="1" s="1"/>
  <c r="I59" i="1" s="1"/>
  <c r="G75" i="1"/>
  <c r="H75" i="1" s="1"/>
  <c r="I75" i="1" s="1"/>
  <c r="G107" i="1"/>
  <c r="H107" i="1" s="1"/>
  <c r="G14" i="1"/>
  <c r="H14" i="1" s="1"/>
  <c r="I14" i="1" s="1"/>
  <c r="G62" i="1"/>
  <c r="H62" i="1" s="1"/>
  <c r="I62" i="1" s="1"/>
  <c r="G82" i="1"/>
  <c r="H82" i="1" s="1"/>
  <c r="I82" i="1" s="1"/>
  <c r="G28" i="1"/>
  <c r="H28" i="1" s="1"/>
  <c r="I28" i="1" s="1"/>
  <c r="G72" i="1"/>
  <c r="H72" i="1" s="1"/>
  <c r="I72" i="1" s="1"/>
  <c r="G31" i="1"/>
  <c r="H31" i="1" s="1"/>
  <c r="I31" i="1" s="1"/>
  <c r="G103" i="1"/>
  <c r="H103" i="1" s="1"/>
  <c r="G108" i="1"/>
  <c r="H108" i="1" s="1"/>
  <c r="G55" i="1"/>
  <c r="H55" i="1" s="1"/>
  <c r="I55" i="1" s="1"/>
  <c r="G46" i="1"/>
  <c r="H46" i="1" s="1"/>
  <c r="I46" i="1" s="1"/>
  <c r="G76" i="1"/>
  <c r="H76" i="1" s="1"/>
  <c r="I76" i="1" s="1"/>
  <c r="G35" i="1"/>
  <c r="H35" i="1" s="1"/>
  <c r="I35" i="1" s="1"/>
  <c r="G12" i="1"/>
  <c r="H12" i="1" s="1"/>
  <c r="I12" i="1" s="1"/>
  <c r="G104" i="1"/>
  <c r="H104" i="1" s="1"/>
  <c r="G19" i="1"/>
  <c r="H19" i="1" s="1"/>
  <c r="I19" i="1" s="1"/>
  <c r="G63" i="1"/>
  <c r="H63" i="1" s="1"/>
  <c r="I63" i="1" s="1"/>
  <c r="G97" i="1"/>
  <c r="H97" i="1" s="1"/>
  <c r="I97" i="1" s="1"/>
  <c r="G94" i="1"/>
  <c r="H94" i="1" s="1"/>
  <c r="I94" i="1" s="1"/>
  <c r="G57" i="1"/>
  <c r="H57" i="1" s="1"/>
  <c r="I57" i="1" s="1"/>
  <c r="G56" i="1"/>
  <c r="H56" i="1" s="1"/>
  <c r="I56" i="1" s="1"/>
  <c r="G41" i="1"/>
  <c r="H41" i="1" s="1"/>
  <c r="I41" i="1" s="1"/>
  <c r="G40" i="1"/>
  <c r="H40" i="1" s="1"/>
  <c r="I40" i="1" s="1"/>
  <c r="G54" i="1"/>
  <c r="H54" i="1" s="1"/>
  <c r="I54" i="1" s="1"/>
  <c r="G83" i="1"/>
  <c r="H83" i="1" s="1"/>
  <c r="I83" i="1" s="1"/>
  <c r="G60" i="1"/>
  <c r="H60" i="1" s="1"/>
  <c r="I60" i="1" s="1"/>
  <c r="G20" i="1"/>
  <c r="H20" i="1" s="1"/>
  <c r="I20" i="1" s="1"/>
  <c r="G90" i="1"/>
  <c r="H90" i="1" s="1"/>
  <c r="I90" i="1" s="1"/>
  <c r="G91" i="1"/>
  <c r="H91" i="1" s="1"/>
  <c r="I91" i="1" s="1"/>
  <c r="G61" i="1"/>
  <c r="H61" i="1" s="1"/>
  <c r="I61" i="1" s="1"/>
  <c r="G69" i="1"/>
  <c r="H69" i="1" s="1"/>
  <c r="I69" i="1" s="1"/>
  <c r="G44" i="1"/>
  <c r="H44" i="1" s="1"/>
  <c r="I44" i="1" s="1"/>
  <c r="G5" i="1"/>
  <c r="H5" i="1" s="1"/>
  <c r="I5" i="1" s="1"/>
  <c r="G4" i="1"/>
  <c r="H4" i="1" s="1"/>
  <c r="I4" i="1" s="1"/>
  <c r="G42" i="1"/>
  <c r="H42" i="1" s="1"/>
  <c r="I42" i="1" s="1"/>
  <c r="G48" i="1"/>
  <c r="H48" i="1" s="1"/>
  <c r="I48" i="1" s="1"/>
  <c r="G68" i="1"/>
  <c r="H68" i="1" s="1"/>
  <c r="I68" i="1" s="1"/>
  <c r="G87" i="1"/>
  <c r="H87" i="1" s="1"/>
  <c r="I87" i="1" s="1"/>
  <c r="G99" i="1"/>
  <c r="H99" i="1" s="1"/>
  <c r="G18" i="1"/>
  <c r="H18" i="1" s="1"/>
  <c r="I18" i="1" s="1"/>
  <c r="G106" i="1"/>
  <c r="H106" i="1" s="1"/>
  <c r="I80" i="2" l="1"/>
  <c r="J80" i="2"/>
  <c r="J9" i="2"/>
  <c r="I9" i="2"/>
  <c r="J67" i="2"/>
  <c r="I67" i="2"/>
  <c r="J64" i="2"/>
  <c r="I64" i="2"/>
  <c r="J5" i="2"/>
  <c r="I5" i="2"/>
  <c r="J92" i="2"/>
  <c r="I92" i="2"/>
  <c r="J83" i="2"/>
  <c r="I83" i="2"/>
  <c r="J21" i="2"/>
  <c r="I21" i="2"/>
  <c r="J3" i="2"/>
  <c r="K2" i="2" s="1"/>
  <c r="I3" i="2"/>
  <c r="J87" i="2"/>
  <c r="I87" i="2"/>
  <c r="J48" i="2"/>
  <c r="I48" i="2"/>
  <c r="J13" i="2"/>
  <c r="I13" i="2"/>
  <c r="J91" i="2"/>
  <c r="I91" i="2"/>
  <c r="J76" i="2"/>
  <c r="I76" i="2"/>
  <c r="J17" i="2"/>
  <c r="I17" i="2"/>
  <c r="J8" i="2"/>
  <c r="I8" i="2"/>
  <c r="J59" i="2"/>
  <c r="I59" i="2"/>
  <c r="J33" i="2"/>
  <c r="I33" i="2"/>
  <c r="J15" i="2"/>
  <c r="I15" i="2"/>
  <c r="J24" i="2"/>
  <c r="I24" i="2"/>
  <c r="J52" i="2"/>
  <c r="I52" i="2"/>
  <c r="J75" i="2"/>
  <c r="I75" i="2"/>
  <c r="J97" i="2"/>
  <c r="I97" i="2"/>
  <c r="J60" i="2"/>
  <c r="I60" i="2"/>
  <c r="J25" i="2"/>
  <c r="I25" i="2"/>
  <c r="J88" i="2"/>
  <c r="I88" i="2"/>
  <c r="J20" i="2"/>
  <c r="I20" i="2"/>
  <c r="J11" i="2"/>
  <c r="I11" i="2"/>
  <c r="J71" i="2"/>
  <c r="I71" i="2"/>
  <c r="J45" i="2"/>
  <c r="I45" i="2"/>
  <c r="J72" i="2"/>
  <c r="I72" i="2"/>
  <c r="J37" i="2"/>
  <c r="I37" i="2"/>
  <c r="J55" i="2"/>
  <c r="I55" i="2"/>
  <c r="J4" i="2"/>
  <c r="I4" i="2"/>
  <c r="J41" i="2"/>
  <c r="I41" i="2"/>
  <c r="J32" i="2"/>
  <c r="I32" i="2"/>
  <c r="J23" i="2"/>
  <c r="I23" i="2"/>
  <c r="J57" i="2"/>
  <c r="I57" i="2"/>
  <c r="J39" i="2"/>
  <c r="I39" i="2"/>
  <c r="J85" i="2"/>
  <c r="I85" i="2"/>
  <c r="J95" i="2"/>
  <c r="I95" i="2"/>
  <c r="J36" i="2"/>
  <c r="I36" i="2"/>
  <c r="J43" i="2"/>
  <c r="I43" i="2"/>
  <c r="J29" i="2"/>
  <c r="I29" i="2"/>
  <c r="J27" i="2"/>
  <c r="I27" i="2"/>
  <c r="J84" i="2"/>
  <c r="I84" i="2"/>
  <c r="J49" i="2"/>
  <c r="I49" i="2"/>
  <c r="J7" i="2"/>
  <c r="I7" i="2"/>
  <c r="J16" i="2"/>
  <c r="I16" i="2"/>
  <c r="J53" i="2"/>
  <c r="I53" i="2"/>
  <c r="J44" i="2"/>
  <c r="I44" i="2"/>
  <c r="J35" i="2"/>
  <c r="I35" i="2"/>
  <c r="J69" i="2"/>
  <c r="I69" i="2"/>
  <c r="J51" i="2"/>
  <c r="I51" i="2"/>
  <c r="J79" i="2"/>
  <c r="I79" i="2"/>
  <c r="J89" i="2"/>
  <c r="I89" i="2"/>
  <c r="I96" i="2"/>
  <c r="J96" i="2"/>
  <c r="J61" i="2"/>
  <c r="I61" i="2"/>
  <c r="J19" i="2"/>
  <c r="I19" i="2"/>
  <c r="J28" i="2"/>
  <c r="I28" i="2"/>
  <c r="J65" i="2"/>
  <c r="I65" i="2"/>
  <c r="J56" i="2"/>
  <c r="I56" i="2"/>
  <c r="J47" i="2"/>
  <c r="I47" i="2"/>
  <c r="J81" i="2"/>
  <c r="I81" i="2"/>
  <c r="J12" i="2"/>
  <c r="I12" i="2"/>
  <c r="J73" i="2"/>
  <c r="I73" i="2"/>
  <c r="J31" i="2"/>
  <c r="I31" i="2"/>
  <c r="J40" i="2"/>
  <c r="I40" i="2"/>
  <c r="J77" i="2"/>
  <c r="I77" i="2"/>
  <c r="J68" i="2"/>
  <c r="I68" i="2"/>
  <c r="J93" i="2"/>
  <c r="I93" i="2"/>
  <c r="J63" i="2"/>
  <c r="I63" i="2"/>
</calcChain>
</file>

<file path=xl/sharedStrings.xml><?xml version="1.0" encoding="utf-8"?>
<sst xmlns="http://schemas.openxmlformats.org/spreadsheetml/2006/main" count="43" uniqueCount="25">
  <si>
    <t>Nflights</t>
  </si>
  <si>
    <t>Passengers</t>
  </si>
  <si>
    <t>DATE</t>
  </si>
  <si>
    <t>Time Index</t>
  </si>
  <si>
    <t xml:space="preserve">Mevsimsellik </t>
  </si>
  <si>
    <t>Trend (f(zaman)=Passengers)</t>
  </si>
  <si>
    <t>Intercept</t>
  </si>
  <si>
    <t xml:space="preserve">Slope </t>
  </si>
  <si>
    <t xml:space="preserve">Yolcu sayısı = 37M + 181156*Zaman </t>
  </si>
  <si>
    <t>Actual - Trend</t>
  </si>
  <si>
    <t>Hata (actual - FC)</t>
  </si>
  <si>
    <t>Forecast</t>
  </si>
  <si>
    <t>Abs Percentage Error (APE)</t>
  </si>
  <si>
    <t>MAPE</t>
  </si>
  <si>
    <t>MAPE (Train)</t>
  </si>
  <si>
    <t>MAPE (Validation)</t>
  </si>
  <si>
    <t>NAIVE FC 1</t>
  </si>
  <si>
    <t>NAIVE FC 2</t>
  </si>
  <si>
    <t>FC1 (NAIVE)</t>
  </si>
  <si>
    <t>MAPE NFC1</t>
  </si>
  <si>
    <t>FC2 (NAIVE)</t>
  </si>
  <si>
    <t>APE 1</t>
  </si>
  <si>
    <t>APE 2</t>
  </si>
  <si>
    <t>MAPE NFC2</t>
  </si>
  <si>
    <t>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</si>
</sst>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0_ ;\-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quotePrefix="1"/>
    <xf numFmtId="1" fontId="0" fillId="0" borderId="0" xfId="0" applyNumberFormat="1"/>
    <xf numFmtId="14" fontId="0" fillId="0" borderId="0" xfId="0" applyNumberFormat="1"/>
    <xf numFmtId="0" fontId="0" fillId="2" borderId="0" xfId="0" applyFill="1"/>
    <xf numFmtId="169" fontId="0" fillId="2" borderId="0" xfId="1" applyNumberFormat="1" applyFont="1" applyFill="1"/>
    <xf numFmtId="1" fontId="0" fillId="2" borderId="0" xfId="0" applyNumberFormat="1" applyFill="1"/>
    <xf numFmtId="0" fontId="2" fillId="2" borderId="0" xfId="0" applyFont="1" applyFill="1"/>
    <xf numFmtId="1" fontId="0" fillId="3" borderId="0" xfId="0" applyNumberFormat="1" applyFill="1"/>
    <xf numFmtId="1" fontId="3" fillId="3" borderId="0" xfId="0" applyNumberFormat="1" applyFont="1" applyFill="1"/>
    <xf numFmtId="9" fontId="0" fillId="0" borderId="0" xfId="2" applyFont="1"/>
    <xf numFmtId="10" fontId="0" fillId="0" borderId="0" xfId="2" applyNumberFormat="1" applyFont="1"/>
    <xf numFmtId="0" fontId="0" fillId="3" borderId="0" xfId="0" quotePrefix="1" applyFill="1"/>
    <xf numFmtId="14" fontId="0" fillId="3" borderId="0" xfId="0" applyNumberFormat="1" applyFill="1"/>
    <xf numFmtId="0" fontId="0" fillId="3" borderId="0" xfId="0" applyFill="1"/>
    <xf numFmtId="10" fontId="0" fillId="3" borderId="0" xfId="2" applyNumberFormat="1" applyFont="1" applyFill="1"/>
    <xf numFmtId="0" fontId="0" fillId="4" borderId="0" xfId="0" quotePrefix="1" applyFill="1"/>
    <xf numFmtId="14" fontId="0" fillId="4" borderId="0" xfId="0" applyNumberFormat="1" applyFill="1"/>
    <xf numFmtId="1" fontId="0" fillId="4" borderId="0" xfId="0" applyNumberFormat="1" applyFill="1"/>
    <xf numFmtId="0" fontId="0" fillId="4" borderId="0" xfId="0" applyFill="1"/>
    <xf numFmtId="10" fontId="0" fillId="4" borderId="0" xfId="2" applyNumberFormat="1" applyFont="1" applyFill="1"/>
    <xf numFmtId="1" fontId="3" fillId="0" borderId="0" xfId="0" applyNumberFormat="1" applyFont="1"/>
    <xf numFmtId="10" fontId="3" fillId="0" borderId="0" xfId="2" applyNumberFormat="1" applyFont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Holdout!$B$1</c:f>
              <c:strCache>
                <c:ptCount val="1"/>
                <c:pt idx="0">
                  <c:v>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val>
            <c:numRef>
              <c:f>Holdout!$B$2:$B$109</c:f>
              <c:numCache>
                <c:formatCode>General</c:formatCode>
                <c:ptCount val="108"/>
                <c:pt idx="0">
                  <c:v>37208190</c:v>
                </c:pt>
                <c:pt idx="1">
                  <c:v>36078394</c:v>
                </c:pt>
                <c:pt idx="2">
                  <c:v>44154535</c:v>
                </c:pt>
                <c:pt idx="3">
                  <c:v>41355578</c:v>
                </c:pt>
                <c:pt idx="4">
                  <c:v>41234923</c:v>
                </c:pt>
                <c:pt idx="5">
                  <c:v>44190605</c:v>
                </c:pt>
                <c:pt idx="6">
                  <c:v>46036310</c:v>
                </c:pt>
                <c:pt idx="7">
                  <c:v>48866148</c:v>
                </c:pt>
                <c:pt idx="8">
                  <c:v>38989264</c:v>
                </c:pt>
                <c:pt idx="9">
                  <c:v>41247525</c:v>
                </c:pt>
                <c:pt idx="10">
                  <c:v>39346113</c:v>
                </c:pt>
                <c:pt idx="11">
                  <c:v>39342008</c:v>
                </c:pt>
                <c:pt idx="12">
                  <c:v>36716670</c:v>
                </c:pt>
                <c:pt idx="13">
                  <c:v>33688621</c:v>
                </c:pt>
                <c:pt idx="14">
                  <c:v>39477477</c:v>
                </c:pt>
                <c:pt idx="15">
                  <c:v>39878137</c:v>
                </c:pt>
                <c:pt idx="16">
                  <c:v>41018839</c:v>
                </c:pt>
                <c:pt idx="17">
                  <c:v>43166181</c:v>
                </c:pt>
                <c:pt idx="18">
                  <c:v>45727485</c:v>
                </c:pt>
                <c:pt idx="19">
                  <c:v>47802583</c:v>
                </c:pt>
                <c:pt idx="20">
                  <c:v>38628284</c:v>
                </c:pt>
                <c:pt idx="21">
                  <c:v>41170282</c:v>
                </c:pt>
                <c:pt idx="22">
                  <c:v>37451867</c:v>
                </c:pt>
                <c:pt idx="23">
                  <c:v>41159310</c:v>
                </c:pt>
                <c:pt idx="24">
                  <c:v>36719242</c:v>
                </c:pt>
                <c:pt idx="25">
                  <c:v>35757887</c:v>
                </c:pt>
                <c:pt idx="26">
                  <c:v>41861145</c:v>
                </c:pt>
                <c:pt idx="27">
                  <c:v>39651142</c:v>
                </c:pt>
                <c:pt idx="28">
                  <c:v>41800746</c:v>
                </c:pt>
                <c:pt idx="29">
                  <c:v>47431207</c:v>
                </c:pt>
                <c:pt idx="30">
                  <c:v>51806387</c:v>
                </c:pt>
                <c:pt idx="31">
                  <c:v>53163782</c:v>
                </c:pt>
                <c:pt idx="32">
                  <c:v>42510606</c:v>
                </c:pt>
                <c:pt idx="33">
                  <c:v>42253840</c:v>
                </c:pt>
                <c:pt idx="34">
                  <c:v>39566414</c:v>
                </c:pt>
                <c:pt idx="35">
                  <c:v>40849861</c:v>
                </c:pt>
                <c:pt idx="36">
                  <c:v>38529065</c:v>
                </c:pt>
                <c:pt idx="37">
                  <c:v>36539132</c:v>
                </c:pt>
                <c:pt idx="38">
                  <c:v>43775242</c:v>
                </c:pt>
                <c:pt idx="39">
                  <c:v>43125070</c:v>
                </c:pt>
                <c:pt idx="40">
                  <c:v>44300992</c:v>
                </c:pt>
                <c:pt idx="41">
                  <c:v>46334965</c:v>
                </c:pt>
                <c:pt idx="42">
                  <c:v>49482654</c:v>
                </c:pt>
                <c:pt idx="43">
                  <c:v>50934128</c:v>
                </c:pt>
                <c:pt idx="44">
                  <c:v>43364388</c:v>
                </c:pt>
                <c:pt idx="45">
                  <c:v>45930858</c:v>
                </c:pt>
                <c:pt idx="46">
                  <c:v>42769377</c:v>
                </c:pt>
                <c:pt idx="47">
                  <c:v>43872406</c:v>
                </c:pt>
                <c:pt idx="48">
                  <c:v>40665800</c:v>
                </c:pt>
                <c:pt idx="49">
                  <c:v>39264392</c:v>
                </c:pt>
                <c:pt idx="50">
                  <c:v>48963885</c:v>
                </c:pt>
                <c:pt idx="51">
                  <c:v>46124425</c:v>
                </c:pt>
                <c:pt idx="52">
                  <c:v>47883199</c:v>
                </c:pt>
                <c:pt idx="53">
                  <c:v>50554571</c:v>
                </c:pt>
                <c:pt idx="54">
                  <c:v>54026538</c:v>
                </c:pt>
                <c:pt idx="55">
                  <c:v>54735918</c:v>
                </c:pt>
                <c:pt idx="56">
                  <c:v>46918744</c:v>
                </c:pt>
                <c:pt idx="57">
                  <c:v>49220347</c:v>
                </c:pt>
                <c:pt idx="58">
                  <c:v>46742038</c:v>
                </c:pt>
                <c:pt idx="59">
                  <c:v>47700305</c:v>
                </c:pt>
                <c:pt idx="60">
                  <c:v>44687190</c:v>
                </c:pt>
                <c:pt idx="61">
                  <c:v>41896823</c:v>
                </c:pt>
                <c:pt idx="62">
                  <c:v>50985658</c:v>
                </c:pt>
                <c:pt idx="63">
                  <c:v>49212746</c:v>
                </c:pt>
                <c:pt idx="64">
                  <c:v>49824307</c:v>
                </c:pt>
                <c:pt idx="65">
                  <c:v>52881186</c:v>
                </c:pt>
                <c:pt idx="66">
                  <c:v>54957670</c:v>
                </c:pt>
                <c:pt idx="67">
                  <c:v>56585046</c:v>
                </c:pt>
                <c:pt idx="68">
                  <c:v>47709592</c:v>
                </c:pt>
                <c:pt idx="69">
                  <c:v>50595784</c:v>
                </c:pt>
                <c:pt idx="70">
                  <c:v>48310520</c:v>
                </c:pt>
                <c:pt idx="71">
                  <c:v>49158213</c:v>
                </c:pt>
                <c:pt idx="72">
                  <c:v>45722827</c:v>
                </c:pt>
                <c:pt idx="73">
                  <c:v>47130093</c:v>
                </c:pt>
                <c:pt idx="74">
                  <c:v>55909079</c:v>
                </c:pt>
                <c:pt idx="75">
                  <c:v>52390127</c:v>
                </c:pt>
                <c:pt idx="76">
                  <c:v>53777332</c:v>
                </c:pt>
                <c:pt idx="77">
                  <c:v>56095234</c:v>
                </c:pt>
                <c:pt idx="78">
                  <c:v>58058659</c:v>
                </c:pt>
                <c:pt idx="79">
                  <c:v>59802408</c:v>
                </c:pt>
                <c:pt idx="80">
                  <c:v>49758328</c:v>
                </c:pt>
                <c:pt idx="81">
                  <c:v>53679750</c:v>
                </c:pt>
                <c:pt idx="82">
                  <c:v>48464209</c:v>
                </c:pt>
                <c:pt idx="83">
                  <c:v>53181172</c:v>
                </c:pt>
                <c:pt idx="84">
                  <c:v>49228750</c:v>
                </c:pt>
                <c:pt idx="85">
                  <c:v>47152265</c:v>
                </c:pt>
                <c:pt idx="86">
                  <c:v>58163010</c:v>
                </c:pt>
                <c:pt idx="87">
                  <c:v>53944329</c:v>
                </c:pt>
                <c:pt idx="88">
                  <c:v>55635847</c:v>
                </c:pt>
                <c:pt idx="89">
                  <c:v>58172771</c:v>
                </c:pt>
                <c:pt idx="90">
                  <c:v>61153800</c:v>
                </c:pt>
                <c:pt idx="91">
                  <c:v>61907945</c:v>
                </c:pt>
                <c:pt idx="92">
                  <c:v>51761004</c:v>
                </c:pt>
                <c:pt idx="93">
                  <c:v>55026915</c:v>
                </c:pt>
                <c:pt idx="94">
                  <c:v>51524528</c:v>
                </c:pt>
                <c:pt idx="95">
                  <c:v>53801076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0-4EC8-B09B-94578D61C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925791"/>
        <c:axId val="1871926207"/>
      </c:lineChart>
      <c:catAx>
        <c:axId val="187192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71926207"/>
        <c:crosses val="autoZero"/>
        <c:auto val="1"/>
        <c:lblAlgn val="ctr"/>
        <c:lblOffset val="100"/>
        <c:noMultiLvlLbl val="0"/>
      </c:catAx>
      <c:valAx>
        <c:axId val="187192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7192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311150</xdr:colOff>
      <xdr:row>6</xdr:row>
      <xdr:rowOff>107950</xdr:rowOff>
    </xdr:from>
    <xdr:to>
      <xdr:col>11</xdr:col>
      <xdr:colOff>1574800</xdr:colOff>
      <xdr:row>43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C02C6-27E8-4528-B0A9-6720B5E48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9E5A8-D89E-4333-8087-89DB107FB1B2}">
  <dimension ref="A1:O109"/>
  <sheetViews>
    <sheetView zoomScale="60" zoomScaleNormal="60" workbookViewId="0">
      <selection activeCell="K2" sqref="K2"/>
    </sheetView>
  </sheetViews>
  <sheetFormatPr defaultRowHeight="14.4" x14ac:dyDescent="0.3"/>
  <cols>
    <col min="1" max="1" width="15" customWidth="1"/>
    <col min="2" max="2" width="16.109375" customWidth="1"/>
    <col min="3" max="3" width="14" customWidth="1"/>
    <col min="4" max="4" width="14.33203125" customWidth="1"/>
    <col min="5" max="5" width="30.33203125" customWidth="1"/>
    <col min="6" max="6" width="18.88671875" style="2" customWidth="1"/>
    <col min="7" max="7" width="17.33203125" style="2" customWidth="1"/>
    <col min="8" max="8" width="23.44140625" style="2" customWidth="1"/>
    <col min="9" max="10" width="16.77734375" customWidth="1"/>
    <col min="11" max="11" width="12.33203125" customWidth="1"/>
    <col min="12" max="13" width="15.21875" customWidth="1"/>
    <col min="15" max="15" width="11.664062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2" t="s">
        <v>3</v>
      </c>
      <c r="E1" t="s">
        <v>5</v>
      </c>
      <c r="F1" s="2" t="s">
        <v>9</v>
      </c>
      <c r="G1" s="2" t="s">
        <v>4</v>
      </c>
      <c r="H1" s="2" t="s">
        <v>11</v>
      </c>
      <c r="I1" t="s">
        <v>10</v>
      </c>
      <c r="J1" s="2" t="s">
        <v>12</v>
      </c>
      <c r="K1" s="2" t="s">
        <v>13</v>
      </c>
      <c r="L1" s="4" t="s">
        <v>6</v>
      </c>
      <c r="M1" s="4" t="s">
        <v>7</v>
      </c>
    </row>
    <row r="2" spans="1:15" x14ac:dyDescent="0.3">
      <c r="A2" s="12">
        <v>18592</v>
      </c>
      <c r="B2" s="12">
        <v>37208190</v>
      </c>
      <c r="C2" s="13">
        <v>32874</v>
      </c>
      <c r="D2" s="8">
        <v>1</v>
      </c>
      <c r="E2" s="14">
        <f>$L$2+$M$2*D2</f>
        <v>38137915.775128864</v>
      </c>
      <c r="F2" s="8">
        <f>B2-E2</f>
        <v>-929725.77512886375</v>
      </c>
      <c r="G2" s="8">
        <f>AVERAGE($F$2,$F$14,$F$26,$F$38,$F$50,$F$62,$F$74,$F$86)</f>
        <v>-4561759.7344886046</v>
      </c>
      <c r="H2" s="8">
        <f>SUM(E2,G2)</f>
        <v>33576156.040640257</v>
      </c>
      <c r="I2" s="8">
        <f>B2-H2</f>
        <v>3632033.9593597427</v>
      </c>
      <c r="J2" s="15">
        <f>ABS(B2-H2)/B2</f>
        <v>9.7613830701244617E-2</v>
      </c>
      <c r="K2" s="11">
        <f>AVERAGE(J2:J97)</f>
        <v>2.7521271081159728E-2</v>
      </c>
      <c r="L2" s="5">
        <f>INTERCEPT(B2:B97,D2:D97)</f>
        <v>37956759.567763157</v>
      </c>
      <c r="M2" s="6">
        <f>SLOPE(B2:B97,D2:D97)</f>
        <v>181156.20736570808</v>
      </c>
      <c r="O2" t="s">
        <v>8</v>
      </c>
    </row>
    <row r="3" spans="1:15" x14ac:dyDescent="0.3">
      <c r="A3" s="12">
        <v>18168</v>
      </c>
      <c r="B3" s="12">
        <v>36078394</v>
      </c>
      <c r="C3" s="13">
        <v>32905</v>
      </c>
      <c r="D3" s="8">
        <v>2</v>
      </c>
      <c r="E3" s="14">
        <f t="shared" ref="E3:E66" si="0">$L$2+$M$2*D3</f>
        <v>38319071.98249457</v>
      </c>
      <c r="F3" s="8">
        <f t="shared" ref="F3:F66" si="1">B3-E3</f>
        <v>-2240677.9824945703</v>
      </c>
      <c r="G3" s="8">
        <f>AVERAGE($F$3,$F$15,$F$27,$F$39,$F$51,$F$63,$F$75,$F$87)</f>
        <v>-6239181.8168543121</v>
      </c>
      <c r="H3" s="8">
        <f t="shared" ref="H3:H66" si="2">SUM(E3,G3)</f>
        <v>32079890.165640257</v>
      </c>
      <c r="I3" s="8">
        <f t="shared" ref="I3:I66" si="3">B3-H3</f>
        <v>3998503.8343597427</v>
      </c>
      <c r="J3" s="15">
        <f t="shared" ref="J3:J66" si="4">ABS(B3-H3)/B3</f>
        <v>0.11082821021245409</v>
      </c>
      <c r="K3" s="2"/>
    </row>
    <row r="4" spans="1:15" x14ac:dyDescent="0.3">
      <c r="A4" s="12">
        <v>18218</v>
      </c>
      <c r="B4" s="12">
        <v>44154535</v>
      </c>
      <c r="C4" s="13">
        <v>32933</v>
      </c>
      <c r="D4" s="8">
        <v>3</v>
      </c>
      <c r="E4" s="14">
        <f t="shared" si="0"/>
        <v>38500228.189860284</v>
      </c>
      <c r="F4" s="8">
        <f t="shared" si="1"/>
        <v>5654306.8101397157</v>
      </c>
      <c r="G4" s="8">
        <f>AVERAGE($F$4,$F$16,$F$28,$F$40,$F$52,$F$64,$F$76,$F$88)</f>
        <v>1802464.9757799795</v>
      </c>
      <c r="H4" s="8">
        <f t="shared" si="2"/>
        <v>40302693.165640265</v>
      </c>
      <c r="I4" s="8">
        <f t="shared" si="3"/>
        <v>3851841.8343597353</v>
      </c>
      <c r="J4" s="15">
        <f t="shared" si="4"/>
        <v>8.7235475005222801E-2</v>
      </c>
      <c r="K4" s="2"/>
    </row>
    <row r="5" spans="1:15" x14ac:dyDescent="0.3">
      <c r="A5" s="12">
        <v>17334</v>
      </c>
      <c r="B5" s="12">
        <v>41355578</v>
      </c>
      <c r="C5" s="13">
        <v>32964</v>
      </c>
      <c r="D5" s="8">
        <v>4</v>
      </c>
      <c r="E5" s="14">
        <f t="shared" si="0"/>
        <v>38681384.397225991</v>
      </c>
      <c r="F5" s="8">
        <f t="shared" si="1"/>
        <v>2674193.6027740091</v>
      </c>
      <c r="G5" s="8">
        <f>AVERAGE($F$5,$F$17,$F$29,$F$41,$F$53,$F$65,$F$77,$F$89)</f>
        <v>-579750.85658572894</v>
      </c>
      <c r="H5" s="8">
        <f t="shared" si="2"/>
        <v>38101633.540640265</v>
      </c>
      <c r="I5" s="8">
        <f t="shared" si="3"/>
        <v>3253944.4593597353</v>
      </c>
      <c r="J5" s="15">
        <f t="shared" si="4"/>
        <v>7.8682117787345046E-2</v>
      </c>
      <c r="K5" s="2"/>
    </row>
    <row r="6" spans="1:15" x14ac:dyDescent="0.3">
      <c r="A6" s="12">
        <v>17375</v>
      </c>
      <c r="B6" s="12">
        <v>41234923</v>
      </c>
      <c r="C6" s="13">
        <v>32994</v>
      </c>
      <c r="D6" s="8">
        <v>5</v>
      </c>
      <c r="E6" s="14">
        <f t="shared" si="0"/>
        <v>38862540.604591697</v>
      </c>
      <c r="F6" s="8">
        <f t="shared" si="1"/>
        <v>2372382.3954083025</v>
      </c>
      <c r="G6" s="8">
        <f>AVERAGE($F$6,$F$18,$F$30,$F$42,$F$54,$F$66,$F$78,$F$90)</f>
        <v>463421.81104856357</v>
      </c>
      <c r="H6" s="8">
        <f t="shared" si="2"/>
        <v>39325962.415640265</v>
      </c>
      <c r="I6" s="8">
        <f t="shared" si="3"/>
        <v>1908960.5843597353</v>
      </c>
      <c r="J6" s="15">
        <f t="shared" si="4"/>
        <v>4.6294753220704095E-2</v>
      </c>
      <c r="K6" s="2"/>
    </row>
    <row r="7" spans="1:15" x14ac:dyDescent="0.3">
      <c r="A7" s="12">
        <v>18232</v>
      </c>
      <c r="B7" s="12">
        <v>44190605</v>
      </c>
      <c r="C7" s="13">
        <v>33025</v>
      </c>
      <c r="D7" s="8">
        <v>6</v>
      </c>
      <c r="E7" s="14">
        <f t="shared" si="0"/>
        <v>39043696.811957404</v>
      </c>
      <c r="F7" s="8">
        <f t="shared" si="1"/>
        <v>5146908.188042596</v>
      </c>
      <c r="G7" s="8">
        <f>AVERAGE($F$7,$F$19,$F$31,$F$43,$F$55,$F$67,$F$79,$F$91)</f>
        <v>3201082.4786828551</v>
      </c>
      <c r="H7" s="8">
        <f t="shared" si="2"/>
        <v>42244779.290640257</v>
      </c>
      <c r="I7" s="8">
        <f t="shared" si="3"/>
        <v>1945825.7093597427</v>
      </c>
      <c r="J7" s="15">
        <f t="shared" si="4"/>
        <v>4.403256550481132E-2</v>
      </c>
      <c r="K7" s="2"/>
    </row>
    <row r="8" spans="1:15" x14ac:dyDescent="0.3">
      <c r="A8" s="12">
        <v>17770</v>
      </c>
      <c r="B8" s="12">
        <v>46036310</v>
      </c>
      <c r="C8" s="13">
        <v>33055</v>
      </c>
      <c r="D8" s="8">
        <v>7</v>
      </c>
      <c r="E8" s="14">
        <f t="shared" si="0"/>
        <v>39224853.019323111</v>
      </c>
      <c r="F8" s="8">
        <f t="shared" si="1"/>
        <v>6811456.9806768894</v>
      </c>
      <c r="G8" s="8">
        <f>AVERAGE($F$8,$F$20,$F$32,$F$44,$F$56,$F$68,$F$80,$F$92)</f>
        <v>5822774.1463171476</v>
      </c>
      <c r="H8" s="8">
        <f t="shared" si="2"/>
        <v>45047627.165640257</v>
      </c>
      <c r="I8" s="8">
        <f t="shared" si="3"/>
        <v>988682.8343597427</v>
      </c>
      <c r="J8" s="15">
        <f t="shared" si="4"/>
        <v>2.1476152940141005E-2</v>
      </c>
      <c r="K8" s="2"/>
    </row>
    <row r="9" spans="1:15" x14ac:dyDescent="0.3">
      <c r="A9" s="12">
        <v>17361</v>
      </c>
      <c r="B9" s="12">
        <v>48866148</v>
      </c>
      <c r="C9" s="13">
        <v>33086</v>
      </c>
      <c r="D9" s="8">
        <v>8</v>
      </c>
      <c r="E9" s="14">
        <f t="shared" si="0"/>
        <v>39406009.226688825</v>
      </c>
      <c r="F9" s="8">
        <f t="shared" si="1"/>
        <v>9460138.7733111754</v>
      </c>
      <c r="G9" s="8">
        <f>AVERAGE($F$9,$F$21,$F$33,$F$45,$F$57,$F$69,$F$81,$F$93)</f>
        <v>7210174.8139514383</v>
      </c>
      <c r="H9" s="8">
        <f t="shared" si="2"/>
        <v>46616184.040640265</v>
      </c>
      <c r="I9" s="8">
        <f t="shared" si="3"/>
        <v>2249963.9593597353</v>
      </c>
      <c r="J9" s="15">
        <f t="shared" si="4"/>
        <v>4.6043407378042876E-2</v>
      </c>
      <c r="K9" s="2"/>
    </row>
    <row r="10" spans="1:15" x14ac:dyDescent="0.3">
      <c r="A10" s="12">
        <v>19074</v>
      </c>
      <c r="B10" s="12">
        <v>38989264</v>
      </c>
      <c r="C10" s="13">
        <v>33117</v>
      </c>
      <c r="D10" s="8">
        <v>9</v>
      </c>
      <c r="E10" s="14">
        <f t="shared" si="0"/>
        <v>39587165.434054531</v>
      </c>
      <c r="F10" s="8">
        <f t="shared" si="1"/>
        <v>-597901.43405453116</v>
      </c>
      <c r="G10" s="8">
        <f>AVERAGE($F$10,$F$22,$F$34,$F$46,$F$58,$F$70,$F$82,$F$94)</f>
        <v>-2240699.8934142692</v>
      </c>
      <c r="H10" s="8">
        <f t="shared" si="2"/>
        <v>37346465.540640265</v>
      </c>
      <c r="I10" s="8">
        <f t="shared" si="3"/>
        <v>1642798.4593597353</v>
      </c>
      <c r="J10" s="15">
        <f t="shared" si="4"/>
        <v>4.213463632859895E-2</v>
      </c>
      <c r="K10" s="2"/>
    </row>
    <row r="11" spans="1:15" x14ac:dyDescent="0.3">
      <c r="A11" s="12">
        <v>17671</v>
      </c>
      <c r="B11" s="12">
        <v>41247525</v>
      </c>
      <c r="C11" s="13">
        <v>33147</v>
      </c>
      <c r="D11" s="8">
        <v>10</v>
      </c>
      <c r="E11" s="14">
        <f t="shared" si="0"/>
        <v>39768321.641420238</v>
      </c>
      <c r="F11" s="8">
        <f t="shared" si="1"/>
        <v>1479203.3585797623</v>
      </c>
      <c r="G11" s="8">
        <f>AVERAGE($F$11,$F$23,$F$35,$F$47,$F$59,$F$71,$F$83,$F$95)</f>
        <v>13780.274220022373</v>
      </c>
      <c r="H11" s="8">
        <f t="shared" si="2"/>
        <v>39782101.915640257</v>
      </c>
      <c r="I11" s="8">
        <f t="shared" si="3"/>
        <v>1465423.0843597427</v>
      </c>
      <c r="J11" s="15">
        <f t="shared" si="4"/>
        <v>3.5527539758076217E-2</v>
      </c>
      <c r="K11" s="2"/>
    </row>
    <row r="12" spans="1:15" x14ac:dyDescent="0.3">
      <c r="A12" s="12">
        <v>16902</v>
      </c>
      <c r="B12" s="12">
        <v>39346113</v>
      </c>
      <c r="C12" s="13">
        <v>33178</v>
      </c>
      <c r="D12" s="8">
        <v>11</v>
      </c>
      <c r="E12" s="14">
        <f t="shared" si="0"/>
        <v>39949477.848785944</v>
      </c>
      <c r="F12" s="8">
        <f t="shared" si="1"/>
        <v>-603364.84878594428</v>
      </c>
      <c r="G12" s="8">
        <f>AVERAGE($F$12,$F$24,$F$36,$F$48,$F$60,$F$72,$F$84,$F$96)</f>
        <v>-3286155.3081456851</v>
      </c>
      <c r="H12" s="8">
        <f t="shared" si="2"/>
        <v>36663322.540640257</v>
      </c>
      <c r="I12" s="8">
        <f t="shared" si="3"/>
        <v>2682790.4593597427</v>
      </c>
      <c r="J12" s="15">
        <f t="shared" si="4"/>
        <v>6.818438353388917E-2</v>
      </c>
      <c r="K12" s="2"/>
    </row>
    <row r="13" spans="1:15" x14ac:dyDescent="0.3">
      <c r="A13" s="12">
        <v>19386</v>
      </c>
      <c r="B13" s="12">
        <v>39342008</v>
      </c>
      <c r="C13" s="13">
        <v>33208</v>
      </c>
      <c r="D13" s="8">
        <v>12</v>
      </c>
      <c r="E13" s="14">
        <f t="shared" si="0"/>
        <v>40130634.056151651</v>
      </c>
      <c r="F13" s="8">
        <f t="shared" si="1"/>
        <v>-788626.05615165085</v>
      </c>
      <c r="G13" s="8">
        <f>AVERAGE($F$13,$F$25,$F$37,$F$49,$F$61,$F$73,$F$85,$F$97)</f>
        <v>-1606150.8905113926</v>
      </c>
      <c r="H13" s="8">
        <f t="shared" si="2"/>
        <v>38524483.165640257</v>
      </c>
      <c r="I13" s="8">
        <f t="shared" si="3"/>
        <v>817524.8343597427</v>
      </c>
      <c r="J13" s="15">
        <f t="shared" si="4"/>
        <v>2.0779946828330235E-2</v>
      </c>
      <c r="K13" s="2"/>
    </row>
    <row r="14" spans="1:15" x14ac:dyDescent="0.3">
      <c r="A14" s="12">
        <v>19046</v>
      </c>
      <c r="B14" s="12">
        <v>36716670</v>
      </c>
      <c r="C14" s="13">
        <v>33239</v>
      </c>
      <c r="D14" s="8">
        <v>13</v>
      </c>
      <c r="E14" s="14">
        <f t="shared" si="0"/>
        <v>40311790.263517365</v>
      </c>
      <c r="F14" s="8">
        <f t="shared" si="1"/>
        <v>-3595120.2635173649</v>
      </c>
      <c r="G14" s="8">
        <f>AVERAGE($F$2,$F$14,$F$26,$F$38,$F$50,$F$62,F$74,F$86)</f>
        <v>-4561759.7344886046</v>
      </c>
      <c r="H14" s="8">
        <f t="shared" si="2"/>
        <v>35750030.529028758</v>
      </c>
      <c r="I14" s="8">
        <f t="shared" si="3"/>
        <v>966639.47097124159</v>
      </c>
      <c r="J14" s="15">
        <f t="shared" si="4"/>
        <v>2.6326991826089937E-2</v>
      </c>
      <c r="K14" s="2"/>
    </row>
    <row r="15" spans="1:15" x14ac:dyDescent="0.3">
      <c r="A15" s="12">
        <v>16961</v>
      </c>
      <c r="B15" s="12">
        <v>33688621</v>
      </c>
      <c r="C15" s="13">
        <v>33270</v>
      </c>
      <c r="D15" s="8">
        <v>14</v>
      </c>
      <c r="E15" s="14">
        <f t="shared" si="0"/>
        <v>40492946.470883071</v>
      </c>
      <c r="F15" s="8">
        <f t="shared" si="1"/>
        <v>-6804325.4708830714</v>
      </c>
      <c r="G15" s="8">
        <f>AVERAGE($F$3,$F$15,$F$27,$F$39,$F$51,$F$63,$F$75,$F$87)</f>
        <v>-6239181.8168543121</v>
      </c>
      <c r="H15" s="8">
        <f t="shared" si="2"/>
        <v>34253764.654028758</v>
      </c>
      <c r="I15" s="8">
        <f t="shared" si="3"/>
        <v>-565143.65402875841</v>
      </c>
      <c r="J15" s="15">
        <f t="shared" si="4"/>
        <v>1.6775505712411275E-2</v>
      </c>
      <c r="K15" s="2"/>
    </row>
    <row r="16" spans="1:15" x14ac:dyDescent="0.3">
      <c r="A16" s="12">
        <v>17005</v>
      </c>
      <c r="B16" s="12">
        <v>39477477</v>
      </c>
      <c r="C16" s="13">
        <v>33298</v>
      </c>
      <c r="D16" s="8">
        <v>15</v>
      </c>
      <c r="E16" s="14">
        <f t="shared" si="0"/>
        <v>40674102.678248778</v>
      </c>
      <c r="F16" s="8">
        <f t="shared" si="1"/>
        <v>-1196625.678248778</v>
      </c>
      <c r="G16" s="8">
        <f>AVERAGE($F$4,$F$16,$F$28,$F$40,$F$52,$F$64,$F$76,$F$88)</f>
        <v>1802464.9757799795</v>
      </c>
      <c r="H16" s="8">
        <f t="shared" si="2"/>
        <v>42476567.654028758</v>
      </c>
      <c r="I16" s="8">
        <f t="shared" si="3"/>
        <v>-2999090.6540287584</v>
      </c>
      <c r="J16" s="15">
        <f t="shared" si="4"/>
        <v>7.5969663766221898E-2</v>
      </c>
      <c r="K16" s="2"/>
    </row>
    <row r="17" spans="1:11" x14ac:dyDescent="0.3">
      <c r="A17" s="12">
        <v>17698</v>
      </c>
      <c r="B17" s="12">
        <v>39878137</v>
      </c>
      <c r="C17" s="13">
        <v>33329</v>
      </c>
      <c r="D17" s="8">
        <v>16</v>
      </c>
      <c r="E17" s="14">
        <f t="shared" si="0"/>
        <v>40855258.885614485</v>
      </c>
      <c r="F17" s="8">
        <f t="shared" si="1"/>
        <v>-977121.88561448455</v>
      </c>
      <c r="G17" s="8">
        <f>AVERAGE($F$5,$F$17,$F$29,$F$41,$F$53,$F$65,$F$77,$F$89)</f>
        <v>-579750.85658572894</v>
      </c>
      <c r="H17" s="8">
        <f t="shared" si="2"/>
        <v>40275508.029028758</v>
      </c>
      <c r="I17" s="8">
        <f t="shared" si="3"/>
        <v>-397371.02902875841</v>
      </c>
      <c r="J17" s="15">
        <f t="shared" si="4"/>
        <v>9.9646337297240942E-3</v>
      </c>
      <c r="K17" s="2"/>
    </row>
    <row r="18" spans="1:11" x14ac:dyDescent="0.3">
      <c r="A18" s="12">
        <v>16761</v>
      </c>
      <c r="B18" s="12">
        <v>41018839</v>
      </c>
      <c r="C18" s="13">
        <v>33359</v>
      </c>
      <c r="D18" s="8">
        <v>17</v>
      </c>
      <c r="E18" s="14">
        <f t="shared" si="0"/>
        <v>41036415.092980191</v>
      </c>
      <c r="F18" s="8">
        <f t="shared" si="1"/>
        <v>-17576.092980191112</v>
      </c>
      <c r="G18" s="8">
        <f>AVERAGE($F$6,$F$18,$F$30,$F$42,$F$54,$F$66,$F$78,$F$90)</f>
        <v>463421.81104856357</v>
      </c>
      <c r="H18" s="8">
        <f t="shared" si="2"/>
        <v>41499836.904028758</v>
      </c>
      <c r="I18" s="8">
        <f t="shared" si="3"/>
        <v>-480997.90402875841</v>
      </c>
      <c r="J18" s="15">
        <f t="shared" si="4"/>
        <v>1.1726268118626136E-2</v>
      </c>
      <c r="K18" s="2"/>
    </row>
    <row r="19" spans="1:11" x14ac:dyDescent="0.3">
      <c r="A19" s="12">
        <v>17259</v>
      </c>
      <c r="B19" s="12">
        <v>43166181</v>
      </c>
      <c r="C19" s="13">
        <v>33390</v>
      </c>
      <c r="D19" s="8">
        <v>18</v>
      </c>
      <c r="E19" s="14">
        <f t="shared" si="0"/>
        <v>41217571.300345905</v>
      </c>
      <c r="F19" s="8">
        <f t="shared" si="1"/>
        <v>1948609.6996540949</v>
      </c>
      <c r="G19" s="8">
        <f>AVERAGE($F$7,$F$19,$F$31,$F$43,$F$55,$F$67,$F$79,$F$91)</f>
        <v>3201082.4786828551</v>
      </c>
      <c r="H19" s="8">
        <f t="shared" si="2"/>
        <v>44418653.779028758</v>
      </c>
      <c r="I19" s="8">
        <f t="shared" si="3"/>
        <v>-1252472.7790287584</v>
      </c>
      <c r="J19" s="15">
        <f t="shared" si="4"/>
        <v>2.9015139862123972E-2</v>
      </c>
      <c r="K19" s="2"/>
    </row>
    <row r="20" spans="1:11" x14ac:dyDescent="0.3">
      <c r="A20" s="12">
        <v>16804</v>
      </c>
      <c r="B20" s="12">
        <v>45727485</v>
      </c>
      <c r="C20" s="13">
        <v>33420</v>
      </c>
      <c r="D20" s="8">
        <v>19</v>
      </c>
      <c r="E20" s="14">
        <f t="shared" si="0"/>
        <v>41398727.507711612</v>
      </c>
      <c r="F20" s="8">
        <f t="shared" si="1"/>
        <v>4328757.4922883883</v>
      </c>
      <c r="G20" s="8">
        <f>AVERAGE($F$8,$F$20,$F$32,$F$44,$F$56,$F$68,$F$80,$F$92)</f>
        <v>5822774.1463171476</v>
      </c>
      <c r="H20" s="8">
        <f t="shared" si="2"/>
        <v>47221501.654028758</v>
      </c>
      <c r="I20" s="8">
        <f t="shared" si="3"/>
        <v>-1494016.6540287584</v>
      </c>
      <c r="J20" s="15">
        <f t="shared" si="4"/>
        <v>3.2672180725197515E-2</v>
      </c>
      <c r="K20" s="2"/>
    </row>
    <row r="21" spans="1:11" x14ac:dyDescent="0.3">
      <c r="A21" s="12">
        <v>16682</v>
      </c>
      <c r="B21" s="12">
        <v>47802583</v>
      </c>
      <c r="C21" s="13">
        <v>33451</v>
      </c>
      <c r="D21" s="8">
        <v>20</v>
      </c>
      <c r="E21" s="14">
        <f t="shared" si="0"/>
        <v>41579883.715077318</v>
      </c>
      <c r="F21" s="8">
        <f t="shared" si="1"/>
        <v>6222699.2849226817</v>
      </c>
      <c r="G21" s="8">
        <f>AVERAGE($F$9,$F$21,$F$33,$F$45,$F$57,$F$69,$F$81,$F$93)</f>
        <v>7210174.8139514383</v>
      </c>
      <c r="H21" s="8">
        <f t="shared" si="2"/>
        <v>48790058.529028758</v>
      </c>
      <c r="I21" s="8">
        <f t="shared" si="3"/>
        <v>-987475.52902875841</v>
      </c>
      <c r="J21" s="15">
        <f t="shared" si="4"/>
        <v>2.0657367595151886E-2</v>
      </c>
      <c r="K21" s="2"/>
    </row>
    <row r="22" spans="1:11" x14ac:dyDescent="0.3">
      <c r="A22" s="12">
        <v>17811</v>
      </c>
      <c r="B22" s="12">
        <v>38628284</v>
      </c>
      <c r="C22" s="13">
        <v>33482</v>
      </c>
      <c r="D22" s="8">
        <v>21</v>
      </c>
      <c r="E22" s="14">
        <f t="shared" si="0"/>
        <v>41761039.922443025</v>
      </c>
      <c r="F22" s="8">
        <f t="shared" si="1"/>
        <v>-3132755.9224430248</v>
      </c>
      <c r="G22" s="8">
        <f>AVERAGE($F$10,$F$22,$F$34,$F$46,$F$58,$F$70,$F$82,$F$94)</f>
        <v>-2240699.8934142692</v>
      </c>
      <c r="H22" s="8">
        <f t="shared" si="2"/>
        <v>39520340.029028758</v>
      </c>
      <c r="I22" s="8">
        <f t="shared" si="3"/>
        <v>-892056.02902875841</v>
      </c>
      <c r="J22" s="15">
        <f t="shared" si="4"/>
        <v>2.3093338265524774E-2</v>
      </c>
      <c r="K22" s="2"/>
    </row>
    <row r="23" spans="1:11" x14ac:dyDescent="0.3">
      <c r="A23" s="12">
        <v>17301</v>
      </c>
      <c r="B23" s="12">
        <v>41170282</v>
      </c>
      <c r="C23" s="13">
        <v>33512</v>
      </c>
      <c r="D23" s="8">
        <v>22</v>
      </c>
      <c r="E23" s="14">
        <f t="shared" si="0"/>
        <v>41942196.129808739</v>
      </c>
      <c r="F23" s="8">
        <f t="shared" si="1"/>
        <v>-771914.12980873883</v>
      </c>
      <c r="G23" s="8">
        <f>AVERAGE($F$11,$F$23,$F$35,$F$47,$F$59,$F$71,$F$83,$F$95)</f>
        <v>13780.274220022373</v>
      </c>
      <c r="H23" s="8">
        <f t="shared" si="2"/>
        <v>41955976.404028758</v>
      </c>
      <c r="I23" s="8">
        <f t="shared" si="3"/>
        <v>-785694.40402875841</v>
      </c>
      <c r="J23" s="15">
        <f t="shared" si="4"/>
        <v>1.9084018030985514E-2</v>
      </c>
      <c r="K23" s="2"/>
    </row>
    <row r="24" spans="1:11" x14ac:dyDescent="0.3">
      <c r="A24" s="12">
        <v>16594</v>
      </c>
      <c r="B24" s="12">
        <v>37451867</v>
      </c>
      <c r="C24" s="13">
        <v>33543</v>
      </c>
      <c r="D24" s="8">
        <v>23</v>
      </c>
      <c r="E24" s="14">
        <f t="shared" si="0"/>
        <v>42123352.337174445</v>
      </c>
      <c r="F24" s="8">
        <f t="shared" si="1"/>
        <v>-4671485.3371744454</v>
      </c>
      <c r="G24" s="8">
        <f>AVERAGE($F$12,$F$24,$F$36,$F$48,$F$60,$F$72,$F$84,$F$96)</f>
        <v>-3286155.3081456851</v>
      </c>
      <c r="H24" s="8">
        <f t="shared" si="2"/>
        <v>38837197.029028758</v>
      </c>
      <c r="I24" s="8">
        <f t="shared" si="3"/>
        <v>-1385330.0290287584</v>
      </c>
      <c r="J24" s="15">
        <f t="shared" si="4"/>
        <v>3.6989612000618247E-2</v>
      </c>
      <c r="K24" s="2"/>
    </row>
    <row r="25" spans="1:11" x14ac:dyDescent="0.3">
      <c r="A25" s="12">
        <v>18696</v>
      </c>
      <c r="B25" s="12">
        <v>41159310</v>
      </c>
      <c r="C25" s="13">
        <v>33573</v>
      </c>
      <c r="D25" s="8">
        <v>24</v>
      </c>
      <c r="E25" s="14">
        <f t="shared" si="0"/>
        <v>42304508.544540152</v>
      </c>
      <c r="F25" s="8">
        <f t="shared" si="1"/>
        <v>-1145198.544540152</v>
      </c>
      <c r="G25" s="8">
        <f>AVERAGE($F$13,$F$25,$F$37,$F$49,$F$61,$F$73,$F$85,$F$97)</f>
        <v>-1606150.8905113926</v>
      </c>
      <c r="H25" s="8">
        <f t="shared" si="2"/>
        <v>40698357.654028758</v>
      </c>
      <c r="I25" s="8">
        <f t="shared" si="3"/>
        <v>460952.34597124159</v>
      </c>
      <c r="J25" s="15">
        <f t="shared" si="4"/>
        <v>1.1199224330321417E-2</v>
      </c>
      <c r="K25" s="2"/>
    </row>
    <row r="26" spans="1:11" x14ac:dyDescent="0.3">
      <c r="A26" s="12">
        <v>18403</v>
      </c>
      <c r="B26" s="12">
        <v>36719242</v>
      </c>
      <c r="C26" s="13">
        <v>33604</v>
      </c>
      <c r="D26" s="8">
        <v>25</v>
      </c>
      <c r="E26" s="14">
        <f t="shared" si="0"/>
        <v>42485664.751905859</v>
      </c>
      <c r="F26" s="8">
        <f t="shared" si="1"/>
        <v>-5766422.7519058585</v>
      </c>
      <c r="G26" s="8">
        <f>AVERAGE($F$2,$F$14,$F$26,$F$38,$F$50,$F$62,F$74,F$86)</f>
        <v>-4561759.7344886046</v>
      </c>
      <c r="H26" s="8">
        <f t="shared" si="2"/>
        <v>37923905.017417252</v>
      </c>
      <c r="I26" s="8">
        <f t="shared" si="3"/>
        <v>-1204663.0174172521</v>
      </c>
      <c r="J26" s="15">
        <f t="shared" si="4"/>
        <v>3.2807404287301251E-2</v>
      </c>
      <c r="K26" s="2"/>
    </row>
    <row r="27" spans="1:11" x14ac:dyDescent="0.3">
      <c r="A27" s="12">
        <v>17089</v>
      </c>
      <c r="B27" s="12">
        <v>35757887</v>
      </c>
      <c r="C27" s="13">
        <v>33635</v>
      </c>
      <c r="D27" s="8">
        <v>26</v>
      </c>
      <c r="E27" s="14">
        <f t="shared" si="0"/>
        <v>42666820.959271565</v>
      </c>
      <c r="F27" s="8">
        <f t="shared" si="1"/>
        <v>-6908933.9592715651</v>
      </c>
      <c r="G27" s="8">
        <f>AVERAGE($F$3,$F$15,$F$27,$F$39,$F$51,$F$63,$F$75,$F$87)</f>
        <v>-6239181.8168543121</v>
      </c>
      <c r="H27" s="8">
        <f t="shared" si="2"/>
        <v>36427639.142417252</v>
      </c>
      <c r="I27" s="8">
        <f t="shared" si="3"/>
        <v>-669752.14241725206</v>
      </c>
      <c r="J27" s="15">
        <f t="shared" si="4"/>
        <v>1.8730193493179618E-2</v>
      </c>
      <c r="K27" s="2"/>
    </row>
    <row r="28" spans="1:11" x14ac:dyDescent="0.3">
      <c r="A28" s="12">
        <v>17413</v>
      </c>
      <c r="B28" s="12">
        <v>41861145</v>
      </c>
      <c r="C28" s="13">
        <v>33664</v>
      </c>
      <c r="D28" s="8">
        <v>27</v>
      </c>
      <c r="E28" s="14">
        <f t="shared" si="0"/>
        <v>42847977.166637272</v>
      </c>
      <c r="F28" s="8">
        <f t="shared" si="1"/>
        <v>-986832.16663727164</v>
      </c>
      <c r="G28" s="8">
        <f>AVERAGE($F$4,$F$16,$F$28,$F$40,$F$52,$F$64,$F$76,$F$88)</f>
        <v>1802464.9757799795</v>
      </c>
      <c r="H28" s="8">
        <f t="shared" si="2"/>
        <v>44650442.142417252</v>
      </c>
      <c r="I28" s="8">
        <f t="shared" si="3"/>
        <v>-2789297.1424172521</v>
      </c>
      <c r="J28" s="15">
        <f t="shared" si="4"/>
        <v>6.6632127296500185E-2</v>
      </c>
      <c r="K28" s="2"/>
    </row>
    <row r="29" spans="1:11" x14ac:dyDescent="0.3">
      <c r="A29" s="12">
        <v>17501</v>
      </c>
      <c r="B29" s="12">
        <v>39651142</v>
      </c>
      <c r="C29" s="13">
        <v>33695</v>
      </c>
      <c r="D29" s="8">
        <v>28</v>
      </c>
      <c r="E29" s="14">
        <f t="shared" si="0"/>
        <v>43029133.374002986</v>
      </c>
      <c r="F29" s="8">
        <f t="shared" si="1"/>
        <v>-3377991.3740029857</v>
      </c>
      <c r="G29" s="8">
        <f>AVERAGE($F$5,$F$17,$F$29,$F$41,$F$53,$F$65,$F$77,$F$89)</f>
        <v>-579750.85658572894</v>
      </c>
      <c r="H29" s="8">
        <f t="shared" si="2"/>
        <v>42449382.51741726</v>
      </c>
      <c r="I29" s="8">
        <f t="shared" si="3"/>
        <v>-2798240.5174172595</v>
      </c>
      <c r="J29" s="15">
        <f t="shared" si="4"/>
        <v>7.0571498733056903E-2</v>
      </c>
      <c r="K29" s="2"/>
    </row>
    <row r="30" spans="1:11" x14ac:dyDescent="0.3">
      <c r="A30" s="12">
        <v>16566</v>
      </c>
      <c r="B30" s="12">
        <v>41800746</v>
      </c>
      <c r="C30" s="13">
        <v>33725</v>
      </c>
      <c r="D30" s="8">
        <v>29</v>
      </c>
      <c r="E30" s="14">
        <f t="shared" si="0"/>
        <v>43210289.581368692</v>
      </c>
      <c r="F30" s="8">
        <f t="shared" si="1"/>
        <v>-1409543.5813686922</v>
      </c>
      <c r="G30" s="8">
        <f>AVERAGE($F$6,$F$18,$F$30,$F$42,$F$54,$F$66,$F$78,$F$90)</f>
        <v>463421.81104856357</v>
      </c>
      <c r="H30" s="8">
        <f t="shared" si="2"/>
        <v>43673711.392417252</v>
      </c>
      <c r="I30" s="8">
        <f t="shared" si="3"/>
        <v>-1872965.3924172521</v>
      </c>
      <c r="J30" s="15">
        <f t="shared" si="4"/>
        <v>4.4806984842262192E-2</v>
      </c>
      <c r="K30" s="2"/>
    </row>
    <row r="31" spans="1:11" x14ac:dyDescent="0.3">
      <c r="A31" s="12">
        <v>17919</v>
      </c>
      <c r="B31" s="12">
        <v>47431207</v>
      </c>
      <c r="C31" s="13">
        <v>33756</v>
      </c>
      <c r="D31" s="8">
        <v>30</v>
      </c>
      <c r="E31" s="14">
        <f t="shared" si="0"/>
        <v>43391445.788734399</v>
      </c>
      <c r="F31" s="8">
        <f t="shared" si="1"/>
        <v>4039761.2112656012</v>
      </c>
      <c r="G31" s="8">
        <f>AVERAGE($F$7,$F$19,$F$31,$F$43,$F$55,$F$67,$F$79,$F$91)</f>
        <v>3201082.4786828551</v>
      </c>
      <c r="H31" s="8">
        <f t="shared" si="2"/>
        <v>46592528.267417252</v>
      </c>
      <c r="I31" s="8">
        <f t="shared" si="3"/>
        <v>838678.73258274794</v>
      </c>
      <c r="J31" s="15">
        <f t="shared" si="4"/>
        <v>1.768200274942925E-2</v>
      </c>
      <c r="K31" s="2"/>
    </row>
    <row r="32" spans="1:11" x14ac:dyDescent="0.3">
      <c r="A32" s="12">
        <v>17825</v>
      </c>
      <c r="B32" s="12">
        <v>51806387</v>
      </c>
      <c r="C32" s="13">
        <v>33786</v>
      </c>
      <c r="D32" s="8">
        <v>31</v>
      </c>
      <c r="E32" s="14">
        <f t="shared" si="0"/>
        <v>43572601.996100105</v>
      </c>
      <c r="F32" s="8">
        <f t="shared" si="1"/>
        <v>8233785.0038998947</v>
      </c>
      <c r="G32" s="8">
        <f>AVERAGE($F$8,$F$20,$F$32,$F$44,$F$56,$F$68,$F$80,$F$92)</f>
        <v>5822774.1463171476</v>
      </c>
      <c r="H32" s="8">
        <f t="shared" si="2"/>
        <v>49395376.142417252</v>
      </c>
      <c r="I32" s="8">
        <f t="shared" si="3"/>
        <v>2411010.8575827479</v>
      </c>
      <c r="J32" s="15">
        <f t="shared" si="4"/>
        <v>4.6538872853317252E-2</v>
      </c>
      <c r="K32" s="2"/>
    </row>
    <row r="33" spans="1:11" x14ac:dyDescent="0.3">
      <c r="A33" s="12">
        <v>17614</v>
      </c>
      <c r="B33" s="12">
        <v>53163782</v>
      </c>
      <c r="C33" s="13">
        <v>33817</v>
      </c>
      <c r="D33" s="8">
        <v>32</v>
      </c>
      <c r="E33" s="14">
        <f t="shared" si="0"/>
        <v>43753758.203465819</v>
      </c>
      <c r="F33" s="8">
        <f t="shared" si="1"/>
        <v>9410023.7965341806</v>
      </c>
      <c r="G33" s="8">
        <f>AVERAGE($F$9,$F$21,$F$33,$F$45,$F$57,$F$69,$F$81,$F$93)</f>
        <v>7210174.8139514383</v>
      </c>
      <c r="H33" s="8">
        <f t="shared" si="2"/>
        <v>50963933.01741726</v>
      </c>
      <c r="I33" s="8">
        <f t="shared" si="3"/>
        <v>2199848.9825827405</v>
      </c>
      <c r="J33" s="15">
        <f t="shared" si="4"/>
        <v>4.1378714978982128E-2</v>
      </c>
      <c r="K33" s="2"/>
    </row>
    <row r="34" spans="1:11" x14ac:dyDescent="0.3">
      <c r="A34" s="12">
        <v>19318</v>
      </c>
      <c r="B34" s="12">
        <v>42510606</v>
      </c>
      <c r="C34" s="13">
        <v>33848</v>
      </c>
      <c r="D34" s="8">
        <v>33</v>
      </c>
      <c r="E34" s="14">
        <f t="shared" si="0"/>
        <v>43934914.410831526</v>
      </c>
      <c r="F34" s="8">
        <f t="shared" si="1"/>
        <v>-1424308.4108315259</v>
      </c>
      <c r="G34" s="8">
        <f>AVERAGE($F$10,$F$22,$F$34,$F$46,$F$58,$F$70,$F$82,$F$94)</f>
        <v>-2240699.8934142692</v>
      </c>
      <c r="H34" s="8">
        <f t="shared" si="2"/>
        <v>41694214.51741726</v>
      </c>
      <c r="I34" s="8">
        <f t="shared" si="3"/>
        <v>816391.48258274049</v>
      </c>
      <c r="J34" s="15">
        <f t="shared" si="4"/>
        <v>1.9204418835683981E-2</v>
      </c>
      <c r="K34" s="2"/>
    </row>
    <row r="35" spans="1:11" x14ac:dyDescent="0.3">
      <c r="A35" s="12">
        <v>17397</v>
      </c>
      <c r="B35" s="12">
        <v>42253840</v>
      </c>
      <c r="C35" s="13">
        <v>33878</v>
      </c>
      <c r="D35" s="8">
        <v>34</v>
      </c>
      <c r="E35" s="14">
        <f t="shared" si="0"/>
        <v>44116070.618197232</v>
      </c>
      <c r="F35" s="8">
        <f t="shared" si="1"/>
        <v>-1862230.6181972325</v>
      </c>
      <c r="G35" s="8">
        <f>AVERAGE($F$11,$F$23,$F$35,$F$47,$F$59,$F$71,$F$83,$F$95)</f>
        <v>13780.274220022373</v>
      </c>
      <c r="H35" s="8">
        <f t="shared" si="2"/>
        <v>44129850.892417252</v>
      </c>
      <c r="I35" s="8">
        <f t="shared" si="3"/>
        <v>-1876010.8924172521</v>
      </c>
      <c r="J35" s="15">
        <f t="shared" si="4"/>
        <v>4.4398589392520352E-2</v>
      </c>
      <c r="K35" s="2"/>
    </row>
    <row r="36" spans="1:11" x14ac:dyDescent="0.3">
      <c r="A36" s="12">
        <v>16715</v>
      </c>
      <c r="B36" s="12">
        <v>39566414</v>
      </c>
      <c r="C36" s="13">
        <v>33909</v>
      </c>
      <c r="D36" s="8">
        <v>35</v>
      </c>
      <c r="E36" s="14">
        <f t="shared" si="0"/>
        <v>44297226.825562939</v>
      </c>
      <c r="F36" s="8">
        <f t="shared" si="1"/>
        <v>-4730812.825562939</v>
      </c>
      <c r="G36" s="8">
        <f>AVERAGE($F$12,$F$24,$F$36,$F$48,$F$60,$F$72,$F$84,$F$96)</f>
        <v>-3286155.3081456851</v>
      </c>
      <c r="H36" s="8">
        <f t="shared" si="2"/>
        <v>41011071.517417252</v>
      </c>
      <c r="I36" s="8">
        <f t="shared" si="3"/>
        <v>-1444657.5174172521</v>
      </c>
      <c r="J36" s="15">
        <f t="shared" si="4"/>
        <v>3.6512217594883684E-2</v>
      </c>
      <c r="K36" s="2"/>
    </row>
    <row r="37" spans="1:11" x14ac:dyDescent="0.3">
      <c r="A37" s="12">
        <v>19504</v>
      </c>
      <c r="B37" s="12">
        <v>40849861</v>
      </c>
      <c r="C37" s="13">
        <v>33939</v>
      </c>
      <c r="D37" s="8">
        <v>36</v>
      </c>
      <c r="E37" s="14">
        <f t="shared" si="0"/>
        <v>44478383.032928646</v>
      </c>
      <c r="F37" s="8">
        <f t="shared" si="1"/>
        <v>-3628522.0329286456</v>
      </c>
      <c r="G37" s="8">
        <f>AVERAGE($F$13,$F$25,$F$37,$F$49,$F$61,$F$73,$F$85,$F$97)</f>
        <v>-1606150.8905113926</v>
      </c>
      <c r="H37" s="8">
        <f t="shared" si="2"/>
        <v>42872232.142417252</v>
      </c>
      <c r="I37" s="8">
        <f t="shared" si="3"/>
        <v>-2022371.1424172521</v>
      </c>
      <c r="J37" s="15">
        <f t="shared" si="4"/>
        <v>4.9507417966911861E-2</v>
      </c>
      <c r="K37" s="2"/>
    </row>
    <row r="38" spans="1:11" x14ac:dyDescent="0.3">
      <c r="A38" s="12">
        <v>18748</v>
      </c>
      <c r="B38" s="12">
        <v>38529065</v>
      </c>
      <c r="C38" s="13">
        <v>33970</v>
      </c>
      <c r="D38" s="8">
        <v>37</v>
      </c>
      <c r="E38" s="14">
        <f t="shared" si="0"/>
        <v>44659539.240294352</v>
      </c>
      <c r="F38" s="8">
        <f t="shared" si="1"/>
        <v>-6130474.2402943522</v>
      </c>
      <c r="G38" s="8">
        <f>AVERAGE($F$2,$F$14,$F$26,$F$38,$F$50,$F$62,F$74,F$86)</f>
        <v>-4561759.7344886046</v>
      </c>
      <c r="H38" s="8">
        <f t="shared" si="2"/>
        <v>40097779.505805746</v>
      </c>
      <c r="I38" s="8">
        <f t="shared" si="3"/>
        <v>-1568714.5058057457</v>
      </c>
      <c r="J38" s="15">
        <f t="shared" si="4"/>
        <v>4.0715094067446111E-2</v>
      </c>
      <c r="K38" s="2"/>
    </row>
    <row r="39" spans="1:11" x14ac:dyDescent="0.3">
      <c r="A39" s="12">
        <v>17391</v>
      </c>
      <c r="B39" s="12">
        <v>36539132</v>
      </c>
      <c r="C39" s="13">
        <v>34001</v>
      </c>
      <c r="D39" s="8">
        <v>38</v>
      </c>
      <c r="E39" s="14">
        <f t="shared" si="0"/>
        <v>44840695.447660066</v>
      </c>
      <c r="F39" s="8">
        <f t="shared" si="1"/>
        <v>-8301563.4476600662</v>
      </c>
      <c r="G39" s="8">
        <f>AVERAGE($F$3,$F$15,$F$27,$F$39,$F$51,$F$63,$F$75,$F$87)</f>
        <v>-6239181.8168543121</v>
      </c>
      <c r="H39" s="8">
        <f t="shared" si="2"/>
        <v>38601513.630805753</v>
      </c>
      <c r="I39" s="8">
        <f t="shared" si="3"/>
        <v>-2062381.6308057532</v>
      </c>
      <c r="J39" s="15">
        <f t="shared" si="4"/>
        <v>5.6443093142052557E-2</v>
      </c>
      <c r="K39" s="2"/>
    </row>
    <row r="40" spans="1:11" x14ac:dyDescent="0.3">
      <c r="A40" s="12">
        <v>17854</v>
      </c>
      <c r="B40" s="12">
        <v>43775242</v>
      </c>
      <c r="C40" s="13">
        <v>34029</v>
      </c>
      <c r="D40" s="8">
        <v>39</v>
      </c>
      <c r="E40" s="14">
        <f t="shared" si="0"/>
        <v>45021851.655025773</v>
      </c>
      <c r="F40" s="8">
        <f t="shared" si="1"/>
        <v>-1246609.6550257728</v>
      </c>
      <c r="G40" s="8">
        <f>AVERAGE($F$4,$F$16,$F$28,$F$40,$F$52,$F$64,$F$76,$F$88)</f>
        <v>1802464.9757799795</v>
      </c>
      <c r="H40" s="8">
        <f t="shared" si="2"/>
        <v>46824316.630805753</v>
      </c>
      <c r="I40" s="8">
        <f t="shared" si="3"/>
        <v>-3049074.6308057532</v>
      </c>
      <c r="J40" s="15">
        <f t="shared" si="4"/>
        <v>6.9652947453854239E-2</v>
      </c>
      <c r="K40" s="2"/>
    </row>
    <row r="41" spans="1:11" x14ac:dyDescent="0.3">
      <c r="A41" s="12">
        <v>18869</v>
      </c>
      <c r="B41" s="12">
        <v>43125070</v>
      </c>
      <c r="C41" s="13">
        <v>34060</v>
      </c>
      <c r="D41" s="8">
        <v>40</v>
      </c>
      <c r="E41" s="14">
        <f t="shared" si="0"/>
        <v>45203007.862391479</v>
      </c>
      <c r="F41" s="8">
        <f t="shared" si="1"/>
        <v>-2077937.8623914793</v>
      </c>
      <c r="G41" s="8">
        <f>AVERAGE($F$5,$F$17,$F$29,$F$41,$F$53,$F$65,$F$77,$F$89)</f>
        <v>-579750.85658572894</v>
      </c>
      <c r="H41" s="8">
        <f t="shared" si="2"/>
        <v>44623257.005805753</v>
      </c>
      <c r="I41" s="8">
        <f t="shared" si="3"/>
        <v>-1498187.0058057532</v>
      </c>
      <c r="J41" s="15">
        <f t="shared" si="4"/>
        <v>3.474051186017213E-2</v>
      </c>
      <c r="K41" s="2"/>
    </row>
    <row r="42" spans="1:11" x14ac:dyDescent="0.3">
      <c r="A42" s="12">
        <v>16850</v>
      </c>
      <c r="B42" s="12">
        <v>44300992</v>
      </c>
      <c r="C42" s="13">
        <v>34090</v>
      </c>
      <c r="D42" s="8">
        <v>41</v>
      </c>
      <c r="E42" s="14">
        <f t="shared" si="0"/>
        <v>45384164.069757186</v>
      </c>
      <c r="F42" s="8">
        <f t="shared" si="1"/>
        <v>-1083172.0697571859</v>
      </c>
      <c r="G42" s="8">
        <f>AVERAGE($F$6,$F$18,$F$30,$F$42,$F$54,$F$66,$F$78,$F$90)</f>
        <v>463421.81104856357</v>
      </c>
      <c r="H42" s="8">
        <f t="shared" si="2"/>
        <v>45847585.880805746</v>
      </c>
      <c r="I42" s="8">
        <f t="shared" si="3"/>
        <v>-1546593.8808057457</v>
      </c>
      <c r="J42" s="15">
        <f t="shared" si="4"/>
        <v>3.4911043996616278E-2</v>
      </c>
      <c r="K42" s="2"/>
    </row>
    <row r="43" spans="1:11" x14ac:dyDescent="0.3">
      <c r="A43" s="12">
        <v>18324</v>
      </c>
      <c r="B43" s="12">
        <v>46334965</v>
      </c>
      <c r="C43" s="13">
        <v>34121</v>
      </c>
      <c r="D43" s="8">
        <v>42</v>
      </c>
      <c r="E43" s="14">
        <f t="shared" si="0"/>
        <v>45565320.2771229</v>
      </c>
      <c r="F43" s="8">
        <f t="shared" si="1"/>
        <v>769644.72287710011</v>
      </c>
      <c r="G43" s="8">
        <f>AVERAGE($F$7,$F$19,$F$31,$F$43,$F$55,$F$67,$F$79,$F$91)</f>
        <v>3201082.4786828551</v>
      </c>
      <c r="H43" s="8">
        <f t="shared" si="2"/>
        <v>48766402.755805753</v>
      </c>
      <c r="I43" s="8">
        <f t="shared" si="3"/>
        <v>-2431437.7558057532</v>
      </c>
      <c r="J43" s="15">
        <f t="shared" si="4"/>
        <v>5.2475225907816121E-2</v>
      </c>
      <c r="K43" s="2"/>
    </row>
    <row r="44" spans="1:11" x14ac:dyDescent="0.3">
      <c r="A44" s="12">
        <v>16981</v>
      </c>
      <c r="B44" s="12">
        <v>49482654</v>
      </c>
      <c r="C44" s="13">
        <v>34151</v>
      </c>
      <c r="D44" s="8">
        <v>43</v>
      </c>
      <c r="E44" s="14">
        <f t="shared" si="0"/>
        <v>45746476.484488606</v>
      </c>
      <c r="F44" s="8">
        <f t="shared" si="1"/>
        <v>3736177.5155113935</v>
      </c>
      <c r="G44" s="8">
        <f>AVERAGE($F$8,$F$20,$F$32,$F$44,$F$56,$F$68,$F$80,$F$92)</f>
        <v>5822774.1463171476</v>
      </c>
      <c r="H44" s="8">
        <f t="shared" si="2"/>
        <v>51569250.630805753</v>
      </c>
      <c r="I44" s="8">
        <f t="shared" si="3"/>
        <v>-2086596.6308057532</v>
      </c>
      <c r="J44" s="15">
        <f t="shared" si="4"/>
        <v>4.2168244063985595E-2</v>
      </c>
      <c r="K44" s="2"/>
    </row>
    <row r="45" spans="1:11" x14ac:dyDescent="0.3">
      <c r="A45" s="12">
        <v>16806</v>
      </c>
      <c r="B45" s="12">
        <v>50934128</v>
      </c>
      <c r="C45" s="13">
        <v>34182</v>
      </c>
      <c r="D45" s="8">
        <v>44</v>
      </c>
      <c r="E45" s="14">
        <f t="shared" si="0"/>
        <v>45927632.691854313</v>
      </c>
      <c r="F45" s="8">
        <f t="shared" si="1"/>
        <v>5006495.308145687</v>
      </c>
      <c r="G45" s="8">
        <f>AVERAGE($F$9,$F$21,$F$33,$F$45,$F$57,$F$69,$F$81,$F$93)</f>
        <v>7210174.8139514383</v>
      </c>
      <c r="H45" s="8">
        <f t="shared" si="2"/>
        <v>53137807.505805753</v>
      </c>
      <c r="I45" s="8">
        <f t="shared" si="3"/>
        <v>-2203679.5058057532</v>
      </c>
      <c r="J45" s="15">
        <f t="shared" si="4"/>
        <v>4.3265283854584752E-2</v>
      </c>
      <c r="K45" s="2"/>
    </row>
    <row r="46" spans="1:11" x14ac:dyDescent="0.3">
      <c r="A46" s="12">
        <v>19233</v>
      </c>
      <c r="B46" s="12">
        <v>43364388</v>
      </c>
      <c r="C46" s="13">
        <v>34213</v>
      </c>
      <c r="D46" s="8">
        <v>45</v>
      </c>
      <c r="E46" s="14">
        <f t="shared" si="0"/>
        <v>46108788.89922002</v>
      </c>
      <c r="F46" s="8">
        <f t="shared" si="1"/>
        <v>-2744400.8992200196</v>
      </c>
      <c r="G46" s="8">
        <f>AVERAGE($F$10,$F$22,$F$34,$F$46,$F$58,$F$70,$F$82,$F$94)</f>
        <v>-2240699.8934142692</v>
      </c>
      <c r="H46" s="8">
        <f t="shared" si="2"/>
        <v>43868089.005805753</v>
      </c>
      <c r="I46" s="8">
        <f t="shared" si="3"/>
        <v>-503701.00580575317</v>
      </c>
      <c r="J46" s="15">
        <f t="shared" si="4"/>
        <v>1.1615545129006621E-2</v>
      </c>
      <c r="K46" s="2"/>
    </row>
    <row r="47" spans="1:11" x14ac:dyDescent="0.3">
      <c r="A47" s="12">
        <v>17171</v>
      </c>
      <c r="B47" s="12">
        <v>45930858</v>
      </c>
      <c r="C47" s="13">
        <v>34243</v>
      </c>
      <c r="D47" s="8">
        <v>46</v>
      </c>
      <c r="E47" s="14">
        <f t="shared" si="0"/>
        <v>46289945.106585726</v>
      </c>
      <c r="F47" s="8">
        <f t="shared" si="1"/>
        <v>-359087.10658572614</v>
      </c>
      <c r="G47" s="8">
        <f>AVERAGE($F$11,$F$23,$F$35,$F$47,$F$59,$F$71,$F$83,$F$95)</f>
        <v>13780.274220022373</v>
      </c>
      <c r="H47" s="8">
        <f t="shared" si="2"/>
        <v>46303725.380805746</v>
      </c>
      <c r="I47" s="8">
        <f t="shared" si="3"/>
        <v>-372867.38080574572</v>
      </c>
      <c r="J47" s="15">
        <f t="shared" si="4"/>
        <v>8.1180147082326598E-3</v>
      </c>
      <c r="K47" s="2"/>
    </row>
    <row r="48" spans="1:11" x14ac:dyDescent="0.3">
      <c r="A48" s="12">
        <v>17237</v>
      </c>
      <c r="B48" s="12">
        <v>42769377</v>
      </c>
      <c r="C48" s="13">
        <v>34274</v>
      </c>
      <c r="D48" s="8">
        <v>47</v>
      </c>
      <c r="E48" s="14">
        <f t="shared" si="0"/>
        <v>46471101.313951433</v>
      </c>
      <c r="F48" s="8">
        <f t="shared" si="1"/>
        <v>-3701724.3139514327</v>
      </c>
      <c r="G48" s="8">
        <f>AVERAGE($F$12,$F$24,$F$36,$F$48,$F$60,$F$72,$F$84,$F$96)</f>
        <v>-3286155.3081456851</v>
      </c>
      <c r="H48" s="8">
        <f t="shared" si="2"/>
        <v>43184946.005805746</v>
      </c>
      <c r="I48" s="8">
        <f t="shared" si="3"/>
        <v>-415569.00580574572</v>
      </c>
      <c r="J48" s="15">
        <f t="shared" si="4"/>
        <v>9.7165082812813875E-3</v>
      </c>
      <c r="K48" s="2"/>
    </row>
    <row r="49" spans="1:11" x14ac:dyDescent="0.3">
      <c r="A49" s="12">
        <v>19672</v>
      </c>
      <c r="B49" s="12">
        <v>43872406</v>
      </c>
      <c r="C49" s="13">
        <v>34304</v>
      </c>
      <c r="D49" s="8">
        <v>48</v>
      </c>
      <c r="E49" s="14">
        <f t="shared" si="0"/>
        <v>46652257.521317147</v>
      </c>
      <c r="F49" s="8">
        <f t="shared" si="1"/>
        <v>-2779851.5213171467</v>
      </c>
      <c r="G49" s="8">
        <f>AVERAGE($F$13,$F$25,$F$37,$F$49,$F$61,$F$73,$F$85,$F$97)</f>
        <v>-1606150.8905113926</v>
      </c>
      <c r="H49" s="8">
        <f t="shared" si="2"/>
        <v>45046106.630805753</v>
      </c>
      <c r="I49" s="8">
        <f t="shared" si="3"/>
        <v>-1173700.6308057532</v>
      </c>
      <c r="J49" s="15">
        <f t="shared" si="4"/>
        <v>2.6752593208718783E-2</v>
      </c>
      <c r="K49" s="2"/>
    </row>
    <row r="50" spans="1:11" x14ac:dyDescent="0.3">
      <c r="A50" s="12">
        <v>19146</v>
      </c>
      <c r="B50" s="12">
        <v>40665800</v>
      </c>
      <c r="C50" s="13">
        <v>34335</v>
      </c>
      <c r="D50" s="8">
        <v>49</v>
      </c>
      <c r="E50" s="14">
        <f t="shared" si="0"/>
        <v>46833413.728682853</v>
      </c>
      <c r="F50" s="8">
        <f t="shared" si="1"/>
        <v>-6167613.7286828533</v>
      </c>
      <c r="G50" s="8">
        <f>AVERAGE($F$2,$F$14,$F$26,$F$38,$F$50,$F$62,F$74,F$86)</f>
        <v>-4561759.7344886046</v>
      </c>
      <c r="H50" s="8">
        <f t="shared" si="2"/>
        <v>42271653.994194247</v>
      </c>
      <c r="I50" s="8">
        <f t="shared" si="3"/>
        <v>-1605853.9941942468</v>
      </c>
      <c r="J50" s="15">
        <f t="shared" si="4"/>
        <v>3.9489054542004506E-2</v>
      </c>
      <c r="K50" s="2"/>
    </row>
    <row r="51" spans="1:11" x14ac:dyDescent="0.3">
      <c r="A51" s="12">
        <v>18101</v>
      </c>
      <c r="B51" s="12">
        <v>39264392</v>
      </c>
      <c r="C51" s="13">
        <v>34366</v>
      </c>
      <c r="D51" s="8">
        <v>50</v>
      </c>
      <c r="E51" s="14">
        <f t="shared" si="0"/>
        <v>47014569.93604856</v>
      </c>
      <c r="F51" s="8">
        <f t="shared" si="1"/>
        <v>-7750177.9360485598</v>
      </c>
      <c r="G51" s="8">
        <f>AVERAGE($F$3,$F$15,$F$27,$F$39,$F$51,$F$63,$F$75,$F$87)</f>
        <v>-6239181.8168543121</v>
      </c>
      <c r="H51" s="8">
        <f t="shared" si="2"/>
        <v>40775388.119194247</v>
      </c>
      <c r="I51" s="8">
        <f t="shared" si="3"/>
        <v>-1510996.1191942468</v>
      </c>
      <c r="J51" s="15">
        <f t="shared" si="4"/>
        <v>3.8482605796983864E-2</v>
      </c>
      <c r="K51" s="2"/>
    </row>
    <row r="52" spans="1:11" x14ac:dyDescent="0.3">
      <c r="A52" s="12">
        <v>18528</v>
      </c>
      <c r="B52" s="12">
        <v>48963885</v>
      </c>
      <c r="C52" s="13">
        <v>34394</v>
      </c>
      <c r="D52" s="8">
        <v>51</v>
      </c>
      <c r="E52" s="14">
        <f t="shared" si="0"/>
        <v>47195726.143414266</v>
      </c>
      <c r="F52" s="8">
        <f t="shared" si="1"/>
        <v>1768158.8565857336</v>
      </c>
      <c r="G52" s="8">
        <f>AVERAGE($F$4,$F$16,$F$28,$F$40,$F$52,$F$64,$F$76,$F$88)</f>
        <v>1802464.9757799795</v>
      </c>
      <c r="H52" s="8">
        <f t="shared" si="2"/>
        <v>48998191.119194247</v>
      </c>
      <c r="I52" s="8">
        <f t="shared" si="3"/>
        <v>-34306.119194246829</v>
      </c>
      <c r="J52" s="15">
        <f t="shared" si="4"/>
        <v>7.0064128273822281E-4</v>
      </c>
      <c r="K52" s="2"/>
    </row>
    <row r="53" spans="1:11" x14ac:dyDescent="0.3">
      <c r="A53" s="12">
        <v>18536</v>
      </c>
      <c r="B53" s="12">
        <v>46124425</v>
      </c>
      <c r="C53" s="13">
        <v>34425</v>
      </c>
      <c r="D53" s="8">
        <v>52</v>
      </c>
      <c r="E53" s="14">
        <f t="shared" si="0"/>
        <v>47376882.35077998</v>
      </c>
      <c r="F53" s="8">
        <f t="shared" si="1"/>
        <v>-1252457.3507799804</v>
      </c>
      <c r="G53" s="8">
        <f>AVERAGE($F$5,$F$17,$F$29,$F$41,$F$53,$F$65,$F$77,$F$89)</f>
        <v>-579750.85658572894</v>
      </c>
      <c r="H53" s="8">
        <f t="shared" si="2"/>
        <v>46797131.494194254</v>
      </c>
      <c r="I53" s="8">
        <f t="shared" si="3"/>
        <v>-672706.49419425428</v>
      </c>
      <c r="J53" s="15">
        <f t="shared" si="4"/>
        <v>1.4584604451855047E-2</v>
      </c>
      <c r="K53" s="2"/>
    </row>
    <row r="54" spans="1:11" x14ac:dyDescent="0.3">
      <c r="A54" s="12">
        <v>16936</v>
      </c>
      <c r="B54" s="12">
        <v>47883199</v>
      </c>
      <c r="C54" s="13">
        <v>34455</v>
      </c>
      <c r="D54" s="8">
        <v>53</v>
      </c>
      <c r="E54" s="14">
        <f t="shared" si="0"/>
        <v>47558038.558145687</v>
      </c>
      <c r="F54" s="8">
        <f t="shared" si="1"/>
        <v>325160.44185431302</v>
      </c>
      <c r="G54" s="8">
        <f>AVERAGE($F$6,$F$18,$F$30,$F$42,$F$54,$F$66,$F$78,$F$90)</f>
        <v>463421.81104856357</v>
      </c>
      <c r="H54" s="8">
        <f t="shared" si="2"/>
        <v>48021460.369194254</v>
      </c>
      <c r="I54" s="8">
        <f t="shared" si="3"/>
        <v>-138261.36919425428</v>
      </c>
      <c r="J54" s="15">
        <f t="shared" si="4"/>
        <v>2.887471432187609E-3</v>
      </c>
      <c r="K54" s="2"/>
    </row>
    <row r="55" spans="1:11" x14ac:dyDescent="0.3">
      <c r="A55" s="12">
        <v>17764</v>
      </c>
      <c r="B55" s="12">
        <v>50554571</v>
      </c>
      <c r="C55" s="13">
        <v>34486</v>
      </c>
      <c r="D55" s="8">
        <v>54</v>
      </c>
      <c r="E55" s="14">
        <f t="shared" si="0"/>
        <v>47739194.765511394</v>
      </c>
      <c r="F55" s="8">
        <f t="shared" si="1"/>
        <v>2815376.2344886065</v>
      </c>
      <c r="G55" s="8">
        <f>AVERAGE($F$7,$F$19,$F$31,$F$43,$F$55,$F$67,$F$79,$F$91)</f>
        <v>3201082.4786828551</v>
      </c>
      <c r="H55" s="8">
        <f t="shared" si="2"/>
        <v>50940277.244194247</v>
      </c>
      <c r="I55" s="8">
        <f t="shared" si="3"/>
        <v>-385706.24419424683</v>
      </c>
      <c r="J55" s="15">
        <f t="shared" si="4"/>
        <v>7.6295028632375663E-3</v>
      </c>
      <c r="K55" s="2"/>
    </row>
    <row r="56" spans="1:11" x14ac:dyDescent="0.3">
      <c r="A56" s="12">
        <v>16987</v>
      </c>
      <c r="B56" s="12">
        <v>54026538</v>
      </c>
      <c r="C56" s="13">
        <v>34516</v>
      </c>
      <c r="D56" s="8">
        <v>55</v>
      </c>
      <c r="E56" s="14">
        <f t="shared" si="0"/>
        <v>47920350.9728771</v>
      </c>
      <c r="F56" s="8">
        <f t="shared" si="1"/>
        <v>6106187.0271228999</v>
      </c>
      <c r="G56" s="8">
        <f>AVERAGE($F$8,$F$20,$F$32,$F$44,$F$56,$F$68,$F$80,$F$92)</f>
        <v>5822774.1463171476</v>
      </c>
      <c r="H56" s="8">
        <f t="shared" si="2"/>
        <v>53743125.119194247</v>
      </c>
      <c r="I56" s="8">
        <f t="shared" si="3"/>
        <v>283412.88080575317</v>
      </c>
      <c r="J56" s="15">
        <f t="shared" si="4"/>
        <v>5.2458086580663968E-3</v>
      </c>
      <c r="K56" s="2"/>
    </row>
    <row r="57" spans="1:11" x14ac:dyDescent="0.3">
      <c r="A57" s="12">
        <v>16366</v>
      </c>
      <c r="B57" s="12">
        <v>54735918</v>
      </c>
      <c r="C57" s="13">
        <v>34547</v>
      </c>
      <c r="D57" s="8">
        <v>56</v>
      </c>
      <c r="E57" s="14">
        <f t="shared" si="0"/>
        <v>48101507.180242807</v>
      </c>
      <c r="F57" s="8">
        <f t="shared" si="1"/>
        <v>6634410.8197571933</v>
      </c>
      <c r="G57" s="8">
        <f>AVERAGE($F$9,$F$21,$F$33,$F$45,$F$57,$F$69,$F$81,$F$93)</f>
        <v>7210174.8139514383</v>
      </c>
      <c r="H57" s="8">
        <f t="shared" si="2"/>
        <v>55311681.994194247</v>
      </c>
      <c r="I57" s="8">
        <f t="shared" si="3"/>
        <v>-575763.99419424683</v>
      </c>
      <c r="J57" s="15">
        <f t="shared" si="4"/>
        <v>1.051894286662456E-2</v>
      </c>
      <c r="K57" s="2"/>
    </row>
    <row r="58" spans="1:11" x14ac:dyDescent="0.3">
      <c r="A58" s="12">
        <v>18065</v>
      </c>
      <c r="B58" s="12">
        <v>46918744</v>
      </c>
      <c r="C58" s="13">
        <v>34578</v>
      </c>
      <c r="D58" s="8">
        <v>57</v>
      </c>
      <c r="E58" s="14">
        <f t="shared" si="0"/>
        <v>48282663.387608513</v>
      </c>
      <c r="F58" s="8">
        <f t="shared" si="1"/>
        <v>-1363919.3876085132</v>
      </c>
      <c r="G58" s="8">
        <f>AVERAGE($F$10,$F$22,$F$34,$F$46,$F$58,$F$70,$F$82,$F$94)</f>
        <v>-2240699.8934142692</v>
      </c>
      <c r="H58" s="8">
        <f t="shared" si="2"/>
        <v>46041963.494194247</v>
      </c>
      <c r="I58" s="8">
        <f t="shared" si="3"/>
        <v>876780.50580575317</v>
      </c>
      <c r="J58" s="15">
        <f t="shared" si="4"/>
        <v>1.868721178482001E-2</v>
      </c>
      <c r="K58" s="2"/>
    </row>
    <row r="59" spans="1:11" x14ac:dyDescent="0.3">
      <c r="A59" s="12">
        <v>16928</v>
      </c>
      <c r="B59" s="12">
        <v>49220347</v>
      </c>
      <c r="C59" s="13">
        <v>34608</v>
      </c>
      <c r="D59" s="8">
        <v>58</v>
      </c>
      <c r="E59" s="14">
        <f t="shared" si="0"/>
        <v>48463819.594974227</v>
      </c>
      <c r="F59" s="8">
        <f t="shared" si="1"/>
        <v>756527.40502577275</v>
      </c>
      <c r="G59" s="8">
        <f>AVERAGE($F$11,$F$23,$F$35,$F$47,$F$59,$F$71,$F$83,$F$95)</f>
        <v>13780.274220022373</v>
      </c>
      <c r="H59" s="8">
        <f t="shared" si="2"/>
        <v>48477599.869194247</v>
      </c>
      <c r="I59" s="8">
        <f t="shared" si="3"/>
        <v>742747.13080575317</v>
      </c>
      <c r="J59" s="15">
        <f t="shared" si="4"/>
        <v>1.5090245723089948E-2</v>
      </c>
      <c r="K59" s="2"/>
    </row>
    <row r="60" spans="1:11" x14ac:dyDescent="0.3">
      <c r="A60" s="12">
        <v>16441</v>
      </c>
      <c r="B60" s="12">
        <v>46742038</v>
      </c>
      <c r="C60" s="13">
        <v>34639</v>
      </c>
      <c r="D60" s="8">
        <v>59</v>
      </c>
      <c r="E60" s="14">
        <f t="shared" si="0"/>
        <v>48644975.802339934</v>
      </c>
      <c r="F60" s="8">
        <f t="shared" si="1"/>
        <v>-1902937.8023399338</v>
      </c>
      <c r="G60" s="8">
        <f>AVERAGE($F$12,$F$24,$F$36,$F$48,$F$60,$F$72,$F$84,$F$96)</f>
        <v>-3286155.3081456851</v>
      </c>
      <c r="H60" s="8">
        <f t="shared" si="2"/>
        <v>45358820.494194247</v>
      </c>
      <c r="I60" s="8">
        <f t="shared" si="3"/>
        <v>1383217.5058057532</v>
      </c>
      <c r="J60" s="15">
        <f t="shared" si="4"/>
        <v>2.959258014821162E-2</v>
      </c>
      <c r="K60" s="2"/>
    </row>
    <row r="61" spans="1:11" x14ac:dyDescent="0.3">
      <c r="A61" s="12">
        <v>18377</v>
      </c>
      <c r="B61" s="12">
        <v>47700305</v>
      </c>
      <c r="C61" s="13">
        <v>34669</v>
      </c>
      <c r="D61" s="8">
        <v>60</v>
      </c>
      <c r="E61" s="14">
        <f t="shared" si="0"/>
        <v>48826132.00970564</v>
      </c>
      <c r="F61" s="8">
        <f t="shared" si="1"/>
        <v>-1125827.0097056404</v>
      </c>
      <c r="G61" s="8">
        <f>AVERAGE($F$13,$F$25,$F$37,$F$49,$F$61,$F$73,$F$85,$F$97)</f>
        <v>-1606150.8905113926</v>
      </c>
      <c r="H61" s="8">
        <f t="shared" si="2"/>
        <v>47219981.119194247</v>
      </c>
      <c r="I61" s="8">
        <f t="shared" si="3"/>
        <v>480323.88080575317</v>
      </c>
      <c r="J61" s="15">
        <f t="shared" si="4"/>
        <v>1.0069618649309541E-2</v>
      </c>
      <c r="K61" s="2"/>
    </row>
    <row r="62" spans="1:11" x14ac:dyDescent="0.3">
      <c r="A62" s="12">
        <v>18091</v>
      </c>
      <c r="B62" s="12">
        <v>44687190</v>
      </c>
      <c r="C62" s="13">
        <v>34700</v>
      </c>
      <c r="D62" s="8">
        <v>61</v>
      </c>
      <c r="E62" s="14">
        <f t="shared" si="0"/>
        <v>49007288.217071354</v>
      </c>
      <c r="F62" s="8">
        <f t="shared" si="1"/>
        <v>-4320098.2170713544</v>
      </c>
      <c r="G62" s="8">
        <f>AVERAGE($F$2,$F$14,$F$26,$F$38,$F$50,$F$62,F$74,F$86)</f>
        <v>-4561759.7344886046</v>
      </c>
      <c r="H62" s="8">
        <f t="shared" si="2"/>
        <v>44445528.482582748</v>
      </c>
      <c r="I62" s="8">
        <f t="shared" si="3"/>
        <v>241661.51741725206</v>
      </c>
      <c r="J62" s="15">
        <f t="shared" si="4"/>
        <v>5.4078476945462906E-3</v>
      </c>
      <c r="K62" s="2"/>
    </row>
    <row r="63" spans="1:11" x14ac:dyDescent="0.3">
      <c r="A63" s="12">
        <v>17528</v>
      </c>
      <c r="B63" s="12">
        <v>41896823</v>
      </c>
      <c r="C63" s="13">
        <v>34731</v>
      </c>
      <c r="D63" s="8">
        <v>62</v>
      </c>
      <c r="E63" s="14">
        <f t="shared" si="0"/>
        <v>49188444.424437061</v>
      </c>
      <c r="F63" s="8">
        <f t="shared" si="1"/>
        <v>-7291621.424437061</v>
      </c>
      <c r="G63" s="8">
        <f>AVERAGE($F$3,$F$15,$F$27,$F$39,$F$51,$F$63,$F$75,$F$87)</f>
        <v>-6239181.8168543121</v>
      </c>
      <c r="H63" s="8">
        <f t="shared" si="2"/>
        <v>42949262.607582748</v>
      </c>
      <c r="I63" s="8">
        <f t="shared" si="3"/>
        <v>-1052439.6075827479</v>
      </c>
      <c r="J63" s="15">
        <f t="shared" si="4"/>
        <v>2.5119795063762902E-2</v>
      </c>
      <c r="K63" s="2"/>
    </row>
    <row r="64" spans="1:11" x14ac:dyDescent="0.3">
      <c r="A64" s="12">
        <v>16913</v>
      </c>
      <c r="B64" s="12">
        <v>50985658</v>
      </c>
      <c r="C64" s="13">
        <v>34759</v>
      </c>
      <c r="D64" s="8">
        <v>63</v>
      </c>
      <c r="E64" s="14">
        <f t="shared" si="0"/>
        <v>49369600.631802768</v>
      </c>
      <c r="F64" s="8">
        <f t="shared" si="1"/>
        <v>1616057.3681972325</v>
      </c>
      <c r="G64" s="8">
        <f>AVERAGE($F$4,$F$16,$F$28,$F$40,$F$52,$F$64,$F$76,$F$88)</f>
        <v>1802464.9757799795</v>
      </c>
      <c r="H64" s="8">
        <f t="shared" si="2"/>
        <v>51172065.607582748</v>
      </c>
      <c r="I64" s="8">
        <f t="shared" si="3"/>
        <v>-186407.60758274794</v>
      </c>
      <c r="J64" s="15">
        <f t="shared" si="4"/>
        <v>3.6560792759161398E-3</v>
      </c>
      <c r="K64" s="2"/>
    </row>
    <row r="65" spans="1:11" x14ac:dyDescent="0.3">
      <c r="A65" s="12">
        <v>16936</v>
      </c>
      <c r="B65" s="12">
        <v>49212746</v>
      </c>
      <c r="C65" s="13">
        <v>34790</v>
      </c>
      <c r="D65" s="8">
        <v>64</v>
      </c>
      <c r="E65" s="14">
        <f t="shared" si="0"/>
        <v>49550756.839168474</v>
      </c>
      <c r="F65" s="8">
        <f t="shared" si="1"/>
        <v>-338010.83916847408</v>
      </c>
      <c r="G65" s="8">
        <f>AVERAGE($F$5,$F$17,$F$29,$F$41,$F$53,$F$65,$F$77,$F$89)</f>
        <v>-579750.85658572894</v>
      </c>
      <c r="H65" s="8">
        <f t="shared" si="2"/>
        <v>48971005.982582748</v>
      </c>
      <c r="I65" s="8">
        <f t="shared" si="3"/>
        <v>241740.01741725206</v>
      </c>
      <c r="J65" s="15">
        <f t="shared" si="4"/>
        <v>4.9121424237788328E-3</v>
      </c>
      <c r="K65" s="2"/>
    </row>
    <row r="66" spans="1:11" x14ac:dyDescent="0.3">
      <c r="A66" s="12">
        <v>15917</v>
      </c>
      <c r="B66" s="12">
        <v>49824307</v>
      </c>
      <c r="C66" s="13">
        <v>34820</v>
      </c>
      <c r="D66" s="8">
        <v>65</v>
      </c>
      <c r="E66" s="14">
        <f t="shared" si="0"/>
        <v>49731913.046534181</v>
      </c>
      <c r="F66" s="8">
        <f t="shared" si="1"/>
        <v>92393.953465819359</v>
      </c>
      <c r="G66" s="8">
        <f>AVERAGE($F$6,$F$18,$F$30,$F$42,$F$54,$F$66,$F$78,$F$90)</f>
        <v>463421.81104856357</v>
      </c>
      <c r="H66" s="8">
        <f t="shared" si="2"/>
        <v>50195334.857582748</v>
      </c>
      <c r="I66" s="8">
        <f t="shared" si="3"/>
        <v>-371027.85758274794</v>
      </c>
      <c r="J66" s="15">
        <f t="shared" si="4"/>
        <v>7.4467238968872751E-3</v>
      </c>
      <c r="K66" s="2"/>
    </row>
    <row r="67" spans="1:11" x14ac:dyDescent="0.3">
      <c r="A67" s="12">
        <v>17495</v>
      </c>
      <c r="B67" s="12">
        <v>52881186</v>
      </c>
      <c r="C67" s="13">
        <v>34851</v>
      </c>
      <c r="D67" s="8">
        <v>66</v>
      </c>
      <c r="E67" s="14">
        <f t="shared" ref="E67:E109" si="5">$L$2+$M$2*D67</f>
        <v>49913069.253899887</v>
      </c>
      <c r="F67" s="8">
        <f t="shared" ref="F67:F97" si="6">B67-E67</f>
        <v>2968116.7461001128</v>
      </c>
      <c r="G67" s="8">
        <f>AVERAGE($F$7,$F$19,$F$31,$F$43,$F$55,$F$67,$F$79,$F$91)</f>
        <v>3201082.4786828551</v>
      </c>
      <c r="H67" s="8">
        <f t="shared" ref="H67:H97" si="7">SUM(E67,G67)</f>
        <v>53114151.73258274</v>
      </c>
      <c r="I67" s="8">
        <f t="shared" ref="I67:I97" si="8">B67-H67</f>
        <v>-232965.73258274049</v>
      </c>
      <c r="J67" s="15">
        <f t="shared" ref="J67:J97" si="9">ABS(B67-H67)/B67</f>
        <v>4.4054558947059256E-3</v>
      </c>
      <c r="K67" s="2"/>
    </row>
    <row r="68" spans="1:11" x14ac:dyDescent="0.3">
      <c r="A68" s="12">
        <v>16394</v>
      </c>
      <c r="B68" s="12">
        <v>54957670</v>
      </c>
      <c r="C68" s="13">
        <v>34881</v>
      </c>
      <c r="D68" s="8">
        <v>67</v>
      </c>
      <c r="E68" s="14">
        <f t="shared" si="5"/>
        <v>50094225.461265594</v>
      </c>
      <c r="F68" s="8">
        <f t="shared" si="6"/>
        <v>4863444.5387344062</v>
      </c>
      <c r="G68" s="8">
        <f>AVERAGE($F$8,$F$20,$F$32,$F$44,$F$56,$F$68,$F$80,$F$92)</f>
        <v>5822774.1463171476</v>
      </c>
      <c r="H68" s="8">
        <f t="shared" si="7"/>
        <v>55916999.60758274</v>
      </c>
      <c r="I68" s="8">
        <f t="shared" si="8"/>
        <v>-959329.60758274049</v>
      </c>
      <c r="J68" s="15">
        <f t="shared" si="9"/>
        <v>1.7455791113101055E-2</v>
      </c>
      <c r="K68" s="2"/>
    </row>
    <row r="69" spans="1:11" x14ac:dyDescent="0.3">
      <c r="A69" s="12">
        <v>16265</v>
      </c>
      <c r="B69" s="12">
        <v>56585046</v>
      </c>
      <c r="C69" s="13">
        <v>34912</v>
      </c>
      <c r="D69" s="8">
        <v>68</v>
      </c>
      <c r="E69" s="14">
        <f t="shared" si="5"/>
        <v>50275381.668631308</v>
      </c>
      <c r="F69" s="8">
        <f t="shared" si="6"/>
        <v>6309664.3313686922</v>
      </c>
      <c r="G69" s="8">
        <f>AVERAGE($F$9,$F$21,$F$33,$F$45,$F$57,$F$69,$F$81,$F$93)</f>
        <v>7210174.8139514383</v>
      </c>
      <c r="H69" s="8">
        <f t="shared" si="7"/>
        <v>57485556.482582748</v>
      </c>
      <c r="I69" s="8">
        <f t="shared" si="8"/>
        <v>-900510.48258274794</v>
      </c>
      <c r="J69" s="15">
        <f t="shared" si="9"/>
        <v>1.5914283830090869E-2</v>
      </c>
      <c r="K69" s="2"/>
    </row>
    <row r="70" spans="1:11" x14ac:dyDescent="0.3">
      <c r="A70" s="12">
        <v>17431</v>
      </c>
      <c r="B70" s="12">
        <v>47709592</v>
      </c>
      <c r="C70" s="13">
        <v>34943</v>
      </c>
      <c r="D70" s="8">
        <v>69</v>
      </c>
      <c r="E70" s="14">
        <f t="shared" si="5"/>
        <v>50456537.875997014</v>
      </c>
      <c r="F70" s="8">
        <f t="shared" si="6"/>
        <v>-2746945.8759970143</v>
      </c>
      <c r="G70" s="8">
        <f>AVERAGE($F$10,$F$22,$F$34,$F$46,$F$58,$F$70,$F$82,$F$94)</f>
        <v>-2240699.8934142692</v>
      </c>
      <c r="H70" s="8">
        <f t="shared" si="7"/>
        <v>48215837.982582748</v>
      </c>
      <c r="I70" s="8">
        <f t="shared" si="8"/>
        <v>-506245.98258274794</v>
      </c>
      <c r="J70" s="15">
        <f t="shared" si="9"/>
        <v>1.0610989559138296E-2</v>
      </c>
      <c r="K70" s="2"/>
    </row>
    <row r="71" spans="1:11" x14ac:dyDescent="0.3">
      <c r="A71" s="12">
        <v>16820</v>
      </c>
      <c r="B71" s="12">
        <v>50595784</v>
      </c>
      <c r="C71" s="13">
        <v>34973</v>
      </c>
      <c r="D71" s="8">
        <v>70</v>
      </c>
      <c r="E71" s="14">
        <f t="shared" si="5"/>
        <v>50637694.083362721</v>
      </c>
      <c r="F71" s="8">
        <f t="shared" si="6"/>
        <v>-41910.083362720907</v>
      </c>
      <c r="G71" s="8">
        <f>AVERAGE($F$11,$F$23,$F$35,$F$47,$F$59,$F$71,$F$83,$F$95)</f>
        <v>13780.274220022373</v>
      </c>
      <c r="H71" s="8">
        <f t="shared" si="7"/>
        <v>50651474.35758274</v>
      </c>
      <c r="I71" s="8">
        <f t="shared" si="8"/>
        <v>-55690.357582740486</v>
      </c>
      <c r="J71" s="15">
        <f t="shared" si="9"/>
        <v>1.1006916620313757E-3</v>
      </c>
      <c r="K71" s="2"/>
    </row>
    <row r="72" spans="1:11" x14ac:dyDescent="0.3">
      <c r="A72" s="12">
        <v>16000</v>
      </c>
      <c r="B72" s="12">
        <v>48310520</v>
      </c>
      <c r="C72" s="13">
        <v>35004</v>
      </c>
      <c r="D72" s="8">
        <v>71</v>
      </c>
      <c r="E72" s="14">
        <f t="shared" si="5"/>
        <v>50818850.290728435</v>
      </c>
      <c r="F72" s="8">
        <f t="shared" si="6"/>
        <v>-2508330.2907284349</v>
      </c>
      <c r="G72" s="8">
        <f>AVERAGE($F$12,$F$24,$F$36,$F$48,$F$60,$F$72,$F$84,$F$96)</f>
        <v>-3286155.3081456851</v>
      </c>
      <c r="H72" s="8">
        <f t="shared" si="7"/>
        <v>47532694.982582748</v>
      </c>
      <c r="I72" s="8">
        <f t="shared" si="8"/>
        <v>777825.01741725206</v>
      </c>
      <c r="J72" s="15">
        <f t="shared" si="9"/>
        <v>1.6100530845398725E-2</v>
      </c>
      <c r="K72" s="2"/>
    </row>
    <row r="73" spans="1:11" x14ac:dyDescent="0.3">
      <c r="A73" s="12">
        <v>17991</v>
      </c>
      <c r="B73" s="12">
        <v>49158213</v>
      </c>
      <c r="C73" s="13">
        <v>35034</v>
      </c>
      <c r="D73" s="8">
        <v>72</v>
      </c>
      <c r="E73" s="14">
        <f t="shared" si="5"/>
        <v>51000006.498094141</v>
      </c>
      <c r="F73" s="8">
        <f t="shared" si="6"/>
        <v>-1841793.4980941415</v>
      </c>
      <c r="G73" s="8">
        <f>AVERAGE($F$13,$F$25,$F$37,$F$49,$F$61,$F$73,$F$85,$F$97)</f>
        <v>-1606150.8905113926</v>
      </c>
      <c r="H73" s="8">
        <f t="shared" si="7"/>
        <v>49393855.607582748</v>
      </c>
      <c r="I73" s="8">
        <f t="shared" si="8"/>
        <v>-235642.60758274794</v>
      </c>
      <c r="J73" s="15">
        <f t="shared" si="9"/>
        <v>4.7935552006894136E-3</v>
      </c>
      <c r="K73" s="2"/>
    </row>
    <row r="74" spans="1:11" x14ac:dyDescent="0.3">
      <c r="A74" s="12">
        <v>17737</v>
      </c>
      <c r="B74" s="12">
        <v>45722827</v>
      </c>
      <c r="C74" s="13">
        <v>35065</v>
      </c>
      <c r="D74" s="8">
        <v>73</v>
      </c>
      <c r="E74" s="14">
        <f t="shared" si="5"/>
        <v>51181162.705459848</v>
      </c>
      <c r="F74" s="8">
        <f t="shared" si="6"/>
        <v>-5458335.705459848</v>
      </c>
      <c r="G74" s="8">
        <f>AVERAGE($F$2,$F$14,$F$26,$F$38,$F$50,$F$62,F$74,F$86)</f>
        <v>-4561759.7344886046</v>
      </c>
      <c r="H74" s="8">
        <f t="shared" si="7"/>
        <v>46619402.970971242</v>
      </c>
      <c r="I74" s="8">
        <f t="shared" si="8"/>
        <v>-896575.97097124159</v>
      </c>
      <c r="J74" s="15">
        <f t="shared" si="9"/>
        <v>1.9608935619209233E-2</v>
      </c>
      <c r="K74" s="2"/>
    </row>
    <row r="75" spans="1:11" x14ac:dyDescent="0.3">
      <c r="A75" s="12">
        <v>17476</v>
      </c>
      <c r="B75" s="12">
        <v>47130093</v>
      </c>
      <c r="C75" s="13">
        <v>35096</v>
      </c>
      <c r="D75" s="8">
        <v>74</v>
      </c>
      <c r="E75" s="14">
        <f t="shared" si="5"/>
        <v>51362318.912825555</v>
      </c>
      <c r="F75" s="8">
        <f t="shared" si="6"/>
        <v>-4232225.9128255546</v>
      </c>
      <c r="G75" s="8">
        <f>AVERAGE($F$3,$F$15,$F$27,$F$39,$F$51,$F$63,$F$75,$F$87)</f>
        <v>-6239181.8168543121</v>
      </c>
      <c r="H75" s="8">
        <f t="shared" si="7"/>
        <v>45123137.095971242</v>
      </c>
      <c r="I75" s="8">
        <f t="shared" si="8"/>
        <v>2006955.9040287584</v>
      </c>
      <c r="J75" s="15">
        <f t="shared" si="9"/>
        <v>4.2583321531505534E-2</v>
      </c>
      <c r="K75" s="2"/>
    </row>
    <row r="76" spans="1:11" x14ac:dyDescent="0.3">
      <c r="A76" s="12">
        <v>16990</v>
      </c>
      <c r="B76" s="12">
        <v>55909079</v>
      </c>
      <c r="C76" s="13">
        <v>35125</v>
      </c>
      <c r="D76" s="8">
        <v>75</v>
      </c>
      <c r="E76" s="14">
        <f t="shared" si="5"/>
        <v>51543475.120191261</v>
      </c>
      <c r="F76" s="8">
        <f t="shared" si="6"/>
        <v>4365603.8798087388</v>
      </c>
      <c r="G76" s="8">
        <f>AVERAGE($F$4,$F$16,$F$28,$F$40,$F$52,$F$64,$F$76,$F$88)</f>
        <v>1802464.9757799795</v>
      </c>
      <c r="H76" s="8">
        <f t="shared" si="7"/>
        <v>53345940.095971242</v>
      </c>
      <c r="I76" s="8">
        <f t="shared" si="8"/>
        <v>2563138.9040287584</v>
      </c>
      <c r="J76" s="15">
        <f t="shared" si="9"/>
        <v>4.5844770650376093E-2</v>
      </c>
      <c r="K76" s="2"/>
    </row>
    <row r="77" spans="1:11" x14ac:dyDescent="0.3">
      <c r="A77" s="12">
        <v>17519</v>
      </c>
      <c r="B77" s="12">
        <v>52390127</v>
      </c>
      <c r="C77" s="13">
        <v>35156</v>
      </c>
      <c r="D77" s="8">
        <v>76</v>
      </c>
      <c r="E77" s="14">
        <f t="shared" si="5"/>
        <v>51724631.327556968</v>
      </c>
      <c r="F77" s="8">
        <f t="shared" si="6"/>
        <v>665495.67244303226</v>
      </c>
      <c r="G77" s="8">
        <f>AVERAGE($F$5,$F$17,$F$29,$F$41,$F$53,$F$65,$F$77,$F$89)</f>
        <v>-579750.85658572894</v>
      </c>
      <c r="H77" s="8">
        <f t="shared" si="7"/>
        <v>51144880.470971242</v>
      </c>
      <c r="I77" s="8">
        <f t="shared" si="8"/>
        <v>1245246.5290287584</v>
      </c>
      <c r="J77" s="15">
        <f t="shared" si="9"/>
        <v>2.3768725146032923E-2</v>
      </c>
      <c r="K77" s="2"/>
    </row>
    <row r="78" spans="1:11" x14ac:dyDescent="0.3">
      <c r="A78" s="12">
        <v>16287</v>
      </c>
      <c r="B78" s="12">
        <v>53777332</v>
      </c>
      <c r="C78" s="13">
        <v>35186</v>
      </c>
      <c r="D78" s="8">
        <v>77</v>
      </c>
      <c r="E78" s="14">
        <f t="shared" si="5"/>
        <v>51905787.534922682</v>
      </c>
      <c r="F78" s="8">
        <f t="shared" si="6"/>
        <v>1871544.4650773183</v>
      </c>
      <c r="G78" s="8">
        <f>AVERAGE($F$6,$F$18,$F$30,$F$42,$F$54,$F$66,$F$78,$F$90)</f>
        <v>463421.81104856357</v>
      </c>
      <c r="H78" s="8">
        <f t="shared" si="7"/>
        <v>52369209.345971242</v>
      </c>
      <c r="I78" s="8">
        <f t="shared" si="8"/>
        <v>1408122.6540287584</v>
      </c>
      <c r="J78" s="15">
        <f t="shared" si="9"/>
        <v>2.6184315987054889E-2</v>
      </c>
      <c r="K78" s="2"/>
    </row>
    <row r="79" spans="1:11" x14ac:dyDescent="0.3">
      <c r="A79" s="12">
        <v>17996</v>
      </c>
      <c r="B79" s="12">
        <v>56095234</v>
      </c>
      <c r="C79" s="13">
        <v>35217</v>
      </c>
      <c r="D79" s="8">
        <v>78</v>
      </c>
      <c r="E79" s="14">
        <f t="shared" si="5"/>
        <v>52086943.742288388</v>
      </c>
      <c r="F79" s="8">
        <f t="shared" si="6"/>
        <v>4008290.2577116117</v>
      </c>
      <c r="G79" s="8">
        <f>AVERAGE($F$7,$F$19,$F$31,$F$43,$F$55,$F$67,$F$79,$F$91)</f>
        <v>3201082.4786828551</v>
      </c>
      <c r="H79" s="8">
        <f t="shared" si="7"/>
        <v>55288026.220971242</v>
      </c>
      <c r="I79" s="8">
        <f t="shared" si="8"/>
        <v>807207.77902875841</v>
      </c>
      <c r="J79" s="15">
        <f t="shared" si="9"/>
        <v>1.4389952968709577E-2</v>
      </c>
      <c r="K79" s="2"/>
    </row>
    <row r="80" spans="1:11" x14ac:dyDescent="0.3">
      <c r="A80" s="12">
        <v>16728</v>
      </c>
      <c r="B80" s="12">
        <v>58058659</v>
      </c>
      <c r="C80" s="13">
        <v>35247</v>
      </c>
      <c r="D80" s="8">
        <v>79</v>
      </c>
      <c r="E80" s="14">
        <f t="shared" si="5"/>
        <v>52268099.949654095</v>
      </c>
      <c r="F80" s="8">
        <f t="shared" si="6"/>
        <v>5790559.0503459051</v>
      </c>
      <c r="G80" s="8">
        <f>AVERAGE($F$8,$F$20,$F$32,$F$44,$F$56,$F$68,$F$80,$F$92)</f>
        <v>5822774.1463171476</v>
      </c>
      <c r="H80" s="8">
        <f t="shared" si="7"/>
        <v>58090874.095971242</v>
      </c>
      <c r="I80" s="8">
        <f t="shared" si="8"/>
        <v>-32215.095971241593</v>
      </c>
      <c r="J80" s="15">
        <f t="shared" si="9"/>
        <v>5.5487151315778056E-4</v>
      </c>
      <c r="K80" s="2"/>
    </row>
    <row r="81" spans="1:11" x14ac:dyDescent="0.3">
      <c r="A81" s="12">
        <v>16652</v>
      </c>
      <c r="B81" s="12">
        <v>59802408</v>
      </c>
      <c r="C81" s="13">
        <v>35278</v>
      </c>
      <c r="D81" s="8">
        <v>80</v>
      </c>
      <c r="E81" s="14">
        <f t="shared" si="5"/>
        <v>52449256.157019801</v>
      </c>
      <c r="F81" s="8">
        <f t="shared" si="6"/>
        <v>7353151.8429801986</v>
      </c>
      <c r="G81" s="8">
        <f>AVERAGE($F$9,$F$21,$F$33,$F$45,$F$57,$F$69,$F$81,$F$93)</f>
        <v>7210174.8139514383</v>
      </c>
      <c r="H81" s="8">
        <f t="shared" si="7"/>
        <v>59659430.970971242</v>
      </c>
      <c r="I81" s="8">
        <f t="shared" si="8"/>
        <v>142977.02902875841</v>
      </c>
      <c r="J81" s="15">
        <f t="shared" si="9"/>
        <v>2.3908239452290684E-3</v>
      </c>
      <c r="K81" s="2"/>
    </row>
    <row r="82" spans="1:11" x14ac:dyDescent="0.3">
      <c r="A82" s="12">
        <v>17779</v>
      </c>
      <c r="B82" s="12">
        <v>49758328</v>
      </c>
      <c r="C82" s="13">
        <v>35309</v>
      </c>
      <c r="D82" s="8">
        <v>81</v>
      </c>
      <c r="E82" s="14">
        <f t="shared" si="5"/>
        <v>52630412.364385515</v>
      </c>
      <c r="F82" s="8">
        <f t="shared" si="6"/>
        <v>-2872084.3643855155</v>
      </c>
      <c r="G82" s="8">
        <f>AVERAGE($F$10,$F$22,$F$34,$F$46,$F$58,$F$70,$F$82,$F$94)</f>
        <v>-2240699.8934142692</v>
      </c>
      <c r="H82" s="8">
        <f t="shared" si="7"/>
        <v>50389712.470971249</v>
      </c>
      <c r="I82" s="8">
        <f t="shared" si="8"/>
        <v>-631384.47097124904</v>
      </c>
      <c r="J82" s="15">
        <f t="shared" si="9"/>
        <v>1.2689021041286778E-2</v>
      </c>
      <c r="K82" s="2"/>
    </row>
    <row r="83" spans="1:11" x14ac:dyDescent="0.3">
      <c r="A83" s="12">
        <v>16887</v>
      </c>
      <c r="B83" s="12">
        <v>53679750</v>
      </c>
      <c r="C83" s="13">
        <v>35339</v>
      </c>
      <c r="D83" s="8">
        <v>82</v>
      </c>
      <c r="E83" s="14">
        <f t="shared" si="5"/>
        <v>52811568.571751222</v>
      </c>
      <c r="F83" s="8">
        <f t="shared" si="6"/>
        <v>868181.42824877799</v>
      </c>
      <c r="G83" s="8">
        <f>AVERAGE($F$11,$F$23,$F$35,$F$47,$F$59,$F$71,$F$83,$F$95)</f>
        <v>13780.274220022373</v>
      </c>
      <c r="H83" s="8">
        <f t="shared" si="7"/>
        <v>52825348.845971242</v>
      </c>
      <c r="I83" s="8">
        <f t="shared" si="8"/>
        <v>854401.15402875841</v>
      </c>
      <c r="J83" s="15">
        <f t="shared" si="9"/>
        <v>1.5916638099632698E-2</v>
      </c>
      <c r="K83" s="2"/>
    </row>
    <row r="84" spans="1:11" x14ac:dyDescent="0.3">
      <c r="A84" s="12">
        <v>16271</v>
      </c>
      <c r="B84" s="12">
        <v>48464209</v>
      </c>
      <c r="C84" s="13">
        <v>35370</v>
      </c>
      <c r="D84" s="8">
        <v>83</v>
      </c>
      <c r="E84" s="14">
        <f t="shared" si="5"/>
        <v>52992724.779116929</v>
      </c>
      <c r="F84" s="8">
        <f t="shared" si="6"/>
        <v>-4528515.7791169286</v>
      </c>
      <c r="G84" s="8">
        <f>AVERAGE($F$12,$F$24,$F$36,$F$48,$F$60,$F$72,$F$84,$F$96)</f>
        <v>-3286155.3081456851</v>
      </c>
      <c r="H84" s="8">
        <f t="shared" si="7"/>
        <v>49706569.470971242</v>
      </c>
      <c r="I84" s="8">
        <f t="shared" si="8"/>
        <v>-1242360.4709712416</v>
      </c>
      <c r="J84" s="15">
        <f t="shared" si="9"/>
        <v>2.5634597089395219E-2</v>
      </c>
      <c r="K84" s="2"/>
    </row>
    <row r="85" spans="1:11" x14ac:dyDescent="0.3">
      <c r="A85" s="12">
        <v>18064</v>
      </c>
      <c r="B85" s="12">
        <v>53181172</v>
      </c>
      <c r="C85" s="13">
        <v>35400</v>
      </c>
      <c r="D85" s="8">
        <v>84</v>
      </c>
      <c r="E85" s="14">
        <f t="shared" si="5"/>
        <v>53173880.986482635</v>
      </c>
      <c r="F85" s="8">
        <f t="shared" si="6"/>
        <v>7291.0135173648596</v>
      </c>
      <c r="G85" s="8">
        <f>AVERAGE($F$13,$F$25,$F$37,$F$49,$F$61,$F$73,$F$85,$F$97)</f>
        <v>-1606150.8905113926</v>
      </c>
      <c r="H85" s="8">
        <f t="shared" si="7"/>
        <v>51567730.095971242</v>
      </c>
      <c r="I85" s="8">
        <f t="shared" si="8"/>
        <v>1613441.9040287584</v>
      </c>
      <c r="J85" s="15">
        <f t="shared" si="9"/>
        <v>3.0338592463301832E-2</v>
      </c>
      <c r="K85" s="2"/>
    </row>
    <row r="86" spans="1:11" x14ac:dyDescent="0.3">
      <c r="A86" s="16">
        <v>18086</v>
      </c>
      <c r="B86" s="16">
        <v>49228750</v>
      </c>
      <c r="C86" s="17">
        <v>35431</v>
      </c>
      <c r="D86" s="18">
        <v>85</v>
      </c>
      <c r="E86" s="19">
        <f t="shared" si="5"/>
        <v>53355037.193848342</v>
      </c>
      <c r="F86" s="18">
        <f t="shared" si="6"/>
        <v>-4126287.1938483417</v>
      </c>
      <c r="G86" s="18">
        <f>AVERAGE($F$2,$F$14,$F$26,$F$38,$F$50,$F$62,F$74,F$86)</f>
        <v>-4561759.7344886046</v>
      </c>
      <c r="H86" s="18">
        <f t="shared" si="7"/>
        <v>48793277.459359735</v>
      </c>
      <c r="I86" s="18">
        <f t="shared" si="8"/>
        <v>435472.54064026475</v>
      </c>
      <c r="J86" s="20">
        <f t="shared" si="9"/>
        <v>8.8458988018234215E-3</v>
      </c>
      <c r="K86" s="2"/>
    </row>
    <row r="87" spans="1:11" x14ac:dyDescent="0.3">
      <c r="A87" s="16">
        <v>17138</v>
      </c>
      <c r="B87" s="16">
        <v>47152265</v>
      </c>
      <c r="C87" s="17">
        <v>35462</v>
      </c>
      <c r="D87" s="18">
        <v>86</v>
      </c>
      <c r="E87" s="19">
        <f t="shared" si="5"/>
        <v>53536193.401214048</v>
      </c>
      <c r="F87" s="18">
        <f t="shared" si="6"/>
        <v>-6383928.4012140483</v>
      </c>
      <c r="G87" s="18">
        <f>AVERAGE($F$3,$F$15,$F$27,$F$39,$F$51,$F$63,$F$75,$F$87)</f>
        <v>-6239181.8168543121</v>
      </c>
      <c r="H87" s="18">
        <f t="shared" si="7"/>
        <v>47297011.584359735</v>
      </c>
      <c r="I87" s="18">
        <f t="shared" si="8"/>
        <v>-144746.58435973525</v>
      </c>
      <c r="J87" s="20">
        <f t="shared" si="9"/>
        <v>3.0697694874198566E-3</v>
      </c>
      <c r="K87" s="2"/>
    </row>
    <row r="88" spans="1:11" x14ac:dyDescent="0.3">
      <c r="A88" s="16">
        <v>17154</v>
      </c>
      <c r="B88" s="16">
        <v>58163010</v>
      </c>
      <c r="C88" s="17">
        <v>35490</v>
      </c>
      <c r="D88" s="18">
        <v>87</v>
      </c>
      <c r="E88" s="19">
        <f t="shared" si="5"/>
        <v>53717349.608579762</v>
      </c>
      <c r="F88" s="18">
        <f t="shared" si="6"/>
        <v>4445660.3914202377</v>
      </c>
      <c r="G88" s="18">
        <f>AVERAGE($F$4,$F$16,$F$28,$F$40,$F$52,$F$64,$F$76,$F$88)</f>
        <v>1802464.9757799795</v>
      </c>
      <c r="H88" s="18">
        <f t="shared" si="7"/>
        <v>55519814.584359743</v>
      </c>
      <c r="I88" s="18">
        <f t="shared" si="8"/>
        <v>2643195.4156402573</v>
      </c>
      <c r="J88" s="20">
        <f t="shared" si="9"/>
        <v>4.5444611887181512E-2</v>
      </c>
      <c r="K88" s="2"/>
    </row>
    <row r="89" spans="1:11" x14ac:dyDescent="0.3">
      <c r="A89" s="16">
        <v>17574</v>
      </c>
      <c r="B89" s="16">
        <v>53944329</v>
      </c>
      <c r="C89" s="17">
        <v>35521</v>
      </c>
      <c r="D89" s="18">
        <v>88</v>
      </c>
      <c r="E89" s="19">
        <f t="shared" si="5"/>
        <v>53898505.815945469</v>
      </c>
      <c r="F89" s="18">
        <f t="shared" si="6"/>
        <v>45823.184054531157</v>
      </c>
      <c r="G89" s="18">
        <f>AVERAGE($F$5,$F$17,$F$29,$F$41,$F$53,$F$65,$F$77,$F$89)</f>
        <v>-579750.85658572894</v>
      </c>
      <c r="H89" s="18">
        <f t="shared" si="7"/>
        <v>53318754.959359743</v>
      </c>
      <c r="I89" s="18">
        <f t="shared" si="8"/>
        <v>625574.0406402573</v>
      </c>
      <c r="J89" s="20">
        <f t="shared" si="9"/>
        <v>1.1596659968469666E-2</v>
      </c>
      <c r="K89" s="2"/>
    </row>
    <row r="90" spans="1:11" x14ac:dyDescent="0.3">
      <c r="A90" s="16">
        <v>16396</v>
      </c>
      <c r="B90" s="16">
        <v>55635847</v>
      </c>
      <c r="C90" s="17">
        <v>35551</v>
      </c>
      <c r="D90" s="18">
        <v>89</v>
      </c>
      <c r="E90" s="19">
        <f t="shared" si="5"/>
        <v>54079662.023311175</v>
      </c>
      <c r="F90" s="18">
        <f t="shared" si="6"/>
        <v>1556184.9766888246</v>
      </c>
      <c r="G90" s="18">
        <f>AVERAGE($F$6,$F$18,$F$30,$F$42,$F$54,$F$66,$F$78,$F$90)</f>
        <v>463421.81104856357</v>
      </c>
      <c r="H90" s="18">
        <f t="shared" si="7"/>
        <v>54543083.834359735</v>
      </c>
      <c r="I90" s="18">
        <f t="shared" si="8"/>
        <v>1092763.1656402647</v>
      </c>
      <c r="J90" s="20">
        <f t="shared" si="9"/>
        <v>1.9641350398426842E-2</v>
      </c>
      <c r="K90" s="2"/>
    </row>
    <row r="91" spans="1:11" x14ac:dyDescent="0.3">
      <c r="A91" s="16">
        <v>18138</v>
      </c>
      <c r="B91" s="16">
        <v>58172771</v>
      </c>
      <c r="C91" s="17">
        <v>35582</v>
      </c>
      <c r="D91" s="18">
        <v>90</v>
      </c>
      <c r="E91" s="19">
        <f t="shared" si="5"/>
        <v>54260818.230676882</v>
      </c>
      <c r="F91" s="18">
        <f t="shared" si="6"/>
        <v>3911952.769323118</v>
      </c>
      <c r="G91" s="18">
        <f>AVERAGE($F$7,$F$19,$F$31,$F$43,$F$55,$F$67,$F$79,$F$91)</f>
        <v>3201082.4786828551</v>
      </c>
      <c r="H91" s="18">
        <f t="shared" si="7"/>
        <v>57461900.709359735</v>
      </c>
      <c r="I91" s="18">
        <f t="shared" si="8"/>
        <v>710870.29064026475</v>
      </c>
      <c r="J91" s="20">
        <f t="shared" si="9"/>
        <v>1.2219983308690327E-2</v>
      </c>
      <c r="K91" s="2"/>
    </row>
    <row r="92" spans="1:11" x14ac:dyDescent="0.3">
      <c r="A92" s="16">
        <v>16689</v>
      </c>
      <c r="B92" s="16">
        <v>61153800</v>
      </c>
      <c r="C92" s="17">
        <v>35612</v>
      </c>
      <c r="D92" s="18">
        <v>91</v>
      </c>
      <c r="E92" s="19">
        <f t="shared" si="5"/>
        <v>54441974.438042596</v>
      </c>
      <c r="F92" s="18">
        <f t="shared" si="6"/>
        <v>6711825.561957404</v>
      </c>
      <c r="G92" s="18">
        <f>AVERAGE($F$8,$F$20,$F$32,$F$44,$F$56,$F$68,$F$80,$F$92)</f>
        <v>5822774.1463171476</v>
      </c>
      <c r="H92" s="18">
        <f t="shared" si="7"/>
        <v>60264748.584359743</v>
      </c>
      <c r="I92" s="18">
        <f t="shared" si="8"/>
        <v>889051.4156402573</v>
      </c>
      <c r="J92" s="20">
        <f t="shared" si="9"/>
        <v>1.4537958649180546E-2</v>
      </c>
      <c r="K92" s="2"/>
    </row>
    <row r="93" spans="1:11" x14ac:dyDescent="0.3">
      <c r="A93" s="16">
        <v>16363</v>
      </c>
      <c r="B93" s="16">
        <v>61907945</v>
      </c>
      <c r="C93" s="17">
        <v>35643</v>
      </c>
      <c r="D93" s="18">
        <v>92</v>
      </c>
      <c r="E93" s="19">
        <f t="shared" si="5"/>
        <v>54623130.645408303</v>
      </c>
      <c r="F93" s="18">
        <f t="shared" si="6"/>
        <v>7284814.3545916975</v>
      </c>
      <c r="G93" s="18">
        <f>AVERAGE($F$9,$F$21,$F$33,$F$45,$F$57,$F$69,$F$81,$F$93)</f>
        <v>7210174.8139514383</v>
      </c>
      <c r="H93" s="18">
        <f t="shared" si="7"/>
        <v>61833305.459359743</v>
      </c>
      <c r="I93" s="18">
        <f t="shared" si="8"/>
        <v>74639.540640257299</v>
      </c>
      <c r="J93" s="20">
        <f t="shared" si="9"/>
        <v>1.2056536627125533E-3</v>
      </c>
      <c r="K93" s="2"/>
    </row>
    <row r="94" spans="1:11" x14ac:dyDescent="0.3">
      <c r="A94" s="16">
        <v>17656</v>
      </c>
      <c r="B94" s="16">
        <v>51761004</v>
      </c>
      <c r="C94" s="17">
        <v>35674</v>
      </c>
      <c r="D94" s="18">
        <v>93</v>
      </c>
      <c r="E94" s="19">
        <f t="shared" si="5"/>
        <v>54804286.852774009</v>
      </c>
      <c r="F94" s="18">
        <f t="shared" si="6"/>
        <v>-3043282.8527740091</v>
      </c>
      <c r="G94" s="18">
        <f>AVERAGE($F$10,$F$22,$F$34,$F$46,$F$58,$F$70,$F$82,$F$94)</f>
        <v>-2240699.8934142692</v>
      </c>
      <c r="H94" s="18">
        <f t="shared" si="7"/>
        <v>52563586.959359743</v>
      </c>
      <c r="I94" s="18">
        <f t="shared" si="8"/>
        <v>-802582.9593597427</v>
      </c>
      <c r="J94" s="20">
        <f t="shared" si="9"/>
        <v>1.5505552391521283E-2</v>
      </c>
      <c r="K94" s="2"/>
    </row>
    <row r="95" spans="1:11" x14ac:dyDescent="0.3">
      <c r="A95" s="16">
        <v>16720</v>
      </c>
      <c r="B95" s="16">
        <v>55026915</v>
      </c>
      <c r="C95" s="17">
        <v>35704</v>
      </c>
      <c r="D95" s="18">
        <v>94</v>
      </c>
      <c r="E95" s="19">
        <f t="shared" si="5"/>
        <v>54985443.060139716</v>
      </c>
      <c r="F95" s="18">
        <f t="shared" si="6"/>
        <v>41471.939860284328</v>
      </c>
      <c r="G95" s="18">
        <f>AVERAGE($F$11,$F$23,$F$35,$F$47,$F$59,$F$71,$F$83,$F$95)</f>
        <v>13780.274220022373</v>
      </c>
      <c r="H95" s="18">
        <f t="shared" si="7"/>
        <v>54999223.334359735</v>
      </c>
      <c r="I95" s="18">
        <f t="shared" si="8"/>
        <v>27691.66564026475</v>
      </c>
      <c r="J95" s="20">
        <f t="shared" si="9"/>
        <v>5.0323856316976433E-4</v>
      </c>
      <c r="K95" s="2"/>
    </row>
    <row r="96" spans="1:11" x14ac:dyDescent="0.3">
      <c r="A96" s="16">
        <v>16040</v>
      </c>
      <c r="B96" s="16">
        <v>51524528</v>
      </c>
      <c r="C96" s="17">
        <v>35735</v>
      </c>
      <c r="D96" s="18">
        <v>95</v>
      </c>
      <c r="E96" s="19">
        <f t="shared" si="5"/>
        <v>55166599.267505422</v>
      </c>
      <c r="F96" s="18">
        <f t="shared" si="6"/>
        <v>-3642071.2675054222</v>
      </c>
      <c r="G96" s="18">
        <f>AVERAGE($F$12,$F$24,$F$36,$F$48,$F$60,$F$72,$F$84,$F$96)</f>
        <v>-3286155.3081456851</v>
      </c>
      <c r="H96" s="18">
        <f t="shared" si="7"/>
        <v>51880443.959359735</v>
      </c>
      <c r="I96" s="18">
        <f t="shared" si="8"/>
        <v>-355915.95935973525</v>
      </c>
      <c r="J96" s="20">
        <f t="shared" si="9"/>
        <v>6.9076995593193059E-3</v>
      </c>
      <c r="K96" s="2"/>
    </row>
    <row r="97" spans="1:11" x14ac:dyDescent="0.3">
      <c r="A97" s="16">
        <v>18448</v>
      </c>
      <c r="B97" s="16">
        <v>53801076</v>
      </c>
      <c r="C97" s="17">
        <v>35765</v>
      </c>
      <c r="D97" s="18">
        <v>96</v>
      </c>
      <c r="E97" s="19">
        <f t="shared" si="5"/>
        <v>55347755.474871129</v>
      </c>
      <c r="F97" s="18">
        <f t="shared" si="6"/>
        <v>-1546679.4748711288</v>
      </c>
      <c r="G97" s="18">
        <f>AVERAGE($F$13,$F$25,$F$37,$F$49,$F$61,$F$73,$F$85,$F$97)</f>
        <v>-1606150.8905113926</v>
      </c>
      <c r="H97" s="18">
        <f t="shared" si="7"/>
        <v>53741604.584359735</v>
      </c>
      <c r="I97" s="18">
        <f t="shared" si="8"/>
        <v>59471.41564026475</v>
      </c>
      <c r="J97" s="20">
        <f t="shared" si="9"/>
        <v>1.1053945396977702E-3</v>
      </c>
      <c r="K97" s="2"/>
    </row>
    <row r="98" spans="1:11" x14ac:dyDescent="0.3">
      <c r="B98" s="7"/>
      <c r="C98" s="3">
        <v>35796</v>
      </c>
      <c r="D98" s="2">
        <v>97</v>
      </c>
      <c r="E98">
        <f t="shared" si="5"/>
        <v>55528911.682236835</v>
      </c>
      <c r="G98" s="2">
        <f>AVERAGE($F$2,$F$14,$F$26,$F$38,$F$50,$F$62,F$74,F$86)</f>
        <v>-4561759.7344886046</v>
      </c>
      <c r="H98" s="9">
        <f>E98+G98</f>
        <v>50967151.947748229</v>
      </c>
      <c r="J98" s="2"/>
    </row>
    <row r="99" spans="1:11" x14ac:dyDescent="0.3">
      <c r="B99" s="7"/>
      <c r="C99" s="3">
        <v>35827</v>
      </c>
      <c r="D99" s="2">
        <v>98</v>
      </c>
      <c r="E99">
        <f t="shared" si="5"/>
        <v>55710067.889602549</v>
      </c>
      <c r="G99" s="2">
        <f>AVERAGE($F$3,$F$15,$F$27,$F$39,$F$51,$F$63,$F$75,$F$87)</f>
        <v>-6239181.8168543121</v>
      </c>
      <c r="H99" s="9">
        <f t="shared" ref="H99:H109" si="10">E99+G99</f>
        <v>49470886.072748236</v>
      </c>
      <c r="J99" s="2"/>
    </row>
    <row r="100" spans="1:11" x14ac:dyDescent="0.3">
      <c r="B100" s="7"/>
      <c r="C100" s="3">
        <v>35855</v>
      </c>
      <c r="D100" s="2">
        <v>99</v>
      </c>
      <c r="E100">
        <f t="shared" si="5"/>
        <v>55891224.096968256</v>
      </c>
      <c r="G100" s="2">
        <f>AVERAGE($F$4,$F$16,$F$28,$F$40,$F$52,$F$64,$F$76,$F$88)</f>
        <v>1802464.9757799795</v>
      </c>
      <c r="H100" s="9">
        <f t="shared" si="10"/>
        <v>57693689.072748236</v>
      </c>
      <c r="J100" s="2"/>
    </row>
    <row r="101" spans="1:11" x14ac:dyDescent="0.3">
      <c r="B101" s="7"/>
      <c r="C101" s="3">
        <v>35886</v>
      </c>
      <c r="D101" s="2">
        <v>100</v>
      </c>
      <c r="E101">
        <f t="shared" si="5"/>
        <v>56072380.30433397</v>
      </c>
      <c r="G101" s="2">
        <f>AVERAGE($F$5,$F$17,$F$29,$F$41,$F$53,$F$65,$F$77,$F$89)</f>
        <v>-579750.85658572894</v>
      </c>
      <c r="H101" s="9">
        <f t="shared" si="10"/>
        <v>55492629.447748244</v>
      </c>
      <c r="J101" s="2"/>
    </row>
    <row r="102" spans="1:11" x14ac:dyDescent="0.3">
      <c r="B102" s="7"/>
      <c r="C102" s="3">
        <v>35916</v>
      </c>
      <c r="D102" s="2">
        <v>101</v>
      </c>
      <c r="E102">
        <f t="shared" si="5"/>
        <v>56253536.511699677</v>
      </c>
      <c r="G102" s="2">
        <f>AVERAGE($F$6,$F$18,$F$30,$F$42,$F$54,$F$66,$F$78,$F$90)</f>
        <v>463421.81104856357</v>
      </c>
      <c r="H102" s="9">
        <f t="shared" si="10"/>
        <v>56716958.322748244</v>
      </c>
      <c r="J102" s="2"/>
    </row>
    <row r="103" spans="1:11" x14ac:dyDescent="0.3">
      <c r="B103" s="7"/>
      <c r="C103" s="3">
        <v>35947</v>
      </c>
      <c r="D103" s="2">
        <v>102</v>
      </c>
      <c r="E103">
        <f t="shared" si="5"/>
        <v>56434692.719065383</v>
      </c>
      <c r="G103" s="2">
        <f>AVERAGE($F$7,$F$19,$F$31,$F$43,$F$55,$F$67,$F$79,$F$91)</f>
        <v>3201082.4786828551</v>
      </c>
      <c r="H103" s="9">
        <f t="shared" si="10"/>
        <v>59635775.197748236</v>
      </c>
      <c r="J103" s="2"/>
    </row>
    <row r="104" spans="1:11" x14ac:dyDescent="0.3">
      <c r="B104" s="7"/>
      <c r="C104" s="3">
        <v>35977</v>
      </c>
      <c r="D104" s="2">
        <v>103</v>
      </c>
      <c r="E104">
        <f t="shared" si="5"/>
        <v>56615848.92643109</v>
      </c>
      <c r="G104" s="2">
        <f>AVERAGE($F$8,$F$20,$F$32,$F$44,$F$56,$F$68,$F$80,$F$92)</f>
        <v>5822774.1463171476</v>
      </c>
      <c r="H104" s="9">
        <f t="shared" si="10"/>
        <v>62438623.072748236</v>
      </c>
      <c r="J104" s="2"/>
    </row>
    <row r="105" spans="1:11" x14ac:dyDescent="0.3">
      <c r="B105" s="7"/>
      <c r="C105" s="3">
        <v>36008</v>
      </c>
      <c r="D105" s="2">
        <v>104</v>
      </c>
      <c r="E105">
        <f t="shared" si="5"/>
        <v>56797005.133796796</v>
      </c>
      <c r="G105" s="2">
        <f>AVERAGE($F$9,$F$21,$F$33,$F$45,$F$57,$F$69,$F$81,$F$93)</f>
        <v>7210174.8139514383</v>
      </c>
      <c r="H105" s="9">
        <f t="shared" si="10"/>
        <v>64007179.947748236</v>
      </c>
      <c r="J105" s="2"/>
    </row>
    <row r="106" spans="1:11" x14ac:dyDescent="0.3">
      <c r="B106" s="7"/>
      <c r="C106" s="3">
        <v>36039</v>
      </c>
      <c r="D106" s="2">
        <v>105</v>
      </c>
      <c r="E106">
        <f t="shared" si="5"/>
        <v>56978161.341162503</v>
      </c>
      <c r="G106" s="2">
        <f>AVERAGE($F$10,$F$22,$F$34,$F$46,$F$58,$F$70,$F$82,$F$94)</f>
        <v>-2240699.8934142692</v>
      </c>
      <c r="H106" s="9">
        <f t="shared" si="10"/>
        <v>54737461.447748236</v>
      </c>
      <c r="J106" s="2"/>
    </row>
    <row r="107" spans="1:11" x14ac:dyDescent="0.3">
      <c r="B107" s="7"/>
      <c r="C107" s="3">
        <v>36069</v>
      </c>
      <c r="D107" s="2">
        <v>106</v>
      </c>
      <c r="E107">
        <f t="shared" si="5"/>
        <v>57159317.548528209</v>
      </c>
      <c r="G107" s="2">
        <f>AVERAGE($F$11,$F$23,$F$35,$F$47,$F$59,$F$71,$F$83,$F$95)</f>
        <v>13780.274220022373</v>
      </c>
      <c r="H107" s="9">
        <f t="shared" si="10"/>
        <v>57173097.822748229</v>
      </c>
      <c r="J107" s="2"/>
    </row>
    <row r="108" spans="1:11" x14ac:dyDescent="0.3">
      <c r="B108" s="7"/>
      <c r="C108" s="3">
        <v>36100</v>
      </c>
      <c r="D108" s="2">
        <v>107</v>
      </c>
      <c r="E108">
        <f t="shared" si="5"/>
        <v>57340473.755893916</v>
      </c>
      <c r="G108" s="2">
        <f>AVERAGE($F$12,$F$24,$F$36,$F$48,$F$60,$F$72,$F$84,$F$96)</f>
        <v>-3286155.3081456851</v>
      </c>
      <c r="H108" s="9">
        <f t="shared" si="10"/>
        <v>54054318.447748229</v>
      </c>
      <c r="J108" s="2"/>
    </row>
    <row r="109" spans="1:11" x14ac:dyDescent="0.3">
      <c r="B109" s="7"/>
      <c r="C109" s="3">
        <v>36130</v>
      </c>
      <c r="D109" s="2">
        <v>108</v>
      </c>
      <c r="E109">
        <f t="shared" si="5"/>
        <v>57521629.96325963</v>
      </c>
      <c r="G109" s="2">
        <f>AVERAGE($F$13,$F$25,$F$37,$F$49,$F$61,$F$73,$F$85,$F$97)</f>
        <v>-1606150.8905113926</v>
      </c>
      <c r="H109" s="9">
        <f t="shared" si="10"/>
        <v>55915479.072748236</v>
      </c>
      <c r="J10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816A-457F-44F8-AA06-A34B2BCF7E86}">
  <dimension ref="A1:N109"/>
  <sheetViews>
    <sheetView zoomScale="60" zoomScaleNormal="60" workbookViewId="0">
      <selection activeCell="N17" sqref="N17"/>
    </sheetView>
  </sheetViews>
  <sheetFormatPr defaultRowHeight="14.4" x14ac:dyDescent="0.3"/>
  <cols>
    <col min="1" max="1" width="15" customWidth="1"/>
    <col min="2" max="2" width="16.109375" customWidth="1"/>
    <col min="3" max="3" width="14" customWidth="1"/>
    <col min="4" max="4" width="14.33203125" customWidth="1"/>
    <col min="5" max="5" width="30.33203125" customWidth="1"/>
    <col min="6" max="6" width="18.88671875" style="2" customWidth="1"/>
    <col min="7" max="7" width="17.33203125" style="2" customWidth="1"/>
    <col min="8" max="8" width="23.44140625" style="2" customWidth="1"/>
    <col min="9" max="9" width="16.77734375" customWidth="1"/>
    <col min="10" max="10" width="18.77734375" customWidth="1"/>
    <col min="11" max="11" width="18.21875" customWidth="1"/>
    <col min="12" max="12" width="30.109375" customWidth="1"/>
    <col min="13" max="14" width="15.21875" customWidth="1"/>
    <col min="16" max="16" width="11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2" t="s">
        <v>3</v>
      </c>
      <c r="E1" t="s">
        <v>5</v>
      </c>
      <c r="F1" s="2" t="s">
        <v>9</v>
      </c>
      <c r="G1" s="2" t="s">
        <v>4</v>
      </c>
      <c r="H1" s="2" t="s">
        <v>11</v>
      </c>
      <c r="I1" t="s">
        <v>10</v>
      </c>
      <c r="J1" s="2" t="s">
        <v>12</v>
      </c>
      <c r="K1" s="21" t="s">
        <v>14</v>
      </c>
      <c r="L1" s="21" t="s">
        <v>15</v>
      </c>
      <c r="M1" s="4" t="s">
        <v>6</v>
      </c>
      <c r="N1" s="4" t="s">
        <v>7</v>
      </c>
    </row>
    <row r="2" spans="1:14" x14ac:dyDescent="0.3">
      <c r="A2" s="12">
        <v>18592</v>
      </c>
      <c r="B2" s="12">
        <v>37208190</v>
      </c>
      <c r="C2" s="13">
        <v>32874</v>
      </c>
      <c r="D2" s="8">
        <v>1</v>
      </c>
      <c r="E2" s="14">
        <f>$M$2+$N$2*D2</f>
        <v>38298581.486834735</v>
      </c>
      <c r="F2" s="8">
        <f>B2-E2</f>
        <v>-1090391.4868347347</v>
      </c>
      <c r="G2" s="8">
        <f>AVERAGE($F$2,$F$14,$F$26,$F$38,$F$50,$F$62,$F$74)</f>
        <v>-4590989.6428335188</v>
      </c>
      <c r="H2" s="8">
        <f>SUM(E2,G2)</f>
        <v>33707591.844001219</v>
      </c>
      <c r="I2" s="8">
        <f>B2-H2</f>
        <v>3500598.1559987813</v>
      </c>
      <c r="J2" s="15">
        <f>ABS(B2-H2)/B2</f>
        <v>9.4081387887956419E-2</v>
      </c>
      <c r="K2" s="22">
        <f>AVERAGE(J2:J85)</f>
        <v>2.9496047617123738E-2</v>
      </c>
      <c r="L2" s="22">
        <f>AVERAGE(J86:J97)</f>
        <v>1.5880033508417553E-2</v>
      </c>
      <c r="M2" s="5">
        <f>INTERCEPT(B2:B85,D2:D85)</f>
        <v>38122804.339644291</v>
      </c>
      <c r="N2" s="6">
        <f>SLOPE(B2:B85,D2:D85)</f>
        <v>175777.14719044245</v>
      </c>
    </row>
    <row r="3" spans="1:14" x14ac:dyDescent="0.3">
      <c r="A3" s="12">
        <v>18168</v>
      </c>
      <c r="B3" s="12">
        <v>36078394</v>
      </c>
      <c r="C3" s="13">
        <v>32905</v>
      </c>
      <c r="D3" s="8">
        <v>2</v>
      </c>
      <c r="E3" s="14">
        <f t="shared" ref="E3:E8" si="0">$M$2+$N$2*D3</f>
        <v>38474358.634025179</v>
      </c>
      <c r="F3" s="8">
        <f t="shared" ref="F3:F66" si="1">B3-E3</f>
        <v>-2395964.6340251788</v>
      </c>
      <c r="G3" s="8">
        <f>AVERAGE($F$3,$F$15,$F$27,$F$39,$F$51,$F$63,$F$75)</f>
        <v>-6180144.2185953911</v>
      </c>
      <c r="H3" s="8">
        <f t="shared" ref="H3:H66" si="2">SUM(E3,G3)</f>
        <v>32294214.415429786</v>
      </c>
      <c r="I3" s="8">
        <f t="shared" ref="I3:I66" si="3">B3-H3</f>
        <v>3784179.5845702142</v>
      </c>
      <c r="J3" s="15">
        <f t="shared" ref="J3:J66" si="4">ABS(B3-H3)/B3</f>
        <v>0.104887694961428</v>
      </c>
      <c r="K3" s="2"/>
      <c r="L3" s="2"/>
    </row>
    <row r="4" spans="1:14" x14ac:dyDescent="0.3">
      <c r="A4" s="12">
        <v>18218</v>
      </c>
      <c r="B4" s="12">
        <v>44154535</v>
      </c>
      <c r="C4" s="13">
        <v>32933</v>
      </c>
      <c r="D4" s="8">
        <v>3</v>
      </c>
      <c r="E4" s="14">
        <f t="shared" si="0"/>
        <v>38650135.781215616</v>
      </c>
      <c r="F4" s="8">
        <f t="shared" si="1"/>
        <v>5504399.2187843844</v>
      </c>
      <c r="G4" s="8">
        <f>AVERAGE($F$4,$F$16,$F$28,$F$40,$F$52,$F$64,$F$76)</f>
        <v>1468604.2056427386</v>
      </c>
      <c r="H4" s="8">
        <f t="shared" si="2"/>
        <v>40118739.986858353</v>
      </c>
      <c r="I4" s="8">
        <f t="shared" si="3"/>
        <v>4035795.013141647</v>
      </c>
      <c r="J4" s="15">
        <f t="shared" si="4"/>
        <v>9.140159698526204E-2</v>
      </c>
      <c r="K4" s="2"/>
      <c r="L4" s="2"/>
    </row>
    <row r="5" spans="1:14" x14ac:dyDescent="0.3">
      <c r="A5" s="12">
        <v>17334</v>
      </c>
      <c r="B5" s="12">
        <v>41355578</v>
      </c>
      <c r="C5" s="13">
        <v>32964</v>
      </c>
      <c r="D5" s="8">
        <v>4</v>
      </c>
      <c r="E5" s="14">
        <f t="shared" si="0"/>
        <v>38825912.92840606</v>
      </c>
      <c r="F5" s="8">
        <f t="shared" si="1"/>
        <v>2529665.0715939403</v>
      </c>
      <c r="G5" s="8">
        <f>AVERAGE($F$5,$F$17,$F$29,$F$41,$F$53,$F$65,$F$77)</f>
        <v>-620000.94154770242</v>
      </c>
      <c r="H5" s="8">
        <f t="shared" si="2"/>
        <v>38205911.98685836</v>
      </c>
      <c r="I5" s="8">
        <f t="shared" si="3"/>
        <v>3149666.0131416395</v>
      </c>
      <c r="J5" s="15">
        <f t="shared" si="4"/>
        <v>7.6160609172035737E-2</v>
      </c>
      <c r="K5" s="2"/>
      <c r="L5" s="2"/>
    </row>
    <row r="6" spans="1:14" x14ac:dyDescent="0.3">
      <c r="A6" s="12">
        <v>17375</v>
      </c>
      <c r="B6" s="12">
        <v>41234923</v>
      </c>
      <c r="C6" s="13">
        <v>32994</v>
      </c>
      <c r="D6" s="8">
        <v>5</v>
      </c>
      <c r="E6" s="14">
        <f t="shared" si="0"/>
        <v>39001690.075596504</v>
      </c>
      <c r="F6" s="8">
        <f t="shared" si="1"/>
        <v>2233232.9244034961</v>
      </c>
      <c r="G6" s="8">
        <f>AVERAGE($F$6,$F$18,$F$30,$F$42,$F$54,$F$66,$F$78)</f>
        <v>361809.48269042693</v>
      </c>
      <c r="H6" s="8">
        <f t="shared" si="2"/>
        <v>39363499.558286928</v>
      </c>
      <c r="I6" s="8">
        <f t="shared" si="3"/>
        <v>1871423.4417130724</v>
      </c>
      <c r="J6" s="15">
        <f t="shared" si="4"/>
        <v>4.5384429157611678E-2</v>
      </c>
      <c r="K6" s="2"/>
      <c r="L6" s="2"/>
    </row>
    <row r="7" spans="1:14" x14ac:dyDescent="0.3">
      <c r="A7" s="12">
        <v>18232</v>
      </c>
      <c r="B7" s="12">
        <v>44190605</v>
      </c>
      <c r="C7" s="13">
        <v>33025</v>
      </c>
      <c r="D7" s="8">
        <v>6</v>
      </c>
      <c r="E7" s="14">
        <f t="shared" si="0"/>
        <v>39177467.222786948</v>
      </c>
      <c r="F7" s="8">
        <f t="shared" si="1"/>
        <v>5013137.7772130519</v>
      </c>
      <c r="G7" s="8">
        <f>AVERAGE($F$7,$F$19,$F$31,$F$43,$F$55,$F$67,$F$79)</f>
        <v>3159405.3354999837</v>
      </c>
      <c r="H7" s="8">
        <f t="shared" si="2"/>
        <v>42336872.558286935</v>
      </c>
      <c r="I7" s="8">
        <f t="shared" si="3"/>
        <v>1853732.4417130649</v>
      </c>
      <c r="J7" s="15">
        <f t="shared" si="4"/>
        <v>4.1948564445158987E-2</v>
      </c>
      <c r="K7" s="2"/>
      <c r="L7" s="2"/>
    </row>
    <row r="8" spans="1:14" x14ac:dyDescent="0.3">
      <c r="A8" s="12">
        <v>17770</v>
      </c>
      <c r="B8" s="12">
        <v>46036310</v>
      </c>
      <c r="C8" s="13">
        <v>33055</v>
      </c>
      <c r="D8" s="8">
        <v>7</v>
      </c>
      <c r="E8" s="14">
        <f t="shared" si="0"/>
        <v>39353244.369977385</v>
      </c>
      <c r="F8" s="8">
        <f t="shared" si="1"/>
        <v>6683065.6300226152</v>
      </c>
      <c r="G8" s="8">
        <f>AVERAGE($F$8,$F$20,$F$32,$F$44,$F$56,$F$68,$F$80)</f>
        <v>5761021.6168809701</v>
      </c>
      <c r="H8" s="8">
        <f t="shared" si="2"/>
        <v>45114265.986858353</v>
      </c>
      <c r="I8" s="8">
        <f t="shared" si="3"/>
        <v>922044.01314164698</v>
      </c>
      <c r="J8" s="15">
        <f t="shared" si="4"/>
        <v>2.0028625516285883E-2</v>
      </c>
      <c r="K8" s="2"/>
      <c r="L8" s="2"/>
    </row>
    <row r="9" spans="1:14" x14ac:dyDescent="0.3">
      <c r="A9" s="12">
        <v>17361</v>
      </c>
      <c r="B9" s="12">
        <v>48866148</v>
      </c>
      <c r="C9" s="13">
        <v>33086</v>
      </c>
      <c r="D9" s="8">
        <v>8</v>
      </c>
      <c r="E9" s="14">
        <f>$M$2+$N$2*D9</f>
        <v>39529021.517167829</v>
      </c>
      <c r="F9" s="8">
        <f t="shared" si="1"/>
        <v>9337126.482832171</v>
      </c>
      <c r="G9" s="8">
        <f>AVERAGE($F$9,$F$21,$F$33,$F$45,$F$57,$F$69,$F$81)</f>
        <v>7270145.8982619569</v>
      </c>
      <c r="H9" s="8">
        <f t="shared" si="2"/>
        <v>46799167.415429786</v>
      </c>
      <c r="I9" s="8">
        <f t="shared" si="3"/>
        <v>2066980.5845702142</v>
      </c>
      <c r="J9" s="15">
        <f t="shared" si="4"/>
        <v>4.2298823810917409E-2</v>
      </c>
      <c r="K9" s="2"/>
      <c r="L9" s="2"/>
    </row>
    <row r="10" spans="1:14" x14ac:dyDescent="0.3">
      <c r="A10" s="12">
        <v>19074</v>
      </c>
      <c r="B10" s="12">
        <v>38989264</v>
      </c>
      <c r="C10" s="13">
        <v>33117</v>
      </c>
      <c r="D10" s="8">
        <v>9</v>
      </c>
      <c r="E10" s="14">
        <f>$M$2+$N$2*D10</f>
        <v>39704798.664358273</v>
      </c>
      <c r="F10" s="8">
        <f t="shared" si="1"/>
        <v>-715534.66435827315</v>
      </c>
      <c r="G10" s="8">
        <f>AVERAGE($F$10,$F$22,$F$34,$F$46,$F$58,$F$70,$F$82)</f>
        <v>-2050032.2489284861</v>
      </c>
      <c r="H10" s="8">
        <f t="shared" si="2"/>
        <v>37654766.415429786</v>
      </c>
      <c r="I10" s="8">
        <f t="shared" si="3"/>
        <v>1334497.5845702142</v>
      </c>
      <c r="J10" s="15">
        <f t="shared" si="4"/>
        <v>3.4227308947668622E-2</v>
      </c>
      <c r="K10" s="2"/>
      <c r="L10" s="2"/>
    </row>
    <row r="11" spans="1:14" x14ac:dyDescent="0.3">
      <c r="A11" s="12">
        <v>17671</v>
      </c>
      <c r="B11" s="12">
        <v>41247525</v>
      </c>
      <c r="C11" s="13">
        <v>33147</v>
      </c>
      <c r="D11" s="8">
        <v>10</v>
      </c>
      <c r="E11" s="14">
        <f>$M$2+$N$2*D11</f>
        <v>39880575.811548717</v>
      </c>
      <c r="F11" s="8">
        <f t="shared" si="1"/>
        <v>1366949.1884512827</v>
      </c>
      <c r="G11" s="8">
        <f>AVERAGE($F$11,$F$23,$F$35,$F$47,$F$59,$F$71,$F$83)</f>
        <v>91216.318166784942</v>
      </c>
      <c r="H11" s="8">
        <f t="shared" si="2"/>
        <v>39971792.129715502</v>
      </c>
      <c r="I11" s="8">
        <f t="shared" si="3"/>
        <v>1275732.8702844977</v>
      </c>
      <c r="J11" s="15">
        <f t="shared" si="4"/>
        <v>3.0928713184233424E-2</v>
      </c>
      <c r="K11" s="2"/>
      <c r="L11" s="2"/>
    </row>
    <row r="12" spans="1:14" x14ac:dyDescent="0.3">
      <c r="A12" s="12">
        <v>16902</v>
      </c>
      <c r="B12" s="12">
        <v>39346113</v>
      </c>
      <c r="C12" s="13">
        <v>33178</v>
      </c>
      <c r="D12" s="8">
        <v>11</v>
      </c>
      <c r="E12" s="14">
        <f>$M$2+$N$2*D12</f>
        <v>40056352.958739154</v>
      </c>
      <c r="F12" s="8">
        <f t="shared" si="1"/>
        <v>-710239.95873915404</v>
      </c>
      <c r="G12" s="8">
        <f>AVERAGE($F$12,$F$24,$F$36,$F$48,$F$60,$F$72,$F$84)</f>
        <v>-3148539.1147379428</v>
      </c>
      <c r="H12" s="8">
        <f t="shared" si="2"/>
        <v>36907813.844001211</v>
      </c>
      <c r="I12" s="8">
        <f t="shared" si="3"/>
        <v>2438299.1559987888</v>
      </c>
      <c r="J12" s="15">
        <f t="shared" si="4"/>
        <v>6.1970521865750472E-2</v>
      </c>
      <c r="K12" s="2"/>
      <c r="L12" s="2"/>
    </row>
    <row r="13" spans="1:14" x14ac:dyDescent="0.3">
      <c r="A13" s="12">
        <v>19386</v>
      </c>
      <c r="B13" s="12">
        <v>39342008</v>
      </c>
      <c r="C13" s="13">
        <v>33208</v>
      </c>
      <c r="D13" s="8">
        <v>12</v>
      </c>
      <c r="E13" s="14">
        <f>$M$2+$N$2*D13</f>
        <v>40232130.105929598</v>
      </c>
      <c r="F13" s="8">
        <f t="shared" si="1"/>
        <v>-890122.10592959821</v>
      </c>
      <c r="G13" s="8">
        <f>AVERAGE($F$13,$F$25,$F$37,$F$49,$F$61,$F$73,$F$85)</f>
        <v>-1522496.6904998145</v>
      </c>
      <c r="H13" s="8">
        <f t="shared" si="2"/>
        <v>38709633.415429786</v>
      </c>
      <c r="I13" s="8">
        <f t="shared" si="3"/>
        <v>632374.58457021415</v>
      </c>
      <c r="J13" s="15">
        <f t="shared" si="4"/>
        <v>1.6073774998221092E-2</v>
      </c>
      <c r="K13" s="2"/>
      <c r="L13" s="2"/>
    </row>
    <row r="14" spans="1:14" x14ac:dyDescent="0.3">
      <c r="A14" s="12">
        <v>19046</v>
      </c>
      <c r="B14" s="12">
        <v>36716670</v>
      </c>
      <c r="C14" s="13">
        <v>33239</v>
      </c>
      <c r="D14" s="8">
        <v>13</v>
      </c>
      <c r="E14" s="14">
        <f>$M$2+$N$2*D14</f>
        <v>40407907.253120042</v>
      </c>
      <c r="F14" s="8">
        <f t="shared" si="1"/>
        <v>-3691237.2531200424</v>
      </c>
      <c r="G14" s="8">
        <f>AVERAGE($F$2,$F$14,$F$26,$F$38,$F$50,$F$62,$F$74)</f>
        <v>-4590989.6428335188</v>
      </c>
      <c r="H14" s="8">
        <f t="shared" si="2"/>
        <v>35816917.610286526</v>
      </c>
      <c r="I14" s="8">
        <f t="shared" si="3"/>
        <v>899752.38971347362</v>
      </c>
      <c r="J14" s="15">
        <f t="shared" si="4"/>
        <v>2.4505283014866916E-2</v>
      </c>
      <c r="K14" s="2"/>
      <c r="L14" s="2"/>
    </row>
    <row r="15" spans="1:14" x14ac:dyDescent="0.3">
      <c r="A15" s="12">
        <v>16961</v>
      </c>
      <c r="B15" s="12">
        <v>33688621</v>
      </c>
      <c r="C15" s="13">
        <v>33270</v>
      </c>
      <c r="D15" s="8">
        <v>14</v>
      </c>
      <c r="E15" s="14">
        <f>$M$2+$N$2*D15</f>
        <v>40583684.400310487</v>
      </c>
      <c r="F15" s="8">
        <f t="shared" si="1"/>
        <v>-6895063.4003104866</v>
      </c>
      <c r="G15" s="8">
        <f>AVERAGE($F$3,$F$15,$F$27,$F$39,$F$51,$F$63,$F$75)</f>
        <v>-6180144.2185953911</v>
      </c>
      <c r="H15" s="8">
        <f t="shared" si="2"/>
        <v>34403540.181715094</v>
      </c>
      <c r="I15" s="8">
        <f t="shared" si="3"/>
        <v>-714919.18171509355</v>
      </c>
      <c r="J15" s="15">
        <f t="shared" si="4"/>
        <v>2.1221384565283736E-2</v>
      </c>
      <c r="K15" s="2"/>
      <c r="L15" s="2"/>
    </row>
    <row r="16" spans="1:14" x14ac:dyDescent="0.3">
      <c r="A16" s="12">
        <v>17005</v>
      </c>
      <c r="B16" s="12">
        <v>39477477</v>
      </c>
      <c r="C16" s="13">
        <v>33298</v>
      </c>
      <c r="D16" s="8">
        <v>15</v>
      </c>
      <c r="E16" s="14">
        <f>$M$2+$N$2*D16</f>
        <v>40759461.547500931</v>
      </c>
      <c r="F16" s="8">
        <f t="shared" si="1"/>
        <v>-1281984.5475009307</v>
      </c>
      <c r="G16" s="8">
        <f>AVERAGE($F$4,$F$16,$F$28,$F$40,$F$52,$F$64,$F$76)</f>
        <v>1468604.2056427386</v>
      </c>
      <c r="H16" s="8">
        <f t="shared" si="2"/>
        <v>42228065.753143668</v>
      </c>
      <c r="I16" s="8">
        <f t="shared" si="3"/>
        <v>-2750588.7531436682</v>
      </c>
      <c r="J16" s="15">
        <f t="shared" si="4"/>
        <v>6.9674887104453714E-2</v>
      </c>
      <c r="K16" s="2"/>
      <c r="L16" s="2"/>
    </row>
    <row r="17" spans="1:12" x14ac:dyDescent="0.3">
      <c r="A17" s="12">
        <v>17698</v>
      </c>
      <c r="B17" s="12">
        <v>39878137</v>
      </c>
      <c r="C17" s="13">
        <v>33329</v>
      </c>
      <c r="D17" s="8">
        <v>16</v>
      </c>
      <c r="E17" s="14">
        <f>$M$2+$N$2*D17</f>
        <v>40935238.694691367</v>
      </c>
      <c r="F17" s="8">
        <f t="shared" si="1"/>
        <v>-1057101.6946913674</v>
      </c>
      <c r="G17" s="8">
        <f>AVERAGE($F$5,$F$17,$F$29,$F$41,$F$53,$F$65,$F$77)</f>
        <v>-620000.94154770242</v>
      </c>
      <c r="H17" s="8">
        <f t="shared" si="2"/>
        <v>40315237.753143668</v>
      </c>
      <c r="I17" s="8">
        <f t="shared" si="3"/>
        <v>-437100.75314366817</v>
      </c>
      <c r="J17" s="15">
        <f t="shared" si="4"/>
        <v>1.0960912069279169E-2</v>
      </c>
      <c r="K17" s="2"/>
      <c r="L17" s="2"/>
    </row>
    <row r="18" spans="1:12" x14ac:dyDescent="0.3">
      <c r="A18" s="12">
        <v>16761</v>
      </c>
      <c r="B18" s="12">
        <v>41018839</v>
      </c>
      <c r="C18" s="13">
        <v>33359</v>
      </c>
      <c r="D18" s="8">
        <v>17</v>
      </c>
      <c r="E18" s="14">
        <f>$M$2+$N$2*D18</f>
        <v>41111015.841881812</v>
      </c>
      <c r="F18" s="8">
        <f t="shared" si="1"/>
        <v>-92176.841881811619</v>
      </c>
      <c r="G18" s="8">
        <f>AVERAGE($F$6,$F$18,$F$30,$F$42,$F$54,$F$66,$F$78)</f>
        <v>361809.48269042693</v>
      </c>
      <c r="H18" s="8">
        <f t="shared" si="2"/>
        <v>41472825.324572235</v>
      </c>
      <c r="I18" s="8">
        <f t="shared" si="3"/>
        <v>-453986.32457223535</v>
      </c>
      <c r="J18" s="15">
        <f t="shared" si="4"/>
        <v>1.1067751687760722E-2</v>
      </c>
      <c r="K18" s="2"/>
      <c r="L18" s="2"/>
    </row>
    <row r="19" spans="1:12" x14ac:dyDescent="0.3">
      <c r="A19" s="12">
        <v>17259</v>
      </c>
      <c r="B19" s="12">
        <v>43166181</v>
      </c>
      <c r="C19" s="13">
        <v>33390</v>
      </c>
      <c r="D19" s="8">
        <v>18</v>
      </c>
      <c r="E19" s="14">
        <f>$M$2+$N$2*D19</f>
        <v>41286792.989072256</v>
      </c>
      <c r="F19" s="8">
        <f t="shared" si="1"/>
        <v>1879388.0109277442</v>
      </c>
      <c r="G19" s="8">
        <f>AVERAGE($F$7,$F$19,$F$31,$F$43,$F$55,$F$67,$F$79)</f>
        <v>3159405.3354999837</v>
      </c>
      <c r="H19" s="8">
        <f t="shared" si="2"/>
        <v>44446198.324572243</v>
      </c>
      <c r="I19" s="8">
        <f t="shared" si="3"/>
        <v>-1280017.3245722428</v>
      </c>
      <c r="J19" s="15">
        <f t="shared" si="4"/>
        <v>2.9653244621576386E-2</v>
      </c>
      <c r="K19" s="2"/>
      <c r="L19" s="2"/>
    </row>
    <row r="20" spans="1:12" x14ac:dyDescent="0.3">
      <c r="A20" s="12">
        <v>16804</v>
      </c>
      <c r="B20" s="12">
        <v>45727485</v>
      </c>
      <c r="C20" s="13">
        <v>33420</v>
      </c>
      <c r="D20" s="8">
        <v>19</v>
      </c>
      <c r="E20" s="14">
        <f>$M$2+$N$2*D20</f>
        <v>41462570.1362627</v>
      </c>
      <c r="F20" s="8">
        <f t="shared" si="1"/>
        <v>4264914.8637373</v>
      </c>
      <c r="G20" s="8">
        <f>AVERAGE($F$8,$F$20,$F$32,$F$44,$F$56,$F$68,$F$80)</f>
        <v>5761021.6168809701</v>
      </c>
      <c r="H20" s="8">
        <f t="shared" si="2"/>
        <v>47223591.753143668</v>
      </c>
      <c r="I20" s="8">
        <f t="shared" si="3"/>
        <v>-1496106.7531436682</v>
      </c>
      <c r="J20" s="15">
        <f t="shared" si="4"/>
        <v>3.2717888445945982E-2</v>
      </c>
      <c r="K20" s="2"/>
      <c r="L20" s="2"/>
    </row>
    <row r="21" spans="1:12" x14ac:dyDescent="0.3">
      <c r="A21" s="12">
        <v>16682</v>
      </c>
      <c r="B21" s="12">
        <v>47802583</v>
      </c>
      <c r="C21" s="13">
        <v>33451</v>
      </c>
      <c r="D21" s="8">
        <v>20</v>
      </c>
      <c r="E21" s="14">
        <f>$M$2+$N$2*D21</f>
        <v>41638347.283453137</v>
      </c>
      <c r="F21" s="8">
        <f t="shared" si="1"/>
        <v>6164235.7165468633</v>
      </c>
      <c r="G21" s="8">
        <f>AVERAGE($F$9,$F$21,$F$33,$F$45,$F$57,$F$69,$F$81)</f>
        <v>7270145.8982619569</v>
      </c>
      <c r="H21" s="8">
        <f t="shared" si="2"/>
        <v>48908493.181715094</v>
      </c>
      <c r="I21" s="8">
        <f t="shared" si="3"/>
        <v>-1105910.1817150936</v>
      </c>
      <c r="J21" s="15">
        <f t="shared" si="4"/>
        <v>2.3134946111909759E-2</v>
      </c>
      <c r="K21" s="2"/>
      <c r="L21" s="2"/>
    </row>
    <row r="22" spans="1:12" x14ac:dyDescent="0.3">
      <c r="A22" s="12">
        <v>17811</v>
      </c>
      <c r="B22" s="12">
        <v>38628284</v>
      </c>
      <c r="C22" s="13">
        <v>33482</v>
      </c>
      <c r="D22" s="8">
        <v>21</v>
      </c>
      <c r="E22" s="14">
        <f>$M$2+$N$2*D22</f>
        <v>41814124.430643581</v>
      </c>
      <c r="F22" s="8">
        <f t="shared" si="1"/>
        <v>-3185840.4306435809</v>
      </c>
      <c r="G22" s="8">
        <f>AVERAGE($F$10,$F$22,$F$34,$F$46,$F$58,$F$70,$F$82)</f>
        <v>-2050032.2489284861</v>
      </c>
      <c r="H22" s="8">
        <f t="shared" si="2"/>
        <v>39764092.181715094</v>
      </c>
      <c r="I22" s="8">
        <f t="shared" si="3"/>
        <v>-1135808.1817150936</v>
      </c>
      <c r="J22" s="15">
        <f t="shared" si="4"/>
        <v>2.9403537100304366E-2</v>
      </c>
      <c r="K22" s="2"/>
      <c r="L22" s="2"/>
    </row>
    <row r="23" spans="1:12" x14ac:dyDescent="0.3">
      <c r="A23" s="12">
        <v>17301</v>
      </c>
      <c r="B23" s="12">
        <v>41170282</v>
      </c>
      <c r="C23" s="13">
        <v>33512</v>
      </c>
      <c r="D23" s="8">
        <v>22</v>
      </c>
      <c r="E23" s="14">
        <f>$M$2+$N$2*D23</f>
        <v>41989901.577834025</v>
      </c>
      <c r="F23" s="8">
        <f t="shared" si="1"/>
        <v>-819619.57783402503</v>
      </c>
      <c r="G23" s="8">
        <f>AVERAGE($F$11,$F$23,$F$35,$F$47,$F$59,$F$71,$F$83)</f>
        <v>91216.318166784942</v>
      </c>
      <c r="H23" s="8">
        <f t="shared" si="2"/>
        <v>42081117.89600081</v>
      </c>
      <c r="I23" s="8">
        <f t="shared" si="3"/>
        <v>-910835.89600080997</v>
      </c>
      <c r="J23" s="15">
        <f t="shared" si="4"/>
        <v>2.2123625385923031E-2</v>
      </c>
      <c r="K23" s="2"/>
      <c r="L23" s="2"/>
    </row>
    <row r="24" spans="1:12" x14ac:dyDescent="0.3">
      <c r="A24" s="12">
        <v>16594</v>
      </c>
      <c r="B24" s="12">
        <v>37451867</v>
      </c>
      <c r="C24" s="13">
        <v>33543</v>
      </c>
      <c r="D24" s="8">
        <v>23</v>
      </c>
      <c r="E24" s="14">
        <f>$M$2+$N$2*D24</f>
        <v>42165678.725024469</v>
      </c>
      <c r="F24" s="8">
        <f t="shared" si="1"/>
        <v>-4713811.7250244692</v>
      </c>
      <c r="G24" s="8">
        <f>AVERAGE($F$12,$F$24,$F$36,$F$48,$F$60,$F$72,$F$84)</f>
        <v>-3148539.1147379428</v>
      </c>
      <c r="H24" s="8">
        <f t="shared" si="2"/>
        <v>39017139.610286526</v>
      </c>
      <c r="I24" s="8">
        <f t="shared" si="3"/>
        <v>-1565272.6102865264</v>
      </c>
      <c r="J24" s="15">
        <f t="shared" si="4"/>
        <v>4.1794247808434395E-2</v>
      </c>
      <c r="K24" s="2"/>
      <c r="L24" s="2"/>
    </row>
    <row r="25" spans="1:12" x14ac:dyDescent="0.3">
      <c r="A25" s="12">
        <v>18696</v>
      </c>
      <c r="B25" s="12">
        <v>41159310</v>
      </c>
      <c r="C25" s="13">
        <v>33573</v>
      </c>
      <c r="D25" s="8">
        <v>24</v>
      </c>
      <c r="E25" s="14">
        <f>$M$2+$N$2*D25</f>
        <v>42341455.872214913</v>
      </c>
      <c r="F25" s="8">
        <f t="shared" si="1"/>
        <v>-1182145.8722149134</v>
      </c>
      <c r="G25" s="8">
        <f>AVERAGE($F$13,$F$25,$F$37,$F$49,$F$61,$F$73,$F$85)</f>
        <v>-1522496.6904998145</v>
      </c>
      <c r="H25" s="8">
        <f t="shared" si="2"/>
        <v>40818959.181715101</v>
      </c>
      <c r="I25" s="8">
        <f t="shared" si="3"/>
        <v>340350.818284899</v>
      </c>
      <c r="J25" s="15">
        <f t="shared" si="4"/>
        <v>8.2691089399919235E-3</v>
      </c>
      <c r="K25" s="2"/>
      <c r="L25" s="2"/>
    </row>
    <row r="26" spans="1:12" x14ac:dyDescent="0.3">
      <c r="A26" s="12">
        <v>18403</v>
      </c>
      <c r="B26" s="12">
        <v>36719242</v>
      </c>
      <c r="C26" s="13">
        <v>33604</v>
      </c>
      <c r="D26" s="8">
        <v>25</v>
      </c>
      <c r="E26" s="14">
        <f>$M$2+$N$2*D26</f>
        <v>42517233.01940535</v>
      </c>
      <c r="F26" s="8">
        <f t="shared" si="1"/>
        <v>-5797991.0194053501</v>
      </c>
      <c r="G26" s="8">
        <f>AVERAGE($F$2,$F$14,$F$26,$F$38,$F$50,$F$62,$F$74)</f>
        <v>-4590989.6428335188</v>
      </c>
      <c r="H26" s="8">
        <f t="shared" si="2"/>
        <v>37926243.376571834</v>
      </c>
      <c r="I26" s="8">
        <f t="shared" si="3"/>
        <v>-1207001.3765718341</v>
      </c>
      <c r="J26" s="15">
        <f t="shared" si="4"/>
        <v>3.2871086406735577E-2</v>
      </c>
      <c r="K26" s="2"/>
      <c r="L26" s="2"/>
    </row>
    <row r="27" spans="1:12" x14ac:dyDescent="0.3">
      <c r="A27" s="12">
        <v>17089</v>
      </c>
      <c r="B27" s="12">
        <v>35757887</v>
      </c>
      <c r="C27" s="13">
        <v>33635</v>
      </c>
      <c r="D27" s="8">
        <v>26</v>
      </c>
      <c r="E27" s="14">
        <f>$M$2+$N$2*D27</f>
        <v>42693010.166595794</v>
      </c>
      <c r="F27" s="8">
        <f t="shared" si="1"/>
        <v>-6935123.1665957943</v>
      </c>
      <c r="G27" s="8">
        <f>AVERAGE($F$3,$F$15,$F$27,$F$39,$F$51,$F$63,$F$75)</f>
        <v>-6180144.2185953911</v>
      </c>
      <c r="H27" s="8">
        <f t="shared" si="2"/>
        <v>36512865.948000401</v>
      </c>
      <c r="I27" s="8">
        <f t="shared" si="3"/>
        <v>-754978.94800040126</v>
      </c>
      <c r="J27" s="15">
        <f t="shared" si="4"/>
        <v>2.1113634259216751E-2</v>
      </c>
      <c r="K27" s="2"/>
      <c r="L27" s="2"/>
    </row>
    <row r="28" spans="1:12" x14ac:dyDescent="0.3">
      <c r="A28" s="12">
        <v>17413</v>
      </c>
      <c r="B28" s="12">
        <v>41861145</v>
      </c>
      <c r="C28" s="13">
        <v>33664</v>
      </c>
      <c r="D28" s="8">
        <v>27</v>
      </c>
      <c r="E28" s="14">
        <f>$M$2+$N$2*D28</f>
        <v>42868787.313786238</v>
      </c>
      <c r="F28" s="8">
        <f t="shared" si="1"/>
        <v>-1007642.3137862384</v>
      </c>
      <c r="G28" s="8">
        <f>AVERAGE($F$4,$F$16,$F$28,$F$40,$F$52,$F$64,$F$76)</f>
        <v>1468604.2056427386</v>
      </c>
      <c r="H28" s="8">
        <f t="shared" si="2"/>
        <v>44337391.519428976</v>
      </c>
      <c r="I28" s="8">
        <f t="shared" si="3"/>
        <v>-2476246.5194289759</v>
      </c>
      <c r="J28" s="15">
        <f t="shared" si="4"/>
        <v>5.9153817207555498E-2</v>
      </c>
      <c r="K28" s="2"/>
      <c r="L28" s="2"/>
    </row>
    <row r="29" spans="1:12" x14ac:dyDescent="0.3">
      <c r="A29" s="12">
        <v>17501</v>
      </c>
      <c r="B29" s="12">
        <v>39651142</v>
      </c>
      <c r="C29" s="13">
        <v>33695</v>
      </c>
      <c r="D29" s="8">
        <v>28</v>
      </c>
      <c r="E29" s="14">
        <f>$M$2+$N$2*D29</f>
        <v>43044564.460976675</v>
      </c>
      <c r="F29" s="8">
        <f t="shared" si="1"/>
        <v>-3393422.4609766752</v>
      </c>
      <c r="G29" s="8">
        <f>AVERAGE($F$5,$F$17,$F$29,$F$41,$F$53,$F$65,$F$77)</f>
        <v>-620000.94154770242</v>
      </c>
      <c r="H29" s="8">
        <f t="shared" si="2"/>
        <v>42424563.519428976</v>
      </c>
      <c r="I29" s="8">
        <f t="shared" si="3"/>
        <v>-2773421.5194289759</v>
      </c>
      <c r="J29" s="15">
        <f t="shared" si="4"/>
        <v>6.9945564731249757E-2</v>
      </c>
      <c r="K29" s="2"/>
      <c r="L29" s="2"/>
    </row>
    <row r="30" spans="1:12" x14ac:dyDescent="0.3">
      <c r="A30" s="12">
        <v>16566</v>
      </c>
      <c r="B30" s="12">
        <v>41800746</v>
      </c>
      <c r="C30" s="13">
        <v>33725</v>
      </c>
      <c r="D30" s="8">
        <v>29</v>
      </c>
      <c r="E30" s="14">
        <f>$M$2+$N$2*D30</f>
        <v>43220341.608167119</v>
      </c>
      <c r="F30" s="8">
        <f t="shared" si="1"/>
        <v>-1419595.6081671193</v>
      </c>
      <c r="G30" s="8">
        <f>AVERAGE($F$6,$F$18,$F$30,$F$42,$F$54,$F$66,$F$78)</f>
        <v>361809.48269042693</v>
      </c>
      <c r="H30" s="8">
        <f t="shared" si="2"/>
        <v>43582151.090857543</v>
      </c>
      <c r="I30" s="8">
        <f t="shared" si="3"/>
        <v>-1781405.0908575431</v>
      </c>
      <c r="J30" s="15">
        <f t="shared" si="4"/>
        <v>4.2616586097710865E-2</v>
      </c>
      <c r="K30" s="2"/>
      <c r="L30" s="2"/>
    </row>
    <row r="31" spans="1:12" x14ac:dyDescent="0.3">
      <c r="A31" s="12">
        <v>17919</v>
      </c>
      <c r="B31" s="12">
        <v>47431207</v>
      </c>
      <c r="C31" s="13">
        <v>33756</v>
      </c>
      <c r="D31" s="8">
        <v>30</v>
      </c>
      <c r="E31" s="14">
        <f>$M$2+$N$2*D31</f>
        <v>43396118.755357563</v>
      </c>
      <c r="F31" s="8">
        <f t="shared" si="1"/>
        <v>4035088.2446424365</v>
      </c>
      <c r="G31" s="8">
        <f>AVERAGE($F$7,$F$19,$F$31,$F$43,$F$55,$F$67,$F$79)</f>
        <v>3159405.3354999837</v>
      </c>
      <c r="H31" s="8">
        <f t="shared" si="2"/>
        <v>46555524.090857551</v>
      </c>
      <c r="I31" s="8">
        <f t="shared" si="3"/>
        <v>875682.9091424495</v>
      </c>
      <c r="J31" s="15">
        <f t="shared" si="4"/>
        <v>1.8462167938135109E-2</v>
      </c>
      <c r="K31" s="2"/>
      <c r="L31" s="2"/>
    </row>
    <row r="32" spans="1:12" x14ac:dyDescent="0.3">
      <c r="A32" s="12">
        <v>17825</v>
      </c>
      <c r="B32" s="12">
        <v>51806387</v>
      </c>
      <c r="C32" s="13">
        <v>33786</v>
      </c>
      <c r="D32" s="8">
        <v>31</v>
      </c>
      <c r="E32" s="14">
        <f>$M$2+$N$2*D32</f>
        <v>43571895.902548008</v>
      </c>
      <c r="F32" s="8">
        <f t="shared" si="1"/>
        <v>8234491.0974519923</v>
      </c>
      <c r="G32" s="8">
        <f>AVERAGE($F$8,$F$20,$F$32,$F$44,$F$56,$F$68,$F$80)</f>
        <v>5761021.6168809701</v>
      </c>
      <c r="H32" s="8">
        <f t="shared" si="2"/>
        <v>49332917.519428976</v>
      </c>
      <c r="I32" s="8">
        <f t="shared" si="3"/>
        <v>2473469.4805710241</v>
      </c>
      <c r="J32" s="15">
        <f t="shared" si="4"/>
        <v>4.7744489121988455E-2</v>
      </c>
      <c r="K32" s="2"/>
      <c r="L32" s="2"/>
    </row>
    <row r="33" spans="1:12" x14ac:dyDescent="0.3">
      <c r="A33" s="12">
        <v>17614</v>
      </c>
      <c r="B33" s="12">
        <v>53163782</v>
      </c>
      <c r="C33" s="13">
        <v>33817</v>
      </c>
      <c r="D33" s="8">
        <v>32</v>
      </c>
      <c r="E33" s="14">
        <f>$M$2+$N$2*D33</f>
        <v>43747673.049738452</v>
      </c>
      <c r="F33" s="8">
        <f t="shared" si="1"/>
        <v>9416108.9502615482</v>
      </c>
      <c r="G33" s="8">
        <f>AVERAGE($F$9,$F$21,$F$33,$F$45,$F$57,$F$69,$F$81)</f>
        <v>7270145.8982619569</v>
      </c>
      <c r="H33" s="8">
        <f t="shared" si="2"/>
        <v>51017818.948000409</v>
      </c>
      <c r="I33" s="8">
        <f t="shared" si="3"/>
        <v>2145963.0519995913</v>
      </c>
      <c r="J33" s="15">
        <f t="shared" si="4"/>
        <v>4.036513151001167E-2</v>
      </c>
      <c r="K33" s="2"/>
      <c r="L33" s="2"/>
    </row>
    <row r="34" spans="1:12" x14ac:dyDescent="0.3">
      <c r="A34" s="12">
        <v>19318</v>
      </c>
      <c r="B34" s="12">
        <v>42510606</v>
      </c>
      <c r="C34" s="13">
        <v>33848</v>
      </c>
      <c r="D34" s="8">
        <v>33</v>
      </c>
      <c r="E34" s="14">
        <f>$M$2+$N$2*D34</f>
        <v>43923450.196928889</v>
      </c>
      <c r="F34" s="8">
        <f t="shared" si="1"/>
        <v>-1412844.1969288886</v>
      </c>
      <c r="G34" s="8">
        <f>AVERAGE($F$10,$F$22,$F$34,$F$46,$F$58,$F$70,$F$82)</f>
        <v>-2050032.2489284861</v>
      </c>
      <c r="H34" s="8">
        <f t="shared" si="2"/>
        <v>41873417.948000401</v>
      </c>
      <c r="I34" s="8">
        <f t="shared" si="3"/>
        <v>637188.05199959874</v>
      </c>
      <c r="J34" s="15">
        <f t="shared" si="4"/>
        <v>1.4988919518098583E-2</v>
      </c>
      <c r="K34" s="2"/>
      <c r="L34" s="2"/>
    </row>
    <row r="35" spans="1:12" x14ac:dyDescent="0.3">
      <c r="A35" s="12">
        <v>17397</v>
      </c>
      <c r="B35" s="12">
        <v>42253840</v>
      </c>
      <c r="C35" s="13">
        <v>33878</v>
      </c>
      <c r="D35" s="8">
        <v>34</v>
      </c>
      <c r="E35" s="14">
        <f>$M$2+$N$2*D35</f>
        <v>44099227.344119333</v>
      </c>
      <c r="F35" s="8">
        <f t="shared" si="1"/>
        <v>-1845387.3441193327</v>
      </c>
      <c r="G35" s="8">
        <f>AVERAGE($F$11,$F$23,$F$35,$F$47,$F$59,$F$71,$F$83)</f>
        <v>91216.318166784942</v>
      </c>
      <c r="H35" s="8">
        <f t="shared" si="2"/>
        <v>44190443.662286118</v>
      </c>
      <c r="I35" s="8">
        <f t="shared" si="3"/>
        <v>-1936603.6622861177</v>
      </c>
      <c r="J35" s="15">
        <f t="shared" si="4"/>
        <v>4.5832607457360508E-2</v>
      </c>
      <c r="K35" s="2"/>
      <c r="L35" s="2"/>
    </row>
    <row r="36" spans="1:12" x14ac:dyDescent="0.3">
      <c r="A36" s="12">
        <v>16715</v>
      </c>
      <c r="B36" s="12">
        <v>39566414</v>
      </c>
      <c r="C36" s="13">
        <v>33909</v>
      </c>
      <c r="D36" s="8">
        <v>35</v>
      </c>
      <c r="E36" s="14">
        <f>$M$2+$N$2*D36</f>
        <v>44275004.491309777</v>
      </c>
      <c r="F36" s="8">
        <f t="shared" si="1"/>
        <v>-4708590.4913097769</v>
      </c>
      <c r="G36" s="8">
        <f>AVERAGE($F$12,$F$24,$F$36,$F$48,$F$60,$F$72,$F$84)</f>
        <v>-3148539.1147379428</v>
      </c>
      <c r="H36" s="8">
        <f t="shared" si="2"/>
        <v>41126465.376571834</v>
      </c>
      <c r="I36" s="8">
        <f t="shared" si="3"/>
        <v>-1560051.3765718341</v>
      </c>
      <c r="J36" s="15">
        <f t="shared" si="4"/>
        <v>3.9428677478121572E-2</v>
      </c>
      <c r="K36" s="2"/>
      <c r="L36" s="2"/>
    </row>
    <row r="37" spans="1:12" x14ac:dyDescent="0.3">
      <c r="A37" s="12">
        <v>19504</v>
      </c>
      <c r="B37" s="12">
        <v>40849861</v>
      </c>
      <c r="C37" s="13">
        <v>33939</v>
      </c>
      <c r="D37" s="8">
        <v>36</v>
      </c>
      <c r="E37" s="14">
        <f>$M$2+$N$2*D37</f>
        <v>44450781.638500221</v>
      </c>
      <c r="F37" s="8">
        <f t="shared" si="1"/>
        <v>-3600920.6385002211</v>
      </c>
      <c r="G37" s="8">
        <f>AVERAGE($F$13,$F$25,$F$37,$F$49,$F$61,$F$73,$F$85)</f>
        <v>-1522496.6904998145</v>
      </c>
      <c r="H37" s="8">
        <f t="shared" si="2"/>
        <v>42928284.948000409</v>
      </c>
      <c r="I37" s="8">
        <f t="shared" si="3"/>
        <v>-2078423.9480004087</v>
      </c>
      <c r="J37" s="15">
        <f t="shared" si="4"/>
        <v>5.0879584339354515E-2</v>
      </c>
      <c r="K37" s="2"/>
      <c r="L37" s="2"/>
    </row>
    <row r="38" spans="1:12" x14ac:dyDescent="0.3">
      <c r="A38" s="12">
        <v>18748</v>
      </c>
      <c r="B38" s="12">
        <v>38529065</v>
      </c>
      <c r="C38" s="13">
        <v>33970</v>
      </c>
      <c r="D38" s="8">
        <v>37</v>
      </c>
      <c r="E38" s="14">
        <f>$M$2+$N$2*D38</f>
        <v>44626558.785690665</v>
      </c>
      <c r="F38" s="8">
        <f t="shared" si="1"/>
        <v>-6097493.7856906652</v>
      </c>
      <c r="G38" s="8">
        <f>AVERAGE($F$2,$F$14,$F$26,$F$38,$F$50,$F$62,$F$74)</f>
        <v>-4590989.6428335188</v>
      </c>
      <c r="H38" s="8">
        <f t="shared" si="2"/>
        <v>40035569.142857149</v>
      </c>
      <c r="I38" s="8">
        <f t="shared" si="3"/>
        <v>-1506504.1428571492</v>
      </c>
      <c r="J38" s="15">
        <f t="shared" si="4"/>
        <v>3.9100459428671554E-2</v>
      </c>
      <c r="K38" s="2"/>
      <c r="L38" s="2"/>
    </row>
    <row r="39" spans="1:12" x14ac:dyDescent="0.3">
      <c r="A39" s="12">
        <v>17391</v>
      </c>
      <c r="B39" s="12">
        <v>36539132</v>
      </c>
      <c r="C39" s="13">
        <v>34001</v>
      </c>
      <c r="D39" s="8">
        <v>38</v>
      </c>
      <c r="E39" s="14">
        <f>$M$2+$N$2*D39</f>
        <v>44802335.932881102</v>
      </c>
      <c r="F39" s="8">
        <f t="shared" si="1"/>
        <v>-8263203.932881102</v>
      </c>
      <c r="G39" s="8">
        <f>AVERAGE($F$3,$F$15,$F$27,$F$39,$F$51,$F$63,$F$75)</f>
        <v>-6180144.2185953911</v>
      </c>
      <c r="H39" s="8">
        <f t="shared" si="2"/>
        <v>38622191.714285709</v>
      </c>
      <c r="I39" s="8">
        <f t="shared" si="3"/>
        <v>-2083059.714285709</v>
      </c>
      <c r="J39" s="15">
        <f t="shared" si="4"/>
        <v>5.7009009253030665E-2</v>
      </c>
      <c r="K39" s="2"/>
      <c r="L39" s="2"/>
    </row>
    <row r="40" spans="1:12" x14ac:dyDescent="0.3">
      <c r="A40" s="12">
        <v>17854</v>
      </c>
      <c r="B40" s="12">
        <v>43775242</v>
      </c>
      <c r="C40" s="13">
        <v>34029</v>
      </c>
      <c r="D40" s="8">
        <v>39</v>
      </c>
      <c r="E40" s="14">
        <f>$M$2+$N$2*D40</f>
        <v>44978113.080071546</v>
      </c>
      <c r="F40" s="8">
        <f t="shared" si="1"/>
        <v>-1202871.0800715461</v>
      </c>
      <c r="G40" s="8">
        <f>AVERAGE($F$4,$F$16,$F$28,$F$40,$F$52,$F$64,$F$76)</f>
        <v>1468604.2056427386</v>
      </c>
      <c r="H40" s="8">
        <f t="shared" si="2"/>
        <v>46446717.285714284</v>
      </c>
      <c r="I40" s="8">
        <f t="shared" si="3"/>
        <v>-2671475.2857142836</v>
      </c>
      <c r="J40" s="15">
        <f t="shared" si="4"/>
        <v>6.1027082059632788E-2</v>
      </c>
      <c r="K40" s="2"/>
      <c r="L40" s="2"/>
    </row>
    <row r="41" spans="1:12" x14ac:dyDescent="0.3">
      <c r="A41" s="12">
        <v>18869</v>
      </c>
      <c r="B41" s="12">
        <v>43125070</v>
      </c>
      <c r="C41" s="13">
        <v>34060</v>
      </c>
      <c r="D41" s="8">
        <v>40</v>
      </c>
      <c r="E41" s="14">
        <f>$M$2+$N$2*D41</f>
        <v>45153890.22726199</v>
      </c>
      <c r="F41" s="8">
        <f t="shared" si="1"/>
        <v>-2028820.2272619903</v>
      </c>
      <c r="G41" s="8">
        <f>AVERAGE($F$5,$F$17,$F$29,$F$41,$F$53,$F$65,$F$77)</f>
        <v>-620000.94154770242</v>
      </c>
      <c r="H41" s="8">
        <f t="shared" si="2"/>
        <v>44533889.285714291</v>
      </c>
      <c r="I41" s="8">
        <f t="shared" si="3"/>
        <v>-1408819.285714291</v>
      </c>
      <c r="J41" s="15">
        <f t="shared" si="4"/>
        <v>3.2668220265249216E-2</v>
      </c>
      <c r="K41" s="2"/>
      <c r="L41" s="2"/>
    </row>
    <row r="42" spans="1:12" x14ac:dyDescent="0.3">
      <c r="A42" s="12">
        <v>16850</v>
      </c>
      <c r="B42" s="12">
        <v>44300992</v>
      </c>
      <c r="C42" s="13">
        <v>34090</v>
      </c>
      <c r="D42" s="8">
        <v>41</v>
      </c>
      <c r="E42" s="14">
        <f>$M$2+$N$2*D42</f>
        <v>45329667.374452427</v>
      </c>
      <c r="F42" s="8">
        <f t="shared" si="1"/>
        <v>-1028675.374452427</v>
      </c>
      <c r="G42" s="8">
        <f>AVERAGE($F$6,$F$18,$F$30,$F$42,$F$54,$F$66,$F$78)</f>
        <v>361809.48269042693</v>
      </c>
      <c r="H42" s="8">
        <f t="shared" si="2"/>
        <v>45691476.857142851</v>
      </c>
      <c r="I42" s="8">
        <f t="shared" si="3"/>
        <v>-1390484.8571428508</v>
      </c>
      <c r="J42" s="15">
        <f t="shared" si="4"/>
        <v>3.1387217178858E-2</v>
      </c>
      <c r="K42" s="2"/>
      <c r="L42" s="2"/>
    </row>
    <row r="43" spans="1:12" x14ac:dyDescent="0.3">
      <c r="A43" s="12">
        <v>18324</v>
      </c>
      <c r="B43" s="12">
        <v>46334965</v>
      </c>
      <c r="C43" s="13">
        <v>34121</v>
      </c>
      <c r="D43" s="8">
        <v>42</v>
      </c>
      <c r="E43" s="14">
        <f>$M$2+$N$2*D43</f>
        <v>45505444.521642871</v>
      </c>
      <c r="F43" s="8">
        <f t="shared" si="1"/>
        <v>829520.4783571288</v>
      </c>
      <c r="G43" s="8">
        <f>AVERAGE($F$7,$F$19,$F$31,$F$43,$F$55,$F$67,$F$79)</f>
        <v>3159405.3354999837</v>
      </c>
      <c r="H43" s="8">
        <f t="shared" si="2"/>
        <v>48664849.857142858</v>
      </c>
      <c r="I43" s="8">
        <f t="shared" si="3"/>
        <v>-2329884.8571428582</v>
      </c>
      <c r="J43" s="15">
        <f t="shared" si="4"/>
        <v>5.0283513910992665E-2</v>
      </c>
      <c r="K43" s="2"/>
      <c r="L43" s="2"/>
    </row>
    <row r="44" spans="1:12" x14ac:dyDescent="0.3">
      <c r="A44" s="12">
        <v>16981</v>
      </c>
      <c r="B44" s="12">
        <v>49482654</v>
      </c>
      <c r="C44" s="13">
        <v>34151</v>
      </c>
      <c r="D44" s="8">
        <v>43</v>
      </c>
      <c r="E44" s="14">
        <f>$M$2+$N$2*D44</f>
        <v>45681221.668833315</v>
      </c>
      <c r="F44" s="8">
        <f t="shared" si="1"/>
        <v>3801432.3311666846</v>
      </c>
      <c r="G44" s="8">
        <f>AVERAGE($F$8,$F$20,$F$32,$F$44,$F$56,$F$68,$F$80)</f>
        <v>5761021.6168809701</v>
      </c>
      <c r="H44" s="8">
        <f t="shared" si="2"/>
        <v>51442243.285714284</v>
      </c>
      <c r="I44" s="8">
        <f t="shared" si="3"/>
        <v>-1959589.2857142836</v>
      </c>
      <c r="J44" s="15">
        <f t="shared" si="4"/>
        <v>3.9601539677202514E-2</v>
      </c>
      <c r="K44" s="2"/>
      <c r="L44" s="2"/>
    </row>
    <row r="45" spans="1:12" x14ac:dyDescent="0.3">
      <c r="A45" s="12">
        <v>16806</v>
      </c>
      <c r="B45" s="12">
        <v>50934128</v>
      </c>
      <c r="C45" s="13">
        <v>34182</v>
      </c>
      <c r="D45" s="8">
        <v>44</v>
      </c>
      <c r="E45" s="14">
        <f>$M$2+$N$2*D45</f>
        <v>45856998.81602376</v>
      </c>
      <c r="F45" s="8">
        <f t="shared" si="1"/>
        <v>5077129.1839762405</v>
      </c>
      <c r="G45" s="8">
        <f>AVERAGE($F$9,$F$21,$F$33,$F$45,$F$57,$F$69,$F$81)</f>
        <v>7270145.8982619569</v>
      </c>
      <c r="H45" s="8">
        <f t="shared" si="2"/>
        <v>53127144.714285716</v>
      </c>
      <c r="I45" s="8">
        <f t="shared" si="3"/>
        <v>-2193016.7142857164</v>
      </c>
      <c r="J45" s="15">
        <f t="shared" si="4"/>
        <v>4.3055939119753195E-2</v>
      </c>
      <c r="K45" s="2"/>
      <c r="L45" s="2"/>
    </row>
    <row r="46" spans="1:12" x14ac:dyDescent="0.3">
      <c r="A46" s="12">
        <v>19233</v>
      </c>
      <c r="B46" s="12">
        <v>43364388</v>
      </c>
      <c r="C46" s="13">
        <v>34213</v>
      </c>
      <c r="D46" s="8">
        <v>45</v>
      </c>
      <c r="E46" s="14">
        <f>$M$2+$N$2*D46</f>
        <v>46032775.963214204</v>
      </c>
      <c r="F46" s="8">
        <f t="shared" si="1"/>
        <v>-2668387.9632142037</v>
      </c>
      <c r="G46" s="8">
        <f>AVERAGE($F$10,$F$22,$F$34,$F$46,$F$58,$F$70,$F$82)</f>
        <v>-2050032.2489284861</v>
      </c>
      <c r="H46" s="8">
        <f t="shared" si="2"/>
        <v>43982743.714285716</v>
      </c>
      <c r="I46" s="8">
        <f t="shared" si="3"/>
        <v>-618355.71428571641</v>
      </c>
      <c r="J46" s="15">
        <f t="shared" si="4"/>
        <v>1.4259528216695147E-2</v>
      </c>
      <c r="K46" s="2"/>
      <c r="L46" s="2"/>
    </row>
    <row r="47" spans="1:12" x14ac:dyDescent="0.3">
      <c r="A47" s="12">
        <v>17171</v>
      </c>
      <c r="B47" s="12">
        <v>45930858</v>
      </c>
      <c r="C47" s="13">
        <v>34243</v>
      </c>
      <c r="D47" s="8">
        <v>46</v>
      </c>
      <c r="E47" s="14">
        <f>$M$2+$N$2*D47</f>
        <v>46208553.11040464</v>
      </c>
      <c r="F47" s="8">
        <f t="shared" si="1"/>
        <v>-277695.11040464044</v>
      </c>
      <c r="G47" s="8">
        <f>AVERAGE($F$11,$F$23,$F$35,$F$47,$F$59,$F$71,$F$83)</f>
        <v>91216.318166784942</v>
      </c>
      <c r="H47" s="8">
        <f t="shared" si="2"/>
        <v>46299769.428571425</v>
      </c>
      <c r="I47" s="8">
        <f t="shared" si="3"/>
        <v>-368911.42857142538</v>
      </c>
      <c r="J47" s="15">
        <f t="shared" si="4"/>
        <v>8.0318862881121316E-3</v>
      </c>
      <c r="K47" s="2"/>
      <c r="L47" s="2"/>
    </row>
    <row r="48" spans="1:12" x14ac:dyDescent="0.3">
      <c r="A48" s="12">
        <v>17237</v>
      </c>
      <c r="B48" s="12">
        <v>42769377</v>
      </c>
      <c r="C48" s="13">
        <v>34274</v>
      </c>
      <c r="D48" s="8">
        <v>47</v>
      </c>
      <c r="E48" s="14">
        <f>$M$2+$N$2*D48</f>
        <v>46384330.257595085</v>
      </c>
      <c r="F48" s="8">
        <f t="shared" si="1"/>
        <v>-3614953.2575950846</v>
      </c>
      <c r="G48" s="8">
        <f>AVERAGE($F$12,$F$24,$F$36,$F$48,$F$60,$F$72,$F$84)</f>
        <v>-3148539.1147379428</v>
      </c>
      <c r="H48" s="8">
        <f t="shared" si="2"/>
        <v>43235791.142857142</v>
      </c>
      <c r="I48" s="8">
        <f t="shared" si="3"/>
        <v>-466414.14285714179</v>
      </c>
      <c r="J48" s="15">
        <f t="shared" si="4"/>
        <v>1.0905329363510293E-2</v>
      </c>
      <c r="K48" s="2"/>
      <c r="L48" s="2"/>
    </row>
    <row r="49" spans="1:12" x14ac:dyDescent="0.3">
      <c r="A49" s="12">
        <v>19672</v>
      </c>
      <c r="B49" s="12">
        <v>43872406</v>
      </c>
      <c r="C49" s="13">
        <v>34304</v>
      </c>
      <c r="D49" s="8">
        <v>48</v>
      </c>
      <c r="E49" s="14">
        <f>$M$2+$N$2*D49</f>
        <v>46560107.404785529</v>
      </c>
      <c r="F49" s="8">
        <f t="shared" si="1"/>
        <v>-2687701.4047855288</v>
      </c>
      <c r="G49" s="8">
        <f>AVERAGE($F$13,$F$25,$F$37,$F$49,$F$61,$F$73,$F$85)</f>
        <v>-1522496.6904998145</v>
      </c>
      <c r="H49" s="8">
        <f t="shared" si="2"/>
        <v>45037610.714285716</v>
      </c>
      <c r="I49" s="8">
        <f t="shared" si="3"/>
        <v>-1165204.7142857164</v>
      </c>
      <c r="J49" s="15">
        <f t="shared" si="4"/>
        <v>2.6558942636647657E-2</v>
      </c>
      <c r="K49" s="2"/>
      <c r="L49" s="2"/>
    </row>
    <row r="50" spans="1:12" x14ac:dyDescent="0.3">
      <c r="A50" s="12">
        <v>19146</v>
      </c>
      <c r="B50" s="12">
        <v>40665800</v>
      </c>
      <c r="C50" s="13">
        <v>34335</v>
      </c>
      <c r="D50" s="8">
        <v>49</v>
      </c>
      <c r="E50" s="14">
        <f>$M$2+$N$2*D50</f>
        <v>46735884.551975973</v>
      </c>
      <c r="F50" s="8">
        <f t="shared" si="1"/>
        <v>-6070084.551975973</v>
      </c>
      <c r="G50" s="8">
        <f>AVERAGE($F$2,$F$14,$F$26,$F$38,$F$50,$F$62,$F$74)</f>
        <v>-4590989.6428335188</v>
      </c>
      <c r="H50" s="8">
        <f t="shared" si="2"/>
        <v>42144894.909142457</v>
      </c>
      <c r="I50" s="8">
        <f t="shared" si="3"/>
        <v>-1479094.9091424569</v>
      </c>
      <c r="J50" s="15">
        <f t="shared" si="4"/>
        <v>3.6371961430549923E-2</v>
      </c>
      <c r="K50" s="2"/>
      <c r="L50" s="2"/>
    </row>
    <row r="51" spans="1:12" x14ac:dyDescent="0.3">
      <c r="A51" s="12">
        <v>18101</v>
      </c>
      <c r="B51" s="12">
        <v>39264392</v>
      </c>
      <c r="C51" s="13">
        <v>34366</v>
      </c>
      <c r="D51" s="8">
        <v>50</v>
      </c>
      <c r="E51" s="14">
        <f>$M$2+$N$2*D51</f>
        <v>46911661.699166417</v>
      </c>
      <c r="F51" s="8">
        <f t="shared" si="1"/>
        <v>-7647269.6991664171</v>
      </c>
      <c r="G51" s="8">
        <f>AVERAGE($F$3,$F$15,$F$27,$F$39,$F$51,$F$63,$F$75)</f>
        <v>-6180144.2185953911</v>
      </c>
      <c r="H51" s="8">
        <f t="shared" si="2"/>
        <v>40731517.480571024</v>
      </c>
      <c r="I51" s="8">
        <f t="shared" si="3"/>
        <v>-1467125.4805710241</v>
      </c>
      <c r="J51" s="15">
        <f t="shared" si="4"/>
        <v>3.73652922110961E-2</v>
      </c>
      <c r="K51" s="2"/>
      <c r="L51" s="2"/>
    </row>
    <row r="52" spans="1:12" x14ac:dyDescent="0.3">
      <c r="A52" s="12">
        <v>18528</v>
      </c>
      <c r="B52" s="12">
        <v>48963885</v>
      </c>
      <c r="C52" s="13">
        <v>34394</v>
      </c>
      <c r="D52" s="8">
        <v>51</v>
      </c>
      <c r="E52" s="14">
        <f>$M$2+$N$2*D52</f>
        <v>47087438.846356854</v>
      </c>
      <c r="F52" s="8">
        <f t="shared" si="1"/>
        <v>1876446.1536431462</v>
      </c>
      <c r="G52" s="8">
        <f>AVERAGE($F$4,$F$16,$F$28,$F$40,$F$52,$F$64,$F$76)</f>
        <v>1468604.2056427386</v>
      </c>
      <c r="H52" s="8">
        <f t="shared" si="2"/>
        <v>48556043.051999591</v>
      </c>
      <c r="I52" s="8">
        <f t="shared" si="3"/>
        <v>407841.94800040871</v>
      </c>
      <c r="J52" s="15">
        <f t="shared" si="4"/>
        <v>8.3294442015867144E-3</v>
      </c>
      <c r="K52" s="2"/>
      <c r="L52" s="2"/>
    </row>
    <row r="53" spans="1:12" x14ac:dyDescent="0.3">
      <c r="A53" s="12">
        <v>18536</v>
      </c>
      <c r="B53" s="12">
        <v>46124425</v>
      </c>
      <c r="C53" s="13">
        <v>34425</v>
      </c>
      <c r="D53" s="8">
        <v>52</v>
      </c>
      <c r="E53" s="14">
        <f>$M$2+$N$2*D53</f>
        <v>47263215.993547298</v>
      </c>
      <c r="F53" s="8">
        <f t="shared" si="1"/>
        <v>-1138790.993547298</v>
      </c>
      <c r="G53" s="8">
        <f>AVERAGE($F$5,$F$17,$F$29,$F$41,$F$53,$F$65,$F$77)</f>
        <v>-620000.94154770242</v>
      </c>
      <c r="H53" s="8">
        <f t="shared" si="2"/>
        <v>46643215.051999599</v>
      </c>
      <c r="I53" s="8">
        <f t="shared" si="3"/>
        <v>-518790.05199959874</v>
      </c>
      <c r="J53" s="15">
        <f t="shared" si="4"/>
        <v>1.1247621016405055E-2</v>
      </c>
      <c r="K53" s="2"/>
      <c r="L53" s="2"/>
    </row>
    <row r="54" spans="1:12" x14ac:dyDescent="0.3">
      <c r="A54" s="12">
        <v>16936</v>
      </c>
      <c r="B54" s="12">
        <v>47883199</v>
      </c>
      <c r="C54" s="13">
        <v>34455</v>
      </c>
      <c r="D54" s="8">
        <v>53</v>
      </c>
      <c r="E54" s="14">
        <f>$M$2+$N$2*D54</f>
        <v>47438993.140737742</v>
      </c>
      <c r="F54" s="8">
        <f t="shared" si="1"/>
        <v>444205.85926225781</v>
      </c>
      <c r="G54" s="8">
        <f>AVERAGE($F$6,$F$18,$F$30,$F$42,$F$54,$F$66,$F$78)</f>
        <v>361809.48269042693</v>
      </c>
      <c r="H54" s="8">
        <f t="shared" si="2"/>
        <v>47800802.623428166</v>
      </c>
      <c r="I54" s="8">
        <f t="shared" si="3"/>
        <v>82396.376571834087</v>
      </c>
      <c r="J54" s="15">
        <f t="shared" si="4"/>
        <v>1.7207784419715586E-3</v>
      </c>
      <c r="K54" s="2"/>
      <c r="L54" s="2"/>
    </row>
    <row r="55" spans="1:12" x14ac:dyDescent="0.3">
      <c r="A55" s="12">
        <v>17764</v>
      </c>
      <c r="B55" s="12">
        <v>50554571</v>
      </c>
      <c r="C55" s="13">
        <v>34486</v>
      </c>
      <c r="D55" s="8">
        <v>54</v>
      </c>
      <c r="E55" s="14">
        <f>$M$2+$N$2*D55</f>
        <v>47614770.287928179</v>
      </c>
      <c r="F55" s="8">
        <f t="shared" si="1"/>
        <v>2939800.7120718211</v>
      </c>
      <c r="G55" s="8">
        <f>AVERAGE($F$7,$F$19,$F$31,$F$43,$F$55,$F$67,$F$79)</f>
        <v>3159405.3354999837</v>
      </c>
      <c r="H55" s="8">
        <f t="shared" si="2"/>
        <v>50774175.623428166</v>
      </c>
      <c r="I55" s="8">
        <f t="shared" si="3"/>
        <v>-219604.62342816591</v>
      </c>
      <c r="J55" s="15">
        <f t="shared" si="4"/>
        <v>4.3439123126604298E-3</v>
      </c>
      <c r="K55" s="2"/>
      <c r="L55" s="2"/>
    </row>
    <row r="56" spans="1:12" x14ac:dyDescent="0.3">
      <c r="A56" s="12">
        <v>16987</v>
      </c>
      <c r="B56" s="12">
        <v>54026538</v>
      </c>
      <c r="C56" s="13">
        <v>34516</v>
      </c>
      <c r="D56" s="8">
        <v>55</v>
      </c>
      <c r="E56" s="14">
        <f>$M$2+$N$2*D56</f>
        <v>47790547.435118623</v>
      </c>
      <c r="F56" s="8">
        <f t="shared" si="1"/>
        <v>6235990.5648813769</v>
      </c>
      <c r="G56" s="8">
        <f>AVERAGE($F$8,$F$20,$F$32,$F$44,$F$56,$F$68,$F$80)</f>
        <v>5761021.6168809701</v>
      </c>
      <c r="H56" s="8">
        <f t="shared" si="2"/>
        <v>53551569.051999591</v>
      </c>
      <c r="I56" s="8">
        <f t="shared" si="3"/>
        <v>474968.94800040871</v>
      </c>
      <c r="J56" s="15">
        <f t="shared" si="4"/>
        <v>8.7914007741974644E-3</v>
      </c>
      <c r="K56" s="2"/>
      <c r="L56" s="2"/>
    </row>
    <row r="57" spans="1:12" x14ac:dyDescent="0.3">
      <c r="A57" s="12">
        <v>16366</v>
      </c>
      <c r="B57" s="12">
        <v>54735918</v>
      </c>
      <c r="C57" s="13">
        <v>34547</v>
      </c>
      <c r="D57" s="8">
        <v>56</v>
      </c>
      <c r="E57" s="14">
        <f>$M$2+$N$2*D57</f>
        <v>47966324.582309067</v>
      </c>
      <c r="F57" s="8">
        <f t="shared" si="1"/>
        <v>6769593.4176909328</v>
      </c>
      <c r="G57" s="8">
        <f>AVERAGE($F$9,$F$21,$F$33,$F$45,$F$57,$F$69,$F$81)</f>
        <v>7270145.8982619569</v>
      </c>
      <c r="H57" s="8">
        <f t="shared" si="2"/>
        <v>55236470.480571024</v>
      </c>
      <c r="I57" s="8">
        <f t="shared" si="3"/>
        <v>-500552.48057102412</v>
      </c>
      <c r="J57" s="15">
        <f t="shared" si="4"/>
        <v>9.144863169574028E-3</v>
      </c>
      <c r="K57" s="2"/>
      <c r="L57" s="2"/>
    </row>
    <row r="58" spans="1:12" x14ac:dyDescent="0.3">
      <c r="A58" s="12">
        <v>18065</v>
      </c>
      <c r="B58" s="12">
        <v>46918744</v>
      </c>
      <c r="C58" s="13">
        <v>34578</v>
      </c>
      <c r="D58" s="8">
        <v>57</v>
      </c>
      <c r="E58" s="14">
        <f>$M$2+$N$2*D58</f>
        <v>48142101.729499511</v>
      </c>
      <c r="F58" s="8">
        <f t="shared" si="1"/>
        <v>-1223357.7294995114</v>
      </c>
      <c r="G58" s="8">
        <f>AVERAGE($F$10,$F$22,$F$34,$F$46,$F$58,$F$70,$F$82)</f>
        <v>-2050032.2489284861</v>
      </c>
      <c r="H58" s="8">
        <f t="shared" si="2"/>
        <v>46092069.480571024</v>
      </c>
      <c r="I58" s="8">
        <f t="shared" si="3"/>
        <v>826674.51942897588</v>
      </c>
      <c r="J58" s="15">
        <f t="shared" si="4"/>
        <v>1.7619280674456585E-2</v>
      </c>
      <c r="K58" s="2"/>
      <c r="L58" s="2"/>
    </row>
    <row r="59" spans="1:12" x14ac:dyDescent="0.3">
      <c r="A59" s="12">
        <v>16928</v>
      </c>
      <c r="B59" s="12">
        <v>49220347</v>
      </c>
      <c r="C59" s="13">
        <v>34608</v>
      </c>
      <c r="D59" s="8">
        <v>58</v>
      </c>
      <c r="E59" s="14">
        <f>$M$2+$N$2*D59</f>
        <v>48317878.876689956</v>
      </c>
      <c r="F59" s="8">
        <f t="shared" si="1"/>
        <v>902468.12331004441</v>
      </c>
      <c r="G59" s="8">
        <f>AVERAGE($F$11,$F$23,$F$35,$F$47,$F$59,$F$71,$F$83)</f>
        <v>91216.318166784942</v>
      </c>
      <c r="H59" s="8">
        <f t="shared" si="2"/>
        <v>48409095.194856741</v>
      </c>
      <c r="I59" s="8">
        <f t="shared" si="3"/>
        <v>811251.80514325947</v>
      </c>
      <c r="J59" s="15">
        <f t="shared" si="4"/>
        <v>1.6482041565925153E-2</v>
      </c>
      <c r="K59" s="2"/>
      <c r="L59" s="2"/>
    </row>
    <row r="60" spans="1:12" x14ac:dyDescent="0.3">
      <c r="A60" s="12">
        <v>16441</v>
      </c>
      <c r="B60" s="12">
        <v>46742038</v>
      </c>
      <c r="C60" s="13">
        <v>34639</v>
      </c>
      <c r="D60" s="8">
        <v>59</v>
      </c>
      <c r="E60" s="14">
        <f>$M$2+$N$2*D60</f>
        <v>48493656.023880392</v>
      </c>
      <c r="F60" s="8">
        <f t="shared" si="1"/>
        <v>-1751618.0238803923</v>
      </c>
      <c r="G60" s="8">
        <f>AVERAGE($F$12,$F$24,$F$36,$F$48,$F$60,$F$72,$F$84)</f>
        <v>-3148539.1147379428</v>
      </c>
      <c r="H60" s="8">
        <f t="shared" si="2"/>
        <v>45345116.909142449</v>
      </c>
      <c r="I60" s="8">
        <f t="shared" si="3"/>
        <v>1396921.0908575505</v>
      </c>
      <c r="J60" s="15">
        <f t="shared" si="4"/>
        <v>2.9885754892791591E-2</v>
      </c>
      <c r="K60" s="2"/>
      <c r="L60" s="2"/>
    </row>
    <row r="61" spans="1:12" x14ac:dyDescent="0.3">
      <c r="A61" s="12">
        <v>18377</v>
      </c>
      <c r="B61" s="12">
        <v>47700305</v>
      </c>
      <c r="C61" s="13">
        <v>34669</v>
      </c>
      <c r="D61" s="8">
        <v>60</v>
      </c>
      <c r="E61" s="14">
        <f>$M$2+$N$2*D61</f>
        <v>48669433.171070836</v>
      </c>
      <c r="F61" s="8">
        <f t="shared" si="1"/>
        <v>-969128.17107083648</v>
      </c>
      <c r="G61" s="8">
        <f>AVERAGE($F$13,$F$25,$F$37,$F$49,$F$61,$F$73,$F$85)</f>
        <v>-1522496.6904998145</v>
      </c>
      <c r="H61" s="8">
        <f t="shared" si="2"/>
        <v>47146936.480571024</v>
      </c>
      <c r="I61" s="8">
        <f t="shared" si="3"/>
        <v>553368.51942897588</v>
      </c>
      <c r="J61" s="15">
        <f t="shared" si="4"/>
        <v>1.1600943000867099E-2</v>
      </c>
      <c r="K61" s="2"/>
      <c r="L61" s="2"/>
    </row>
    <row r="62" spans="1:12" x14ac:dyDescent="0.3">
      <c r="A62" s="12">
        <v>18091</v>
      </c>
      <c r="B62" s="12">
        <v>44687190</v>
      </c>
      <c r="C62" s="13">
        <v>34700</v>
      </c>
      <c r="D62" s="8">
        <v>61</v>
      </c>
      <c r="E62" s="14">
        <f>$M$2+$N$2*D62</f>
        <v>48845210.318261281</v>
      </c>
      <c r="F62" s="8">
        <f t="shared" si="1"/>
        <v>-4158020.3182612807</v>
      </c>
      <c r="G62" s="8">
        <f>AVERAGE($F$2,$F$14,$F$26,$F$38,$F$50,$F$62,$F$74)</f>
        <v>-4590989.6428335188</v>
      </c>
      <c r="H62" s="8">
        <f t="shared" si="2"/>
        <v>44254220.675427765</v>
      </c>
      <c r="I62" s="8">
        <f t="shared" si="3"/>
        <v>432969.32457223535</v>
      </c>
      <c r="J62" s="15">
        <f t="shared" si="4"/>
        <v>9.6888912588201526E-3</v>
      </c>
      <c r="K62" s="2"/>
      <c r="L62" s="2"/>
    </row>
    <row r="63" spans="1:12" x14ac:dyDescent="0.3">
      <c r="A63" s="12">
        <v>17528</v>
      </c>
      <c r="B63" s="12">
        <v>41896823</v>
      </c>
      <c r="C63" s="13">
        <v>34731</v>
      </c>
      <c r="D63" s="8">
        <v>62</v>
      </c>
      <c r="E63" s="14">
        <f>$M$2+$N$2*D63</f>
        <v>49020987.465451725</v>
      </c>
      <c r="F63" s="8">
        <f t="shared" si="1"/>
        <v>-7124164.4654517248</v>
      </c>
      <c r="G63" s="8">
        <f>AVERAGE($F$3,$F$15,$F$27,$F$39,$F$51,$F$63,$F$75)</f>
        <v>-6180144.2185953911</v>
      </c>
      <c r="H63" s="8">
        <f t="shared" si="2"/>
        <v>42840843.246856332</v>
      </c>
      <c r="I63" s="8">
        <f t="shared" si="3"/>
        <v>-944020.24685633183</v>
      </c>
      <c r="J63" s="15">
        <f t="shared" si="4"/>
        <v>2.2532024608556401E-2</v>
      </c>
      <c r="K63" s="2"/>
      <c r="L63" s="2"/>
    </row>
    <row r="64" spans="1:12" x14ac:dyDescent="0.3">
      <c r="A64" s="12">
        <v>16913</v>
      </c>
      <c r="B64" s="12">
        <v>50985658</v>
      </c>
      <c r="C64" s="13">
        <v>34759</v>
      </c>
      <c r="D64" s="8">
        <v>63</v>
      </c>
      <c r="E64" s="14">
        <f>$M$2+$N$2*D64</f>
        <v>49196764.612642169</v>
      </c>
      <c r="F64" s="8">
        <f t="shared" si="1"/>
        <v>1788893.387357831</v>
      </c>
      <c r="G64" s="8">
        <f>AVERAGE($F$4,$F$16,$F$28,$F$40,$F$52,$F$64,$F$76)</f>
        <v>1468604.2056427386</v>
      </c>
      <c r="H64" s="8">
        <f t="shared" si="2"/>
        <v>50665368.818284906</v>
      </c>
      <c r="I64" s="8">
        <f t="shared" si="3"/>
        <v>320289.18171509355</v>
      </c>
      <c r="J64" s="15">
        <f t="shared" si="4"/>
        <v>6.2819466155579189E-3</v>
      </c>
      <c r="K64" s="2"/>
      <c r="L64" s="2"/>
    </row>
    <row r="65" spans="1:12" x14ac:dyDescent="0.3">
      <c r="A65" s="12">
        <v>16936</v>
      </c>
      <c r="B65" s="12">
        <v>49212746</v>
      </c>
      <c r="C65" s="13">
        <v>34790</v>
      </c>
      <c r="D65" s="8">
        <v>64</v>
      </c>
      <c r="E65" s="14">
        <f>$M$2+$N$2*D65</f>
        <v>49372541.759832606</v>
      </c>
      <c r="F65" s="8">
        <f t="shared" si="1"/>
        <v>-159795.75983260572</v>
      </c>
      <c r="G65" s="8">
        <f>AVERAGE($F$5,$F$17,$F$29,$F$41,$F$53,$F$65,$F$77)</f>
        <v>-620000.94154770242</v>
      </c>
      <c r="H65" s="8">
        <f t="shared" si="2"/>
        <v>48752540.818284906</v>
      </c>
      <c r="I65" s="8">
        <f t="shared" si="3"/>
        <v>460205.18171509355</v>
      </c>
      <c r="J65" s="15">
        <f t="shared" si="4"/>
        <v>9.3513412503966661E-3</v>
      </c>
      <c r="K65" s="2"/>
      <c r="L65" s="2"/>
    </row>
    <row r="66" spans="1:12" x14ac:dyDescent="0.3">
      <c r="A66" s="12">
        <v>15917</v>
      </c>
      <c r="B66" s="12">
        <v>49824307</v>
      </c>
      <c r="C66" s="13">
        <v>34820</v>
      </c>
      <c r="D66" s="8">
        <v>65</v>
      </c>
      <c r="E66" s="14">
        <f>$M$2+$N$2*D66</f>
        <v>49548318.90702305</v>
      </c>
      <c r="F66" s="8">
        <f t="shared" si="1"/>
        <v>275988.09297695011</v>
      </c>
      <c r="G66" s="8">
        <f>AVERAGE($F$6,$F$18,$F$30,$F$42,$F$54,$F$66,$F$78)</f>
        <v>361809.48269042693</v>
      </c>
      <c r="H66" s="8">
        <f t="shared" si="2"/>
        <v>49910128.389713474</v>
      </c>
      <c r="I66" s="8">
        <f t="shared" si="3"/>
        <v>-85821.389713473618</v>
      </c>
      <c r="J66" s="15">
        <f t="shared" si="4"/>
        <v>1.7224803490688515E-3</v>
      </c>
      <c r="K66" s="2"/>
      <c r="L66" s="2"/>
    </row>
    <row r="67" spans="1:12" x14ac:dyDescent="0.3">
      <c r="A67" s="12">
        <v>17495</v>
      </c>
      <c r="B67" s="12">
        <v>52881186</v>
      </c>
      <c r="C67" s="13">
        <v>34851</v>
      </c>
      <c r="D67" s="8">
        <v>66</v>
      </c>
      <c r="E67" s="14">
        <f t="shared" ref="E67:E109" si="5">$M$2+$N$2*D67</f>
        <v>49724096.054213494</v>
      </c>
      <c r="F67" s="8">
        <f t="shared" ref="F67:F97" si="6">B67-E67</f>
        <v>3157089.9457865059</v>
      </c>
      <c r="G67" s="8">
        <f>AVERAGE($F$7,$F$19,$F$31,$F$43,$F$55,$F$67,$F$79)</f>
        <v>3159405.3354999837</v>
      </c>
      <c r="H67" s="8">
        <f t="shared" ref="H67:H97" si="7">SUM(E67,G67)</f>
        <v>52883501.389713481</v>
      </c>
      <c r="I67" s="8">
        <f t="shared" ref="I67:I97" si="8">B67-H67</f>
        <v>-2315.3897134810686</v>
      </c>
      <c r="J67" s="15">
        <f t="shared" ref="J67:J97" si="9">ABS(B67-H67)/B67</f>
        <v>4.3784753872219668E-5</v>
      </c>
      <c r="K67" s="2"/>
      <c r="L67" s="2"/>
    </row>
    <row r="68" spans="1:12" x14ac:dyDescent="0.3">
      <c r="A68" s="12">
        <v>16394</v>
      </c>
      <c r="B68" s="12">
        <v>54957670</v>
      </c>
      <c r="C68" s="13">
        <v>34881</v>
      </c>
      <c r="D68" s="8">
        <v>67</v>
      </c>
      <c r="E68" s="14">
        <f t="shared" si="5"/>
        <v>49899873.201403931</v>
      </c>
      <c r="F68" s="8">
        <f t="shared" si="6"/>
        <v>5057796.7985960692</v>
      </c>
      <c r="G68" s="8">
        <f>AVERAGE($F$8,$F$20,$F$32,$F$44,$F$56,$F$68,$F$80)</f>
        <v>5761021.6168809701</v>
      </c>
      <c r="H68" s="8">
        <f t="shared" si="7"/>
        <v>55660894.818284899</v>
      </c>
      <c r="I68" s="8">
        <f t="shared" si="8"/>
        <v>-703224.818284899</v>
      </c>
      <c r="J68" s="15">
        <f t="shared" si="9"/>
        <v>1.2795753864472402E-2</v>
      </c>
      <c r="K68" s="2"/>
      <c r="L68" s="2"/>
    </row>
    <row r="69" spans="1:12" x14ac:dyDescent="0.3">
      <c r="A69" s="12">
        <v>16265</v>
      </c>
      <c r="B69" s="12">
        <v>56585046</v>
      </c>
      <c r="C69" s="13">
        <v>34912</v>
      </c>
      <c r="D69" s="8">
        <v>68</v>
      </c>
      <c r="E69" s="14">
        <f t="shared" si="5"/>
        <v>50075650.348594375</v>
      </c>
      <c r="F69" s="8">
        <f t="shared" si="6"/>
        <v>6509395.651405625</v>
      </c>
      <c r="G69" s="8">
        <f>AVERAGE($F$9,$F$21,$F$33,$F$45,$F$57,$F$69,$F$81)</f>
        <v>7270145.8982619569</v>
      </c>
      <c r="H69" s="8">
        <f t="shared" si="7"/>
        <v>57345796.246856332</v>
      </c>
      <c r="I69" s="8">
        <f t="shared" si="8"/>
        <v>-760750.24685633183</v>
      </c>
      <c r="J69" s="15">
        <f t="shared" si="9"/>
        <v>1.3444369151106316E-2</v>
      </c>
      <c r="K69" s="2"/>
      <c r="L69" s="2"/>
    </row>
    <row r="70" spans="1:12" x14ac:dyDescent="0.3">
      <c r="A70" s="12">
        <v>17431</v>
      </c>
      <c r="B70" s="12">
        <v>47709592</v>
      </c>
      <c r="C70" s="13">
        <v>34943</v>
      </c>
      <c r="D70" s="8">
        <v>69</v>
      </c>
      <c r="E70" s="14">
        <f t="shared" si="5"/>
        <v>50251427.495784819</v>
      </c>
      <c r="F70" s="8">
        <f t="shared" si="6"/>
        <v>-2541835.4957848191</v>
      </c>
      <c r="G70" s="8">
        <f>AVERAGE($F$10,$F$22,$F$34,$F$46,$F$58,$F$70,$F$82)</f>
        <v>-2050032.2489284861</v>
      </c>
      <c r="H70" s="8">
        <f t="shared" si="7"/>
        <v>48201395.246856332</v>
      </c>
      <c r="I70" s="8">
        <f t="shared" si="8"/>
        <v>-491803.24685633183</v>
      </c>
      <c r="J70" s="15">
        <f t="shared" si="9"/>
        <v>1.0308267713887216E-2</v>
      </c>
      <c r="K70" s="2"/>
      <c r="L70" s="2"/>
    </row>
    <row r="71" spans="1:12" x14ac:dyDescent="0.3">
      <c r="A71" s="12">
        <v>16820</v>
      </c>
      <c r="B71" s="12">
        <v>50595784</v>
      </c>
      <c r="C71" s="13">
        <v>34973</v>
      </c>
      <c r="D71" s="8">
        <v>70</v>
      </c>
      <c r="E71" s="14">
        <f t="shared" si="5"/>
        <v>50427204.642975263</v>
      </c>
      <c r="F71" s="8">
        <f t="shared" si="6"/>
        <v>168579.3570247367</v>
      </c>
      <c r="G71" s="8">
        <f>AVERAGE($F$11,$F$23,$F$35,$F$47,$F$59,$F$71,$F$83)</f>
        <v>91216.318166784942</v>
      </c>
      <c r="H71" s="8">
        <f t="shared" si="7"/>
        <v>50518420.961142048</v>
      </c>
      <c r="I71" s="8">
        <f t="shared" si="8"/>
        <v>77363.03885795176</v>
      </c>
      <c r="J71" s="15">
        <f t="shared" si="9"/>
        <v>1.5290412113774493E-3</v>
      </c>
      <c r="K71" s="2"/>
      <c r="L71" s="2"/>
    </row>
    <row r="72" spans="1:12" x14ac:dyDescent="0.3">
      <c r="A72" s="12">
        <v>16000</v>
      </c>
      <c r="B72" s="12">
        <v>48310520</v>
      </c>
      <c r="C72" s="13">
        <v>35004</v>
      </c>
      <c r="D72" s="8">
        <v>71</v>
      </c>
      <c r="E72" s="14">
        <f t="shared" si="5"/>
        <v>50602981.790165707</v>
      </c>
      <c r="F72" s="8">
        <f t="shared" si="6"/>
        <v>-2292461.7901657075</v>
      </c>
      <c r="G72" s="8">
        <f>AVERAGE($F$12,$F$24,$F$36,$F$48,$F$60,$F$72,$F$84)</f>
        <v>-3148539.1147379428</v>
      </c>
      <c r="H72" s="8">
        <f t="shared" si="7"/>
        <v>47454442.675427765</v>
      </c>
      <c r="I72" s="8">
        <f t="shared" si="8"/>
        <v>856077.32457223535</v>
      </c>
      <c r="J72" s="15">
        <f t="shared" si="9"/>
        <v>1.7720308631996414E-2</v>
      </c>
      <c r="K72" s="2"/>
      <c r="L72" s="2"/>
    </row>
    <row r="73" spans="1:12" x14ac:dyDescent="0.3">
      <c r="A73" s="12">
        <v>17991</v>
      </c>
      <c r="B73" s="12">
        <v>49158213</v>
      </c>
      <c r="C73" s="13">
        <v>35034</v>
      </c>
      <c r="D73" s="8">
        <v>72</v>
      </c>
      <c r="E73" s="14">
        <f t="shared" si="5"/>
        <v>50778758.937356144</v>
      </c>
      <c r="F73" s="8">
        <f t="shared" si="6"/>
        <v>-1620545.9373561442</v>
      </c>
      <c r="G73" s="8">
        <f>AVERAGE($F$13,$F$25,$F$37,$F$49,$F$61,$F$73,$F$85)</f>
        <v>-1522496.6904998145</v>
      </c>
      <c r="H73" s="8">
        <f t="shared" si="7"/>
        <v>49256262.246856332</v>
      </c>
      <c r="I73" s="8">
        <f t="shared" si="8"/>
        <v>-98049.246856331825</v>
      </c>
      <c r="J73" s="15">
        <f t="shared" si="9"/>
        <v>1.9945649134221343E-3</v>
      </c>
      <c r="K73" s="2"/>
      <c r="L73" s="2"/>
    </row>
    <row r="74" spans="1:12" x14ac:dyDescent="0.3">
      <c r="A74" s="12">
        <v>17737</v>
      </c>
      <c r="B74" s="12">
        <v>45722827</v>
      </c>
      <c r="C74" s="13">
        <v>35065</v>
      </c>
      <c r="D74" s="8">
        <v>73</v>
      </c>
      <c r="E74" s="14">
        <f t="shared" si="5"/>
        <v>50954536.084546588</v>
      </c>
      <c r="F74" s="8">
        <f t="shared" si="6"/>
        <v>-5231709.0845465884</v>
      </c>
      <c r="G74" s="8">
        <f>AVERAGE($F$2,$F$14,$F$26,$F$38,$F$50,$F$62,$F$74)</f>
        <v>-4590989.6428335188</v>
      </c>
      <c r="H74" s="8">
        <f t="shared" si="7"/>
        <v>46363546.441713072</v>
      </c>
      <c r="I74" s="8">
        <f t="shared" si="8"/>
        <v>-640719.44171307236</v>
      </c>
      <c r="J74" s="15">
        <f t="shared" si="9"/>
        <v>1.4013119567455275E-2</v>
      </c>
      <c r="K74" s="2"/>
      <c r="L74" s="2"/>
    </row>
    <row r="75" spans="1:12" x14ac:dyDescent="0.3">
      <c r="A75" s="12">
        <v>17476</v>
      </c>
      <c r="B75" s="12">
        <v>47130093</v>
      </c>
      <c r="C75" s="13">
        <v>35096</v>
      </c>
      <c r="D75" s="8">
        <v>74</v>
      </c>
      <c r="E75" s="14">
        <f t="shared" si="5"/>
        <v>51130313.231737033</v>
      </c>
      <c r="F75" s="8">
        <f t="shared" si="6"/>
        <v>-4000220.2317370325</v>
      </c>
      <c r="G75" s="8">
        <f>AVERAGE($F$3,$F$15,$F$27,$F$39,$F$51,$F$63,$F$75)</f>
        <v>-6180144.2185953911</v>
      </c>
      <c r="H75" s="8">
        <f t="shared" si="7"/>
        <v>44950169.01314164</v>
      </c>
      <c r="I75" s="8">
        <f t="shared" si="8"/>
        <v>2179923.9868583605</v>
      </c>
      <c r="J75" s="15">
        <f t="shared" si="9"/>
        <v>4.6253335143182521E-2</v>
      </c>
      <c r="K75" s="2"/>
      <c r="L75" s="2"/>
    </row>
    <row r="76" spans="1:12" x14ac:dyDescent="0.3">
      <c r="A76" s="12">
        <v>16990</v>
      </c>
      <c r="B76" s="12">
        <v>55909079</v>
      </c>
      <c r="C76" s="13">
        <v>35125</v>
      </c>
      <c r="D76" s="8">
        <v>75</v>
      </c>
      <c r="E76" s="14">
        <f t="shared" si="5"/>
        <v>51306090.378927477</v>
      </c>
      <c r="F76" s="8">
        <f t="shared" si="6"/>
        <v>4602988.6210725233</v>
      </c>
      <c r="G76" s="8">
        <f>AVERAGE($F$4,$F$16,$F$28,$F$40,$F$52,$F$64,$F$76)</f>
        <v>1468604.2056427386</v>
      </c>
      <c r="H76" s="8">
        <f t="shared" si="7"/>
        <v>52774694.584570214</v>
      </c>
      <c r="I76" s="8">
        <f t="shared" si="8"/>
        <v>3134384.4154297858</v>
      </c>
      <c r="J76" s="15">
        <f t="shared" si="9"/>
        <v>5.6062172217678383E-2</v>
      </c>
      <c r="K76" s="2"/>
      <c r="L76" s="2"/>
    </row>
    <row r="77" spans="1:12" x14ac:dyDescent="0.3">
      <c r="A77" s="12">
        <v>17519</v>
      </c>
      <c r="B77" s="12">
        <v>52390127</v>
      </c>
      <c r="C77" s="13">
        <v>35156</v>
      </c>
      <c r="D77" s="8">
        <v>76</v>
      </c>
      <c r="E77" s="14">
        <f t="shared" si="5"/>
        <v>51481867.526117921</v>
      </c>
      <c r="F77" s="8">
        <f t="shared" si="6"/>
        <v>908259.47388207912</v>
      </c>
      <c r="G77" s="8">
        <f>AVERAGE($F$5,$F$17,$F$29,$F$41,$F$53,$F$65,$F$77)</f>
        <v>-620000.94154770242</v>
      </c>
      <c r="H77" s="8">
        <f t="shared" si="7"/>
        <v>50861866.584570222</v>
      </c>
      <c r="I77" s="8">
        <f t="shared" si="8"/>
        <v>1528260.4154297784</v>
      </c>
      <c r="J77" s="15">
        <f t="shared" si="9"/>
        <v>2.9170771344566093E-2</v>
      </c>
      <c r="K77" s="2"/>
      <c r="L77" s="2"/>
    </row>
    <row r="78" spans="1:12" x14ac:dyDescent="0.3">
      <c r="A78" s="12">
        <v>16287</v>
      </c>
      <c r="B78" s="12">
        <v>53777332</v>
      </c>
      <c r="C78" s="13">
        <v>35186</v>
      </c>
      <c r="D78" s="8">
        <v>77</v>
      </c>
      <c r="E78" s="14">
        <f t="shared" si="5"/>
        <v>51657644.673308358</v>
      </c>
      <c r="F78" s="8">
        <f t="shared" si="6"/>
        <v>2119687.3266916424</v>
      </c>
      <c r="G78" s="8">
        <f>AVERAGE($F$6,$F$18,$F$30,$F$42,$F$54,$F$66,$F$78)</f>
        <v>361809.48269042693</v>
      </c>
      <c r="H78" s="8">
        <f t="shared" si="7"/>
        <v>52019454.155998781</v>
      </c>
      <c r="I78" s="8">
        <f t="shared" si="8"/>
        <v>1757877.8440012187</v>
      </c>
      <c r="J78" s="15">
        <f t="shared" si="9"/>
        <v>3.2688082108670226E-2</v>
      </c>
      <c r="K78" s="2"/>
      <c r="L78" s="2"/>
    </row>
    <row r="79" spans="1:12" x14ac:dyDescent="0.3">
      <c r="A79" s="12">
        <v>17996</v>
      </c>
      <c r="B79" s="12">
        <v>56095234</v>
      </c>
      <c r="C79" s="13">
        <v>35217</v>
      </c>
      <c r="D79" s="8">
        <v>78</v>
      </c>
      <c r="E79" s="14">
        <f t="shared" si="5"/>
        <v>51833421.820498802</v>
      </c>
      <c r="F79" s="8">
        <f t="shared" si="6"/>
        <v>4261812.1795011982</v>
      </c>
      <c r="G79" s="8">
        <f>AVERAGE($F$7,$F$19,$F$31,$F$43,$F$55,$F$67,$F$79)</f>
        <v>3159405.3354999837</v>
      </c>
      <c r="H79" s="8">
        <f t="shared" si="7"/>
        <v>54992827.155998789</v>
      </c>
      <c r="I79" s="8">
        <f t="shared" si="8"/>
        <v>1102406.8440012112</v>
      </c>
      <c r="J79" s="15">
        <f t="shared" si="9"/>
        <v>1.9652415461912705E-2</v>
      </c>
      <c r="K79" s="2"/>
      <c r="L79" s="2"/>
    </row>
    <row r="80" spans="1:12" x14ac:dyDescent="0.3">
      <c r="A80" s="12">
        <v>16728</v>
      </c>
      <c r="B80" s="12">
        <v>58058659</v>
      </c>
      <c r="C80" s="13">
        <v>35247</v>
      </c>
      <c r="D80" s="8">
        <v>79</v>
      </c>
      <c r="E80" s="14">
        <f t="shared" si="5"/>
        <v>52009198.967689246</v>
      </c>
      <c r="F80" s="8">
        <f t="shared" si="6"/>
        <v>6049460.0323107541</v>
      </c>
      <c r="G80" s="8">
        <f>AVERAGE($F$8,$F$20,$F$32,$F$44,$F$56,$F$68,$F$80)</f>
        <v>5761021.6168809701</v>
      </c>
      <c r="H80" s="8">
        <f t="shared" si="7"/>
        <v>57770220.584570214</v>
      </c>
      <c r="I80" s="8">
        <f t="shared" si="8"/>
        <v>288438.41542978585</v>
      </c>
      <c r="J80" s="15">
        <f t="shared" si="9"/>
        <v>4.9680516291253961E-3</v>
      </c>
      <c r="K80" s="2"/>
      <c r="L80" s="2"/>
    </row>
    <row r="81" spans="1:12" x14ac:dyDescent="0.3">
      <c r="A81" s="12">
        <v>16652</v>
      </c>
      <c r="B81" s="12">
        <v>59802408</v>
      </c>
      <c r="C81" s="13">
        <v>35278</v>
      </c>
      <c r="D81" s="8">
        <v>80</v>
      </c>
      <c r="E81" s="14">
        <f t="shared" si="5"/>
        <v>52184976.114879683</v>
      </c>
      <c r="F81" s="8">
        <f t="shared" si="6"/>
        <v>7617431.8851203173</v>
      </c>
      <c r="G81" s="8">
        <f>AVERAGE($F$9,$F$21,$F$33,$F$45,$F$57,$F$69,$F$81)</f>
        <v>7270145.8982619569</v>
      </c>
      <c r="H81" s="8">
        <f t="shared" si="7"/>
        <v>59455122.01314164</v>
      </c>
      <c r="I81" s="8">
        <f t="shared" si="8"/>
        <v>347285.98685836047</v>
      </c>
      <c r="J81" s="15">
        <f t="shared" si="9"/>
        <v>5.8072241314824722E-3</v>
      </c>
      <c r="K81" s="2"/>
      <c r="L81" s="2"/>
    </row>
    <row r="82" spans="1:12" x14ac:dyDescent="0.3">
      <c r="A82" s="12">
        <v>17779</v>
      </c>
      <c r="B82" s="12">
        <v>49758328</v>
      </c>
      <c r="C82" s="13">
        <v>35309</v>
      </c>
      <c r="D82" s="8">
        <v>81</v>
      </c>
      <c r="E82" s="14">
        <f t="shared" si="5"/>
        <v>52360753.262070127</v>
      </c>
      <c r="F82" s="8">
        <f t="shared" si="6"/>
        <v>-2602425.2620701268</v>
      </c>
      <c r="G82" s="8">
        <f>AVERAGE($F$10,$F$22,$F$34,$F$46,$F$58,$F$70,$F$82)</f>
        <v>-2050032.2489284861</v>
      </c>
      <c r="H82" s="8">
        <f t="shared" si="7"/>
        <v>50310721.01314164</v>
      </c>
      <c r="I82" s="8">
        <f t="shared" si="8"/>
        <v>-552393.01314163953</v>
      </c>
      <c r="J82" s="15">
        <f t="shared" si="9"/>
        <v>1.1101518787802507E-2</v>
      </c>
      <c r="K82" s="2"/>
      <c r="L82" s="2"/>
    </row>
    <row r="83" spans="1:12" x14ac:dyDescent="0.3">
      <c r="A83" s="12">
        <v>16887</v>
      </c>
      <c r="B83" s="12">
        <v>53679750</v>
      </c>
      <c r="C83" s="13">
        <v>35339</v>
      </c>
      <c r="D83" s="8">
        <v>82</v>
      </c>
      <c r="E83" s="14">
        <f t="shared" si="5"/>
        <v>52536530.409260571</v>
      </c>
      <c r="F83" s="8">
        <f t="shared" si="6"/>
        <v>1143219.590739429</v>
      </c>
      <c r="G83" s="8">
        <f>AVERAGE($F$11,$F$23,$F$35,$F$47,$F$59,$F$71,$F$83)</f>
        <v>91216.318166784942</v>
      </c>
      <c r="H83" s="8">
        <f t="shared" si="7"/>
        <v>52627746.727427356</v>
      </c>
      <c r="I83" s="8">
        <f t="shared" si="8"/>
        <v>1052003.2725726441</v>
      </c>
      <c r="J83" s="15">
        <f t="shared" si="9"/>
        <v>1.9597767734995861E-2</v>
      </c>
      <c r="K83" s="2"/>
      <c r="L83" s="2"/>
    </row>
    <row r="84" spans="1:12" x14ac:dyDescent="0.3">
      <c r="A84" s="12">
        <v>16271</v>
      </c>
      <c r="B84" s="12">
        <v>48464209</v>
      </c>
      <c r="C84" s="13">
        <v>35370</v>
      </c>
      <c r="D84" s="8">
        <v>83</v>
      </c>
      <c r="E84" s="14">
        <f t="shared" si="5"/>
        <v>52712307.556451015</v>
      </c>
      <c r="F84" s="8">
        <f t="shared" si="6"/>
        <v>-4248098.5564510152</v>
      </c>
      <c r="G84" s="8">
        <f>AVERAGE($F$12,$F$24,$F$36,$F$48,$F$60,$F$72,$F$84)</f>
        <v>-3148539.1147379428</v>
      </c>
      <c r="H84" s="8">
        <f t="shared" si="7"/>
        <v>49563768.441713072</v>
      </c>
      <c r="I84" s="8">
        <f t="shared" si="8"/>
        <v>-1099559.4417130724</v>
      </c>
      <c r="J84" s="15">
        <f t="shared" si="9"/>
        <v>2.2688071556332887E-2</v>
      </c>
      <c r="K84" s="2"/>
      <c r="L84" s="2"/>
    </row>
    <row r="85" spans="1:12" x14ac:dyDescent="0.3">
      <c r="A85" s="12">
        <v>18064</v>
      </c>
      <c r="B85" s="12">
        <v>53181172</v>
      </c>
      <c r="C85" s="13">
        <v>35400</v>
      </c>
      <c r="D85" s="8">
        <v>84</v>
      </c>
      <c r="E85" s="14">
        <f t="shared" si="5"/>
        <v>52888084.703641459</v>
      </c>
      <c r="F85" s="8">
        <f t="shared" si="6"/>
        <v>293087.29635854065</v>
      </c>
      <c r="G85" s="8">
        <f>AVERAGE($F$13,$F$25,$F$37,$F$49,$F$61,$F$73,$F$85)</f>
        <v>-1522496.6904998145</v>
      </c>
      <c r="H85" s="8">
        <f t="shared" si="7"/>
        <v>51365588.013141647</v>
      </c>
      <c r="I85" s="8">
        <f t="shared" si="8"/>
        <v>1815583.986858353</v>
      </c>
      <c r="J85" s="15">
        <f t="shared" si="9"/>
        <v>3.4139600888418803E-2</v>
      </c>
      <c r="K85" s="2"/>
      <c r="L85" s="2"/>
    </row>
    <row r="86" spans="1:12" x14ac:dyDescent="0.3">
      <c r="A86" s="16">
        <v>18086</v>
      </c>
      <c r="B86" s="16">
        <v>49228750</v>
      </c>
      <c r="C86" s="17">
        <v>35431</v>
      </c>
      <c r="D86" s="18">
        <v>85</v>
      </c>
      <c r="E86" s="19">
        <f t="shared" si="5"/>
        <v>53063861.850831896</v>
      </c>
      <c r="F86" s="18">
        <f t="shared" si="6"/>
        <v>-3835111.8508318961</v>
      </c>
      <c r="G86" s="8">
        <f>AVERAGE($F$2,$F$14,$F$26,$F$38,$F$50,$F$62,$F$74)</f>
        <v>-4590989.6428335188</v>
      </c>
      <c r="H86" s="18">
        <f t="shared" si="7"/>
        <v>48472872.20799838</v>
      </c>
      <c r="I86" s="18">
        <f t="shared" si="8"/>
        <v>755877.79200161994</v>
      </c>
      <c r="J86" s="20">
        <f t="shared" si="9"/>
        <v>1.5354397420239594E-2</v>
      </c>
      <c r="K86" s="2"/>
      <c r="L86" s="2"/>
    </row>
    <row r="87" spans="1:12" x14ac:dyDescent="0.3">
      <c r="A87" s="16">
        <v>17138</v>
      </c>
      <c r="B87" s="16">
        <v>47152265</v>
      </c>
      <c r="C87" s="17">
        <v>35462</v>
      </c>
      <c r="D87" s="18">
        <v>86</v>
      </c>
      <c r="E87" s="19">
        <f t="shared" si="5"/>
        <v>53239638.99802234</v>
      </c>
      <c r="F87" s="18">
        <f t="shared" si="6"/>
        <v>-6087373.9980223402</v>
      </c>
      <c r="G87" s="8">
        <f>AVERAGE($F$3,$F$15,$F$27,$F$39,$F$51,$F$63,$F$75)</f>
        <v>-6180144.2185953911</v>
      </c>
      <c r="H87" s="18">
        <f t="shared" si="7"/>
        <v>47059494.779426947</v>
      </c>
      <c r="I87" s="18">
        <f t="shared" si="8"/>
        <v>92770.220573052764</v>
      </c>
      <c r="J87" s="20">
        <f t="shared" si="9"/>
        <v>1.9674605360538409E-3</v>
      </c>
      <c r="K87" s="2"/>
      <c r="L87" s="2"/>
    </row>
    <row r="88" spans="1:12" x14ac:dyDescent="0.3">
      <c r="A88" s="16">
        <v>17154</v>
      </c>
      <c r="B88" s="16">
        <v>58163010</v>
      </c>
      <c r="C88" s="17">
        <v>35490</v>
      </c>
      <c r="D88" s="18">
        <v>87</v>
      </c>
      <c r="E88" s="19">
        <f t="shared" si="5"/>
        <v>53415416.145212784</v>
      </c>
      <c r="F88" s="18">
        <f t="shared" si="6"/>
        <v>4747593.8547872156</v>
      </c>
      <c r="G88" s="8">
        <f>AVERAGE($F$4,$F$16,$F$28,$F$40,$F$52,$F$64,$F$76)</f>
        <v>1468604.2056427386</v>
      </c>
      <c r="H88" s="18">
        <f t="shared" si="7"/>
        <v>54884020.350855522</v>
      </c>
      <c r="I88" s="18">
        <f t="shared" si="8"/>
        <v>3278989.6491444781</v>
      </c>
      <c r="J88" s="20">
        <f t="shared" si="9"/>
        <v>5.6375858971956197E-2</v>
      </c>
      <c r="K88" s="2"/>
      <c r="L88" s="2"/>
    </row>
    <row r="89" spans="1:12" x14ac:dyDescent="0.3">
      <c r="A89" s="16">
        <v>17574</v>
      </c>
      <c r="B89" s="16">
        <v>53944329</v>
      </c>
      <c r="C89" s="17">
        <v>35521</v>
      </c>
      <c r="D89" s="18">
        <v>88</v>
      </c>
      <c r="E89" s="19">
        <f t="shared" si="5"/>
        <v>53591193.292403229</v>
      </c>
      <c r="F89" s="18">
        <f t="shared" si="6"/>
        <v>353135.70759677142</v>
      </c>
      <c r="G89" s="8">
        <f>AVERAGE($F$5,$F$17,$F$29,$F$41,$F$53,$F$65,$F$77)</f>
        <v>-620000.94154770242</v>
      </c>
      <c r="H89" s="18">
        <f t="shared" si="7"/>
        <v>52971192.350855529</v>
      </c>
      <c r="I89" s="18">
        <f t="shared" si="8"/>
        <v>973136.64914447069</v>
      </c>
      <c r="J89" s="20">
        <f t="shared" si="9"/>
        <v>1.8039646932015239E-2</v>
      </c>
      <c r="K89" s="2"/>
      <c r="L89" s="2"/>
    </row>
    <row r="90" spans="1:12" x14ac:dyDescent="0.3">
      <c r="A90" s="16">
        <v>16396</v>
      </c>
      <c r="B90" s="16">
        <v>55635847</v>
      </c>
      <c r="C90" s="17">
        <v>35551</v>
      </c>
      <c r="D90" s="18">
        <v>89</v>
      </c>
      <c r="E90" s="19">
        <f t="shared" si="5"/>
        <v>53766970.439593673</v>
      </c>
      <c r="F90" s="18">
        <f t="shared" si="6"/>
        <v>1868876.5604063272</v>
      </c>
      <c r="G90" s="8">
        <f>AVERAGE($F$6,$F$18,$F$30,$F$42,$F$54,$F$66,$F$78)</f>
        <v>361809.48269042693</v>
      </c>
      <c r="H90" s="18">
        <f t="shared" si="7"/>
        <v>54128779.922284096</v>
      </c>
      <c r="I90" s="18">
        <f t="shared" si="8"/>
        <v>1507067.0777159035</v>
      </c>
      <c r="J90" s="20">
        <f t="shared" si="9"/>
        <v>2.7088058490704805E-2</v>
      </c>
      <c r="K90" s="2"/>
      <c r="L90" s="2"/>
    </row>
    <row r="91" spans="1:12" x14ac:dyDescent="0.3">
      <c r="A91" s="16">
        <v>18138</v>
      </c>
      <c r="B91" s="16">
        <v>58172771</v>
      </c>
      <c r="C91" s="17">
        <v>35582</v>
      </c>
      <c r="D91" s="18">
        <v>90</v>
      </c>
      <c r="E91" s="19">
        <f t="shared" si="5"/>
        <v>53942747.586784109</v>
      </c>
      <c r="F91" s="18">
        <f t="shared" si="6"/>
        <v>4230023.4132158905</v>
      </c>
      <c r="G91" s="8">
        <f>AVERAGE($F$7,$F$19,$F$31,$F$43,$F$55,$F$67,$F$79)</f>
        <v>3159405.3354999837</v>
      </c>
      <c r="H91" s="18">
        <f t="shared" si="7"/>
        <v>57102152.922284096</v>
      </c>
      <c r="I91" s="18">
        <f t="shared" si="8"/>
        <v>1070618.0777159035</v>
      </c>
      <c r="J91" s="20">
        <f t="shared" si="9"/>
        <v>1.8404110021093951E-2</v>
      </c>
      <c r="K91" s="2"/>
      <c r="L91" s="2"/>
    </row>
    <row r="92" spans="1:12" x14ac:dyDescent="0.3">
      <c r="A92" s="16">
        <v>16689</v>
      </c>
      <c r="B92" s="16">
        <v>61153800</v>
      </c>
      <c r="C92" s="17">
        <v>35612</v>
      </c>
      <c r="D92" s="18">
        <v>91</v>
      </c>
      <c r="E92" s="19">
        <f t="shared" si="5"/>
        <v>54118524.733974554</v>
      </c>
      <c r="F92" s="18">
        <f t="shared" si="6"/>
        <v>7035275.2660254464</v>
      </c>
      <c r="G92" s="8">
        <f>AVERAGE($F$8,$F$20,$F$32,$F$44,$F$56,$F$68,$F$80)</f>
        <v>5761021.6168809701</v>
      </c>
      <c r="H92" s="18">
        <f t="shared" si="7"/>
        <v>59879546.350855522</v>
      </c>
      <c r="I92" s="18">
        <f t="shared" si="8"/>
        <v>1274253.6491444781</v>
      </c>
      <c r="J92" s="20">
        <f t="shared" si="9"/>
        <v>2.0836867850313114E-2</v>
      </c>
      <c r="K92" s="2"/>
      <c r="L92" s="2"/>
    </row>
    <row r="93" spans="1:12" x14ac:dyDescent="0.3">
      <c r="A93" s="16">
        <v>16363</v>
      </c>
      <c r="B93" s="16">
        <v>61907945</v>
      </c>
      <c r="C93" s="17">
        <v>35643</v>
      </c>
      <c r="D93" s="18">
        <v>92</v>
      </c>
      <c r="E93" s="19">
        <f t="shared" si="5"/>
        <v>54294301.881164998</v>
      </c>
      <c r="F93" s="18">
        <f t="shared" si="6"/>
        <v>7613643.1188350022</v>
      </c>
      <c r="G93" s="8">
        <f>AVERAGE($F$9,$F$21,$F$33,$F$45,$F$57,$F$69,$F$81)</f>
        <v>7270145.8982619569</v>
      </c>
      <c r="H93" s="18">
        <f t="shared" si="7"/>
        <v>61564447.779426955</v>
      </c>
      <c r="I93" s="18">
        <f t="shared" si="8"/>
        <v>343497.22057304531</v>
      </c>
      <c r="J93" s="20">
        <f t="shared" si="9"/>
        <v>5.548515954988416E-3</v>
      </c>
      <c r="K93" s="2"/>
      <c r="L93" s="2"/>
    </row>
    <row r="94" spans="1:12" x14ac:dyDescent="0.3">
      <c r="A94" s="16">
        <v>17656</v>
      </c>
      <c r="B94" s="16">
        <v>51761004</v>
      </c>
      <c r="C94" s="17">
        <v>35674</v>
      </c>
      <c r="D94" s="18">
        <v>93</v>
      </c>
      <c r="E94" s="19">
        <f t="shared" si="5"/>
        <v>54470079.028355435</v>
      </c>
      <c r="F94" s="18">
        <f t="shared" si="6"/>
        <v>-2709075.0283554345</v>
      </c>
      <c r="G94" s="8">
        <f>AVERAGE($F$10,$F$22,$F$34,$F$46,$F$58,$F$70,$F$82)</f>
        <v>-2050032.2489284861</v>
      </c>
      <c r="H94" s="18">
        <f t="shared" si="7"/>
        <v>52420046.779426947</v>
      </c>
      <c r="I94" s="18">
        <f t="shared" si="8"/>
        <v>-659042.77942694724</v>
      </c>
      <c r="J94" s="20">
        <f t="shared" si="9"/>
        <v>1.2732418780496361E-2</v>
      </c>
      <c r="K94" s="2"/>
      <c r="L94" s="2"/>
    </row>
    <row r="95" spans="1:12" x14ac:dyDescent="0.3">
      <c r="A95" s="16">
        <v>16720</v>
      </c>
      <c r="B95" s="16">
        <v>55026915</v>
      </c>
      <c r="C95" s="17">
        <v>35704</v>
      </c>
      <c r="D95" s="18">
        <v>94</v>
      </c>
      <c r="E95" s="19">
        <f t="shared" si="5"/>
        <v>54645856.175545879</v>
      </c>
      <c r="F95" s="18">
        <f t="shared" si="6"/>
        <v>381058.82445412129</v>
      </c>
      <c r="G95" s="8">
        <f>AVERAGE($F$11,$F$23,$F$35,$F$47,$F$59,$F$71,$F$83)</f>
        <v>91216.318166784942</v>
      </c>
      <c r="H95" s="18">
        <f t="shared" si="7"/>
        <v>54737072.493712664</v>
      </c>
      <c r="I95" s="18">
        <f t="shared" si="8"/>
        <v>289842.50628733635</v>
      </c>
      <c r="J95" s="20">
        <f t="shared" si="9"/>
        <v>5.2672861323833321E-3</v>
      </c>
      <c r="K95" s="2"/>
      <c r="L95" s="2"/>
    </row>
    <row r="96" spans="1:12" x14ac:dyDescent="0.3">
      <c r="A96" s="16">
        <v>16040</v>
      </c>
      <c r="B96" s="16">
        <v>51524528</v>
      </c>
      <c r="C96" s="17">
        <v>35735</v>
      </c>
      <c r="D96" s="18">
        <v>95</v>
      </c>
      <c r="E96" s="19">
        <f t="shared" si="5"/>
        <v>54821633.322736323</v>
      </c>
      <c r="F96" s="18">
        <f t="shared" si="6"/>
        <v>-3297105.3227363229</v>
      </c>
      <c r="G96" s="8">
        <f>AVERAGE($F$12,$F$24,$F$36,$F$48,$F$60,$F$72,$F$84)</f>
        <v>-3148539.1147379428</v>
      </c>
      <c r="H96" s="18">
        <f t="shared" si="7"/>
        <v>51673094.20799838</v>
      </c>
      <c r="I96" s="18">
        <f t="shared" si="8"/>
        <v>-148566.20799838006</v>
      </c>
      <c r="J96" s="20">
        <f t="shared" si="9"/>
        <v>2.8834074520465293E-3</v>
      </c>
      <c r="K96" s="2"/>
      <c r="L96" s="2"/>
    </row>
    <row r="97" spans="1:12" x14ac:dyDescent="0.3">
      <c r="A97" s="16">
        <v>18448</v>
      </c>
      <c r="B97" s="16">
        <v>53801076</v>
      </c>
      <c r="C97" s="17">
        <v>35765</v>
      </c>
      <c r="D97" s="18">
        <v>96</v>
      </c>
      <c r="E97" s="19">
        <f t="shared" si="5"/>
        <v>54997410.469926767</v>
      </c>
      <c r="F97" s="18">
        <f t="shared" si="6"/>
        <v>-1196334.4699267671</v>
      </c>
      <c r="G97" s="8">
        <f>AVERAGE($F$13,$F$25,$F$37,$F$49,$F$61,$F$73,$F$85)</f>
        <v>-1522496.6904998145</v>
      </c>
      <c r="H97" s="18">
        <f t="shared" si="7"/>
        <v>53474913.779426955</v>
      </c>
      <c r="I97" s="18">
        <f t="shared" si="8"/>
        <v>326162.22057304531</v>
      </c>
      <c r="J97" s="20">
        <f t="shared" si="9"/>
        <v>6.0623735587192586E-3</v>
      </c>
      <c r="K97" s="2"/>
      <c r="L97" s="2"/>
    </row>
    <row r="98" spans="1:12" x14ac:dyDescent="0.3">
      <c r="B98" s="7"/>
      <c r="C98" s="3">
        <v>35796</v>
      </c>
      <c r="D98" s="2">
        <v>97</v>
      </c>
      <c r="E98">
        <f t="shared" si="5"/>
        <v>55173187.617117211</v>
      </c>
      <c r="G98" s="2">
        <f>AVERAGE($F$2,$F$14,$F$26,$F$38,$F$50,$F$62,F$74,F$86)</f>
        <v>-4496504.9188333163</v>
      </c>
      <c r="H98" s="9">
        <f>E98+G98</f>
        <v>50676682.698283896</v>
      </c>
      <c r="J98" s="2"/>
    </row>
    <row r="99" spans="1:12" x14ac:dyDescent="0.3">
      <c r="B99" s="7"/>
      <c r="C99" s="3">
        <v>35827</v>
      </c>
      <c r="D99" s="2">
        <v>98</v>
      </c>
      <c r="E99">
        <f t="shared" si="5"/>
        <v>55348964.764307648</v>
      </c>
      <c r="G99" s="2">
        <f>AVERAGE($F$3,$F$15,$F$27,$F$39,$F$51,$F$63,$F$75,$F$87)</f>
        <v>-6168547.9410237595</v>
      </c>
      <c r="H99" s="9">
        <f t="shared" ref="H99:H109" si="10">E99+G99</f>
        <v>49180416.823283888</v>
      </c>
      <c r="J99" s="2"/>
    </row>
    <row r="100" spans="1:12" x14ac:dyDescent="0.3">
      <c r="B100" s="7"/>
      <c r="C100" s="3">
        <v>35855</v>
      </c>
      <c r="D100" s="2">
        <v>99</v>
      </c>
      <c r="E100">
        <f t="shared" si="5"/>
        <v>55524741.911498092</v>
      </c>
      <c r="G100" s="2">
        <f>AVERAGE($F$4,$F$16,$F$28,$F$40,$F$52,$F$64,$F$76,$F$88)</f>
        <v>1878477.9117857981</v>
      </c>
      <c r="H100" s="9">
        <f t="shared" si="10"/>
        <v>57403219.823283888</v>
      </c>
      <c r="J100" s="2"/>
    </row>
    <row r="101" spans="1:12" x14ac:dyDescent="0.3">
      <c r="B101" s="7"/>
      <c r="C101" s="3">
        <v>35886</v>
      </c>
      <c r="D101" s="2">
        <v>100</v>
      </c>
      <c r="E101">
        <f t="shared" si="5"/>
        <v>55700519.058688536</v>
      </c>
      <c r="G101" s="2">
        <f>AVERAGE($F$5,$F$17,$F$29,$F$41,$F$53,$F$65,$F$77,$F$89)</f>
        <v>-498358.86040464323</v>
      </c>
      <c r="H101" s="9">
        <f t="shared" si="10"/>
        <v>55202160.198283896</v>
      </c>
      <c r="J101" s="2"/>
    </row>
    <row r="102" spans="1:12" x14ac:dyDescent="0.3">
      <c r="B102" s="7"/>
      <c r="C102" s="3">
        <v>35916</v>
      </c>
      <c r="D102" s="2">
        <v>101</v>
      </c>
      <c r="E102">
        <f t="shared" si="5"/>
        <v>55876296.205878973</v>
      </c>
      <c r="G102" s="2">
        <f>AVERAGE($F$6,$F$18,$F$30,$F$42,$F$54,$F$66,$F$78,$F$90)</f>
        <v>550192.86740491446</v>
      </c>
      <c r="H102" s="9">
        <f t="shared" si="10"/>
        <v>56426489.073283888</v>
      </c>
      <c r="J102" s="2"/>
    </row>
    <row r="103" spans="1:12" x14ac:dyDescent="0.3">
      <c r="B103" s="7"/>
      <c r="C103" s="3">
        <v>35947</v>
      </c>
      <c r="D103" s="2">
        <v>102</v>
      </c>
      <c r="E103">
        <f t="shared" si="5"/>
        <v>56052073.353069425</v>
      </c>
      <c r="G103" s="2">
        <f>AVERAGE($F$7,$F$19,$F$31,$F$43,$F$55,$F$67,$F$79,$F$91)</f>
        <v>3293232.5952144722</v>
      </c>
      <c r="H103" s="9">
        <f t="shared" si="10"/>
        <v>59345305.948283896</v>
      </c>
      <c r="J103" s="2"/>
    </row>
    <row r="104" spans="1:12" x14ac:dyDescent="0.3">
      <c r="B104" s="7"/>
      <c r="C104" s="3">
        <v>35977</v>
      </c>
      <c r="D104" s="2">
        <v>103</v>
      </c>
      <c r="E104">
        <f t="shared" si="5"/>
        <v>56227850.500259861</v>
      </c>
      <c r="G104" s="2">
        <f>AVERAGE($F$8,$F$20,$F$32,$F$44,$F$56,$F$68,$F$80,$F$92)</f>
        <v>5920303.3230240298</v>
      </c>
      <c r="H104" s="9">
        <f t="shared" si="10"/>
        <v>62148153.823283888</v>
      </c>
      <c r="J104" s="2"/>
    </row>
    <row r="105" spans="1:12" x14ac:dyDescent="0.3">
      <c r="B105" s="7"/>
      <c r="C105" s="3">
        <v>36008</v>
      </c>
      <c r="D105" s="2">
        <v>104</v>
      </c>
      <c r="E105">
        <f t="shared" si="5"/>
        <v>56403627.647450306</v>
      </c>
      <c r="G105" s="2">
        <f>AVERAGE($F$9,$F$21,$F$33,$F$45,$F$57,$F$69,$F$81,$F$93)</f>
        <v>7313083.0508335875</v>
      </c>
      <c r="H105" s="9">
        <f t="shared" si="10"/>
        <v>63716710.698283896</v>
      </c>
      <c r="J105" s="2"/>
    </row>
    <row r="106" spans="1:12" x14ac:dyDescent="0.3">
      <c r="B106" s="7"/>
      <c r="C106" s="3">
        <v>36039</v>
      </c>
      <c r="D106" s="2">
        <v>105</v>
      </c>
      <c r="E106">
        <f t="shared" si="5"/>
        <v>56579404.79464075</v>
      </c>
      <c r="G106" s="2">
        <f>AVERAGE($F$10,$F$22,$F$34,$F$46,$F$58,$F$70,$F$82,$F$94)</f>
        <v>-2132412.5963568548</v>
      </c>
      <c r="H106" s="9">
        <f t="shared" si="10"/>
        <v>54446992.198283896</v>
      </c>
      <c r="J106" s="2"/>
    </row>
    <row r="107" spans="1:12" x14ac:dyDescent="0.3">
      <c r="B107" s="7"/>
      <c r="C107" s="3">
        <v>36069</v>
      </c>
      <c r="D107" s="2">
        <v>106</v>
      </c>
      <c r="E107">
        <f t="shared" si="5"/>
        <v>56755181.941831186</v>
      </c>
      <c r="G107" s="2">
        <f>AVERAGE($F$11,$F$23,$F$35,$F$47,$F$59,$F$71,$F$83,$F$95)</f>
        <v>127446.63145270199</v>
      </c>
      <c r="H107" s="9">
        <f t="shared" si="10"/>
        <v>56882628.573283888</v>
      </c>
      <c r="J107" s="2"/>
    </row>
    <row r="108" spans="1:12" x14ac:dyDescent="0.3">
      <c r="B108" s="7"/>
      <c r="C108" s="3">
        <v>36100</v>
      </c>
      <c r="D108" s="2">
        <v>107</v>
      </c>
      <c r="E108">
        <f t="shared" si="5"/>
        <v>56930959.089021638</v>
      </c>
      <c r="G108" s="2">
        <f>AVERAGE($F$12,$F$24,$F$36,$F$48,$F$60,$F$72,$F$84,$F$96)</f>
        <v>-3167109.8907377403</v>
      </c>
      <c r="H108" s="9">
        <f t="shared" si="10"/>
        <v>53763849.198283896</v>
      </c>
      <c r="J108" s="2"/>
    </row>
    <row r="109" spans="1:12" x14ac:dyDescent="0.3">
      <c r="B109" s="7"/>
      <c r="C109" s="3">
        <v>36130</v>
      </c>
      <c r="D109" s="2">
        <v>108</v>
      </c>
      <c r="E109">
        <f t="shared" si="5"/>
        <v>57106736.236212075</v>
      </c>
      <c r="G109" s="2">
        <f>AVERAGE($F$13,$F$25,$F$37,$F$49,$F$61,$F$73,$F$85,$F$97)</f>
        <v>-1481726.4129281836</v>
      </c>
      <c r="H109" s="9">
        <f t="shared" si="10"/>
        <v>55625009.823283888</v>
      </c>
      <c r="J109" s="2"/>
    </row>
  </sheetData>
  <pageMargins left="0.7" right="0.7" top="0.75" bottom="0.75" header="0.3" footer="0.3"/>
  <ignoredErrors>
    <ignoredError sqref="M2:N2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1B46-7E16-4535-9312-EDAF2C4BA841}">
  <dimension ref="A1:R97"/>
  <sheetViews>
    <sheetView tabSelected="1" zoomScaleNormal="100" workbookViewId="0">
      <selection activeCell="G3" sqref="G3"/>
    </sheetView>
  </sheetViews>
  <sheetFormatPr defaultRowHeight="14.4" x14ac:dyDescent="0.3"/>
  <cols>
    <col min="1" max="1" width="15" customWidth="1"/>
    <col min="2" max="2" width="16.109375" customWidth="1"/>
    <col min="3" max="3" width="14" customWidth="1"/>
    <col min="4" max="4" width="14.33203125" customWidth="1"/>
    <col min="5" max="5" width="11.109375" customWidth="1"/>
    <col min="6" max="6" width="12.33203125" customWidth="1"/>
    <col min="8" max="8" width="11.5546875" customWidth="1"/>
    <col min="9" max="9" width="13" customWidth="1"/>
    <col min="14" max="14" width="12.6640625" customWidth="1"/>
    <col min="15" max="15" width="14.33203125" customWidth="1"/>
    <col min="17" max="17" width="12.777343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2" t="s">
        <v>3</v>
      </c>
      <c r="E1" t="s">
        <v>16</v>
      </c>
      <c r="F1" t="s">
        <v>18</v>
      </c>
      <c r="G1" t="s">
        <v>21</v>
      </c>
      <c r="H1" t="s">
        <v>17</v>
      </c>
      <c r="I1" t="s">
        <v>20</v>
      </c>
      <c r="J1" t="s">
        <v>22</v>
      </c>
      <c r="N1" t="s">
        <v>19</v>
      </c>
      <c r="O1" t="s">
        <v>23</v>
      </c>
      <c r="P1" t="s">
        <v>24</v>
      </c>
    </row>
    <row r="2" spans="1:18" x14ac:dyDescent="0.3">
      <c r="A2" s="12">
        <v>18592</v>
      </c>
      <c r="B2" s="12">
        <v>37208190</v>
      </c>
      <c r="C2" s="13">
        <v>32874</v>
      </c>
      <c r="D2" s="8">
        <v>1</v>
      </c>
      <c r="N2" s="10">
        <f>AVERAGE(G:G)</f>
        <v>0.12323669711642438</v>
      </c>
      <c r="O2" s="23">
        <f>AVERAGE(J26:J97)</f>
        <v>5.5147826313642997E-2</v>
      </c>
      <c r="P2" s="23">
        <v>2.75E-2</v>
      </c>
      <c r="Q2" t="s">
        <v>16</v>
      </c>
      <c r="R2" t="s">
        <v>17</v>
      </c>
    </row>
    <row r="3" spans="1:18" x14ac:dyDescent="0.3">
      <c r="A3" s="12">
        <v>18168</v>
      </c>
      <c r="B3" s="12">
        <v>36078394</v>
      </c>
      <c r="C3" s="13">
        <v>32905</v>
      </c>
      <c r="D3" s="8">
        <v>2</v>
      </c>
      <c r="E3">
        <f>B3/B2</f>
        <v>0.96963582480093768</v>
      </c>
    </row>
    <row r="4" spans="1:18" x14ac:dyDescent="0.3">
      <c r="A4" s="12">
        <v>18218</v>
      </c>
      <c r="B4" s="12">
        <v>44154535</v>
      </c>
      <c r="C4" s="13">
        <v>32933</v>
      </c>
      <c r="D4" s="8">
        <v>3</v>
      </c>
      <c r="E4">
        <f t="shared" ref="E4:E67" si="0">B4/B3</f>
        <v>1.2238497922052738</v>
      </c>
      <c r="F4" s="2">
        <f>B3*E3</f>
        <v>34982903.323683202</v>
      </c>
      <c r="G4" s="10">
        <f>ABS((B4-F4)/B4)</f>
        <v>0.20771664057421957</v>
      </c>
    </row>
    <row r="5" spans="1:18" x14ac:dyDescent="0.3">
      <c r="A5" s="12">
        <v>17334</v>
      </c>
      <c r="B5" s="12">
        <v>41355578</v>
      </c>
      <c r="C5" s="13">
        <v>32964</v>
      </c>
      <c r="D5" s="8">
        <v>4</v>
      </c>
      <c r="E5">
        <f t="shared" si="0"/>
        <v>0.93660997675550206</v>
      </c>
      <c r="F5" s="2">
        <f>B4*E4</f>
        <v>54038518.48467049</v>
      </c>
      <c r="G5" s="10">
        <f t="shared" ref="G5:G68" si="1">ABS((B5-F5)/B5)</f>
        <v>0.30668028590171054</v>
      </c>
    </row>
    <row r="6" spans="1:18" x14ac:dyDescent="0.3">
      <c r="A6" s="12">
        <v>17375</v>
      </c>
      <c r="B6" s="12">
        <v>41234923</v>
      </c>
      <c r="C6" s="13">
        <v>32994</v>
      </c>
      <c r="D6" s="8">
        <v>5</v>
      </c>
      <c r="E6">
        <f t="shared" si="0"/>
        <v>0.99708249755329259</v>
      </c>
      <c r="F6" s="2">
        <f t="shared" ref="F6:F69" si="2">B5*E5</f>
        <v>38734046.94929035</v>
      </c>
      <c r="G6" s="10">
        <f t="shared" si="1"/>
        <v>6.0649465762544284E-2</v>
      </c>
    </row>
    <row r="7" spans="1:18" x14ac:dyDescent="0.3">
      <c r="A7" s="12">
        <v>18232</v>
      </c>
      <c r="B7" s="12">
        <v>44190605</v>
      </c>
      <c r="C7" s="13">
        <v>33025</v>
      </c>
      <c r="D7" s="8">
        <v>6</v>
      </c>
      <c r="E7">
        <f t="shared" si="0"/>
        <v>1.0716790958964566</v>
      </c>
      <c r="F7" s="2">
        <f t="shared" si="2"/>
        <v>41114620.011257708</v>
      </c>
      <c r="G7" s="10">
        <f t="shared" si="1"/>
        <v>6.9607216030246513E-2</v>
      </c>
    </row>
    <row r="8" spans="1:18" x14ac:dyDescent="0.3">
      <c r="A8" s="12">
        <v>17770</v>
      </c>
      <c r="B8" s="12">
        <v>46036310</v>
      </c>
      <c r="C8" s="13">
        <v>33055</v>
      </c>
      <c r="D8" s="8">
        <v>7</v>
      </c>
      <c r="E8">
        <f t="shared" si="0"/>
        <v>1.0417669095048596</v>
      </c>
      <c r="F8" s="2">
        <f t="shared" si="2"/>
        <v>47358147.613517433</v>
      </c>
      <c r="G8" s="10">
        <f t="shared" si="1"/>
        <v>2.8712935800402625E-2</v>
      </c>
    </row>
    <row r="9" spans="1:18" x14ac:dyDescent="0.3">
      <c r="A9" s="12">
        <v>17361</v>
      </c>
      <c r="B9" s="12">
        <v>48866148</v>
      </c>
      <c r="C9" s="13">
        <v>33086</v>
      </c>
      <c r="D9" s="8">
        <v>8</v>
      </c>
      <c r="E9">
        <f t="shared" si="0"/>
        <v>1.0614696964200649</v>
      </c>
      <c r="F9" s="2">
        <f t="shared" si="2"/>
        <v>47959104.393707663</v>
      </c>
      <c r="G9" s="10">
        <f t="shared" si="1"/>
        <v>1.8561798779235417E-2</v>
      </c>
    </row>
    <row r="10" spans="1:18" x14ac:dyDescent="0.3">
      <c r="A10" s="12">
        <v>19074</v>
      </c>
      <c r="B10" s="12">
        <v>38989264</v>
      </c>
      <c r="C10" s="13">
        <v>33117</v>
      </c>
      <c r="D10" s="8">
        <v>9</v>
      </c>
      <c r="E10">
        <f t="shared" si="0"/>
        <v>0.79787880968231828</v>
      </c>
      <c r="F10" s="2">
        <f t="shared" si="2"/>
        <v>51869935.282777965</v>
      </c>
      <c r="G10" s="10">
        <f t="shared" si="1"/>
        <v>0.33036456607075132</v>
      </c>
    </row>
    <row r="11" spans="1:18" x14ac:dyDescent="0.3">
      <c r="A11" s="12">
        <v>17671</v>
      </c>
      <c r="B11" s="12">
        <v>41247525</v>
      </c>
      <c r="C11" s="13">
        <v>33147</v>
      </c>
      <c r="D11" s="8">
        <v>10</v>
      </c>
      <c r="E11">
        <f t="shared" si="0"/>
        <v>1.0579200725615134</v>
      </c>
      <c r="F11" s="2">
        <f t="shared" si="2"/>
        <v>31108707.550709665</v>
      </c>
      <c r="G11" s="10">
        <f t="shared" si="1"/>
        <v>0.24580426217792062</v>
      </c>
    </row>
    <row r="12" spans="1:18" x14ac:dyDescent="0.3">
      <c r="A12" s="12">
        <v>16902</v>
      </c>
      <c r="B12" s="12">
        <v>39346113</v>
      </c>
      <c r="C12" s="13">
        <v>33178</v>
      </c>
      <c r="D12" s="8">
        <v>11</v>
      </c>
      <c r="E12">
        <f t="shared" si="0"/>
        <v>0.95390239778023045</v>
      </c>
      <c r="F12" s="2">
        <f t="shared" si="2"/>
        <v>43636584.640982836</v>
      </c>
      <c r="G12" s="10">
        <f t="shared" si="1"/>
        <v>0.10904435823134134</v>
      </c>
    </row>
    <row r="13" spans="1:18" x14ac:dyDescent="0.3">
      <c r="A13" s="12">
        <v>19386</v>
      </c>
      <c r="B13" s="12">
        <v>39342008</v>
      </c>
      <c r="C13" s="13">
        <v>33208</v>
      </c>
      <c r="D13" s="8">
        <v>12</v>
      </c>
      <c r="E13">
        <f t="shared" si="0"/>
        <v>0.99989566949091002</v>
      </c>
      <c r="F13" s="2">
        <f t="shared" si="2"/>
        <v>37532351.534031898</v>
      </c>
      <c r="G13" s="10">
        <f t="shared" si="1"/>
        <v>4.5998070712814206E-2</v>
      </c>
    </row>
    <row r="14" spans="1:18" x14ac:dyDescent="0.3">
      <c r="A14" s="12">
        <v>19046</v>
      </c>
      <c r="B14" s="12">
        <v>36716670</v>
      </c>
      <c r="C14" s="13">
        <v>33239</v>
      </c>
      <c r="D14" s="8">
        <v>13</v>
      </c>
      <c r="E14">
        <f t="shared" si="0"/>
        <v>0.93326883569338914</v>
      </c>
      <c r="F14" s="2">
        <f t="shared" si="2"/>
        <v>39337903.42827674</v>
      </c>
      <c r="G14" s="10">
        <f t="shared" si="1"/>
        <v>7.1390826790031336E-2</v>
      </c>
      <c r="H14">
        <f>B14/B2</f>
        <v>0.98679000510371506</v>
      </c>
    </row>
    <row r="15" spans="1:18" x14ac:dyDescent="0.3">
      <c r="A15" s="12">
        <v>16961</v>
      </c>
      <c r="B15" s="12">
        <v>33688621</v>
      </c>
      <c r="C15" s="13">
        <v>33270</v>
      </c>
      <c r="D15" s="8">
        <v>14</v>
      </c>
      <c r="E15">
        <f t="shared" si="0"/>
        <v>0.91752931297963569</v>
      </c>
      <c r="F15" s="2">
        <f t="shared" si="2"/>
        <v>34266523.861438394</v>
      </c>
      <c r="G15" s="10">
        <f t="shared" si="1"/>
        <v>1.7154245091789113E-2</v>
      </c>
      <c r="H15">
        <f t="shared" ref="H15:H78" si="3">B15/B3</f>
        <v>0.9337616580161523</v>
      </c>
    </row>
    <row r="16" spans="1:18" x14ac:dyDescent="0.3">
      <c r="A16" s="12">
        <v>17005</v>
      </c>
      <c r="B16" s="12">
        <v>39477477</v>
      </c>
      <c r="C16" s="13">
        <v>33298</v>
      </c>
      <c r="D16" s="8">
        <v>15</v>
      </c>
      <c r="E16">
        <f t="shared" si="0"/>
        <v>1.1718341632327427</v>
      </c>
      <c r="F16" s="2">
        <f t="shared" si="2"/>
        <v>30910297.281361327</v>
      </c>
      <c r="G16" s="10">
        <f t="shared" si="1"/>
        <v>0.21701436793031817</v>
      </c>
      <c r="H16">
        <f t="shared" si="3"/>
        <v>0.89407525183992997</v>
      </c>
    </row>
    <row r="17" spans="1:10" x14ac:dyDescent="0.3">
      <c r="A17" s="12">
        <v>17698</v>
      </c>
      <c r="B17" s="12">
        <v>39878137</v>
      </c>
      <c r="C17" s="13">
        <v>33329</v>
      </c>
      <c r="D17" s="8">
        <v>16</v>
      </c>
      <c r="E17">
        <f t="shared" si="0"/>
        <v>1.0101490781693065</v>
      </c>
      <c r="F17" s="2">
        <f t="shared" si="2"/>
        <v>46261056.226834849</v>
      </c>
      <c r="G17" s="10">
        <f t="shared" si="1"/>
        <v>0.16006061734616259</v>
      </c>
      <c r="H17">
        <f t="shared" si="3"/>
        <v>0.96427468623458723</v>
      </c>
    </row>
    <row r="18" spans="1:10" x14ac:dyDescent="0.3">
      <c r="A18" s="12">
        <v>16761</v>
      </c>
      <c r="B18" s="12">
        <v>41018839</v>
      </c>
      <c r="C18" s="13">
        <v>33359</v>
      </c>
      <c r="D18" s="8">
        <v>17</v>
      </c>
      <c r="E18">
        <f t="shared" si="0"/>
        <v>1.0286046963527911</v>
      </c>
      <c r="F18" s="2">
        <f t="shared" si="2"/>
        <v>40282863.329659313</v>
      </c>
      <c r="G18" s="10">
        <f t="shared" si="1"/>
        <v>1.7942381800242737E-2</v>
      </c>
      <c r="H18">
        <f t="shared" si="3"/>
        <v>0.99475968464885944</v>
      </c>
    </row>
    <row r="19" spans="1:10" x14ac:dyDescent="0.3">
      <c r="A19" s="12">
        <v>17259</v>
      </c>
      <c r="B19" s="12">
        <v>43166181</v>
      </c>
      <c r="C19" s="13">
        <v>33390</v>
      </c>
      <c r="D19" s="8">
        <v>18</v>
      </c>
      <c r="E19">
        <f t="shared" si="0"/>
        <v>1.0523501408706375</v>
      </c>
      <c r="F19" s="2">
        <f t="shared" si="2"/>
        <v>42192170.434339024</v>
      </c>
      <c r="G19" s="10">
        <f t="shared" si="1"/>
        <v>2.2564205197142084E-2</v>
      </c>
      <c r="H19">
        <f t="shared" si="3"/>
        <v>0.97681805895167084</v>
      </c>
    </row>
    <row r="20" spans="1:10" x14ac:dyDescent="0.3">
      <c r="A20" s="12">
        <v>16804</v>
      </c>
      <c r="B20" s="12">
        <v>45727485</v>
      </c>
      <c r="C20" s="13">
        <v>33420</v>
      </c>
      <c r="D20" s="8">
        <v>19</v>
      </c>
      <c r="E20">
        <f t="shared" si="0"/>
        <v>1.0593358953853249</v>
      </c>
      <c r="F20" s="2">
        <f t="shared" si="2"/>
        <v>45425936.656197436</v>
      </c>
      <c r="G20" s="10">
        <f t="shared" si="1"/>
        <v>6.5944659716702953E-3</v>
      </c>
      <c r="H20">
        <f t="shared" si="3"/>
        <v>0.99329170821901236</v>
      </c>
    </row>
    <row r="21" spans="1:10" x14ac:dyDescent="0.3">
      <c r="A21" s="12">
        <v>16682</v>
      </c>
      <c r="B21" s="12">
        <v>47802583</v>
      </c>
      <c r="C21" s="13">
        <v>33451</v>
      </c>
      <c r="D21" s="8">
        <v>20</v>
      </c>
      <c r="E21">
        <f t="shared" si="0"/>
        <v>1.0453796660804766</v>
      </c>
      <c r="F21" s="2">
        <f t="shared" si="2"/>
        <v>48440766.266194016</v>
      </c>
      <c r="G21" s="10">
        <f t="shared" si="1"/>
        <v>1.3350392931570575E-2</v>
      </c>
      <c r="H21">
        <f t="shared" si="3"/>
        <v>0.97823513733883838</v>
      </c>
    </row>
    <row r="22" spans="1:10" x14ac:dyDescent="0.3">
      <c r="A22" s="12">
        <v>17811</v>
      </c>
      <c r="B22" s="12">
        <v>38628284</v>
      </c>
      <c r="C22" s="13">
        <v>33482</v>
      </c>
      <c r="D22" s="8">
        <v>21</v>
      </c>
      <c r="E22">
        <f t="shared" si="0"/>
        <v>0.8080794295153465</v>
      </c>
      <c r="F22" s="2">
        <f t="shared" si="2"/>
        <v>49971848.254324265</v>
      </c>
      <c r="G22" s="10">
        <f t="shared" si="1"/>
        <v>0.29365954372511771</v>
      </c>
      <c r="H22">
        <f t="shared" si="3"/>
        <v>0.99074155388006302</v>
      </c>
    </row>
    <row r="23" spans="1:10" x14ac:dyDescent="0.3">
      <c r="A23" s="12">
        <v>17301</v>
      </c>
      <c r="B23" s="12">
        <v>41170282</v>
      </c>
      <c r="C23" s="13">
        <v>33512</v>
      </c>
      <c r="D23" s="8">
        <v>22</v>
      </c>
      <c r="E23">
        <f t="shared" si="0"/>
        <v>1.0658066508986006</v>
      </c>
      <c r="F23" s="2">
        <f t="shared" si="2"/>
        <v>31214721.697876789</v>
      </c>
      <c r="G23" s="10">
        <f t="shared" si="1"/>
        <v>0.2418142363494914</v>
      </c>
      <c r="H23">
        <f t="shared" si="3"/>
        <v>0.9981273300640463</v>
      </c>
    </row>
    <row r="24" spans="1:10" x14ac:dyDescent="0.3">
      <c r="A24" s="12">
        <v>16594</v>
      </c>
      <c r="B24" s="12">
        <v>37451867</v>
      </c>
      <c r="C24" s="13">
        <v>33543</v>
      </c>
      <c r="D24" s="8">
        <v>23</v>
      </c>
      <c r="E24">
        <f t="shared" si="0"/>
        <v>0.90968206144422326</v>
      </c>
      <c r="F24" s="2">
        <f t="shared" si="2"/>
        <v>43879560.374970943</v>
      </c>
      <c r="G24" s="10">
        <f t="shared" si="1"/>
        <v>0.17162544593493678</v>
      </c>
      <c r="H24">
        <f t="shared" si="3"/>
        <v>0.95185684542714555</v>
      </c>
    </row>
    <row r="25" spans="1:10" x14ac:dyDescent="0.3">
      <c r="A25" s="12">
        <v>18696</v>
      </c>
      <c r="B25" s="12">
        <v>41159310</v>
      </c>
      <c r="C25" s="13">
        <v>33573</v>
      </c>
      <c r="D25" s="8">
        <v>24</v>
      </c>
      <c r="E25">
        <f t="shared" si="0"/>
        <v>1.0989922077849952</v>
      </c>
      <c r="F25" s="2">
        <f t="shared" si="2"/>
        <v>34069291.577494875</v>
      </c>
      <c r="G25" s="10">
        <f t="shared" si="1"/>
        <v>0.17225795142107886</v>
      </c>
      <c r="H25">
        <f t="shared" si="3"/>
        <v>1.0461924058375465</v>
      </c>
    </row>
    <row r="26" spans="1:10" x14ac:dyDescent="0.3">
      <c r="A26" s="12">
        <v>18403</v>
      </c>
      <c r="B26" s="12">
        <v>36719242</v>
      </c>
      <c r="C26" s="13">
        <v>33604</v>
      </c>
      <c r="D26" s="8">
        <v>25</v>
      </c>
      <c r="E26">
        <f t="shared" si="0"/>
        <v>0.89212481939080124</v>
      </c>
      <c r="F26" s="2">
        <f t="shared" si="2"/>
        <v>45233760.967807032</v>
      </c>
      <c r="G26" s="10">
        <f t="shared" si="1"/>
        <v>0.23188166487224959</v>
      </c>
      <c r="H26">
        <f t="shared" si="3"/>
        <v>1.0000700499255515</v>
      </c>
      <c r="I26">
        <f>B14*H14</f>
        <v>36231642.976691425</v>
      </c>
      <c r="J26" s="11">
        <f>ABS((B26-I26)/B26)</f>
        <v>1.32791146208458E-2</v>
      </c>
    </row>
    <row r="27" spans="1:10" x14ac:dyDescent="0.3">
      <c r="A27" s="12">
        <v>17089</v>
      </c>
      <c r="B27" s="12">
        <v>35757887</v>
      </c>
      <c r="C27" s="13">
        <v>33635</v>
      </c>
      <c r="D27" s="8">
        <v>26</v>
      </c>
      <c r="E27">
        <f t="shared" si="0"/>
        <v>0.97381876782750576</v>
      </c>
      <c r="F27" s="2">
        <f t="shared" si="2"/>
        <v>32758147.137417123</v>
      </c>
      <c r="G27" s="10">
        <f t="shared" si="1"/>
        <v>8.3890299854207748E-2</v>
      </c>
      <c r="H27">
        <f t="shared" si="3"/>
        <v>1.0614232918586961</v>
      </c>
      <c r="I27">
        <f t="shared" ref="I27:I90" si="4">B15*H15</f>
        <v>31457142.601237766</v>
      </c>
      <c r="J27" s="11">
        <f t="shared" ref="J27:J90" si="5">ABS((B27-I27)/B27)</f>
        <v>0.12027400832611372</v>
      </c>
    </row>
    <row r="28" spans="1:10" x14ac:dyDescent="0.3">
      <c r="A28" s="12">
        <v>17413</v>
      </c>
      <c r="B28" s="12">
        <v>41861145</v>
      </c>
      <c r="C28" s="13">
        <v>33664</v>
      </c>
      <c r="D28" s="8">
        <v>27</v>
      </c>
      <c r="E28">
        <f t="shared" si="0"/>
        <v>1.170682848234293</v>
      </c>
      <c r="F28" s="2">
        <f t="shared" si="2"/>
        <v>34821701.45845519</v>
      </c>
      <c r="G28" s="10">
        <f t="shared" si="1"/>
        <v>0.16816175337642603</v>
      </c>
      <c r="H28">
        <f t="shared" si="3"/>
        <v>1.0603804544044191</v>
      </c>
      <c r="I28">
        <f t="shared" si="4"/>
        <v>35295835.190780044</v>
      </c>
      <c r="J28" s="11">
        <f t="shared" si="5"/>
        <v>0.15683540928514872</v>
      </c>
    </row>
    <row r="29" spans="1:10" x14ac:dyDescent="0.3">
      <c r="A29" s="12">
        <v>17501</v>
      </c>
      <c r="B29" s="12">
        <v>39651142</v>
      </c>
      <c r="C29" s="13">
        <v>33695</v>
      </c>
      <c r="D29" s="8">
        <v>28</v>
      </c>
      <c r="E29">
        <f t="shared" si="0"/>
        <v>0.94720634134589488</v>
      </c>
      <c r="F29" s="2">
        <f t="shared" si="2"/>
        <v>49006124.458948731</v>
      </c>
      <c r="G29" s="10">
        <f t="shared" si="1"/>
        <v>0.23593223264411228</v>
      </c>
      <c r="H29">
        <f t="shared" si="3"/>
        <v>0.99430778323470825</v>
      </c>
      <c r="I29">
        <f t="shared" si="4"/>
        <v>38453478.043294884</v>
      </c>
      <c r="J29" s="11">
        <f t="shared" si="5"/>
        <v>3.0205030581593736E-2</v>
      </c>
    </row>
    <row r="30" spans="1:10" x14ac:dyDescent="0.3">
      <c r="A30" s="12">
        <v>16566</v>
      </c>
      <c r="B30" s="12">
        <v>41800746</v>
      </c>
      <c r="C30" s="13">
        <v>33725</v>
      </c>
      <c r="D30" s="8">
        <v>29</v>
      </c>
      <c r="E30">
        <f t="shared" si="0"/>
        <v>1.0542129152295285</v>
      </c>
      <c r="F30" s="2">
        <f t="shared" si="2"/>
        <v>37557813.14400655</v>
      </c>
      <c r="G30" s="10">
        <f t="shared" si="1"/>
        <v>0.10150375919112663</v>
      </c>
      <c r="H30">
        <f t="shared" si="3"/>
        <v>1.0190621436164977</v>
      </c>
      <c r="I30">
        <f t="shared" si="4"/>
        <v>40803887.348302335</v>
      </c>
      <c r="J30" s="11">
        <f t="shared" si="5"/>
        <v>2.384786749254823E-2</v>
      </c>
    </row>
    <row r="31" spans="1:10" x14ac:dyDescent="0.3">
      <c r="A31" s="12">
        <v>17919</v>
      </c>
      <c r="B31" s="12">
        <v>47431207</v>
      </c>
      <c r="C31" s="13">
        <v>33756</v>
      </c>
      <c r="D31" s="8">
        <v>30</v>
      </c>
      <c r="E31">
        <f t="shared" si="0"/>
        <v>1.1346976199898442</v>
      </c>
      <c r="F31" s="2">
        <f t="shared" si="2"/>
        <v>44066886.299429052</v>
      </c>
      <c r="G31" s="10">
        <f t="shared" si="1"/>
        <v>7.0930531044064479E-2</v>
      </c>
      <c r="H31">
        <f t="shared" si="3"/>
        <v>1.0988048027690938</v>
      </c>
      <c r="I31">
        <f t="shared" si="4"/>
        <v>42165505.136776492</v>
      </c>
      <c r="J31" s="11">
        <f t="shared" si="5"/>
        <v>0.11101766529414923</v>
      </c>
    </row>
    <row r="32" spans="1:10" x14ac:dyDescent="0.3">
      <c r="A32" s="12">
        <v>17825</v>
      </c>
      <c r="B32" s="12">
        <v>51806387</v>
      </c>
      <c r="C32" s="13">
        <v>33786</v>
      </c>
      <c r="D32" s="8">
        <v>31</v>
      </c>
      <c r="E32">
        <f t="shared" si="0"/>
        <v>1.0922426452272236</v>
      </c>
      <c r="F32" s="2">
        <f t="shared" si="2"/>
        <v>53820077.696145639</v>
      </c>
      <c r="G32" s="10">
        <f t="shared" si="1"/>
        <v>3.8869545103495419E-2</v>
      </c>
      <c r="H32">
        <f t="shared" si="3"/>
        <v>1.1329375975958442</v>
      </c>
      <c r="I32">
        <f t="shared" si="4"/>
        <v>45420731.688209265</v>
      </c>
      <c r="J32" s="11">
        <f t="shared" si="5"/>
        <v>0.1232600009684276</v>
      </c>
    </row>
    <row r="33" spans="1:10" x14ac:dyDescent="0.3">
      <c r="A33" s="12">
        <v>17614</v>
      </c>
      <c r="B33" s="12">
        <v>53163782</v>
      </c>
      <c r="C33" s="13">
        <v>33817</v>
      </c>
      <c r="D33" s="8">
        <v>32</v>
      </c>
      <c r="E33">
        <f t="shared" si="0"/>
        <v>1.0262013060281545</v>
      </c>
      <c r="F33" s="2">
        <f t="shared" si="2"/>
        <v>56585145.176545247</v>
      </c>
      <c r="G33" s="10">
        <f t="shared" si="1"/>
        <v>6.4355150213828802E-2</v>
      </c>
      <c r="H33">
        <f t="shared" si="3"/>
        <v>1.1121529144146876</v>
      </c>
      <c r="I33">
        <f t="shared" si="4"/>
        <v>46762166.346156217</v>
      </c>
      <c r="J33" s="11">
        <f t="shared" si="5"/>
        <v>0.12041309728197634</v>
      </c>
    </row>
    <row r="34" spans="1:10" x14ac:dyDescent="0.3">
      <c r="A34" s="12">
        <v>19318</v>
      </c>
      <c r="B34" s="12">
        <v>42510606</v>
      </c>
      <c r="C34" s="13">
        <v>33848</v>
      </c>
      <c r="D34" s="8">
        <v>33</v>
      </c>
      <c r="E34">
        <f t="shared" si="0"/>
        <v>0.79961591144888822</v>
      </c>
      <c r="F34" s="2">
        <f t="shared" si="2"/>
        <v>54556742.521796092</v>
      </c>
      <c r="G34" s="10">
        <f t="shared" si="1"/>
        <v>0.28336779112949112</v>
      </c>
      <c r="H34">
        <f t="shared" si="3"/>
        <v>1.1005046457668168</v>
      </c>
      <c r="I34">
        <f t="shared" si="4"/>
        <v>38270646.113880374</v>
      </c>
      <c r="J34" s="11">
        <f t="shared" si="5"/>
        <v>9.9738871897512502E-2</v>
      </c>
    </row>
    <row r="35" spans="1:10" x14ac:dyDescent="0.3">
      <c r="A35" s="12">
        <v>17397</v>
      </c>
      <c r="B35" s="12">
        <v>42253840</v>
      </c>
      <c r="C35" s="13">
        <v>33878</v>
      </c>
      <c r="D35" s="8">
        <v>34</v>
      </c>
      <c r="E35">
        <f t="shared" si="0"/>
        <v>0.99395995436997531</v>
      </c>
      <c r="F35" s="2">
        <f t="shared" si="2"/>
        <v>33992156.962934576</v>
      </c>
      <c r="G35" s="10">
        <f t="shared" si="1"/>
        <v>0.19552502298170826</v>
      </c>
      <c r="H35">
        <f t="shared" si="3"/>
        <v>1.0263189355856246</v>
      </c>
      <c r="I35">
        <f t="shared" si="4"/>
        <v>41093183.650643863</v>
      </c>
      <c r="J35" s="11">
        <f t="shared" si="5"/>
        <v>2.7468659637943846E-2</v>
      </c>
    </row>
    <row r="36" spans="1:10" x14ac:dyDescent="0.3">
      <c r="A36" s="12">
        <v>16715</v>
      </c>
      <c r="B36" s="12">
        <v>39566414</v>
      </c>
      <c r="C36" s="13">
        <v>33909</v>
      </c>
      <c r="D36" s="8">
        <v>35</v>
      </c>
      <c r="E36">
        <f t="shared" si="0"/>
        <v>0.93639806464927211</v>
      </c>
      <c r="F36" s="2">
        <f t="shared" si="2"/>
        <v>41998624.878356241</v>
      </c>
      <c r="G36" s="10">
        <f t="shared" si="1"/>
        <v>6.1471602616204761E-2</v>
      </c>
      <c r="H36">
        <f t="shared" si="3"/>
        <v>1.056460389544799</v>
      </c>
      <c r="I36">
        <f t="shared" si="4"/>
        <v>35648815.977977015</v>
      </c>
      <c r="J36" s="11">
        <f t="shared" si="5"/>
        <v>9.9013219191989063E-2</v>
      </c>
    </row>
    <row r="37" spans="1:10" x14ac:dyDescent="0.3">
      <c r="A37" s="12">
        <v>19504</v>
      </c>
      <c r="B37" s="12">
        <v>40849861</v>
      </c>
      <c r="C37" s="13">
        <v>33939</v>
      </c>
      <c r="D37" s="8">
        <v>36</v>
      </c>
      <c r="E37">
        <f t="shared" si="0"/>
        <v>1.0324377892825971</v>
      </c>
      <c r="F37" s="2">
        <f t="shared" si="2"/>
        <v>37049913.494711868</v>
      </c>
      <c r="G37" s="10">
        <f t="shared" si="1"/>
        <v>9.3022287279952598E-2</v>
      </c>
      <c r="H37">
        <f t="shared" si="3"/>
        <v>0.99248167668505616</v>
      </c>
      <c r="I37">
        <f t="shared" si="4"/>
        <v>43060557.551513381</v>
      </c>
      <c r="J37" s="11">
        <f t="shared" si="5"/>
        <v>5.4117602787274635E-2</v>
      </c>
    </row>
    <row r="38" spans="1:10" x14ac:dyDescent="0.3">
      <c r="A38" s="12">
        <v>18748</v>
      </c>
      <c r="B38" s="12">
        <v>38529065</v>
      </c>
      <c r="C38" s="13">
        <v>33970</v>
      </c>
      <c r="D38" s="8">
        <v>37</v>
      </c>
      <c r="E38">
        <f t="shared" si="0"/>
        <v>0.94318717510446359</v>
      </c>
      <c r="F38" s="2">
        <f t="shared" si="2"/>
        <v>42174940.183341384</v>
      </c>
      <c r="G38" s="10">
        <f t="shared" si="1"/>
        <v>9.4626619756835104E-2</v>
      </c>
      <c r="H38">
        <f t="shared" si="3"/>
        <v>1.0492881361766673</v>
      </c>
      <c r="I38">
        <f t="shared" si="4"/>
        <v>36721814.180168405</v>
      </c>
      <c r="J38" s="11">
        <f t="shared" si="5"/>
        <v>4.6906168624429243E-2</v>
      </c>
    </row>
    <row r="39" spans="1:10" x14ac:dyDescent="0.3">
      <c r="A39" s="12">
        <v>17391</v>
      </c>
      <c r="B39" s="12">
        <v>36539132</v>
      </c>
      <c r="C39" s="13">
        <v>34001</v>
      </c>
      <c r="D39" s="8">
        <v>38</v>
      </c>
      <c r="E39">
        <f t="shared" si="0"/>
        <v>0.94835241914123791</v>
      </c>
      <c r="F39" s="2">
        <f t="shared" si="2"/>
        <v>36340119.976766258</v>
      </c>
      <c r="G39" s="10">
        <f t="shared" si="1"/>
        <v>5.446544905164729E-3</v>
      </c>
      <c r="H39">
        <f t="shared" si="3"/>
        <v>1.0218481869468405</v>
      </c>
      <c r="I39">
        <f t="shared" si="4"/>
        <v>37954254.129451275</v>
      </c>
      <c r="J39" s="11">
        <f t="shared" si="5"/>
        <v>3.8728947623913858E-2</v>
      </c>
    </row>
    <row r="40" spans="1:10" x14ac:dyDescent="0.3">
      <c r="A40" s="12">
        <v>17854</v>
      </c>
      <c r="B40" s="12">
        <v>43775242</v>
      </c>
      <c r="C40" s="13">
        <v>34029</v>
      </c>
      <c r="D40" s="8">
        <v>39</v>
      </c>
      <c r="E40">
        <f t="shared" si="0"/>
        <v>1.1980372713834582</v>
      </c>
      <c r="F40" s="2">
        <f t="shared" si="2"/>
        <v>34651974.225521021</v>
      </c>
      <c r="G40" s="10">
        <f t="shared" si="1"/>
        <v>0.20841158969444371</v>
      </c>
      <c r="H40">
        <f t="shared" si="3"/>
        <v>1.0457249079068429</v>
      </c>
      <c r="I40">
        <f t="shared" si="4"/>
        <v>44388739.956989273</v>
      </c>
      <c r="J40" s="11">
        <f t="shared" si="5"/>
        <v>1.4014724510015808E-2</v>
      </c>
    </row>
    <row r="41" spans="1:10" x14ac:dyDescent="0.3">
      <c r="A41" s="12">
        <v>18869</v>
      </c>
      <c r="B41" s="12">
        <v>43125070</v>
      </c>
      <c r="C41" s="13">
        <v>34060</v>
      </c>
      <c r="D41" s="8">
        <v>40</v>
      </c>
      <c r="E41">
        <f t="shared" si="0"/>
        <v>0.98514749501556154</v>
      </c>
      <c r="F41" s="2">
        <f t="shared" si="2"/>
        <v>52444371.479830556</v>
      </c>
      <c r="G41" s="10">
        <f t="shared" si="1"/>
        <v>0.21609939368980863</v>
      </c>
      <c r="H41">
        <f t="shared" si="3"/>
        <v>1.0876123063492094</v>
      </c>
      <c r="I41">
        <f t="shared" si="4"/>
        <v>39425439.104744636</v>
      </c>
      <c r="J41" s="11">
        <f t="shared" si="5"/>
        <v>8.5788403247933617E-2</v>
      </c>
    </row>
    <row r="42" spans="1:10" x14ac:dyDescent="0.3">
      <c r="A42" s="12">
        <v>16850</v>
      </c>
      <c r="B42" s="12">
        <v>44300992</v>
      </c>
      <c r="C42" s="13">
        <v>34090</v>
      </c>
      <c r="D42" s="8">
        <v>41</v>
      </c>
      <c r="E42">
        <f t="shared" si="0"/>
        <v>1.0272677122611047</v>
      </c>
      <c r="F42" s="2">
        <f t="shared" si="2"/>
        <v>42484554.682870746</v>
      </c>
      <c r="G42" s="10">
        <f t="shared" si="1"/>
        <v>4.1002181556775395E-2</v>
      </c>
      <c r="H42">
        <f t="shared" si="3"/>
        <v>1.0598134301239504</v>
      </c>
      <c r="I42">
        <f t="shared" si="4"/>
        <v>42597557.823528744</v>
      </c>
      <c r="J42" s="11">
        <f t="shared" si="5"/>
        <v>3.845137771342131E-2</v>
      </c>
    </row>
    <row r="43" spans="1:10" x14ac:dyDescent="0.3">
      <c r="A43" s="12">
        <v>18324</v>
      </c>
      <c r="B43" s="12">
        <v>46334965</v>
      </c>
      <c r="C43" s="13">
        <v>34121</v>
      </c>
      <c r="D43" s="8">
        <v>42</v>
      </c>
      <c r="E43">
        <f t="shared" si="0"/>
        <v>1.0459125836279242</v>
      </c>
      <c r="F43" s="2">
        <f t="shared" si="2"/>
        <v>45508978.702737503</v>
      </c>
      <c r="G43" s="10">
        <f t="shared" si="1"/>
        <v>1.7826414615021231E-2</v>
      </c>
      <c r="H43">
        <f t="shared" si="3"/>
        <v>0.97688774818654733</v>
      </c>
      <c r="I43">
        <f t="shared" si="4"/>
        <v>52117638.05273506</v>
      </c>
      <c r="J43" s="11">
        <f t="shared" si="5"/>
        <v>0.12480149823648427</v>
      </c>
    </row>
    <row r="44" spans="1:10" x14ac:dyDescent="0.3">
      <c r="A44" s="12">
        <v>16981</v>
      </c>
      <c r="B44" s="12">
        <v>49482654</v>
      </c>
      <c r="C44" s="13">
        <v>34151</v>
      </c>
      <c r="D44" s="8">
        <v>43</v>
      </c>
      <c r="E44">
        <f t="shared" si="0"/>
        <v>1.0679333414841254</v>
      </c>
      <c r="F44" s="2">
        <f t="shared" si="2"/>
        <v>48462322.955459438</v>
      </c>
      <c r="G44" s="10">
        <f t="shared" si="1"/>
        <v>2.0619974113364286E-2</v>
      </c>
      <c r="H44">
        <f t="shared" si="3"/>
        <v>0.95514582014762006</v>
      </c>
      <c r="I44">
        <f t="shared" si="4"/>
        <v>58693403.627900578</v>
      </c>
      <c r="J44" s="11">
        <f t="shared" si="5"/>
        <v>0.18614097836992693</v>
      </c>
    </row>
    <row r="45" spans="1:10" x14ac:dyDescent="0.3">
      <c r="A45" s="12">
        <v>16806</v>
      </c>
      <c r="B45" s="12">
        <v>50934128</v>
      </c>
      <c r="C45" s="13">
        <v>34182</v>
      </c>
      <c r="D45" s="8">
        <v>44</v>
      </c>
      <c r="E45">
        <f t="shared" si="0"/>
        <v>1.0293329860601252</v>
      </c>
      <c r="F45" s="2">
        <f t="shared" si="2"/>
        <v>52844176.031722829</v>
      </c>
      <c r="G45" s="10">
        <f t="shared" si="1"/>
        <v>3.7500357947088614E-2</v>
      </c>
      <c r="H45">
        <f t="shared" si="3"/>
        <v>0.95806065866420109</v>
      </c>
      <c r="I45">
        <f t="shared" si="4"/>
        <v>59126255.092607103</v>
      </c>
      <c r="J45" s="11">
        <f t="shared" si="5"/>
        <v>0.16083768220410297</v>
      </c>
    </row>
    <row r="46" spans="1:10" x14ac:dyDescent="0.3">
      <c r="A46" s="12">
        <v>19233</v>
      </c>
      <c r="B46" s="12">
        <v>43364388</v>
      </c>
      <c r="C46" s="13">
        <v>34213</v>
      </c>
      <c r="D46" s="8">
        <v>45</v>
      </c>
      <c r="E46">
        <f t="shared" si="0"/>
        <v>0.85138176901742579</v>
      </c>
      <c r="F46" s="2">
        <f t="shared" si="2"/>
        <v>52428178.066608638</v>
      </c>
      <c r="G46" s="10">
        <f t="shared" si="1"/>
        <v>0.20901459664572317</v>
      </c>
      <c r="H46">
        <f t="shared" si="3"/>
        <v>1.0200839762199578</v>
      </c>
      <c r="I46">
        <f t="shared" si="4"/>
        <v>46783119.397362716</v>
      </c>
      <c r="J46" s="11">
        <f t="shared" si="5"/>
        <v>7.8837303027606817E-2</v>
      </c>
    </row>
    <row r="47" spans="1:10" x14ac:dyDescent="0.3">
      <c r="A47" s="12">
        <v>17171</v>
      </c>
      <c r="B47" s="12">
        <v>45930858</v>
      </c>
      <c r="C47" s="13">
        <v>34243</v>
      </c>
      <c r="D47" s="8">
        <v>46</v>
      </c>
      <c r="E47">
        <f t="shared" si="0"/>
        <v>1.0591838169144692</v>
      </c>
      <c r="F47" s="2">
        <f t="shared" si="2"/>
        <v>36919649.36779803</v>
      </c>
      <c r="G47" s="10">
        <f t="shared" si="1"/>
        <v>0.19619073156007602</v>
      </c>
      <c r="H47">
        <f t="shared" si="3"/>
        <v>1.0870221026065323</v>
      </c>
      <c r="I47">
        <f t="shared" si="4"/>
        <v>43365916.093205288</v>
      </c>
      <c r="J47" s="11">
        <f t="shared" si="5"/>
        <v>5.5843544372602659E-2</v>
      </c>
    </row>
    <row r="48" spans="1:10" x14ac:dyDescent="0.3">
      <c r="A48" s="12">
        <v>17237</v>
      </c>
      <c r="B48" s="12">
        <v>42769377</v>
      </c>
      <c r="C48" s="13">
        <v>34274</v>
      </c>
      <c r="D48" s="8">
        <v>47</v>
      </c>
      <c r="E48">
        <f t="shared" si="0"/>
        <v>0.93116869273376079</v>
      </c>
      <c r="F48" s="2">
        <f t="shared" si="2"/>
        <v>48649221.490596481</v>
      </c>
      <c r="G48" s="10">
        <f t="shared" si="1"/>
        <v>0.13747790833138582</v>
      </c>
      <c r="H48">
        <f t="shared" si="3"/>
        <v>1.0809515615946392</v>
      </c>
      <c r="I48">
        <f t="shared" si="4"/>
        <v>41800349.147330791</v>
      </c>
      <c r="J48" s="11">
        <f t="shared" si="5"/>
        <v>2.2657048585702083E-2</v>
      </c>
    </row>
    <row r="49" spans="1:10" x14ac:dyDescent="0.3">
      <c r="A49" s="12">
        <v>19672</v>
      </c>
      <c r="B49" s="12">
        <v>43872406</v>
      </c>
      <c r="C49" s="13">
        <v>34304</v>
      </c>
      <c r="D49" s="8">
        <v>48</v>
      </c>
      <c r="E49">
        <f t="shared" si="0"/>
        <v>1.0257901582246569</v>
      </c>
      <c r="F49" s="2">
        <f t="shared" si="2"/>
        <v>39825504.870127372</v>
      </c>
      <c r="G49" s="10">
        <f t="shared" si="1"/>
        <v>9.2242516397952445E-2</v>
      </c>
      <c r="H49">
        <f t="shared" si="3"/>
        <v>1.0739915614400743</v>
      </c>
      <c r="I49">
        <f t="shared" si="4"/>
        <v>40542738.537631482</v>
      </c>
      <c r="J49" s="11">
        <f t="shared" si="5"/>
        <v>7.5894343756039234E-2</v>
      </c>
    </row>
    <row r="50" spans="1:10" x14ac:dyDescent="0.3">
      <c r="A50" s="12">
        <v>19146</v>
      </c>
      <c r="B50" s="12">
        <v>40665800</v>
      </c>
      <c r="C50" s="13">
        <v>34335</v>
      </c>
      <c r="D50" s="8">
        <v>49</v>
      </c>
      <c r="E50">
        <f t="shared" si="0"/>
        <v>0.92691064173685844</v>
      </c>
      <c r="F50" s="2">
        <f t="shared" si="2"/>
        <v>45003882.292436384</v>
      </c>
      <c r="G50" s="10">
        <f t="shared" si="1"/>
        <v>0.10667642816411785</v>
      </c>
      <c r="H50">
        <f t="shared" si="3"/>
        <v>1.0554577433944996</v>
      </c>
      <c r="I50">
        <f t="shared" si="4"/>
        <v>40428090.802479662</v>
      </c>
      <c r="J50" s="11">
        <f t="shared" si="5"/>
        <v>5.845432710541487E-3</v>
      </c>
    </row>
    <row r="51" spans="1:10" x14ac:dyDescent="0.3">
      <c r="A51" s="12">
        <v>18101</v>
      </c>
      <c r="B51" s="12">
        <v>39264392</v>
      </c>
      <c r="C51" s="13">
        <v>34366</v>
      </c>
      <c r="D51" s="8">
        <v>50</v>
      </c>
      <c r="E51">
        <f t="shared" si="0"/>
        <v>0.96553841311372213</v>
      </c>
      <c r="F51" s="2">
        <f t="shared" si="2"/>
        <v>37693562.774742737</v>
      </c>
      <c r="G51" s="10">
        <f t="shared" si="1"/>
        <v>4.0006457384015079E-2</v>
      </c>
      <c r="H51">
        <f t="shared" si="3"/>
        <v>1.0745846945680044</v>
      </c>
      <c r="I51">
        <f t="shared" si="4"/>
        <v>37337445.786811285</v>
      </c>
      <c r="J51" s="11">
        <f t="shared" si="5"/>
        <v>4.9076176021997625E-2</v>
      </c>
    </row>
    <row r="52" spans="1:10" x14ac:dyDescent="0.3">
      <c r="A52" s="12">
        <v>18528</v>
      </c>
      <c r="B52" s="12">
        <v>48963885</v>
      </c>
      <c r="C52" s="13">
        <v>34394</v>
      </c>
      <c r="D52" s="8">
        <v>51</v>
      </c>
      <c r="E52">
        <f t="shared" si="0"/>
        <v>1.2470302609040782</v>
      </c>
      <c r="F52" s="2">
        <f t="shared" si="2"/>
        <v>37911278.743555129</v>
      </c>
      <c r="G52" s="10">
        <f t="shared" si="1"/>
        <v>0.22572976503896436</v>
      </c>
      <c r="H52">
        <f t="shared" si="3"/>
        <v>1.1185291676971199</v>
      </c>
      <c r="I52">
        <f t="shared" si="4"/>
        <v>45776860.909049764</v>
      </c>
      <c r="J52" s="11">
        <f t="shared" si="5"/>
        <v>6.5089281435699711E-2</v>
      </c>
    </row>
    <row r="53" spans="1:10" x14ac:dyDescent="0.3">
      <c r="A53" s="12">
        <v>18536</v>
      </c>
      <c r="B53" s="12">
        <v>46124425</v>
      </c>
      <c r="C53" s="13">
        <v>34425</v>
      </c>
      <c r="D53" s="8">
        <v>52</v>
      </c>
      <c r="E53">
        <f t="shared" si="0"/>
        <v>0.94200909507078534</v>
      </c>
      <c r="F53" s="2">
        <f t="shared" si="2"/>
        <v>61059446.286427282</v>
      </c>
      <c r="G53" s="10">
        <f t="shared" si="1"/>
        <v>0.32379853594765207</v>
      </c>
      <c r="H53">
        <f t="shared" si="3"/>
        <v>1.0695501479765714</v>
      </c>
      <c r="I53">
        <f t="shared" si="4"/>
        <v>46903356.844171099</v>
      </c>
      <c r="J53" s="11">
        <f t="shared" si="5"/>
        <v>1.688762177894032E-2</v>
      </c>
    </row>
    <row r="54" spans="1:10" x14ac:dyDescent="0.3">
      <c r="A54" s="12">
        <v>16936</v>
      </c>
      <c r="B54" s="12">
        <v>47883199</v>
      </c>
      <c r="C54" s="13">
        <v>34455</v>
      </c>
      <c r="D54" s="8">
        <v>53</v>
      </c>
      <c r="E54">
        <f t="shared" si="0"/>
        <v>1.0381310769727752</v>
      </c>
      <c r="F54" s="2">
        <f t="shared" si="2"/>
        <v>43449627.854910307</v>
      </c>
      <c r="G54" s="10">
        <f t="shared" si="1"/>
        <v>9.25913731262962E-2</v>
      </c>
      <c r="H54">
        <f t="shared" si="3"/>
        <v>1.0808606498021534</v>
      </c>
      <c r="I54">
        <f t="shared" si="4"/>
        <v>46950786.289413683</v>
      </c>
      <c r="J54" s="11">
        <f t="shared" si="5"/>
        <v>1.9472648654621359E-2</v>
      </c>
    </row>
    <row r="55" spans="1:10" x14ac:dyDescent="0.3">
      <c r="A55" s="12">
        <v>17764</v>
      </c>
      <c r="B55" s="12">
        <v>50554571</v>
      </c>
      <c r="C55" s="13">
        <v>34486</v>
      </c>
      <c r="D55" s="8">
        <v>54</v>
      </c>
      <c r="E55">
        <f t="shared" si="0"/>
        <v>1.0557893385527564</v>
      </c>
      <c r="F55" s="2">
        <f t="shared" si="2"/>
        <v>49709036.946771711</v>
      </c>
      <c r="G55" s="10">
        <f t="shared" si="1"/>
        <v>1.6725175122706291E-2</v>
      </c>
      <c r="H55">
        <f t="shared" si="3"/>
        <v>1.0910674260787723</v>
      </c>
      <c r="I55">
        <f t="shared" si="4"/>
        <v>45264059.621152483</v>
      </c>
      <c r="J55" s="11">
        <f t="shared" si="5"/>
        <v>0.10464951584392868</v>
      </c>
    </row>
    <row r="56" spans="1:10" x14ac:dyDescent="0.3">
      <c r="A56" s="12">
        <v>16987</v>
      </c>
      <c r="B56" s="12">
        <v>54026538</v>
      </c>
      <c r="C56" s="13">
        <v>34516</v>
      </c>
      <c r="D56" s="8">
        <v>55</v>
      </c>
      <c r="E56">
        <f t="shared" si="0"/>
        <v>1.0686776078072149</v>
      </c>
      <c r="F56" s="2">
        <f t="shared" si="2"/>
        <v>53374977.076908357</v>
      </c>
      <c r="G56" s="10">
        <f t="shared" si="1"/>
        <v>1.2060016192258008E-2</v>
      </c>
      <c r="H56">
        <f t="shared" si="3"/>
        <v>1.0918278150561609</v>
      </c>
      <c r="I56">
        <f t="shared" si="4"/>
        <v>47263150.13791091</v>
      </c>
      <c r="J56" s="11">
        <f t="shared" si="5"/>
        <v>0.12518640121062524</v>
      </c>
    </row>
    <row r="57" spans="1:10" x14ac:dyDescent="0.3">
      <c r="A57" s="12">
        <v>16366</v>
      </c>
      <c r="B57" s="12">
        <v>54735918</v>
      </c>
      <c r="C57" s="13">
        <v>34547</v>
      </c>
      <c r="D57" s="8">
        <v>56</v>
      </c>
      <c r="E57">
        <f t="shared" si="0"/>
        <v>1.013130213895993</v>
      </c>
      <c r="F57" s="2">
        <f t="shared" si="2"/>
        <v>57736951.387945592</v>
      </c>
      <c r="G57" s="10">
        <f t="shared" si="1"/>
        <v>5.4827497146308801E-2</v>
      </c>
      <c r="H57">
        <f t="shared" si="3"/>
        <v>1.0746413092612481</v>
      </c>
      <c r="I57">
        <f t="shared" si="4"/>
        <v>48797984.220166728</v>
      </c>
      <c r="J57" s="11">
        <f t="shared" si="5"/>
        <v>0.10848331400659567</v>
      </c>
    </row>
    <row r="58" spans="1:10" x14ac:dyDescent="0.3">
      <c r="A58" s="12">
        <v>18065</v>
      </c>
      <c r="B58" s="12">
        <v>46918744</v>
      </c>
      <c r="C58" s="13">
        <v>34578</v>
      </c>
      <c r="D58" s="8">
        <v>57</v>
      </c>
      <c r="E58">
        <f t="shared" si="0"/>
        <v>0.85718383310936708</v>
      </c>
      <c r="F58" s="2">
        <f t="shared" si="2"/>
        <v>55454612.311133534</v>
      </c>
      <c r="G58" s="10">
        <f t="shared" si="1"/>
        <v>0.18192874709377416</v>
      </c>
      <c r="H58">
        <f t="shared" si="3"/>
        <v>1.0819648601981884</v>
      </c>
      <c r="I58">
        <f t="shared" si="4"/>
        <v>44235317.337385021</v>
      </c>
      <c r="J58" s="11">
        <f t="shared" si="5"/>
        <v>5.7193062598073358E-2</v>
      </c>
    </row>
    <row r="59" spans="1:10" x14ac:dyDescent="0.3">
      <c r="A59" s="12">
        <v>16928</v>
      </c>
      <c r="B59" s="12">
        <v>49220347</v>
      </c>
      <c r="C59" s="13">
        <v>34608</v>
      </c>
      <c r="D59" s="8">
        <v>58</v>
      </c>
      <c r="E59">
        <f t="shared" si="0"/>
        <v>1.049055085532554</v>
      </c>
      <c r="F59" s="2">
        <f t="shared" si="2"/>
        <v>40217988.826597117</v>
      </c>
      <c r="G59" s="10">
        <f t="shared" si="1"/>
        <v>0.1828991204268203</v>
      </c>
      <c r="H59">
        <f t="shared" si="3"/>
        <v>1.0716182789356994</v>
      </c>
      <c r="I59">
        <f t="shared" si="4"/>
        <v>49927857.837682068</v>
      </c>
      <c r="J59" s="11">
        <f t="shared" si="5"/>
        <v>1.4374356964246276E-2</v>
      </c>
    </row>
    <row r="60" spans="1:10" x14ac:dyDescent="0.3">
      <c r="A60" s="12">
        <v>16441</v>
      </c>
      <c r="B60" s="12">
        <v>46742038</v>
      </c>
      <c r="C60" s="13">
        <v>34639</v>
      </c>
      <c r="D60" s="8">
        <v>59</v>
      </c>
      <c r="E60">
        <f t="shared" si="0"/>
        <v>0.94964868898628452</v>
      </c>
      <c r="F60" s="2">
        <f t="shared" si="2"/>
        <v>51634855.332026988</v>
      </c>
      <c r="G60" s="10">
        <f t="shared" si="1"/>
        <v>0.10467702182833766</v>
      </c>
      <c r="H60">
        <f t="shared" si="3"/>
        <v>1.0928856410510726</v>
      </c>
      <c r="I60">
        <f t="shared" si="4"/>
        <v>46231624.856579848</v>
      </c>
      <c r="J60" s="11">
        <f t="shared" si="5"/>
        <v>1.0919787952338585E-2</v>
      </c>
    </row>
    <row r="61" spans="1:10" x14ac:dyDescent="0.3">
      <c r="A61" s="12">
        <v>18377</v>
      </c>
      <c r="B61" s="12">
        <v>47700305</v>
      </c>
      <c r="C61" s="13">
        <v>34669</v>
      </c>
      <c r="D61" s="8">
        <v>60</v>
      </c>
      <c r="E61">
        <f t="shared" si="0"/>
        <v>1.0205011813990652</v>
      </c>
      <c r="F61" s="2">
        <f t="shared" si="2"/>
        <v>44388515.107247092</v>
      </c>
      <c r="G61" s="10">
        <f t="shared" si="1"/>
        <v>6.9429113561284533E-2</v>
      </c>
      <c r="H61">
        <f t="shared" si="3"/>
        <v>1.0872507197348602</v>
      </c>
      <c r="I61">
        <f t="shared" si="4"/>
        <v>47118593.82407289</v>
      </c>
      <c r="J61" s="11">
        <f t="shared" si="5"/>
        <v>1.2195124872411403E-2</v>
      </c>
    </row>
    <row r="62" spans="1:10" x14ac:dyDescent="0.3">
      <c r="A62" s="12">
        <v>18091</v>
      </c>
      <c r="B62" s="12">
        <v>44687190</v>
      </c>
      <c r="C62" s="13">
        <v>34700</v>
      </c>
      <c r="D62" s="8">
        <v>61</v>
      </c>
      <c r="E62">
        <f t="shared" si="0"/>
        <v>0.93683237455190271</v>
      </c>
      <c r="F62" s="2">
        <f t="shared" si="2"/>
        <v>48678217.605595738</v>
      </c>
      <c r="G62" s="10">
        <f t="shared" si="1"/>
        <v>8.9310328208055539E-2</v>
      </c>
      <c r="H62">
        <f t="shared" si="3"/>
        <v>1.0988887468093582</v>
      </c>
      <c r="I62">
        <f t="shared" si="4"/>
        <v>42921033.501332045</v>
      </c>
      <c r="J62" s="11">
        <f t="shared" si="5"/>
        <v>3.9522657358136759E-2</v>
      </c>
    </row>
    <row r="63" spans="1:10" x14ac:dyDescent="0.3">
      <c r="A63" s="12">
        <v>17528</v>
      </c>
      <c r="B63" s="12">
        <v>41896823</v>
      </c>
      <c r="C63" s="13">
        <v>34731</v>
      </c>
      <c r="D63" s="8">
        <v>62</v>
      </c>
      <c r="E63">
        <f t="shared" si="0"/>
        <v>0.9375577878134651</v>
      </c>
      <c r="F63" s="2">
        <f t="shared" si="2"/>
        <v>41864406.319752045</v>
      </c>
      <c r="G63" s="10">
        <f t="shared" si="1"/>
        <v>7.7372645290921043E-4</v>
      </c>
      <c r="H63">
        <f t="shared" si="3"/>
        <v>1.0670437224648734</v>
      </c>
      <c r="I63">
        <f t="shared" si="4"/>
        <v>42192914.6847184</v>
      </c>
      <c r="J63" s="11">
        <f t="shared" si="5"/>
        <v>7.0671631765110267E-3</v>
      </c>
    </row>
    <row r="64" spans="1:10" x14ac:dyDescent="0.3">
      <c r="A64" s="12">
        <v>16913</v>
      </c>
      <c r="B64" s="12">
        <v>50985658</v>
      </c>
      <c r="C64" s="13">
        <v>34759</v>
      </c>
      <c r="D64" s="8">
        <v>63</v>
      </c>
      <c r="E64">
        <f t="shared" si="0"/>
        <v>1.2169337517548764</v>
      </c>
      <c r="F64" s="2">
        <f t="shared" si="2"/>
        <v>39280692.688292302</v>
      </c>
      <c r="G64" s="10">
        <f t="shared" si="1"/>
        <v>0.22957368347992485</v>
      </c>
      <c r="H64">
        <f t="shared" si="3"/>
        <v>1.0412911067003772</v>
      </c>
      <c r="I64">
        <f t="shared" si="4"/>
        <v>54767533.536267489</v>
      </c>
      <c r="J64" s="11">
        <f t="shared" si="5"/>
        <v>7.417528153245545E-2</v>
      </c>
    </row>
    <row r="65" spans="1:10" x14ac:dyDescent="0.3">
      <c r="A65" s="12">
        <v>16936</v>
      </c>
      <c r="B65" s="12">
        <v>49212746</v>
      </c>
      <c r="C65" s="13">
        <v>34790</v>
      </c>
      <c r="D65" s="8">
        <v>64</v>
      </c>
      <c r="E65">
        <f t="shared" si="0"/>
        <v>0.96522724096254675</v>
      </c>
      <c r="F65" s="2">
        <f t="shared" si="2"/>
        <v>62046168.07563103</v>
      </c>
      <c r="G65" s="10">
        <f t="shared" si="1"/>
        <v>0.26077435458754994</v>
      </c>
      <c r="H65">
        <f t="shared" si="3"/>
        <v>1.0669563035203149</v>
      </c>
      <c r="I65">
        <f t="shared" si="4"/>
        <v>49332385.584084272</v>
      </c>
      <c r="J65" s="11">
        <f t="shared" si="5"/>
        <v>2.4310690584970077E-3</v>
      </c>
    </row>
    <row r="66" spans="1:10" x14ac:dyDescent="0.3">
      <c r="A66" s="12">
        <v>15917</v>
      </c>
      <c r="B66" s="12">
        <v>49824307</v>
      </c>
      <c r="C66" s="13">
        <v>34820</v>
      </c>
      <c r="D66" s="8">
        <v>65</v>
      </c>
      <c r="E66">
        <f t="shared" si="0"/>
        <v>1.0124268822552596</v>
      </c>
      <c r="F66" s="2">
        <f t="shared" si="2"/>
        <v>47501483.041770607</v>
      </c>
      <c r="G66" s="10">
        <f t="shared" si="1"/>
        <v>4.6620296359152429E-2</v>
      </c>
      <c r="H66">
        <f t="shared" si="3"/>
        <v>1.0405383942706083</v>
      </c>
      <c r="I66">
        <f t="shared" si="4"/>
        <v>51755065.585745819</v>
      </c>
      <c r="J66" s="11">
        <f t="shared" si="5"/>
        <v>3.8751338493194072E-2</v>
      </c>
    </row>
    <row r="67" spans="1:10" x14ac:dyDescent="0.3">
      <c r="A67" s="12">
        <v>17495</v>
      </c>
      <c r="B67" s="12">
        <v>52881186</v>
      </c>
      <c r="C67" s="13">
        <v>34851</v>
      </c>
      <c r="D67" s="8">
        <v>66</v>
      </c>
      <c r="E67">
        <f t="shared" si="0"/>
        <v>1.0613531664374178</v>
      </c>
      <c r="F67" s="2">
        <f t="shared" si="2"/>
        <v>50443467.796538904</v>
      </c>
      <c r="G67" s="10">
        <f t="shared" si="1"/>
        <v>4.6098024417627392E-2</v>
      </c>
      <c r="H67">
        <f t="shared" si="3"/>
        <v>1.0460218523068863</v>
      </c>
      <c r="I67">
        <f t="shared" si="4"/>
        <v>55158445.657486543</v>
      </c>
      <c r="J67" s="11">
        <f t="shared" si="5"/>
        <v>4.3063702419354644E-2</v>
      </c>
    </row>
    <row r="68" spans="1:10" x14ac:dyDescent="0.3">
      <c r="A68" s="12">
        <v>16394</v>
      </c>
      <c r="B68" s="12">
        <v>54957670</v>
      </c>
      <c r="C68" s="13">
        <v>34881</v>
      </c>
      <c r="D68" s="8">
        <v>67</v>
      </c>
      <c r="E68">
        <f t="shared" ref="E68:E97" si="6">B68/B67</f>
        <v>1.039266971054696</v>
      </c>
      <c r="F68" s="2">
        <f t="shared" si="2"/>
        <v>56125614.20606605</v>
      </c>
      <c r="G68" s="10">
        <f t="shared" si="1"/>
        <v>2.1251705286378583E-2</v>
      </c>
      <c r="H68">
        <f t="shared" si="3"/>
        <v>1.0172347152801091</v>
      </c>
      <c r="I68">
        <f t="shared" si="4"/>
        <v>58987676.939588651</v>
      </c>
      <c r="J68" s="11">
        <f t="shared" si="5"/>
        <v>7.3329290335428177E-2</v>
      </c>
    </row>
    <row r="69" spans="1:10" x14ac:dyDescent="0.3">
      <c r="A69" s="12">
        <v>16265</v>
      </c>
      <c r="B69" s="12">
        <v>56585046</v>
      </c>
      <c r="C69" s="13">
        <v>34912</v>
      </c>
      <c r="D69" s="8">
        <v>68</v>
      </c>
      <c r="E69">
        <f t="shared" si="6"/>
        <v>1.0296114445899909</v>
      </c>
      <c r="F69" s="2">
        <f t="shared" si="2"/>
        <v>57115691.237123534</v>
      </c>
      <c r="G69" s="10">
        <f t="shared" ref="G69:G97" si="7">ABS((B69-F69)/B69)</f>
        <v>9.3778352168085912E-3</v>
      </c>
      <c r="H69">
        <f t="shared" si="3"/>
        <v>1.0337827164970541</v>
      </c>
      <c r="I69">
        <f t="shared" si="4"/>
        <v>58821478.58313632</v>
      </c>
      <c r="J69" s="11">
        <f t="shared" si="5"/>
        <v>3.9523385438907661E-2</v>
      </c>
    </row>
    <row r="70" spans="1:10" x14ac:dyDescent="0.3">
      <c r="A70" s="12">
        <v>17431</v>
      </c>
      <c r="B70" s="12">
        <v>47709592</v>
      </c>
      <c r="C70" s="13">
        <v>34943</v>
      </c>
      <c r="D70" s="8">
        <v>69</v>
      </c>
      <c r="E70">
        <f t="shared" si="6"/>
        <v>0.8431484176932541</v>
      </c>
      <c r="F70" s="2">
        <f t="shared" ref="F70:F97" si="8">B69*E69</f>
        <v>58260610.954251088</v>
      </c>
      <c r="G70" s="10">
        <f t="shared" si="7"/>
        <v>0.22115089465135415</v>
      </c>
      <c r="H70">
        <f t="shared" si="3"/>
        <v>1.0168556941762976</v>
      </c>
      <c r="I70">
        <f t="shared" si="4"/>
        <v>50764432.292634591</v>
      </c>
      <c r="J70" s="11">
        <f t="shared" si="5"/>
        <v>6.4029897648979928E-2</v>
      </c>
    </row>
    <row r="71" spans="1:10" x14ac:dyDescent="0.3">
      <c r="A71" s="12">
        <v>16820</v>
      </c>
      <c r="B71" s="12">
        <v>50595784</v>
      </c>
      <c r="C71" s="13">
        <v>34973</v>
      </c>
      <c r="D71" s="8">
        <v>70</v>
      </c>
      <c r="E71">
        <f t="shared" si="6"/>
        <v>1.0604950048619155</v>
      </c>
      <c r="F71" s="2">
        <f t="shared" si="8"/>
        <v>40226267.003590733</v>
      </c>
      <c r="G71" s="10">
        <f t="shared" si="7"/>
        <v>0.20494824225688976</v>
      </c>
      <c r="H71">
        <f t="shared" si="3"/>
        <v>1.0279444799525692</v>
      </c>
      <c r="I71">
        <f t="shared" si="4"/>
        <v>52745423.540757917</v>
      </c>
      <c r="J71" s="11">
        <f t="shared" si="5"/>
        <v>4.2486534861440564E-2</v>
      </c>
    </row>
    <row r="72" spans="1:10" x14ac:dyDescent="0.3">
      <c r="A72" s="12">
        <v>16000</v>
      </c>
      <c r="B72" s="12">
        <v>48310520</v>
      </c>
      <c r="C72" s="13">
        <v>35004</v>
      </c>
      <c r="D72" s="8">
        <v>71</v>
      </c>
      <c r="E72">
        <f t="shared" si="6"/>
        <v>0.95483291651336011</v>
      </c>
      <c r="F72" s="2">
        <f t="shared" si="8"/>
        <v>53656576.199072428</v>
      </c>
      <c r="G72" s="10">
        <f t="shared" si="7"/>
        <v>0.11066029094848137</v>
      </c>
      <c r="H72">
        <f t="shared" si="3"/>
        <v>1.0335561320625344</v>
      </c>
      <c r="I72">
        <f t="shared" si="4"/>
        <v>51083702.163663596</v>
      </c>
      <c r="J72" s="11">
        <f t="shared" si="5"/>
        <v>5.7403277043252605E-2</v>
      </c>
    </row>
    <row r="73" spans="1:10" x14ac:dyDescent="0.3">
      <c r="A73" s="12">
        <v>17991</v>
      </c>
      <c r="B73" s="12">
        <v>49158213</v>
      </c>
      <c r="C73" s="13">
        <v>35034</v>
      </c>
      <c r="D73" s="8">
        <v>72</v>
      </c>
      <c r="E73">
        <f t="shared" si="6"/>
        <v>1.0175467579318127</v>
      </c>
      <c r="F73" s="2">
        <f t="shared" si="8"/>
        <v>46128474.709877014</v>
      </c>
      <c r="G73" s="10">
        <f t="shared" si="7"/>
        <v>6.1632392742246057E-2</v>
      </c>
      <c r="H73">
        <f t="shared" si="3"/>
        <v>1.0305639135850388</v>
      </c>
      <c r="I73">
        <f t="shared" si="4"/>
        <v>51862190.942822352</v>
      </c>
      <c r="J73" s="11">
        <f t="shared" si="5"/>
        <v>5.5005619159149498E-2</v>
      </c>
    </row>
    <row r="74" spans="1:10" x14ac:dyDescent="0.3">
      <c r="A74" s="12">
        <v>17737</v>
      </c>
      <c r="B74" s="12">
        <v>45722827</v>
      </c>
      <c r="C74" s="13">
        <v>35065</v>
      </c>
      <c r="D74" s="8">
        <v>73</v>
      </c>
      <c r="E74">
        <f t="shared" si="6"/>
        <v>0.93011572654197172</v>
      </c>
      <c r="F74" s="2">
        <f t="shared" si="8"/>
        <v>50020780.263871491</v>
      </c>
      <c r="G74" s="10">
        <f t="shared" si="7"/>
        <v>9.4000164597685329E-2</v>
      </c>
      <c r="H74">
        <f t="shared" si="3"/>
        <v>1.0231752544744925</v>
      </c>
      <c r="I74">
        <f t="shared" si="4"/>
        <v>49106250.217531681</v>
      </c>
      <c r="J74" s="11">
        <f t="shared" si="5"/>
        <v>7.3998556946876473E-2</v>
      </c>
    </row>
    <row r="75" spans="1:10" x14ac:dyDescent="0.3">
      <c r="A75" s="12">
        <v>17476</v>
      </c>
      <c r="B75" s="12">
        <v>47130093</v>
      </c>
      <c r="C75" s="13">
        <v>35096</v>
      </c>
      <c r="D75" s="8">
        <v>74</v>
      </c>
      <c r="E75">
        <f t="shared" si="6"/>
        <v>1.0307781931331585</v>
      </c>
      <c r="F75" s="2">
        <f t="shared" si="8"/>
        <v>42527520.454657882</v>
      </c>
      <c r="G75" s="10">
        <f t="shared" si="7"/>
        <v>9.765676773313639E-2</v>
      </c>
      <c r="H75">
        <f t="shared" si="3"/>
        <v>1.1249085163330881</v>
      </c>
      <c r="I75">
        <f t="shared" si="4"/>
        <v>44705741.973371923</v>
      </c>
      <c r="J75" s="11">
        <f t="shared" si="5"/>
        <v>5.1439555330987298E-2</v>
      </c>
    </row>
    <row r="76" spans="1:10" x14ac:dyDescent="0.3">
      <c r="A76" s="12">
        <v>16990</v>
      </c>
      <c r="B76" s="12">
        <v>55909079</v>
      </c>
      <c r="C76" s="13">
        <v>35125</v>
      </c>
      <c r="D76" s="8">
        <v>75</v>
      </c>
      <c r="E76">
        <f t="shared" si="6"/>
        <v>1.1862713489659356</v>
      </c>
      <c r="F76" s="2">
        <f t="shared" si="8"/>
        <v>48580672.104737721</v>
      </c>
      <c r="G76" s="10">
        <f t="shared" si="7"/>
        <v>0.13107722442114059</v>
      </c>
      <c r="H76">
        <f t="shared" si="3"/>
        <v>1.0965648222094142</v>
      </c>
      <c r="I76">
        <f t="shared" si="4"/>
        <v>53090912.244666941</v>
      </c>
      <c r="J76" s="11">
        <f t="shared" si="5"/>
        <v>5.0406245385173638E-2</v>
      </c>
    </row>
    <row r="77" spans="1:10" x14ac:dyDescent="0.3">
      <c r="A77" s="12">
        <v>17519</v>
      </c>
      <c r="B77" s="12">
        <v>52390127</v>
      </c>
      <c r="C77" s="13">
        <v>35156</v>
      </c>
      <c r="D77" s="8">
        <v>76</v>
      </c>
      <c r="E77">
        <f t="shared" si="6"/>
        <v>0.93705938171508785</v>
      </c>
      <c r="F77" s="2">
        <f t="shared" si="8"/>
        <v>66323338.56477306</v>
      </c>
      <c r="G77" s="10">
        <f t="shared" si="7"/>
        <v>0.26595109350990997</v>
      </c>
      <c r="H77">
        <f t="shared" si="3"/>
        <v>1.0645641883100772</v>
      </c>
      <c r="I77">
        <f t="shared" si="4"/>
        <v>52507849.558244161</v>
      </c>
      <c r="J77" s="11">
        <f t="shared" si="5"/>
        <v>2.2470370847576166E-3</v>
      </c>
    </row>
    <row r="78" spans="1:10" x14ac:dyDescent="0.3">
      <c r="A78" s="12">
        <v>16287</v>
      </c>
      <c r="B78" s="12">
        <v>53777332</v>
      </c>
      <c r="C78" s="13">
        <v>35186</v>
      </c>
      <c r="D78" s="8">
        <v>77</v>
      </c>
      <c r="E78">
        <f t="shared" si="6"/>
        <v>1.0264783668113651</v>
      </c>
      <c r="F78" s="2">
        <f t="shared" si="8"/>
        <v>49092660.014594927</v>
      </c>
      <c r="G78" s="10">
        <f t="shared" si="7"/>
        <v>8.7112391247023427E-2</v>
      </c>
      <c r="H78">
        <f t="shared" si="3"/>
        <v>1.0793392871475362</v>
      </c>
      <c r="I78">
        <f t="shared" si="4"/>
        <v>51844104.401425831</v>
      </c>
      <c r="J78" s="11">
        <f t="shared" si="5"/>
        <v>3.5948745069282521E-2</v>
      </c>
    </row>
    <row r="79" spans="1:10" x14ac:dyDescent="0.3">
      <c r="A79" s="12">
        <v>17996</v>
      </c>
      <c r="B79" s="12">
        <v>56095234</v>
      </c>
      <c r="C79" s="13">
        <v>35217</v>
      </c>
      <c r="D79" s="8">
        <v>78</v>
      </c>
      <c r="E79">
        <f t="shared" si="6"/>
        <v>1.0431018407532751</v>
      </c>
      <c r="F79" s="2">
        <f t="shared" si="8"/>
        <v>55201267.922832564</v>
      </c>
      <c r="G79" s="10">
        <f t="shared" si="7"/>
        <v>1.5936578090884449E-2</v>
      </c>
      <c r="H79">
        <f t="shared" ref="H79:H97" si="9">B79/B67</f>
        <v>1.060778667104781</v>
      </c>
      <c r="I79">
        <f t="shared" si="4"/>
        <v>55314876.131904982</v>
      </c>
      <c r="J79" s="11">
        <f t="shared" si="5"/>
        <v>1.3911304266865487E-2</v>
      </c>
    </row>
    <row r="80" spans="1:10" x14ac:dyDescent="0.3">
      <c r="A80" s="12">
        <v>16728</v>
      </c>
      <c r="B80" s="12">
        <v>58058659</v>
      </c>
      <c r="C80" s="13">
        <v>35247</v>
      </c>
      <c r="D80" s="8">
        <v>79</v>
      </c>
      <c r="E80">
        <f t="shared" si="6"/>
        <v>1.0350016366809345</v>
      </c>
      <c r="F80" s="2">
        <f t="shared" si="8"/>
        <v>58513041.842885703</v>
      </c>
      <c r="G80" s="10">
        <f t="shared" si="7"/>
        <v>7.8262717519139192E-3</v>
      </c>
      <c r="H80">
        <f t="shared" si="9"/>
        <v>1.0564250449482302</v>
      </c>
      <c r="I80">
        <f t="shared" si="4"/>
        <v>55904849.794908196</v>
      </c>
      <c r="J80" s="11">
        <f t="shared" si="5"/>
        <v>3.7097122844187709E-2</v>
      </c>
    </row>
    <row r="81" spans="1:10" x14ac:dyDescent="0.3">
      <c r="A81" s="12">
        <v>16652</v>
      </c>
      <c r="B81" s="12">
        <v>59802408</v>
      </c>
      <c r="C81" s="13">
        <v>35278</v>
      </c>
      <c r="D81" s="8">
        <v>80</v>
      </c>
      <c r="E81">
        <f t="shared" si="6"/>
        <v>1.0300342624172563</v>
      </c>
      <c r="F81" s="2">
        <f t="shared" si="8"/>
        <v>60090807.088500269</v>
      </c>
      <c r="G81" s="10">
        <f t="shared" si="7"/>
        <v>4.8225330408144893E-3</v>
      </c>
      <c r="H81">
        <f t="shared" si="9"/>
        <v>1.0568588739858937</v>
      </c>
      <c r="I81">
        <f t="shared" si="4"/>
        <v>58496642.566990763</v>
      </c>
      <c r="J81" s="11">
        <f t="shared" si="5"/>
        <v>2.1834663129438485E-2</v>
      </c>
    </row>
    <row r="82" spans="1:10" x14ac:dyDescent="0.3">
      <c r="A82" s="12">
        <v>17779</v>
      </c>
      <c r="B82" s="12">
        <v>49758328</v>
      </c>
      <c r="C82" s="13">
        <v>35309</v>
      </c>
      <c r="D82" s="8">
        <v>81</v>
      </c>
      <c r="E82">
        <f t="shared" si="6"/>
        <v>0.83204555910190103</v>
      </c>
      <c r="F82" s="2">
        <f t="shared" si="8"/>
        <v>61598529.215055823</v>
      </c>
      <c r="G82" s="10">
        <f t="shared" si="7"/>
        <v>0.23795416146329965</v>
      </c>
      <c r="H82">
        <f t="shared" si="9"/>
        <v>1.0429418050776875</v>
      </c>
      <c r="I82">
        <f t="shared" si="4"/>
        <v>48513770.292027935</v>
      </c>
      <c r="J82" s="11">
        <f t="shared" si="5"/>
        <v>2.5012048394633852E-2</v>
      </c>
    </row>
    <row r="83" spans="1:10" x14ac:dyDescent="0.3">
      <c r="A83" s="12">
        <v>16887</v>
      </c>
      <c r="B83" s="12">
        <v>53679750</v>
      </c>
      <c r="C83" s="13">
        <v>35339</v>
      </c>
      <c r="D83" s="8">
        <v>82</v>
      </c>
      <c r="E83">
        <f t="shared" si="6"/>
        <v>1.0788093603145186</v>
      </c>
      <c r="F83" s="2">
        <f t="shared" si="8"/>
        <v>41401195.840735778</v>
      </c>
      <c r="G83" s="10">
        <f t="shared" si="7"/>
        <v>0.2287371710796757</v>
      </c>
      <c r="H83">
        <f t="shared" si="9"/>
        <v>1.0609530232795681</v>
      </c>
      <c r="I83">
        <f t="shared" si="4"/>
        <v>52009656.871672519</v>
      </c>
      <c r="J83" s="11">
        <f t="shared" si="5"/>
        <v>3.1112162935324428E-2</v>
      </c>
    </row>
    <row r="84" spans="1:10" x14ac:dyDescent="0.3">
      <c r="A84" s="12">
        <v>16271</v>
      </c>
      <c r="B84" s="12">
        <v>48464209</v>
      </c>
      <c r="C84" s="13">
        <v>35370</v>
      </c>
      <c r="D84" s="8">
        <v>83</v>
      </c>
      <c r="E84">
        <f t="shared" si="6"/>
        <v>0.90283969280780929</v>
      </c>
      <c r="F84" s="2">
        <f t="shared" si="8"/>
        <v>57910216.759343281</v>
      </c>
      <c r="G84" s="10">
        <f t="shared" si="7"/>
        <v>0.19490687982431079</v>
      </c>
      <c r="H84">
        <f t="shared" si="9"/>
        <v>1.0031812739751094</v>
      </c>
      <c r="I84">
        <f t="shared" si="4"/>
        <v>49931634.18912971</v>
      </c>
      <c r="J84" s="11">
        <f t="shared" si="5"/>
        <v>3.0278533775919259E-2</v>
      </c>
    </row>
    <row r="85" spans="1:10" x14ac:dyDescent="0.3">
      <c r="A85" s="12">
        <v>18064</v>
      </c>
      <c r="B85" s="12">
        <v>53181172</v>
      </c>
      <c r="C85" s="13">
        <v>35400</v>
      </c>
      <c r="D85" s="8">
        <v>84</v>
      </c>
      <c r="E85">
        <f t="shared" si="6"/>
        <v>1.0973287937083631</v>
      </c>
      <c r="F85" s="2">
        <f t="shared" si="8"/>
        <v>43755411.56573347</v>
      </c>
      <c r="G85" s="10">
        <f t="shared" si="7"/>
        <v>0.17723867451184661</v>
      </c>
      <c r="H85">
        <f t="shared" si="9"/>
        <v>1.0818369658799436</v>
      </c>
      <c r="I85">
        <f t="shared" si="4"/>
        <v>50660680.374126934</v>
      </c>
      <c r="J85" s="11">
        <f t="shared" si="5"/>
        <v>4.7394435494446538E-2</v>
      </c>
    </row>
    <row r="86" spans="1:10" x14ac:dyDescent="0.3">
      <c r="A86" s="16">
        <v>18086</v>
      </c>
      <c r="B86" s="16">
        <v>49228750</v>
      </c>
      <c r="C86" s="17">
        <v>35431</v>
      </c>
      <c r="D86" s="18">
        <v>85</v>
      </c>
      <c r="E86">
        <f t="shared" si="6"/>
        <v>0.92568005082701077</v>
      </c>
      <c r="F86" s="2">
        <f t="shared" si="8"/>
        <v>58357231.318756975</v>
      </c>
      <c r="G86" s="10">
        <f t="shared" si="7"/>
        <v>0.18542988230976767</v>
      </c>
      <c r="H86">
        <f t="shared" si="9"/>
        <v>1.0766777391083013</v>
      </c>
      <c r="I86">
        <f t="shared" si="4"/>
        <v>46782465.151018195</v>
      </c>
      <c r="J86" s="11">
        <f t="shared" si="5"/>
        <v>4.9692199151548745E-2</v>
      </c>
    </row>
    <row r="87" spans="1:10" x14ac:dyDescent="0.3">
      <c r="A87" s="16">
        <v>17138</v>
      </c>
      <c r="B87" s="16">
        <v>47152265</v>
      </c>
      <c r="C87" s="17">
        <v>35462</v>
      </c>
      <c r="D87" s="18">
        <v>86</v>
      </c>
      <c r="E87">
        <f t="shared" si="6"/>
        <v>0.95781966838483612</v>
      </c>
      <c r="F87" s="2">
        <f t="shared" si="8"/>
        <v>45570071.802150205</v>
      </c>
      <c r="G87" s="10">
        <f t="shared" si="7"/>
        <v>3.3554977642108928E-2</v>
      </c>
      <c r="H87">
        <f t="shared" si="9"/>
        <v>1.0004704425259674</v>
      </c>
      <c r="I87">
        <f t="shared" si="4"/>
        <v>53017042.99127046</v>
      </c>
      <c r="J87" s="11">
        <f t="shared" si="5"/>
        <v>0.12437956037256026</v>
      </c>
    </row>
    <row r="88" spans="1:10" x14ac:dyDescent="0.3">
      <c r="A88" s="16">
        <v>17154</v>
      </c>
      <c r="B88" s="16">
        <v>58163010</v>
      </c>
      <c r="C88" s="17">
        <v>35490</v>
      </c>
      <c r="D88" s="18">
        <v>87</v>
      </c>
      <c r="E88">
        <f t="shared" si="6"/>
        <v>1.2335146572492328</v>
      </c>
      <c r="F88" s="2">
        <f t="shared" si="8"/>
        <v>45163366.825893916</v>
      </c>
      <c r="G88" s="10">
        <f t="shared" si="7"/>
        <v>0.22350361809174049</v>
      </c>
      <c r="H88">
        <f t="shared" si="9"/>
        <v>1.0403142215953871</v>
      </c>
      <c r="I88">
        <f t="shared" si="4"/>
        <v>61307929.273527093</v>
      </c>
      <c r="J88" s="11">
        <f t="shared" si="5"/>
        <v>5.4070779237991522E-2</v>
      </c>
    </row>
    <row r="89" spans="1:10" x14ac:dyDescent="0.3">
      <c r="A89" s="16">
        <v>17574</v>
      </c>
      <c r="B89" s="16">
        <v>53944329</v>
      </c>
      <c r="C89" s="17">
        <v>35521</v>
      </c>
      <c r="D89" s="18">
        <v>88</v>
      </c>
      <c r="E89">
        <f t="shared" si="6"/>
        <v>0.92746797320152452</v>
      </c>
      <c r="F89" s="2">
        <f t="shared" si="8"/>
        <v>71744925.3447337</v>
      </c>
      <c r="G89" s="10">
        <f t="shared" si="7"/>
        <v>0.32998086499015866</v>
      </c>
      <c r="H89">
        <f t="shared" si="9"/>
        <v>1.0296659330487976</v>
      </c>
      <c r="I89">
        <f t="shared" si="4"/>
        <v>55772653.025216855</v>
      </c>
      <c r="J89" s="11">
        <f t="shared" si="5"/>
        <v>3.389279390641517E-2</v>
      </c>
    </row>
    <row r="90" spans="1:10" x14ac:dyDescent="0.3">
      <c r="A90" s="16">
        <v>16396</v>
      </c>
      <c r="B90" s="16">
        <v>55635847</v>
      </c>
      <c r="C90" s="17">
        <v>35551</v>
      </c>
      <c r="D90" s="18">
        <v>89</v>
      </c>
      <c r="E90">
        <f t="shared" si="6"/>
        <v>1.0313567344585934</v>
      </c>
      <c r="F90" s="2">
        <f t="shared" si="8"/>
        <v>50031637.483346224</v>
      </c>
      <c r="G90" s="10">
        <f t="shared" si="7"/>
        <v>0.10073019139357717</v>
      </c>
      <c r="H90">
        <f t="shared" si="9"/>
        <v>1.034559449695273</v>
      </c>
      <c r="I90">
        <f t="shared" si="4"/>
        <v>58043987.185576387</v>
      </c>
      <c r="J90" s="11">
        <f t="shared" si="5"/>
        <v>4.3283967359684247E-2</v>
      </c>
    </row>
    <row r="91" spans="1:10" x14ac:dyDescent="0.3">
      <c r="A91" s="16">
        <v>18138</v>
      </c>
      <c r="B91" s="16">
        <v>58172771</v>
      </c>
      <c r="C91" s="17">
        <v>35582</v>
      </c>
      <c r="D91" s="18">
        <v>90</v>
      </c>
      <c r="E91">
        <f t="shared" si="6"/>
        <v>1.0455987306169707</v>
      </c>
      <c r="F91" s="2">
        <f t="shared" si="8"/>
        <v>57380405.480757929</v>
      </c>
      <c r="G91" s="10">
        <f t="shared" si="7"/>
        <v>1.3620900390701187E-2</v>
      </c>
      <c r="H91">
        <f t="shared" si="9"/>
        <v>1.0370358914983757</v>
      </c>
      <c r="I91">
        <f t="shared" ref="I91:I97" si="10">B79*H79</f>
        <v>59504627.553450793</v>
      </c>
      <c r="J91" s="11">
        <f t="shared" ref="J91:J97" si="11">ABS((B91-I91)/B91)</f>
        <v>2.2894844625001499E-2</v>
      </c>
    </row>
    <row r="92" spans="1:10" x14ac:dyDescent="0.3">
      <c r="A92" s="16">
        <v>16689</v>
      </c>
      <c r="B92" s="16">
        <v>61153800</v>
      </c>
      <c r="C92" s="17">
        <v>35612</v>
      </c>
      <c r="D92" s="18">
        <v>91</v>
      </c>
      <c r="E92">
        <f t="shared" si="6"/>
        <v>1.051244404362309</v>
      </c>
      <c r="F92" s="2">
        <f t="shared" si="8"/>
        <v>60825375.514071725</v>
      </c>
      <c r="G92" s="10">
        <f t="shared" si="7"/>
        <v>5.3704673450917966E-3</v>
      </c>
      <c r="H92">
        <f t="shared" si="9"/>
        <v>1.0533105836977736</v>
      </c>
      <c r="I92">
        <f t="shared" si="10"/>
        <v>61334621.443708971</v>
      </c>
      <c r="J92" s="11">
        <f t="shared" si="11"/>
        <v>2.9568308708366633E-3</v>
      </c>
    </row>
    <row r="93" spans="1:10" x14ac:dyDescent="0.3">
      <c r="A93" s="16">
        <v>16363</v>
      </c>
      <c r="B93" s="16">
        <v>61907945</v>
      </c>
      <c r="C93" s="17">
        <v>35643</v>
      </c>
      <c r="D93" s="18">
        <v>92</v>
      </c>
      <c r="E93">
        <f t="shared" si="6"/>
        <v>1.0123319401247346</v>
      </c>
      <c r="F93" s="2">
        <f t="shared" si="8"/>
        <v>64287590.055491775</v>
      </c>
      <c r="G93" s="10">
        <f t="shared" si="7"/>
        <v>3.8438443651970279E-2</v>
      </c>
      <c r="H93">
        <f t="shared" si="9"/>
        <v>1.0352082310799258</v>
      </c>
      <c r="I93">
        <f t="shared" si="10"/>
        <v>63202705.580525003</v>
      </c>
      <c r="J93" s="11">
        <f t="shared" si="11"/>
        <v>2.0914287827273274E-2</v>
      </c>
    </row>
    <row r="94" spans="1:10" x14ac:dyDescent="0.3">
      <c r="A94" s="16">
        <v>17656</v>
      </c>
      <c r="B94" s="16">
        <v>51761004</v>
      </c>
      <c r="C94" s="17">
        <v>35674</v>
      </c>
      <c r="D94" s="18">
        <v>93</v>
      </c>
      <c r="E94">
        <f t="shared" si="6"/>
        <v>0.83609630395581702</v>
      </c>
      <c r="F94" s="2">
        <f t="shared" si="8"/>
        <v>62671390.070985362</v>
      </c>
      <c r="G94" s="10">
        <f t="shared" si="7"/>
        <v>0.21078389574872547</v>
      </c>
      <c r="H94">
        <f t="shared" si="9"/>
        <v>1.0402480565665309</v>
      </c>
      <c r="I94">
        <f t="shared" si="10"/>
        <v>51895040.421967641</v>
      </c>
      <c r="J94" s="11">
        <f t="shared" si="11"/>
        <v>2.5895251561897934E-3</v>
      </c>
    </row>
    <row r="95" spans="1:10" x14ac:dyDescent="0.3">
      <c r="A95" s="16">
        <v>16720</v>
      </c>
      <c r="B95" s="16">
        <v>55026915</v>
      </c>
      <c r="C95" s="17">
        <v>35704</v>
      </c>
      <c r="D95" s="18">
        <v>94</v>
      </c>
      <c r="E95">
        <f t="shared" si="6"/>
        <v>1.0630959747225923</v>
      </c>
      <c r="F95" s="2">
        <f t="shared" si="8"/>
        <v>43277184.13344226</v>
      </c>
      <c r="G95" s="10">
        <f t="shared" si="7"/>
        <v>0.21352697796265227</v>
      </c>
      <c r="H95">
        <f t="shared" si="9"/>
        <v>1.0250963352102049</v>
      </c>
      <c r="I95">
        <f t="shared" si="10"/>
        <v>56951693.051391393</v>
      </c>
      <c r="J95" s="11">
        <f t="shared" si="11"/>
        <v>3.4978847194893498E-2</v>
      </c>
    </row>
    <row r="96" spans="1:10" x14ac:dyDescent="0.3">
      <c r="A96" s="16">
        <v>16040</v>
      </c>
      <c r="B96" s="16">
        <v>51524528</v>
      </c>
      <c r="C96" s="17">
        <v>35735</v>
      </c>
      <c r="D96" s="18">
        <v>95</v>
      </c>
      <c r="E96">
        <f t="shared" si="6"/>
        <v>0.93635138368196724</v>
      </c>
      <c r="F96" s="2">
        <f t="shared" si="8"/>
        <v>58498891.837902233</v>
      </c>
      <c r="G96" s="10">
        <f t="shared" si="7"/>
        <v>0.13536007235043926</v>
      </c>
      <c r="H96">
        <f t="shared" si="9"/>
        <v>1.0631459599392203</v>
      </c>
      <c r="I96">
        <f t="shared" si="10"/>
        <v>48618386.926815964</v>
      </c>
      <c r="J96" s="11">
        <f t="shared" si="11"/>
        <v>5.640306056144824E-2</v>
      </c>
    </row>
    <row r="97" spans="1:10" x14ac:dyDescent="0.3">
      <c r="A97" s="16">
        <v>18448</v>
      </c>
      <c r="B97" s="16">
        <v>53801076</v>
      </c>
      <c r="C97" s="17">
        <v>35765</v>
      </c>
      <c r="D97" s="18">
        <v>96</v>
      </c>
      <c r="E97">
        <f t="shared" si="6"/>
        <v>1.0441837720473635</v>
      </c>
      <c r="F97" s="2">
        <f t="shared" si="8"/>
        <v>48245063.086360261</v>
      </c>
      <c r="G97" s="10">
        <f t="shared" si="7"/>
        <v>0.10326955010416035</v>
      </c>
      <c r="H97">
        <f t="shared" si="9"/>
        <v>1.0116564561608383</v>
      </c>
      <c r="I97">
        <f t="shared" si="10"/>
        <v>57533357.758419409</v>
      </c>
      <c r="J97" s="11">
        <f t="shared" si="11"/>
        <v>6.9371879447530177E-2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AFD6-BEA6-411C-AEEB-156C4215C8F5}">
  <dimension ref="A1"/>
  <sheetViews>
    <sheetView workbookViewId="0">
      <selection activeCell="D3" sqref="D3:E1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</vt:lpstr>
      <vt:lpstr>Holdout</vt:lpstr>
      <vt:lpstr>Naive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Tansu Tosun</dc:creator>
  <cp:lastModifiedBy>Tansu Tosun</cp:lastModifiedBy>
  <dcterms:created xsi:type="dcterms:W3CDTF">2022-06-08T12:22:37Z</dcterms:created>
  <dcterms:modified xsi:type="dcterms:W3CDTF">2022-06-08T13:57:16Z</dcterms:modified>
</cp:coreProperties>
</file>