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/>
  <mc:AlternateContent xmlns:mc="http://schemas.openxmlformats.org/markup-compatibility/2006">
    <mc:Choice Requires="x15">
      <x15ac:absPath xmlns:x15ac="http://schemas.microsoft.com/office/spreadsheetml/2010/11/ac" url="C:\keyan\AI-Data\"/>
    </mc:Choice>
  </mc:AlternateContent>
  <xr:revisionPtr revIDLastSave="0" documentId="13_ncr:1_{794747EA-6F31-4FBF-9060-D5F313FA65A5}" xr6:coauthVersionLast="46" xr6:coauthVersionMax="46" xr10:uidLastSave="{00000000-0000-0000-0000-000000000000}"/>
  <bookViews>
    <workbookView xWindow="-10910" yWindow="-110" windowWidth="11020" windowHeight="18820" tabRatio="403" xr2:uid="{00000000-000D-0000-FFFF-FFFF00000000}"/>
  </bookViews>
  <sheets>
    <sheet name="AMD重修改0305" sheetId="7" r:id="rId1"/>
    <sheet name="AMD-Final" sheetId="6" r:id="rId2"/>
  </sheets>
  <definedNames>
    <definedName name="_xlnm._FilterDatabase" localSheetId="1" hidden="1">'AMD-Final'!$AH$1:$AH$20696</definedName>
  </definedNames>
  <calcPr calcId="191029"/>
</workbook>
</file>

<file path=xl/calcChain.xml><?xml version="1.0" encoding="utf-8"?>
<calcChain xmlns="http://schemas.openxmlformats.org/spreadsheetml/2006/main">
  <c r="AF4" i="7" l="1"/>
  <c r="AF5" i="7"/>
  <c r="AF6" i="7"/>
  <c r="AF7" i="7"/>
  <c r="AF8" i="7"/>
  <c r="AF9" i="7"/>
  <c r="AF10" i="7"/>
  <c r="AF11" i="7"/>
  <c r="AF12" i="7"/>
  <c r="AF13" i="7"/>
  <c r="AF14" i="7"/>
  <c r="AF15" i="7"/>
  <c r="AF16" i="7"/>
  <c r="AF17" i="7"/>
  <c r="AF18" i="7"/>
  <c r="AF19" i="7"/>
  <c r="AF20" i="7"/>
  <c r="AF21" i="7"/>
  <c r="AF22" i="7"/>
  <c r="AF23" i="7"/>
  <c r="AF24" i="7"/>
  <c r="AF25" i="7"/>
  <c r="AF26" i="7"/>
  <c r="AF27" i="7"/>
  <c r="AF28" i="7"/>
  <c r="AF29" i="7"/>
  <c r="AF30" i="7"/>
  <c r="AF31" i="7"/>
  <c r="AF32" i="7"/>
  <c r="AF33" i="7"/>
  <c r="AF34" i="7"/>
  <c r="AF35" i="7"/>
  <c r="AF36" i="7"/>
  <c r="AF37" i="7"/>
  <c r="AF38" i="7"/>
  <c r="AF39" i="7"/>
  <c r="AF40" i="7"/>
  <c r="AF41" i="7"/>
  <c r="AF42" i="7"/>
  <c r="AF43" i="7"/>
  <c r="AF44" i="7"/>
  <c r="AF45" i="7"/>
  <c r="AF46" i="7"/>
  <c r="AF47" i="7"/>
  <c r="AF48" i="7"/>
  <c r="AF49" i="7"/>
  <c r="AF50" i="7"/>
  <c r="AF51" i="7"/>
  <c r="AF52" i="7"/>
  <c r="AF53" i="7"/>
  <c r="AF54" i="7"/>
  <c r="AF55" i="7"/>
  <c r="AF56" i="7"/>
  <c r="AF57" i="7"/>
  <c r="AF58" i="7"/>
  <c r="AF59" i="7"/>
  <c r="AF60" i="7"/>
  <c r="AF61" i="7"/>
  <c r="AF62" i="7"/>
  <c r="AF63" i="7"/>
  <c r="AF64" i="7"/>
  <c r="AF65" i="7"/>
  <c r="AF66" i="7"/>
  <c r="AF67" i="7"/>
  <c r="AF68" i="7"/>
  <c r="AF69" i="7"/>
  <c r="AF70" i="7"/>
  <c r="AF71" i="7"/>
  <c r="AF72" i="7"/>
  <c r="AF73" i="7"/>
  <c r="AF74" i="7"/>
  <c r="AF75" i="7"/>
  <c r="AF76" i="7"/>
  <c r="AF77" i="7"/>
  <c r="AF78" i="7"/>
  <c r="AF79" i="7"/>
  <c r="AF80" i="7"/>
  <c r="AF81" i="7"/>
  <c r="AF82" i="7"/>
  <c r="AF83" i="7"/>
  <c r="AF84" i="7"/>
  <c r="AF85" i="7"/>
  <c r="AF86" i="7"/>
  <c r="AF87" i="7"/>
  <c r="AF88" i="7"/>
  <c r="AF89" i="7"/>
  <c r="AF90" i="7"/>
  <c r="AF91" i="7"/>
  <c r="AF92" i="7"/>
  <c r="AF93" i="7"/>
  <c r="AF94" i="7"/>
  <c r="AF95" i="7"/>
  <c r="AF96" i="7"/>
  <c r="AF97" i="7"/>
  <c r="AF98" i="7"/>
  <c r="AF99" i="7"/>
  <c r="AF100" i="7"/>
  <c r="AF101" i="7"/>
  <c r="AF102" i="7"/>
  <c r="AF103" i="7"/>
  <c r="AF104" i="7"/>
  <c r="AF105" i="7"/>
  <c r="AF106" i="7"/>
  <c r="AF107" i="7"/>
  <c r="AF108" i="7"/>
  <c r="AF109" i="7"/>
  <c r="AF110" i="7"/>
  <c r="AF111" i="7"/>
  <c r="AF112" i="7"/>
  <c r="AF113" i="7"/>
  <c r="AF114" i="7"/>
  <c r="AF115" i="7"/>
  <c r="AF116" i="7"/>
  <c r="AF117" i="7"/>
  <c r="AF118" i="7"/>
  <c r="AF119" i="7"/>
  <c r="AF120" i="7"/>
  <c r="AF121" i="7"/>
  <c r="AF122" i="7"/>
  <c r="AF123" i="7"/>
  <c r="AF124" i="7"/>
  <c r="AF125" i="7"/>
  <c r="AF126" i="7"/>
  <c r="AF127" i="7"/>
  <c r="AF128" i="7"/>
  <c r="AF129" i="7"/>
  <c r="AF130" i="7"/>
  <c r="AF131" i="7"/>
  <c r="AF132" i="7"/>
  <c r="AF133" i="7"/>
  <c r="AF134" i="7"/>
  <c r="AF135" i="7"/>
  <c r="AF136" i="7"/>
  <c r="AF137" i="7"/>
  <c r="AF138" i="7"/>
  <c r="AF139" i="7"/>
  <c r="AF140" i="7"/>
  <c r="AF141" i="7"/>
  <c r="AF142" i="7"/>
  <c r="AF143" i="7"/>
  <c r="AF144" i="7"/>
  <c r="AF3" i="7"/>
  <c r="AF147" i="7"/>
  <c r="Z147" i="7"/>
  <c r="Z146" i="7"/>
  <c r="Z145" i="7"/>
  <c r="Z4" i="7"/>
  <c r="Z5" i="7"/>
  <c r="Z6" i="7"/>
  <c r="Z7" i="7"/>
  <c r="Z8" i="7"/>
  <c r="Z9" i="7"/>
  <c r="Z10" i="7"/>
  <c r="Z11" i="7"/>
  <c r="Z12" i="7"/>
  <c r="Z13" i="7"/>
  <c r="Z14" i="7"/>
  <c r="Z15" i="7"/>
  <c r="Z16" i="7"/>
  <c r="Z17" i="7"/>
  <c r="Z18" i="7"/>
  <c r="Z19" i="7"/>
  <c r="Z20" i="7"/>
  <c r="Z21" i="7"/>
  <c r="Z22" i="7"/>
  <c r="Z23" i="7"/>
  <c r="Z24" i="7"/>
  <c r="Z25" i="7"/>
  <c r="Z26" i="7"/>
  <c r="Z27" i="7"/>
  <c r="Z28" i="7"/>
  <c r="Z29" i="7"/>
  <c r="Z30" i="7"/>
  <c r="Z31" i="7"/>
  <c r="Z32" i="7"/>
  <c r="Z33" i="7"/>
  <c r="Z34" i="7"/>
  <c r="Z35" i="7"/>
  <c r="Z36" i="7"/>
  <c r="Z37" i="7"/>
  <c r="Z38" i="7"/>
  <c r="Z39" i="7"/>
  <c r="Z40" i="7"/>
  <c r="Z41" i="7"/>
  <c r="Z42" i="7"/>
  <c r="Z43" i="7"/>
  <c r="Z44" i="7"/>
  <c r="Z45" i="7"/>
  <c r="Z46" i="7"/>
  <c r="Z47" i="7"/>
  <c r="Z48" i="7"/>
  <c r="Z49" i="7"/>
  <c r="Z50" i="7"/>
  <c r="Z51" i="7"/>
  <c r="Z52" i="7"/>
  <c r="Z53" i="7"/>
  <c r="Z54" i="7"/>
  <c r="Z55" i="7"/>
  <c r="Z56" i="7"/>
  <c r="Z57" i="7"/>
  <c r="Z58" i="7"/>
  <c r="Z59" i="7"/>
  <c r="Z60" i="7"/>
  <c r="Z61" i="7"/>
  <c r="Z62" i="7"/>
  <c r="Z63" i="7"/>
  <c r="Z64" i="7"/>
  <c r="Z65" i="7"/>
  <c r="Z66" i="7"/>
  <c r="Z67" i="7"/>
  <c r="Z68" i="7"/>
  <c r="Z69" i="7"/>
  <c r="Z70" i="7"/>
  <c r="Z71" i="7"/>
  <c r="Z72" i="7"/>
  <c r="Z73" i="7"/>
  <c r="Z74" i="7"/>
  <c r="Z75" i="7"/>
  <c r="Z76" i="7"/>
  <c r="Z77" i="7"/>
  <c r="Z78" i="7"/>
  <c r="Z79" i="7"/>
  <c r="Z80" i="7"/>
  <c r="Z81" i="7"/>
  <c r="Z82" i="7"/>
  <c r="Z83" i="7"/>
  <c r="Z84" i="7"/>
  <c r="Z85" i="7"/>
  <c r="Z86" i="7"/>
  <c r="Z87" i="7"/>
  <c r="Z88" i="7"/>
  <c r="Z89" i="7"/>
  <c r="Z90" i="7"/>
  <c r="Z91" i="7"/>
  <c r="Z92" i="7"/>
  <c r="Z93" i="7"/>
  <c r="Z94" i="7"/>
  <c r="Z95" i="7"/>
  <c r="Z96" i="7"/>
  <c r="Z97" i="7"/>
  <c r="Z98" i="7"/>
  <c r="Z99" i="7"/>
  <c r="Z100" i="7"/>
  <c r="Z101" i="7"/>
  <c r="Z102" i="7"/>
  <c r="Z103" i="7"/>
  <c r="Z104" i="7"/>
  <c r="Z105" i="7"/>
  <c r="Z106" i="7"/>
  <c r="Z107" i="7"/>
  <c r="Z108" i="7"/>
  <c r="Z109" i="7"/>
  <c r="Z110" i="7"/>
  <c r="Z111" i="7"/>
  <c r="Z112" i="7"/>
  <c r="Z113" i="7"/>
  <c r="Z114" i="7"/>
  <c r="Z115" i="7"/>
  <c r="Z116" i="7"/>
  <c r="Z117" i="7"/>
  <c r="Z118" i="7"/>
  <c r="Z119" i="7"/>
  <c r="Z120" i="7"/>
  <c r="Z121" i="7"/>
  <c r="Z122" i="7"/>
  <c r="Z123" i="7"/>
  <c r="Z124" i="7"/>
  <c r="Z125" i="7"/>
  <c r="Z126" i="7"/>
  <c r="Z127" i="7"/>
  <c r="Z128" i="7"/>
  <c r="Z129" i="7"/>
  <c r="Z130" i="7"/>
  <c r="Z131" i="7"/>
  <c r="Z132" i="7"/>
  <c r="Z133" i="7"/>
  <c r="Z134" i="7"/>
  <c r="Z135" i="7"/>
  <c r="Z136" i="7"/>
  <c r="Z137" i="7"/>
  <c r="Z138" i="7"/>
  <c r="Z139" i="7"/>
  <c r="Z140" i="7"/>
  <c r="Z141" i="7"/>
  <c r="Z142" i="7"/>
  <c r="Z143" i="7"/>
  <c r="Z144" i="7"/>
  <c r="Z3" i="7"/>
  <c r="AE147" i="7"/>
  <c r="AE146" i="7"/>
  <c r="AE145" i="7"/>
  <c r="AE17" i="7"/>
  <c r="AE18" i="7"/>
  <c r="AE19" i="7"/>
  <c r="AE20" i="7"/>
  <c r="AE21" i="7"/>
  <c r="AE22" i="7"/>
  <c r="AE23" i="7"/>
  <c r="AE24" i="7"/>
  <c r="AE25" i="7"/>
  <c r="AE26" i="7"/>
  <c r="AE27" i="7"/>
  <c r="AE28" i="7"/>
  <c r="AE29" i="7"/>
  <c r="AE30" i="7"/>
  <c r="AE31" i="7"/>
  <c r="AE32" i="7"/>
  <c r="AE33" i="7"/>
  <c r="AE34" i="7"/>
  <c r="AE35" i="7"/>
  <c r="AE36" i="7"/>
  <c r="AE37" i="7"/>
  <c r="AE38" i="7"/>
  <c r="AE39" i="7"/>
  <c r="AE40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3" i="7"/>
  <c r="AE54" i="7"/>
  <c r="AE55" i="7"/>
  <c r="AE56" i="7"/>
  <c r="AE57" i="7"/>
  <c r="AE58" i="7"/>
  <c r="AE59" i="7"/>
  <c r="AE60" i="7"/>
  <c r="AE61" i="7"/>
  <c r="AE62" i="7"/>
  <c r="AE63" i="7"/>
  <c r="AE64" i="7"/>
  <c r="AE65" i="7"/>
  <c r="AE66" i="7"/>
  <c r="AE67" i="7"/>
  <c r="AE68" i="7"/>
  <c r="AE69" i="7"/>
  <c r="AE70" i="7"/>
  <c r="AE71" i="7"/>
  <c r="AE72" i="7"/>
  <c r="AE73" i="7"/>
  <c r="AE74" i="7"/>
  <c r="AE75" i="7"/>
  <c r="AE76" i="7"/>
  <c r="AE77" i="7"/>
  <c r="AE78" i="7"/>
  <c r="AE79" i="7"/>
  <c r="AE80" i="7"/>
  <c r="AE81" i="7"/>
  <c r="AE82" i="7"/>
  <c r="AE83" i="7"/>
  <c r="AE84" i="7"/>
  <c r="AE85" i="7"/>
  <c r="AE86" i="7"/>
  <c r="AE87" i="7"/>
  <c r="AE88" i="7"/>
  <c r="AE89" i="7"/>
  <c r="AE90" i="7"/>
  <c r="AE91" i="7"/>
  <c r="AE92" i="7"/>
  <c r="AE93" i="7"/>
  <c r="AE94" i="7"/>
  <c r="AE95" i="7"/>
  <c r="AE96" i="7"/>
  <c r="AE97" i="7"/>
  <c r="AE98" i="7"/>
  <c r="AE99" i="7"/>
  <c r="AE100" i="7"/>
  <c r="AE101" i="7"/>
  <c r="AE102" i="7"/>
  <c r="AE103" i="7"/>
  <c r="AE104" i="7"/>
  <c r="AE105" i="7"/>
  <c r="AE106" i="7"/>
  <c r="AE107" i="7"/>
  <c r="AE108" i="7"/>
  <c r="AE109" i="7"/>
  <c r="AE110" i="7"/>
  <c r="AE111" i="7"/>
  <c r="AE112" i="7"/>
  <c r="AE113" i="7"/>
  <c r="AE114" i="7"/>
  <c r="AE115" i="7"/>
  <c r="AE116" i="7"/>
  <c r="AE117" i="7"/>
  <c r="AE118" i="7"/>
  <c r="AE119" i="7"/>
  <c r="AE120" i="7"/>
  <c r="AE121" i="7"/>
  <c r="AE122" i="7"/>
  <c r="AE123" i="7"/>
  <c r="AE124" i="7"/>
  <c r="AE125" i="7"/>
  <c r="AE126" i="7"/>
  <c r="AE127" i="7"/>
  <c r="AE128" i="7"/>
  <c r="AE129" i="7"/>
  <c r="AE130" i="7"/>
  <c r="AE131" i="7"/>
  <c r="AE132" i="7"/>
  <c r="AE133" i="7"/>
  <c r="AE134" i="7"/>
  <c r="AE135" i="7"/>
  <c r="AE136" i="7"/>
  <c r="AE137" i="7"/>
  <c r="AE138" i="7"/>
  <c r="AE139" i="7"/>
  <c r="AE140" i="7"/>
  <c r="AE141" i="7"/>
  <c r="AE142" i="7"/>
  <c r="AE143" i="7"/>
  <c r="AE144" i="7"/>
  <c r="AE4" i="7"/>
  <c r="AE5" i="7"/>
  <c r="AE6" i="7"/>
  <c r="AE7" i="7"/>
  <c r="AE8" i="7"/>
  <c r="AE9" i="7"/>
  <c r="AE10" i="7"/>
  <c r="AE11" i="7"/>
  <c r="AE12" i="7"/>
  <c r="AE13" i="7"/>
  <c r="AE14" i="7"/>
  <c r="AE15" i="7"/>
  <c r="AE16" i="7"/>
  <c r="AE3" i="7"/>
  <c r="O8" i="7"/>
  <c r="S8" i="7" s="1"/>
  <c r="Q8" i="7"/>
  <c r="R8" i="7" s="1"/>
  <c r="O9" i="7"/>
  <c r="S9" i="7" s="1"/>
  <c r="Q9" i="7"/>
  <c r="R9" i="7" s="1"/>
  <c r="O11" i="7"/>
  <c r="P11" i="7" s="1"/>
  <c r="Q11" i="7"/>
  <c r="R11" i="7" s="1"/>
  <c r="O12" i="7"/>
  <c r="P12" i="7" s="1"/>
  <c r="Q12" i="7"/>
  <c r="R12" i="7" s="1"/>
  <c r="O13" i="7"/>
  <c r="S13" i="7" s="1"/>
  <c r="Q13" i="7"/>
  <c r="R13" i="7" s="1"/>
  <c r="O16" i="7"/>
  <c r="S16" i="7" s="1"/>
  <c r="Q16" i="7"/>
  <c r="R16" i="7" s="1"/>
  <c r="O17" i="7"/>
  <c r="S17" i="7" s="1"/>
  <c r="Q17" i="7"/>
  <c r="R17" i="7" s="1"/>
  <c r="O18" i="7"/>
  <c r="S18" i="7" s="1"/>
  <c r="Q18" i="7"/>
  <c r="R18" i="7" s="1"/>
  <c r="O20" i="7"/>
  <c r="P20" i="7" s="1"/>
  <c r="Q20" i="7"/>
  <c r="R20" i="7" s="1"/>
  <c r="O21" i="7"/>
  <c r="S21" i="7" s="1"/>
  <c r="Q21" i="7"/>
  <c r="R21" i="7" s="1"/>
  <c r="O22" i="7"/>
  <c r="P22" i="7" s="1"/>
  <c r="O23" i="7"/>
  <c r="P23" i="7" s="1"/>
  <c r="Q23" i="7"/>
  <c r="R23" i="7" s="1"/>
  <c r="O26" i="7"/>
  <c r="S26" i="7" s="1"/>
  <c r="Q26" i="7"/>
  <c r="R26" i="7" s="1"/>
  <c r="O28" i="7"/>
  <c r="S28" i="7" s="1"/>
  <c r="Q28" i="7"/>
  <c r="R28" i="7" s="1"/>
  <c r="O31" i="7"/>
  <c r="P31" i="7" s="1"/>
  <c r="Q31" i="7"/>
  <c r="R31" i="7" s="1"/>
  <c r="O33" i="7"/>
  <c r="S33" i="7" s="1"/>
  <c r="Q33" i="7"/>
  <c r="R33" i="7" s="1"/>
  <c r="O37" i="7"/>
  <c r="S37" i="7" s="1"/>
  <c r="Q37" i="7"/>
  <c r="R37" i="7" s="1"/>
  <c r="O38" i="7"/>
  <c r="P38" i="7" s="1"/>
  <c r="Q38" i="7"/>
  <c r="R38" i="7" s="1"/>
  <c r="O39" i="7"/>
  <c r="P39" i="7" s="1"/>
  <c r="Q39" i="7"/>
  <c r="R39" i="7" s="1"/>
  <c r="O40" i="7"/>
  <c r="S40" i="7" s="1"/>
  <c r="Q40" i="7"/>
  <c r="R40" i="7" s="1"/>
  <c r="O41" i="7"/>
  <c r="S41" i="7" s="1"/>
  <c r="Q41" i="7"/>
  <c r="R41" i="7" s="1"/>
  <c r="O46" i="7"/>
  <c r="P46" i="7" s="1"/>
  <c r="Q46" i="7"/>
  <c r="R46" i="7" s="1"/>
  <c r="S46" i="7"/>
  <c r="O47" i="7"/>
  <c r="P47" i="7" s="1"/>
  <c r="Q47" i="7"/>
  <c r="R47" i="7" s="1"/>
  <c r="O48" i="7"/>
  <c r="S48" i="7" s="1"/>
  <c r="Q48" i="7"/>
  <c r="R48" i="7" s="1"/>
  <c r="O49" i="7"/>
  <c r="S49" i="7" s="1"/>
  <c r="Q49" i="7"/>
  <c r="R49" i="7" s="1"/>
  <c r="O50" i="7"/>
  <c r="S50" i="7" s="1"/>
  <c r="Q50" i="7"/>
  <c r="R50" i="7" s="1"/>
  <c r="O51" i="7"/>
  <c r="S51" i="7" s="1"/>
  <c r="Q51" i="7"/>
  <c r="R51" i="7" s="1"/>
  <c r="O54" i="7"/>
  <c r="P54" i="7" s="1"/>
  <c r="Q54" i="7"/>
  <c r="R54" i="7" s="1"/>
  <c r="O55" i="7"/>
  <c r="P55" i="7" s="1"/>
  <c r="Q55" i="7"/>
  <c r="R55" i="7" s="1"/>
  <c r="O57" i="7"/>
  <c r="P57" i="7" s="1"/>
  <c r="Q57" i="7"/>
  <c r="R57" i="7" s="1"/>
  <c r="O59" i="7"/>
  <c r="P59" i="7" s="1"/>
  <c r="Q59" i="7"/>
  <c r="R59" i="7" s="1"/>
  <c r="O60" i="7"/>
  <c r="P60" i="7" s="1"/>
  <c r="Q60" i="7"/>
  <c r="R60" i="7" s="1"/>
  <c r="S60" i="7"/>
  <c r="O62" i="7"/>
  <c r="P62" i="7" s="1"/>
  <c r="Q62" i="7"/>
  <c r="R62" i="7" s="1"/>
  <c r="O64" i="7"/>
  <c r="S64" i="7" s="1"/>
  <c r="Q64" i="7"/>
  <c r="R64" i="7" s="1"/>
  <c r="O65" i="7"/>
  <c r="P65" i="7" s="1"/>
  <c r="Q65" i="7"/>
  <c r="R65" i="7" s="1"/>
  <c r="O69" i="7"/>
  <c r="S69" i="7" s="1"/>
  <c r="Q69" i="7"/>
  <c r="R69" i="7" s="1"/>
  <c r="O70" i="7"/>
  <c r="P70" i="7" s="1"/>
  <c r="Q70" i="7"/>
  <c r="R70" i="7" s="1"/>
  <c r="O71" i="7"/>
  <c r="P71" i="7" s="1"/>
  <c r="Q71" i="7"/>
  <c r="R71" i="7" s="1"/>
  <c r="O72" i="7"/>
  <c r="S72" i="7" s="1"/>
  <c r="Q72" i="7"/>
  <c r="R72" i="7" s="1"/>
  <c r="O73" i="7"/>
  <c r="P73" i="7" s="1"/>
  <c r="Q73" i="7"/>
  <c r="R73" i="7" s="1"/>
  <c r="O74" i="7"/>
  <c r="S74" i="7" s="1"/>
  <c r="Q74" i="7"/>
  <c r="R74" i="7" s="1"/>
  <c r="O75" i="7"/>
  <c r="P75" i="7" s="1"/>
  <c r="Q75" i="7"/>
  <c r="R75" i="7" s="1"/>
  <c r="O76" i="7"/>
  <c r="P76" i="7" s="1"/>
  <c r="Q76" i="7"/>
  <c r="R76" i="7" s="1"/>
  <c r="O77" i="7"/>
  <c r="P77" i="7" s="1"/>
  <c r="Q77" i="7"/>
  <c r="R77" i="7" s="1"/>
  <c r="S77" i="7"/>
  <c r="O78" i="7"/>
  <c r="P78" i="7" s="1"/>
  <c r="Q78" i="7"/>
  <c r="R78" i="7" s="1"/>
  <c r="O79" i="7"/>
  <c r="P79" i="7" s="1"/>
  <c r="Q79" i="7"/>
  <c r="R79" i="7" s="1"/>
  <c r="O80" i="7"/>
  <c r="S80" i="7" s="1"/>
  <c r="Q80" i="7"/>
  <c r="R80" i="7" s="1"/>
  <c r="O81" i="7"/>
  <c r="P81" i="7" s="1"/>
  <c r="Q81" i="7"/>
  <c r="R81" i="7" s="1"/>
  <c r="O82" i="7"/>
  <c r="S82" i="7" s="1"/>
  <c r="Q82" i="7"/>
  <c r="R82" i="7" s="1"/>
  <c r="O83" i="7"/>
  <c r="P83" i="7"/>
  <c r="Q83" i="7"/>
  <c r="R83" i="7" s="1"/>
  <c r="S83" i="7"/>
  <c r="O86" i="7"/>
  <c r="P86" i="7" s="1"/>
  <c r="Q86" i="7"/>
  <c r="R86" i="7" s="1"/>
  <c r="O87" i="7"/>
  <c r="P87" i="7" s="1"/>
  <c r="Q87" i="7"/>
  <c r="R87" i="7" s="1"/>
  <c r="O88" i="7"/>
  <c r="S88" i="7" s="1"/>
  <c r="Q88" i="7"/>
  <c r="R88" i="7" s="1"/>
  <c r="O89" i="7"/>
  <c r="P89" i="7" s="1"/>
  <c r="Q89" i="7"/>
  <c r="R89" i="7"/>
  <c r="O90" i="7"/>
  <c r="S90" i="7" s="1"/>
  <c r="Q90" i="7"/>
  <c r="R90" i="7" s="1"/>
  <c r="O91" i="7"/>
  <c r="P91" i="7" s="1"/>
  <c r="Q91" i="7"/>
  <c r="R91" i="7" s="1"/>
  <c r="O92" i="7"/>
  <c r="S92" i="7" s="1"/>
  <c r="P92" i="7"/>
  <c r="Q92" i="7"/>
  <c r="R92" i="7" s="1"/>
  <c r="O93" i="7"/>
  <c r="S93" i="7" s="1"/>
  <c r="P93" i="7"/>
  <c r="Q93" i="7"/>
  <c r="R93" i="7" s="1"/>
  <c r="O94" i="7"/>
  <c r="P94" i="7" s="1"/>
  <c r="Q94" i="7"/>
  <c r="R94" i="7" s="1"/>
  <c r="O95" i="7"/>
  <c r="P95" i="7" s="1"/>
  <c r="Q95" i="7"/>
  <c r="R95" i="7" s="1"/>
  <c r="O96" i="7"/>
  <c r="S96" i="7" s="1"/>
  <c r="Q96" i="7"/>
  <c r="R96" i="7" s="1"/>
  <c r="O98" i="7"/>
  <c r="S98" i="7" s="1"/>
  <c r="Q98" i="7"/>
  <c r="R98" i="7" s="1"/>
  <c r="O99" i="7"/>
  <c r="S99" i="7" s="1"/>
  <c r="Q99" i="7"/>
  <c r="R99" i="7" s="1"/>
  <c r="O100" i="7"/>
  <c r="P100" i="7" s="1"/>
  <c r="Q100" i="7"/>
  <c r="R100" i="7" s="1"/>
  <c r="S100" i="7"/>
  <c r="O103" i="7"/>
  <c r="P103" i="7" s="1"/>
  <c r="Q103" i="7"/>
  <c r="R103" i="7" s="1"/>
  <c r="O106" i="7"/>
  <c r="S106" i="7" s="1"/>
  <c r="Q106" i="7"/>
  <c r="R106" i="7" s="1"/>
  <c r="O107" i="7"/>
  <c r="S107" i="7" s="1"/>
  <c r="Q107" i="7"/>
  <c r="R107" i="7" s="1"/>
  <c r="O114" i="7"/>
  <c r="S114" i="7" s="1"/>
  <c r="Q114" i="7"/>
  <c r="R114" i="7" s="1"/>
  <c r="O115" i="7"/>
  <c r="S115" i="7" s="1"/>
  <c r="Q115" i="7"/>
  <c r="R115" i="7" s="1"/>
  <c r="O116" i="7"/>
  <c r="P116" i="7" s="1"/>
  <c r="Q116" i="7"/>
  <c r="R116" i="7" s="1"/>
  <c r="O117" i="7"/>
  <c r="S117" i="7" s="1"/>
  <c r="Q117" i="7"/>
  <c r="R117" i="7" s="1"/>
  <c r="O120" i="7"/>
  <c r="S120" i="7" s="1"/>
  <c r="Q120" i="7"/>
  <c r="R120" i="7" s="1"/>
  <c r="O121" i="7"/>
  <c r="P121" i="7" s="1"/>
  <c r="Q121" i="7"/>
  <c r="R121" i="7"/>
  <c r="O122" i="7"/>
  <c r="S122" i="7" s="1"/>
  <c r="Q122" i="7"/>
  <c r="R122" i="7" s="1"/>
  <c r="O124" i="7"/>
  <c r="P124" i="7" s="1"/>
  <c r="Q124" i="7"/>
  <c r="R124" i="7" s="1"/>
  <c r="O125" i="7"/>
  <c r="S125" i="7" s="1"/>
  <c r="Q125" i="7"/>
  <c r="R125" i="7" s="1"/>
  <c r="O126" i="7"/>
  <c r="P126" i="7" s="1"/>
  <c r="Q126" i="7"/>
  <c r="R126" i="7" s="1"/>
  <c r="O127" i="7"/>
  <c r="P127" i="7" s="1"/>
  <c r="Q127" i="7"/>
  <c r="R127" i="7" s="1"/>
  <c r="O130" i="7"/>
  <c r="S130" i="7" s="1"/>
  <c r="Q130" i="7"/>
  <c r="R130" i="7" s="1"/>
  <c r="O133" i="7"/>
  <c r="P133" i="7" s="1"/>
  <c r="Q133" i="7"/>
  <c r="R133" i="7" s="1"/>
  <c r="O134" i="7"/>
  <c r="P134" i="7" s="1"/>
  <c r="Q134" i="7"/>
  <c r="R134" i="7" s="1"/>
  <c r="S134" i="7"/>
  <c r="O135" i="7"/>
  <c r="P135" i="7" s="1"/>
  <c r="Q135" i="7"/>
  <c r="R135" i="7" s="1"/>
  <c r="O136" i="7"/>
  <c r="S136" i="7" s="1"/>
  <c r="Q136" i="7"/>
  <c r="R136" i="7" s="1"/>
  <c r="N8" i="7"/>
  <c r="N9" i="7"/>
  <c r="N10" i="7"/>
  <c r="N11" i="7"/>
  <c r="N13" i="7"/>
  <c r="N15" i="7"/>
  <c r="N16" i="7"/>
  <c r="N17" i="7"/>
  <c r="N18" i="7"/>
  <c r="N20" i="7"/>
  <c r="N21" i="7"/>
  <c r="N22" i="7"/>
  <c r="N23" i="7"/>
  <c r="N26" i="7"/>
  <c r="N27" i="7"/>
  <c r="N28" i="7"/>
  <c r="N29" i="7"/>
  <c r="N31" i="7"/>
  <c r="N32" i="7"/>
  <c r="N33" i="7"/>
  <c r="N35" i="7"/>
  <c r="N37" i="7"/>
  <c r="N38" i="7"/>
  <c r="N39" i="7"/>
  <c r="N40" i="7"/>
  <c r="N41" i="7"/>
  <c r="N43" i="7"/>
  <c r="N44" i="7"/>
  <c r="N46" i="7"/>
  <c r="N47" i="7"/>
  <c r="N48" i="7"/>
  <c r="N49" i="7"/>
  <c r="N50" i="7"/>
  <c r="N51" i="7"/>
  <c r="N54" i="7"/>
  <c r="N55" i="7"/>
  <c r="N57" i="7"/>
  <c r="N59" i="7"/>
  <c r="N60" i="7"/>
  <c r="N62" i="7"/>
  <c r="N64" i="7"/>
  <c r="N65" i="7"/>
  <c r="N66" i="7"/>
  <c r="N69" i="7"/>
  <c r="N70" i="7"/>
  <c r="N71" i="7"/>
  <c r="N72" i="7"/>
  <c r="N73" i="7"/>
  <c r="N74" i="7"/>
  <c r="N75" i="7"/>
  <c r="N76" i="7"/>
  <c r="N77" i="7"/>
  <c r="N78" i="7"/>
  <c r="N79" i="7"/>
  <c r="N80" i="7"/>
  <c r="N81" i="7"/>
  <c r="N82" i="7"/>
  <c r="N83" i="7"/>
  <c r="N86" i="7"/>
  <c r="N87" i="7"/>
  <c r="N88" i="7"/>
  <c r="N89" i="7"/>
  <c r="N90" i="7"/>
  <c r="N91" i="7"/>
  <c r="N92" i="7"/>
  <c r="N93" i="7"/>
  <c r="N94" i="7"/>
  <c r="N95" i="7"/>
  <c r="N96" i="7"/>
  <c r="N98" i="7"/>
  <c r="N99" i="7"/>
  <c r="N100" i="7"/>
  <c r="N101" i="7"/>
  <c r="N102" i="7"/>
  <c r="N103" i="7"/>
  <c r="N104" i="7"/>
  <c r="N105" i="7"/>
  <c r="N106" i="7"/>
  <c r="N107" i="7"/>
  <c r="N109" i="7"/>
  <c r="N111" i="7"/>
  <c r="N112" i="7"/>
  <c r="N113" i="7"/>
  <c r="N114" i="7"/>
  <c r="N115" i="7"/>
  <c r="N116" i="7"/>
  <c r="N117" i="7"/>
  <c r="N120" i="7"/>
  <c r="N121" i="7"/>
  <c r="N122" i="7"/>
  <c r="N123" i="7"/>
  <c r="N124" i="7"/>
  <c r="N125" i="7"/>
  <c r="N126" i="7"/>
  <c r="N127" i="7"/>
  <c r="N129" i="7"/>
  <c r="N130" i="7"/>
  <c r="N131" i="7"/>
  <c r="N133" i="7"/>
  <c r="N134" i="7"/>
  <c r="N135" i="7"/>
  <c r="N136" i="7"/>
  <c r="N137" i="7"/>
  <c r="N138" i="7"/>
  <c r="N140" i="7"/>
  <c r="N142" i="7"/>
  <c r="N14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2" i="7"/>
  <c r="I123" i="7"/>
  <c r="I124" i="7"/>
  <c r="I125" i="7"/>
  <c r="I126" i="7"/>
  <c r="I127" i="7"/>
  <c r="I128" i="7"/>
  <c r="I129" i="7"/>
  <c r="I130" i="7"/>
  <c r="I131" i="7"/>
  <c r="I132" i="7"/>
  <c r="I133" i="7"/>
  <c r="I134" i="7"/>
  <c r="I135" i="7"/>
  <c r="I136" i="7"/>
  <c r="I137" i="7"/>
  <c r="I138" i="7"/>
  <c r="I139" i="7"/>
  <c r="I140" i="7"/>
  <c r="I141" i="7"/>
  <c r="I142" i="7"/>
  <c r="I143" i="7"/>
  <c r="I144" i="7"/>
  <c r="N3" i="7"/>
  <c r="I3" i="7"/>
  <c r="Q3" i="7"/>
  <c r="R3" i="7" s="1"/>
  <c r="O3" i="7"/>
  <c r="P3" i="7" s="1"/>
  <c r="V147" i="7"/>
  <c r="V146" i="7"/>
  <c r="V145" i="7"/>
  <c r="AH147" i="6"/>
  <c r="AH146" i="6"/>
  <c r="AH145" i="6"/>
  <c r="AF145" i="7" l="1"/>
  <c r="AF146" i="7"/>
  <c r="P107" i="7"/>
  <c r="P17" i="7"/>
  <c r="P49" i="7"/>
  <c r="S20" i="7"/>
  <c r="P9" i="7"/>
  <c r="P117" i="7"/>
  <c r="S91" i="7"/>
  <c r="S76" i="7"/>
  <c r="P51" i="7"/>
  <c r="P28" i="7"/>
  <c r="S22" i="7"/>
  <c r="P125" i="7"/>
  <c r="S78" i="7"/>
  <c r="P37" i="7"/>
  <c r="P115" i="7"/>
  <c r="S94" i="7"/>
  <c r="P69" i="7"/>
  <c r="S70" i="7"/>
  <c r="P21" i="7"/>
  <c r="S12" i="7"/>
  <c r="P99" i="7"/>
  <c r="S75" i="7"/>
  <c r="S59" i="7"/>
  <c r="S11" i="7"/>
  <c r="S3" i="7"/>
  <c r="S133" i="7"/>
  <c r="S124" i="7"/>
  <c r="S116" i="7"/>
  <c r="S86" i="7"/>
  <c r="S62" i="7"/>
  <c r="S126" i="7"/>
  <c r="S54" i="7"/>
  <c r="S38" i="7"/>
  <c r="P41" i="7"/>
  <c r="P33" i="7"/>
  <c r="P13" i="7"/>
  <c r="P130" i="7"/>
  <c r="P122" i="7"/>
  <c r="P114" i="7"/>
  <c r="P106" i="7"/>
  <c r="P98" i="7"/>
  <c r="P90" i="7"/>
  <c r="P82" i="7"/>
  <c r="P74" i="7"/>
  <c r="P50" i="7"/>
  <c r="P26" i="7"/>
  <c r="P18" i="7"/>
  <c r="P136" i="7"/>
  <c r="S121" i="7"/>
  <c r="P120" i="7"/>
  <c r="P96" i="7"/>
  <c r="S89" i="7"/>
  <c r="P88" i="7"/>
  <c r="S81" i="7"/>
  <c r="P80" i="7"/>
  <c r="S73" i="7"/>
  <c r="P72" i="7"/>
  <c r="S65" i="7"/>
  <c r="P64" i="7"/>
  <c r="S57" i="7"/>
  <c r="P48" i="7"/>
  <c r="P40" i="7"/>
  <c r="P16" i="7"/>
  <c r="P8" i="7"/>
  <c r="S135" i="7"/>
  <c r="S127" i="7"/>
  <c r="S103" i="7"/>
  <c r="S95" i="7"/>
  <c r="S87" i="7"/>
  <c r="S79" i="7"/>
  <c r="S71" i="7"/>
  <c r="S55" i="7"/>
  <c r="S47" i="7"/>
  <c r="S39" i="7"/>
  <c r="S31" i="7"/>
  <c r="S23" i="7"/>
  <c r="L145" i="6" l="1"/>
  <c r="I145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Wang Jing0104</author>
  </authors>
  <commentList>
    <comment ref="R72" authorId="0" shapeId="0" xr:uid="{33D74FD9-0D2C-44F0-9AB5-C44B0CB188AA}">
      <text>
        <r>
          <rPr>
            <b/>
            <sz val="9"/>
            <color indexed="81"/>
            <rFont val="宋体"/>
            <family val="3"/>
            <charset val="134"/>
          </rPr>
          <t>Wang Jing0104:</t>
        </r>
        <r>
          <rPr>
            <sz val="9"/>
            <color indexed="81"/>
            <rFont val="宋体"/>
            <family val="3"/>
            <charset val="134"/>
          </rPr>
          <t xml:space="preserve">
9/11先打左眼，9/18再打右眼</t>
        </r>
      </text>
    </comment>
  </commentList>
</comments>
</file>

<file path=xl/sharedStrings.xml><?xml version="1.0" encoding="utf-8"?>
<sst xmlns="http://schemas.openxmlformats.org/spreadsheetml/2006/main" count="3386" uniqueCount="929">
  <si>
    <t>受试者姓名</t>
  </si>
  <si>
    <t>年龄/性别</t>
  </si>
  <si>
    <t>是否打针</t>
  </si>
  <si>
    <t>打针日期</t>
  </si>
  <si>
    <t>王季萍</t>
  </si>
  <si>
    <t>81/男</t>
  </si>
  <si>
    <t>否</t>
  </si>
  <si>
    <t>倪根福</t>
  </si>
  <si>
    <t>刘顺华</t>
  </si>
  <si>
    <t>曾春涛</t>
  </si>
  <si>
    <t>郭麟昌</t>
  </si>
  <si>
    <t>田利民</t>
  </si>
  <si>
    <t>杜文虞</t>
  </si>
  <si>
    <t>颜庆国</t>
  </si>
  <si>
    <t>陈玉左</t>
  </si>
  <si>
    <t>范钦芳</t>
  </si>
  <si>
    <t>陶玲弟</t>
  </si>
  <si>
    <t>沈宝根</t>
  </si>
  <si>
    <t>毛国华</t>
  </si>
  <si>
    <t>朱家萍</t>
  </si>
  <si>
    <t>李崇峻</t>
  </si>
  <si>
    <t>赵萍</t>
  </si>
  <si>
    <t>茅小琴</t>
  </si>
  <si>
    <t>顾绍文</t>
  </si>
  <si>
    <t>张继光</t>
  </si>
  <si>
    <t>周甄胜</t>
  </si>
  <si>
    <t>桑超</t>
  </si>
  <si>
    <t>沈建康</t>
  </si>
  <si>
    <t>曹云珍</t>
  </si>
  <si>
    <t>77/女</t>
  </si>
  <si>
    <t>秦瑞莲</t>
  </si>
  <si>
    <t>62/女</t>
  </si>
  <si>
    <t>华万星</t>
    <phoneticPr fontId="9" type="noConversion"/>
  </si>
  <si>
    <t>戴德昌</t>
    <phoneticPr fontId="9" type="noConversion"/>
  </si>
  <si>
    <t>80/男</t>
    <phoneticPr fontId="9" type="noConversion"/>
  </si>
  <si>
    <t>徐道云</t>
    <phoneticPr fontId="9" type="noConversion"/>
  </si>
  <si>
    <t>否</t>
    <phoneticPr fontId="9" type="noConversion"/>
  </si>
  <si>
    <r>
      <t>60/</t>
    </r>
    <r>
      <rPr>
        <sz val="10"/>
        <rFont val="宋体"/>
        <family val="3"/>
        <charset val="134"/>
      </rPr>
      <t>女</t>
    </r>
  </si>
  <si>
    <t>65/男</t>
    <phoneticPr fontId="9" type="noConversion"/>
  </si>
  <si>
    <t>59/男</t>
    <phoneticPr fontId="9" type="noConversion"/>
  </si>
  <si>
    <t>顾赐福</t>
    <phoneticPr fontId="9" type="noConversion"/>
  </si>
  <si>
    <t>76/男</t>
    <phoneticPr fontId="9" type="noConversion"/>
  </si>
  <si>
    <t>朱新龙</t>
    <phoneticPr fontId="9" type="noConversion"/>
  </si>
  <si>
    <t>68/男</t>
    <phoneticPr fontId="9" type="noConversion"/>
  </si>
  <si>
    <t>谢国平</t>
    <phoneticPr fontId="9" type="noConversion"/>
  </si>
  <si>
    <t>吴家津</t>
    <phoneticPr fontId="9" type="noConversion"/>
  </si>
  <si>
    <t>79/男</t>
    <phoneticPr fontId="9" type="noConversion"/>
  </si>
  <si>
    <t>67/女</t>
    <phoneticPr fontId="9" type="noConversion"/>
  </si>
  <si>
    <t>陆小梅</t>
    <phoneticPr fontId="9" type="noConversion"/>
  </si>
  <si>
    <t>69/女</t>
    <phoneticPr fontId="9" type="noConversion"/>
  </si>
  <si>
    <t>64/男</t>
    <phoneticPr fontId="9" type="noConversion"/>
  </si>
  <si>
    <t>69/男</t>
    <phoneticPr fontId="9" type="noConversion"/>
  </si>
  <si>
    <t>60/女</t>
    <phoneticPr fontId="9" type="noConversion"/>
  </si>
  <si>
    <t>63/女</t>
    <phoneticPr fontId="9" type="noConversion"/>
  </si>
  <si>
    <t>63/男</t>
    <phoneticPr fontId="9" type="noConversion"/>
  </si>
  <si>
    <t>徐士林</t>
    <phoneticPr fontId="9" type="noConversion"/>
  </si>
  <si>
    <r>
      <t>63/</t>
    </r>
    <r>
      <rPr>
        <sz val="10"/>
        <rFont val="宋体"/>
        <family val="3"/>
        <charset val="134"/>
      </rPr>
      <t>男</t>
    </r>
  </si>
  <si>
    <t>75/女</t>
    <phoneticPr fontId="9" type="noConversion"/>
  </si>
  <si>
    <t>70/男</t>
    <phoneticPr fontId="9" type="noConversion"/>
  </si>
  <si>
    <t>诸汉卿</t>
    <phoneticPr fontId="9" type="noConversion"/>
  </si>
  <si>
    <t>李腊香</t>
    <phoneticPr fontId="9" type="noConversion"/>
  </si>
  <si>
    <t>49/女</t>
    <phoneticPr fontId="9" type="noConversion"/>
  </si>
  <si>
    <t>73/女</t>
    <phoneticPr fontId="9" type="noConversion"/>
  </si>
  <si>
    <t>高章红</t>
    <phoneticPr fontId="9" type="noConversion"/>
  </si>
  <si>
    <t>瞿秀芳</t>
    <phoneticPr fontId="9" type="noConversion"/>
  </si>
  <si>
    <t>周立祥</t>
    <phoneticPr fontId="9" type="noConversion"/>
  </si>
  <si>
    <t>张彩英</t>
    <phoneticPr fontId="9" type="noConversion"/>
  </si>
  <si>
    <t>62/女</t>
    <phoneticPr fontId="9" type="noConversion"/>
  </si>
  <si>
    <t>65/女</t>
    <phoneticPr fontId="9" type="noConversion"/>
  </si>
  <si>
    <t>沈彩英</t>
    <phoneticPr fontId="9" type="noConversion"/>
  </si>
  <si>
    <t>54/女</t>
    <phoneticPr fontId="9" type="noConversion"/>
  </si>
  <si>
    <t>76/女</t>
    <phoneticPr fontId="9" type="noConversion"/>
  </si>
  <si>
    <t>张秀珍</t>
    <phoneticPr fontId="9" type="noConversion"/>
  </si>
  <si>
    <r>
      <t>74/</t>
    </r>
    <r>
      <rPr>
        <sz val="10"/>
        <rFont val="宋体"/>
        <family val="3"/>
        <charset val="134"/>
      </rPr>
      <t>女</t>
    </r>
  </si>
  <si>
    <t>是</t>
    <phoneticPr fontId="9" type="noConversion"/>
  </si>
  <si>
    <t>72/女</t>
    <phoneticPr fontId="9" type="noConversion"/>
  </si>
  <si>
    <t>陈良凯</t>
    <phoneticPr fontId="9" type="noConversion"/>
  </si>
  <si>
    <t>米茜蒙</t>
    <phoneticPr fontId="9" type="noConversion"/>
  </si>
  <si>
    <t>68/女</t>
    <phoneticPr fontId="9" type="noConversion"/>
  </si>
  <si>
    <t>77/男</t>
    <phoneticPr fontId="9" type="noConversion"/>
  </si>
  <si>
    <t>徐志雄</t>
    <phoneticPr fontId="9" type="noConversion"/>
  </si>
  <si>
    <t>62/男</t>
    <phoneticPr fontId="9" type="noConversion"/>
  </si>
  <si>
    <t>66/男</t>
    <phoneticPr fontId="9" type="noConversion"/>
  </si>
  <si>
    <t>73/男</t>
    <phoneticPr fontId="9" type="noConversion"/>
  </si>
  <si>
    <t>75/男</t>
    <phoneticPr fontId="9" type="noConversion"/>
  </si>
  <si>
    <t>81/男</t>
    <phoneticPr fontId="9" type="noConversion"/>
  </si>
  <si>
    <t>86/男</t>
    <phoneticPr fontId="9" type="noConversion"/>
  </si>
  <si>
    <t>64/女</t>
    <phoneticPr fontId="9" type="noConversion"/>
  </si>
  <si>
    <t>蒋家骅</t>
    <phoneticPr fontId="9" type="noConversion"/>
  </si>
  <si>
    <t>朱根昌</t>
    <phoneticPr fontId="9" type="noConversion"/>
  </si>
  <si>
    <t>72/男</t>
    <phoneticPr fontId="9" type="noConversion"/>
  </si>
  <si>
    <r>
      <t>63/</t>
    </r>
    <r>
      <rPr>
        <sz val="10"/>
        <rFont val="宋体"/>
        <family val="3"/>
        <charset val="134"/>
      </rPr>
      <t>女</t>
    </r>
  </si>
  <si>
    <t>朱宝弟</t>
    <phoneticPr fontId="9" type="noConversion"/>
  </si>
  <si>
    <t>50/男</t>
    <phoneticPr fontId="9" type="noConversion"/>
  </si>
  <si>
    <t>咸扣虎</t>
    <phoneticPr fontId="9" type="noConversion"/>
  </si>
  <si>
    <t>82/男</t>
    <phoneticPr fontId="9" type="noConversion"/>
  </si>
  <si>
    <t>杨增棠</t>
    <phoneticPr fontId="9" type="noConversion"/>
  </si>
  <si>
    <t>88/男</t>
    <phoneticPr fontId="9" type="noConversion"/>
  </si>
  <si>
    <t>范钦凤</t>
    <phoneticPr fontId="9" type="noConversion"/>
  </si>
  <si>
    <t>83/女</t>
    <phoneticPr fontId="9" type="noConversion"/>
  </si>
  <si>
    <t>李传煜</t>
    <phoneticPr fontId="9" type="noConversion"/>
  </si>
  <si>
    <t>80/女</t>
    <phoneticPr fontId="9" type="noConversion"/>
  </si>
  <si>
    <t>翁三陵</t>
    <phoneticPr fontId="9" type="noConversion"/>
  </si>
  <si>
    <t>71/男</t>
    <phoneticPr fontId="9" type="noConversion"/>
  </si>
  <si>
    <t>董月兰</t>
    <phoneticPr fontId="9" type="noConversion"/>
  </si>
  <si>
    <t>78/女</t>
    <phoneticPr fontId="9" type="noConversion"/>
  </si>
  <si>
    <t>戴炳福</t>
    <phoneticPr fontId="9" type="noConversion"/>
  </si>
  <si>
    <t>杨益良</t>
    <phoneticPr fontId="9" type="noConversion"/>
  </si>
  <si>
    <t>赵来娣</t>
    <phoneticPr fontId="9" type="noConversion"/>
  </si>
  <si>
    <t>张志云</t>
    <phoneticPr fontId="9" type="noConversion"/>
  </si>
  <si>
    <t>70/女</t>
    <phoneticPr fontId="9" type="noConversion"/>
  </si>
  <si>
    <t>俞伯良</t>
    <phoneticPr fontId="9" type="noConversion"/>
  </si>
  <si>
    <t>陈宗光</t>
    <phoneticPr fontId="9" type="noConversion"/>
  </si>
  <si>
    <t>秦志成</t>
    <phoneticPr fontId="9" type="noConversion"/>
  </si>
  <si>
    <t>66/女</t>
    <phoneticPr fontId="9" type="noConversion"/>
  </si>
  <si>
    <r>
      <t>69/</t>
    </r>
    <r>
      <rPr>
        <sz val="10"/>
        <rFont val="宋体"/>
        <family val="3"/>
        <charset val="134"/>
      </rPr>
      <t>男</t>
    </r>
  </si>
  <si>
    <t>张世影</t>
    <phoneticPr fontId="9" type="noConversion"/>
  </si>
  <si>
    <r>
      <t>61/</t>
    </r>
    <r>
      <rPr>
        <sz val="10"/>
        <rFont val="宋体"/>
        <family val="3"/>
        <charset val="134"/>
      </rPr>
      <t>男</t>
    </r>
  </si>
  <si>
    <r>
      <t>68/</t>
    </r>
    <r>
      <rPr>
        <sz val="10"/>
        <rFont val="宋体"/>
        <family val="3"/>
        <charset val="134"/>
      </rPr>
      <t>女</t>
    </r>
  </si>
  <si>
    <t>74/男</t>
    <phoneticPr fontId="9" type="noConversion"/>
  </si>
  <si>
    <t>张兆平</t>
    <phoneticPr fontId="9" type="noConversion"/>
  </si>
  <si>
    <t>胡玉琴</t>
    <phoneticPr fontId="9" type="noConversion"/>
  </si>
  <si>
    <r>
      <t>65/</t>
    </r>
    <r>
      <rPr>
        <sz val="10"/>
        <rFont val="宋体"/>
        <family val="3"/>
        <charset val="134"/>
      </rPr>
      <t>男</t>
    </r>
  </si>
  <si>
    <t>钟惠英</t>
    <phoneticPr fontId="9" type="noConversion"/>
  </si>
  <si>
    <t>刘朱福</t>
    <phoneticPr fontId="9" type="noConversion"/>
  </si>
  <si>
    <t>竺庆财</t>
    <phoneticPr fontId="9" type="noConversion"/>
  </si>
  <si>
    <t>朱雪琴</t>
    <phoneticPr fontId="9" type="noConversion"/>
  </si>
  <si>
    <t>何萍</t>
    <phoneticPr fontId="9" type="noConversion"/>
  </si>
  <si>
    <t xml:space="preserve"> 54/女</t>
    <phoneticPr fontId="9" type="noConversion"/>
  </si>
  <si>
    <t>王玉珍</t>
    <phoneticPr fontId="9" type="noConversion"/>
  </si>
  <si>
    <t xml:space="preserve"> 陈爱萍</t>
    <phoneticPr fontId="9" type="noConversion"/>
  </si>
  <si>
    <r>
      <t>84/</t>
    </r>
    <r>
      <rPr>
        <sz val="10"/>
        <rFont val="宋体"/>
        <family val="3"/>
        <charset val="134"/>
      </rPr>
      <t>男</t>
    </r>
  </si>
  <si>
    <r>
      <t>66/</t>
    </r>
    <r>
      <rPr>
        <sz val="10"/>
        <rFont val="宋体"/>
        <family val="3"/>
        <charset val="134"/>
      </rPr>
      <t>男</t>
    </r>
  </si>
  <si>
    <r>
      <t>74/</t>
    </r>
    <r>
      <rPr>
        <sz val="10"/>
        <rFont val="宋体"/>
        <family val="3"/>
        <charset val="134"/>
      </rPr>
      <t>男</t>
    </r>
  </si>
  <si>
    <t>黄恭斌</t>
    <phoneticPr fontId="9" type="noConversion"/>
  </si>
  <si>
    <t>陈维芝</t>
    <phoneticPr fontId="9" type="noConversion"/>
  </si>
  <si>
    <t xml:space="preserve"> 76/男</t>
    <phoneticPr fontId="9" type="noConversion"/>
  </si>
  <si>
    <t>何妹妹</t>
    <phoneticPr fontId="9" type="noConversion"/>
  </si>
  <si>
    <t>葛永桃</t>
    <phoneticPr fontId="9" type="noConversion"/>
  </si>
  <si>
    <r>
      <t>62/</t>
    </r>
    <r>
      <rPr>
        <sz val="10"/>
        <rFont val="宋体"/>
        <family val="3"/>
        <charset val="134"/>
      </rPr>
      <t>男</t>
    </r>
  </si>
  <si>
    <t>张振潮</t>
    <phoneticPr fontId="9" type="noConversion"/>
  </si>
  <si>
    <t>77/女</t>
    <phoneticPr fontId="9" type="noConversion"/>
  </si>
  <si>
    <t>严文杰</t>
    <phoneticPr fontId="9" type="noConversion"/>
  </si>
  <si>
    <t>欧阳锦兰</t>
    <phoneticPr fontId="9" type="noConversion"/>
  </si>
  <si>
    <t>张守兰</t>
    <phoneticPr fontId="9" type="noConversion"/>
  </si>
  <si>
    <t xml:space="preserve"> 67/男</t>
    <phoneticPr fontId="9" type="noConversion"/>
  </si>
  <si>
    <t>陆卫国</t>
    <phoneticPr fontId="9" type="noConversion"/>
  </si>
  <si>
    <t>67/男</t>
    <phoneticPr fontId="9" type="noConversion"/>
  </si>
  <si>
    <t>钱大椿</t>
    <phoneticPr fontId="9" type="noConversion"/>
  </si>
  <si>
    <t xml:space="preserve"> 6/28</t>
    <phoneticPr fontId="9" type="noConversion"/>
  </si>
  <si>
    <t>解益民</t>
    <phoneticPr fontId="9" type="noConversion"/>
  </si>
  <si>
    <t>吴文佑</t>
    <phoneticPr fontId="9" type="noConversion"/>
  </si>
  <si>
    <t>郑天祥</t>
    <phoneticPr fontId="9" type="noConversion"/>
  </si>
  <si>
    <t>沈妙发</t>
    <phoneticPr fontId="9" type="noConversion"/>
  </si>
  <si>
    <r>
      <t>59/</t>
    </r>
    <r>
      <rPr>
        <sz val="10"/>
        <rFont val="宋体"/>
        <family val="3"/>
        <charset val="134"/>
      </rPr>
      <t>女</t>
    </r>
  </si>
  <si>
    <t>任玉珊</t>
    <phoneticPr fontId="9" type="noConversion"/>
  </si>
  <si>
    <t>庞文娟</t>
    <phoneticPr fontId="9" type="noConversion"/>
  </si>
  <si>
    <t>陆兴法</t>
    <phoneticPr fontId="9" type="noConversion"/>
  </si>
  <si>
    <t>薛美丽</t>
    <phoneticPr fontId="9" type="noConversion"/>
  </si>
  <si>
    <t>冯天云</t>
    <phoneticPr fontId="9" type="noConversion"/>
  </si>
  <si>
    <t>54/男</t>
    <phoneticPr fontId="9" type="noConversion"/>
  </si>
  <si>
    <t>61/女</t>
    <phoneticPr fontId="9" type="noConversion"/>
  </si>
  <si>
    <t>朱顺娣</t>
    <phoneticPr fontId="9" type="noConversion"/>
  </si>
  <si>
    <r>
      <t>75/</t>
    </r>
    <r>
      <rPr>
        <sz val="10"/>
        <rFont val="宋体"/>
        <family val="3"/>
        <charset val="134"/>
      </rPr>
      <t>男</t>
    </r>
  </si>
  <si>
    <t>浦素韻</t>
    <phoneticPr fontId="9" type="noConversion"/>
  </si>
  <si>
    <t>85/女</t>
    <phoneticPr fontId="9" type="noConversion"/>
  </si>
  <si>
    <r>
      <t>76/</t>
    </r>
    <r>
      <rPr>
        <sz val="10"/>
        <rFont val="宋体"/>
        <family val="3"/>
        <charset val="134"/>
      </rPr>
      <t>男</t>
    </r>
  </si>
  <si>
    <t>陈渭培</t>
    <phoneticPr fontId="9" type="noConversion"/>
  </si>
  <si>
    <t>项纪尧</t>
    <phoneticPr fontId="9" type="noConversion"/>
  </si>
  <si>
    <t>李国驹</t>
    <phoneticPr fontId="9" type="noConversion"/>
  </si>
  <si>
    <t xml:space="preserve"> 8/13</t>
    <phoneticPr fontId="9" type="noConversion"/>
  </si>
  <si>
    <r>
      <t>55/</t>
    </r>
    <r>
      <rPr>
        <sz val="10"/>
        <rFont val="宋体"/>
        <family val="3"/>
        <charset val="134"/>
      </rPr>
      <t>男</t>
    </r>
  </si>
  <si>
    <t>全富荣</t>
    <phoneticPr fontId="9" type="noConversion"/>
  </si>
  <si>
    <t>薛东林</t>
    <phoneticPr fontId="9" type="noConversion"/>
  </si>
  <si>
    <t>徐祥娣</t>
    <phoneticPr fontId="9" type="noConversion"/>
  </si>
  <si>
    <t>刘忠良</t>
    <phoneticPr fontId="9" type="noConversion"/>
  </si>
  <si>
    <t>施桂英</t>
    <phoneticPr fontId="9" type="noConversion"/>
  </si>
  <si>
    <t>金锡炎</t>
    <phoneticPr fontId="9" type="noConversion"/>
  </si>
  <si>
    <t>84/男</t>
    <phoneticPr fontId="9" type="noConversion"/>
  </si>
  <si>
    <t>高凤麒</t>
    <phoneticPr fontId="9" type="noConversion"/>
  </si>
  <si>
    <t>蒋孝勇</t>
    <phoneticPr fontId="9" type="noConversion"/>
  </si>
  <si>
    <t>傅君越</t>
    <phoneticPr fontId="9" type="noConversion"/>
  </si>
  <si>
    <t>58/女</t>
    <phoneticPr fontId="9" type="noConversion"/>
  </si>
  <si>
    <t>章泉森</t>
    <phoneticPr fontId="9" type="noConversion"/>
  </si>
  <si>
    <t>夏长根</t>
    <phoneticPr fontId="9" type="noConversion"/>
  </si>
  <si>
    <t>曹志琴</t>
    <phoneticPr fontId="9" type="noConversion"/>
  </si>
  <si>
    <t>刘玉兰</t>
    <phoneticPr fontId="9" type="noConversion"/>
  </si>
  <si>
    <t xml:space="preserve"> 68/女</t>
    <phoneticPr fontId="9" type="noConversion"/>
  </si>
  <si>
    <t>俞培民</t>
    <phoneticPr fontId="9" type="noConversion"/>
  </si>
  <si>
    <t>（字母数）</t>
    <phoneticPr fontId="9" type="noConversion"/>
  </si>
  <si>
    <t>（黄斑中心凹厚度μm）</t>
    <phoneticPr fontId="9" type="noConversion"/>
  </si>
  <si>
    <t>35</t>
    <phoneticPr fontId="9" type="noConversion"/>
  </si>
  <si>
    <t>9</t>
    <phoneticPr fontId="9" type="noConversion"/>
  </si>
  <si>
    <t>24</t>
    <phoneticPr fontId="9" type="noConversion"/>
  </si>
  <si>
    <t>29</t>
    <phoneticPr fontId="9" type="noConversion"/>
  </si>
  <si>
    <t>59</t>
    <phoneticPr fontId="9" type="noConversion"/>
  </si>
  <si>
    <t>50</t>
    <phoneticPr fontId="9" type="noConversion"/>
  </si>
  <si>
    <t>53</t>
    <phoneticPr fontId="9" type="noConversion"/>
  </si>
  <si>
    <t>52</t>
    <phoneticPr fontId="9" type="noConversion"/>
  </si>
  <si>
    <t>47</t>
    <phoneticPr fontId="9" type="noConversion"/>
  </si>
  <si>
    <t>46</t>
    <phoneticPr fontId="9" type="noConversion"/>
  </si>
  <si>
    <t>39</t>
    <phoneticPr fontId="9" type="noConversion"/>
  </si>
  <si>
    <t>10</t>
    <phoneticPr fontId="9" type="noConversion"/>
  </si>
  <si>
    <t>42</t>
    <phoneticPr fontId="9" type="noConversion"/>
  </si>
  <si>
    <t>41</t>
    <phoneticPr fontId="9" type="noConversion"/>
  </si>
  <si>
    <t>73</t>
    <phoneticPr fontId="9" type="noConversion"/>
  </si>
  <si>
    <t>22</t>
    <phoneticPr fontId="9" type="noConversion"/>
  </si>
  <si>
    <t>19</t>
    <phoneticPr fontId="9" type="noConversion"/>
  </si>
  <si>
    <t>14</t>
    <phoneticPr fontId="9" type="noConversion"/>
  </si>
  <si>
    <t>38</t>
    <phoneticPr fontId="9" type="noConversion"/>
  </si>
  <si>
    <t>40</t>
    <phoneticPr fontId="9" type="noConversion"/>
  </si>
  <si>
    <t>34</t>
    <phoneticPr fontId="9" type="noConversion"/>
  </si>
  <si>
    <t>12</t>
    <phoneticPr fontId="9" type="noConversion"/>
  </si>
  <si>
    <t>15</t>
    <phoneticPr fontId="9" type="noConversion"/>
  </si>
  <si>
    <t>8</t>
    <phoneticPr fontId="9" type="noConversion"/>
  </si>
  <si>
    <t>74</t>
    <phoneticPr fontId="9" type="noConversion"/>
  </si>
  <si>
    <t>68</t>
    <phoneticPr fontId="9" type="noConversion"/>
  </si>
  <si>
    <t>71</t>
    <phoneticPr fontId="9" type="noConversion"/>
  </si>
  <si>
    <t>82</t>
    <phoneticPr fontId="9" type="noConversion"/>
  </si>
  <si>
    <t>44</t>
    <phoneticPr fontId="9" type="noConversion"/>
  </si>
  <si>
    <t>70</t>
    <phoneticPr fontId="9" type="noConversion"/>
  </si>
  <si>
    <t>67</t>
    <phoneticPr fontId="9" type="noConversion"/>
  </si>
  <si>
    <t>43</t>
    <phoneticPr fontId="9" type="noConversion"/>
  </si>
  <si>
    <t>72</t>
    <phoneticPr fontId="9" type="noConversion"/>
  </si>
  <si>
    <t>80</t>
    <phoneticPr fontId="9" type="noConversion"/>
  </si>
  <si>
    <t>83</t>
    <phoneticPr fontId="9" type="noConversion"/>
  </si>
  <si>
    <t>69</t>
    <phoneticPr fontId="9" type="noConversion"/>
  </si>
  <si>
    <t>45</t>
    <phoneticPr fontId="9" type="noConversion"/>
  </si>
  <si>
    <t>64</t>
    <phoneticPr fontId="9" type="noConversion"/>
  </si>
  <si>
    <t>55</t>
    <phoneticPr fontId="9" type="noConversion"/>
  </si>
  <si>
    <t>28</t>
    <phoneticPr fontId="9" type="noConversion"/>
  </si>
  <si>
    <t>57</t>
    <phoneticPr fontId="9" type="noConversion"/>
  </si>
  <si>
    <t>51</t>
    <phoneticPr fontId="9" type="noConversion"/>
  </si>
  <si>
    <t>54</t>
    <phoneticPr fontId="9" type="noConversion"/>
  </si>
  <si>
    <t>60</t>
    <phoneticPr fontId="9" type="noConversion"/>
  </si>
  <si>
    <t>16</t>
    <phoneticPr fontId="9" type="noConversion"/>
  </si>
  <si>
    <t>13</t>
    <phoneticPr fontId="9" type="noConversion"/>
  </si>
  <si>
    <t>49</t>
    <phoneticPr fontId="9" type="noConversion"/>
  </si>
  <si>
    <t>17</t>
    <phoneticPr fontId="9" type="noConversion"/>
  </si>
  <si>
    <t>23</t>
    <phoneticPr fontId="9" type="noConversion"/>
  </si>
  <si>
    <t>30</t>
    <phoneticPr fontId="9" type="noConversion"/>
  </si>
  <si>
    <t>37</t>
    <phoneticPr fontId="9" type="noConversion"/>
  </si>
  <si>
    <t>5</t>
    <phoneticPr fontId="9" type="noConversion"/>
  </si>
  <si>
    <t>66</t>
    <phoneticPr fontId="9" type="noConversion"/>
  </si>
  <si>
    <t>75</t>
    <phoneticPr fontId="9" type="noConversion"/>
  </si>
  <si>
    <t>77</t>
    <phoneticPr fontId="9" type="noConversion"/>
  </si>
  <si>
    <t>58</t>
    <phoneticPr fontId="9" type="noConversion"/>
  </si>
  <si>
    <t>0</t>
    <phoneticPr fontId="9" type="noConversion"/>
  </si>
  <si>
    <t>26</t>
    <phoneticPr fontId="9" type="noConversion"/>
  </si>
  <si>
    <t>27</t>
    <phoneticPr fontId="9" type="noConversion"/>
  </si>
  <si>
    <t>63</t>
    <phoneticPr fontId="9" type="noConversion"/>
  </si>
  <si>
    <t>62</t>
    <phoneticPr fontId="9" type="noConversion"/>
  </si>
  <si>
    <t>79</t>
    <phoneticPr fontId="9" type="noConversion"/>
  </si>
  <si>
    <t>84</t>
    <phoneticPr fontId="9" type="noConversion"/>
  </si>
  <si>
    <t>56</t>
    <phoneticPr fontId="9" type="noConversion"/>
  </si>
  <si>
    <t>2</t>
    <phoneticPr fontId="9" type="noConversion"/>
  </si>
  <si>
    <t>18</t>
    <phoneticPr fontId="9" type="noConversion"/>
  </si>
  <si>
    <t>61</t>
    <phoneticPr fontId="9" type="noConversion"/>
  </si>
  <si>
    <t>32</t>
    <phoneticPr fontId="9" type="noConversion"/>
  </si>
  <si>
    <t>21</t>
    <phoneticPr fontId="9" type="noConversion"/>
  </si>
  <si>
    <t>48</t>
    <phoneticPr fontId="9" type="noConversion"/>
  </si>
  <si>
    <t>6</t>
    <phoneticPr fontId="9" type="noConversion"/>
  </si>
  <si>
    <t>36</t>
    <phoneticPr fontId="9" type="noConversion"/>
  </si>
  <si>
    <t>11</t>
    <phoneticPr fontId="9" type="noConversion"/>
  </si>
  <si>
    <t>3</t>
    <phoneticPr fontId="9" type="noConversion"/>
  </si>
  <si>
    <t>25</t>
    <phoneticPr fontId="9" type="noConversion"/>
  </si>
  <si>
    <t>78</t>
    <phoneticPr fontId="9" type="noConversion"/>
  </si>
  <si>
    <t>20</t>
    <phoneticPr fontId="9" type="noConversion"/>
  </si>
  <si>
    <t>76</t>
    <phoneticPr fontId="9" type="noConversion"/>
  </si>
  <si>
    <t>81</t>
    <phoneticPr fontId="9" type="noConversion"/>
  </si>
  <si>
    <t>65</t>
    <phoneticPr fontId="9" type="noConversion"/>
  </si>
  <si>
    <t>31</t>
    <phoneticPr fontId="9" type="noConversion"/>
  </si>
  <si>
    <t>365</t>
    <phoneticPr fontId="9" type="noConversion"/>
  </si>
  <si>
    <t>367</t>
    <phoneticPr fontId="9" type="noConversion"/>
  </si>
  <si>
    <t>262</t>
    <phoneticPr fontId="9" type="noConversion"/>
  </si>
  <si>
    <t>266</t>
    <phoneticPr fontId="9" type="noConversion"/>
  </si>
  <si>
    <t>643</t>
    <phoneticPr fontId="9" type="noConversion"/>
  </si>
  <si>
    <t>307</t>
    <phoneticPr fontId="9" type="noConversion"/>
  </si>
  <si>
    <t>305</t>
    <phoneticPr fontId="9" type="noConversion"/>
  </si>
  <si>
    <t>463</t>
    <phoneticPr fontId="9" type="noConversion"/>
  </si>
  <si>
    <t>358</t>
    <phoneticPr fontId="9" type="noConversion"/>
  </si>
  <si>
    <t>465</t>
    <phoneticPr fontId="9" type="noConversion"/>
  </si>
  <si>
    <t>477</t>
    <phoneticPr fontId="9" type="noConversion"/>
  </si>
  <si>
    <t>390</t>
    <phoneticPr fontId="9" type="noConversion"/>
  </si>
  <si>
    <t>361</t>
    <phoneticPr fontId="9" type="noConversion"/>
  </si>
  <si>
    <t>280</t>
    <phoneticPr fontId="9" type="noConversion"/>
  </si>
  <si>
    <t>256</t>
    <phoneticPr fontId="9" type="noConversion"/>
  </si>
  <si>
    <t>254</t>
    <phoneticPr fontId="9" type="noConversion"/>
  </si>
  <si>
    <t>275</t>
    <phoneticPr fontId="9" type="noConversion"/>
  </si>
  <si>
    <t>207</t>
    <phoneticPr fontId="9" type="noConversion"/>
  </si>
  <si>
    <t>196</t>
    <phoneticPr fontId="9" type="noConversion"/>
  </si>
  <si>
    <t>355</t>
    <phoneticPr fontId="9" type="noConversion"/>
  </si>
  <si>
    <t>269</t>
    <phoneticPr fontId="9" type="noConversion"/>
  </si>
  <si>
    <t>737</t>
    <phoneticPr fontId="9" type="noConversion"/>
  </si>
  <si>
    <t>720</t>
    <phoneticPr fontId="9" type="noConversion"/>
  </si>
  <si>
    <t>920</t>
    <phoneticPr fontId="9" type="noConversion"/>
  </si>
  <si>
    <t>370</t>
    <phoneticPr fontId="9" type="noConversion"/>
  </si>
  <si>
    <t>286</t>
    <phoneticPr fontId="9" type="noConversion"/>
  </si>
  <si>
    <t>321</t>
    <phoneticPr fontId="9" type="noConversion"/>
  </si>
  <si>
    <t>1086</t>
    <phoneticPr fontId="9" type="noConversion"/>
  </si>
  <si>
    <t>992</t>
    <phoneticPr fontId="9" type="noConversion"/>
  </si>
  <si>
    <t>845</t>
    <phoneticPr fontId="9" type="noConversion"/>
  </si>
  <si>
    <t>805</t>
    <phoneticPr fontId="9" type="noConversion"/>
  </si>
  <si>
    <t>407</t>
    <phoneticPr fontId="9" type="noConversion"/>
  </si>
  <si>
    <t>368</t>
    <phoneticPr fontId="9" type="noConversion"/>
  </si>
  <si>
    <t>362</t>
    <phoneticPr fontId="9" type="noConversion"/>
  </si>
  <si>
    <t>369</t>
    <phoneticPr fontId="9" type="noConversion"/>
  </si>
  <si>
    <t>386</t>
    <phoneticPr fontId="9" type="noConversion"/>
  </si>
  <si>
    <t>379</t>
    <phoneticPr fontId="9" type="noConversion"/>
  </si>
  <si>
    <t>431</t>
    <phoneticPr fontId="9" type="noConversion"/>
  </si>
  <si>
    <t>338</t>
    <phoneticPr fontId="9" type="noConversion"/>
  </si>
  <si>
    <t>328</t>
    <phoneticPr fontId="9" type="noConversion"/>
  </si>
  <si>
    <t>333</t>
    <phoneticPr fontId="9" type="noConversion"/>
  </si>
  <si>
    <t>284</t>
    <phoneticPr fontId="9" type="noConversion"/>
  </si>
  <si>
    <t>260</t>
    <phoneticPr fontId="9" type="noConversion"/>
  </si>
  <si>
    <t>250</t>
    <phoneticPr fontId="9" type="noConversion"/>
  </si>
  <si>
    <t>501</t>
    <phoneticPr fontId="9" type="noConversion"/>
  </si>
  <si>
    <t>346</t>
    <phoneticPr fontId="9" type="noConversion"/>
  </si>
  <si>
    <t>495</t>
    <phoneticPr fontId="9" type="noConversion"/>
  </si>
  <si>
    <t>351</t>
    <phoneticPr fontId="9" type="noConversion"/>
  </si>
  <si>
    <t>312</t>
    <phoneticPr fontId="9" type="noConversion"/>
  </si>
  <si>
    <t>313</t>
    <phoneticPr fontId="9" type="noConversion"/>
  </si>
  <si>
    <t>310</t>
    <phoneticPr fontId="9" type="noConversion"/>
  </si>
  <si>
    <t>559</t>
    <phoneticPr fontId="9" type="noConversion"/>
  </si>
  <si>
    <t>494</t>
    <phoneticPr fontId="9" type="noConversion"/>
  </si>
  <si>
    <t>421</t>
    <phoneticPr fontId="9" type="noConversion"/>
  </si>
  <si>
    <t>291</t>
    <phoneticPr fontId="9" type="noConversion"/>
  </si>
  <si>
    <t>283</t>
    <phoneticPr fontId="9" type="noConversion"/>
  </si>
  <si>
    <t>288</t>
    <phoneticPr fontId="9" type="noConversion"/>
  </si>
  <si>
    <t>384</t>
    <phoneticPr fontId="9" type="noConversion"/>
  </si>
  <si>
    <t>395</t>
    <phoneticPr fontId="9" type="noConversion"/>
  </si>
  <si>
    <t>290</t>
    <phoneticPr fontId="9" type="noConversion"/>
  </si>
  <si>
    <t>569</t>
    <phoneticPr fontId="9" type="noConversion"/>
  </si>
  <si>
    <t>345</t>
    <phoneticPr fontId="9" type="noConversion"/>
  </si>
  <si>
    <t>326</t>
    <phoneticPr fontId="9" type="noConversion"/>
  </si>
  <si>
    <t>480</t>
    <phoneticPr fontId="9" type="noConversion"/>
  </si>
  <si>
    <t>478</t>
    <phoneticPr fontId="9" type="noConversion"/>
  </si>
  <si>
    <t>515</t>
    <phoneticPr fontId="9" type="noConversion"/>
  </si>
  <si>
    <t>730</t>
    <phoneticPr fontId="9" type="noConversion"/>
  </si>
  <si>
    <t>917</t>
    <phoneticPr fontId="9" type="noConversion"/>
  </si>
  <si>
    <t>458</t>
    <phoneticPr fontId="9" type="noConversion"/>
  </si>
  <si>
    <t>434</t>
    <phoneticPr fontId="9" type="noConversion"/>
  </si>
  <si>
    <t>293</t>
    <phoneticPr fontId="9" type="noConversion"/>
  </si>
  <si>
    <t>418</t>
    <phoneticPr fontId="9" type="noConversion"/>
  </si>
  <si>
    <t>353</t>
    <phoneticPr fontId="9" type="noConversion"/>
  </si>
  <si>
    <t>314</t>
    <phoneticPr fontId="9" type="noConversion"/>
  </si>
  <si>
    <t>519</t>
    <phoneticPr fontId="9" type="noConversion"/>
  </si>
  <si>
    <t>257</t>
    <phoneticPr fontId="9" type="noConversion"/>
  </si>
  <si>
    <t>251</t>
    <phoneticPr fontId="9" type="noConversion"/>
  </si>
  <si>
    <t>292</t>
    <phoneticPr fontId="9" type="noConversion"/>
  </si>
  <si>
    <t>241</t>
    <phoneticPr fontId="9" type="noConversion"/>
  </si>
  <si>
    <t>508</t>
    <phoneticPr fontId="9" type="noConversion"/>
  </si>
  <si>
    <t>479</t>
    <phoneticPr fontId="9" type="noConversion"/>
  </si>
  <si>
    <t>301</t>
    <phoneticPr fontId="9" type="noConversion"/>
  </si>
  <si>
    <t>255</t>
    <phoneticPr fontId="9" type="noConversion"/>
  </si>
  <si>
    <t>785</t>
    <phoneticPr fontId="9" type="noConversion"/>
  </si>
  <si>
    <t>688</t>
    <phoneticPr fontId="9" type="noConversion"/>
  </si>
  <si>
    <t>372</t>
    <phoneticPr fontId="9" type="noConversion"/>
  </si>
  <si>
    <t>316</t>
    <phoneticPr fontId="9" type="noConversion"/>
  </si>
  <si>
    <t>309</t>
    <phoneticPr fontId="9" type="noConversion"/>
  </si>
  <si>
    <t>340</t>
    <phoneticPr fontId="9" type="noConversion"/>
  </si>
  <si>
    <t>600</t>
    <phoneticPr fontId="9" type="noConversion"/>
  </si>
  <si>
    <t>652</t>
    <phoneticPr fontId="9" type="noConversion"/>
  </si>
  <si>
    <t>780</t>
    <phoneticPr fontId="9" type="noConversion"/>
  </si>
  <si>
    <t>391</t>
    <phoneticPr fontId="9" type="noConversion"/>
  </si>
  <si>
    <t>339</t>
    <phoneticPr fontId="9" type="noConversion"/>
  </si>
  <si>
    <t>322</t>
    <phoneticPr fontId="9" type="noConversion"/>
  </si>
  <si>
    <t>412</t>
    <phoneticPr fontId="9" type="noConversion"/>
  </si>
  <si>
    <t>376</t>
    <phoneticPr fontId="9" type="noConversion"/>
  </si>
  <si>
    <t>419</t>
    <phoneticPr fontId="9" type="noConversion"/>
  </si>
  <si>
    <t>398</t>
    <phoneticPr fontId="9" type="noConversion"/>
  </si>
  <si>
    <t>447</t>
    <phoneticPr fontId="9" type="noConversion"/>
  </si>
  <si>
    <t>231</t>
    <phoneticPr fontId="9" type="noConversion"/>
  </si>
  <si>
    <t>457</t>
    <phoneticPr fontId="9" type="noConversion"/>
  </si>
  <si>
    <t>323</t>
    <phoneticPr fontId="9" type="noConversion"/>
  </si>
  <si>
    <t>385</t>
    <phoneticPr fontId="9" type="noConversion"/>
  </si>
  <si>
    <t>436</t>
    <phoneticPr fontId="9" type="noConversion"/>
  </si>
  <si>
    <t>635</t>
    <phoneticPr fontId="9" type="noConversion"/>
  </si>
  <si>
    <t>455</t>
    <phoneticPr fontId="9" type="noConversion"/>
  </si>
  <si>
    <t>336</t>
    <phoneticPr fontId="9" type="noConversion"/>
  </si>
  <si>
    <t>416</t>
    <phoneticPr fontId="9" type="noConversion"/>
  </si>
  <si>
    <t>424</t>
    <phoneticPr fontId="9" type="noConversion"/>
  </si>
  <si>
    <t>216</t>
    <phoneticPr fontId="9" type="noConversion"/>
  </si>
  <si>
    <t>238</t>
    <phoneticPr fontId="9" type="noConversion"/>
  </si>
  <si>
    <t>298</t>
    <phoneticPr fontId="9" type="noConversion"/>
  </si>
  <si>
    <t>295</t>
    <phoneticPr fontId="9" type="noConversion"/>
  </si>
  <si>
    <t>243</t>
    <phoneticPr fontId="9" type="noConversion"/>
  </si>
  <si>
    <t>224</t>
    <phoneticPr fontId="9" type="noConversion"/>
  </si>
  <si>
    <t>259</t>
    <phoneticPr fontId="9" type="noConversion"/>
  </si>
  <si>
    <t>352</t>
    <phoneticPr fontId="9" type="noConversion"/>
  </si>
  <si>
    <t>411</t>
    <phoneticPr fontId="9" type="noConversion"/>
  </si>
  <si>
    <t>223</t>
    <phoneticPr fontId="9" type="noConversion"/>
  </si>
  <si>
    <t>404</t>
    <phoneticPr fontId="9" type="noConversion"/>
  </si>
  <si>
    <t>505</t>
    <phoneticPr fontId="9" type="noConversion"/>
  </si>
  <si>
    <t>550</t>
    <phoneticPr fontId="9" type="noConversion"/>
  </si>
  <si>
    <t>469</t>
    <phoneticPr fontId="9" type="noConversion"/>
  </si>
  <si>
    <t>324</t>
    <phoneticPr fontId="9" type="noConversion"/>
  </si>
  <si>
    <t>443</t>
    <phoneticPr fontId="9" type="noConversion"/>
  </si>
  <si>
    <t>552</t>
    <phoneticPr fontId="9" type="noConversion"/>
  </si>
  <si>
    <t>220</t>
    <phoneticPr fontId="9" type="noConversion"/>
  </si>
  <si>
    <t>497</t>
    <phoneticPr fontId="9" type="noConversion"/>
  </si>
  <si>
    <t>679</t>
    <phoneticPr fontId="9" type="noConversion"/>
  </si>
  <si>
    <t>610</t>
    <phoneticPr fontId="9" type="noConversion"/>
  </si>
  <si>
    <t>232</t>
    <phoneticPr fontId="9" type="noConversion"/>
  </si>
  <si>
    <t>217</t>
    <phoneticPr fontId="9" type="noConversion"/>
  </si>
  <si>
    <t>374</t>
    <phoneticPr fontId="9" type="noConversion"/>
  </si>
  <si>
    <t>364</t>
    <phoneticPr fontId="9" type="noConversion"/>
  </si>
  <si>
    <t>348</t>
    <phoneticPr fontId="9" type="noConversion"/>
  </si>
  <si>
    <t>342</t>
    <phoneticPr fontId="9" type="noConversion"/>
  </si>
  <si>
    <t>245</t>
    <phoneticPr fontId="9" type="noConversion"/>
  </si>
  <si>
    <t>394</t>
    <phoneticPr fontId="9" type="noConversion"/>
  </si>
  <si>
    <t>513</t>
    <phoneticPr fontId="9" type="noConversion"/>
  </si>
  <si>
    <t>504</t>
    <phoneticPr fontId="9" type="noConversion"/>
  </si>
  <si>
    <t>430</t>
    <phoneticPr fontId="9" type="noConversion"/>
  </si>
  <si>
    <t>377</t>
    <phoneticPr fontId="9" type="noConversion"/>
  </si>
  <si>
    <t>317</t>
    <phoneticPr fontId="9" type="noConversion"/>
  </si>
  <si>
    <t>378</t>
    <phoneticPr fontId="9" type="noConversion"/>
  </si>
  <si>
    <t>294</t>
    <phoneticPr fontId="9" type="noConversion"/>
  </si>
  <si>
    <t>287</t>
    <phoneticPr fontId="9" type="noConversion"/>
  </si>
  <si>
    <t>347</t>
    <phoneticPr fontId="9" type="noConversion"/>
  </si>
  <si>
    <t>270</t>
    <phoneticPr fontId="9" type="noConversion"/>
  </si>
  <si>
    <t>476</t>
    <phoneticPr fontId="9" type="noConversion"/>
  </si>
  <si>
    <t>268</t>
    <phoneticPr fontId="9" type="noConversion"/>
  </si>
  <si>
    <t>277</t>
    <phoneticPr fontId="9" type="noConversion"/>
  </si>
  <si>
    <t>222</t>
    <phoneticPr fontId="9" type="noConversion"/>
  </si>
  <si>
    <t>265</t>
    <phoneticPr fontId="9" type="noConversion"/>
  </si>
  <si>
    <t>426</t>
    <phoneticPr fontId="9" type="noConversion"/>
  </si>
  <si>
    <t>253</t>
    <phoneticPr fontId="9" type="noConversion"/>
  </si>
  <si>
    <t>427</t>
    <phoneticPr fontId="9" type="noConversion"/>
  </si>
  <si>
    <t>249</t>
    <phoneticPr fontId="9" type="noConversion"/>
  </si>
  <si>
    <t>423</t>
    <phoneticPr fontId="9" type="noConversion"/>
  </si>
  <si>
    <t>264</t>
    <phoneticPr fontId="9" type="noConversion"/>
  </si>
  <si>
    <t>267</t>
    <phoneticPr fontId="9" type="noConversion"/>
  </si>
  <si>
    <t>402</t>
    <phoneticPr fontId="9" type="noConversion"/>
  </si>
  <si>
    <t>240</t>
    <phoneticPr fontId="9" type="noConversion"/>
  </si>
  <si>
    <t>451</t>
    <phoneticPr fontId="9" type="noConversion"/>
  </si>
  <si>
    <t>331</t>
    <phoneticPr fontId="9" type="noConversion"/>
  </si>
  <si>
    <t>343</t>
    <phoneticPr fontId="9" type="noConversion"/>
  </si>
  <si>
    <t>387</t>
    <phoneticPr fontId="9" type="noConversion"/>
  </si>
  <si>
    <t>474</t>
    <phoneticPr fontId="9" type="noConversion"/>
  </si>
  <si>
    <t>409</t>
    <phoneticPr fontId="9" type="noConversion"/>
  </si>
  <si>
    <t>311</t>
    <phoneticPr fontId="9" type="noConversion"/>
  </si>
  <si>
    <t>315</t>
    <phoneticPr fontId="9" type="noConversion"/>
  </si>
  <si>
    <t>239</t>
    <phoneticPr fontId="9" type="noConversion"/>
  </si>
  <si>
    <t>242</t>
    <phoneticPr fontId="9" type="noConversion"/>
  </si>
  <si>
    <t>595</t>
    <phoneticPr fontId="9" type="noConversion"/>
  </si>
  <si>
    <t>523</t>
    <phoneticPr fontId="9" type="noConversion"/>
  </si>
  <si>
    <t>185</t>
    <phoneticPr fontId="9" type="noConversion"/>
  </si>
  <si>
    <r>
      <t>72/</t>
    </r>
    <r>
      <rPr>
        <sz val="10"/>
        <rFont val="宋体"/>
        <family val="3"/>
        <charset val="134"/>
      </rPr>
      <t>男</t>
    </r>
  </si>
  <si>
    <r>
      <t>79/</t>
    </r>
    <r>
      <rPr>
        <sz val="10"/>
        <rFont val="宋体"/>
        <family val="3"/>
        <charset val="134"/>
      </rPr>
      <t>男</t>
    </r>
  </si>
  <si>
    <r>
      <t>87/</t>
    </r>
    <r>
      <rPr>
        <sz val="10"/>
        <rFont val="宋体"/>
        <family val="3"/>
        <charset val="134"/>
      </rPr>
      <t>女</t>
    </r>
  </si>
  <si>
    <r>
      <t>57/</t>
    </r>
    <r>
      <rPr>
        <sz val="10"/>
        <rFont val="宋体"/>
        <family val="3"/>
        <charset val="134"/>
      </rPr>
      <t>男</t>
    </r>
  </si>
  <si>
    <t>154</t>
    <phoneticPr fontId="9" type="noConversion"/>
  </si>
  <si>
    <t>210</t>
    <phoneticPr fontId="9" type="noConversion"/>
  </si>
  <si>
    <t>228</t>
    <phoneticPr fontId="9" type="noConversion"/>
  </si>
  <si>
    <t>162</t>
    <phoneticPr fontId="9" type="noConversion"/>
  </si>
  <si>
    <t>208</t>
    <phoneticPr fontId="9" type="noConversion"/>
  </si>
  <si>
    <t>496</t>
    <phoneticPr fontId="9" type="noConversion"/>
  </si>
  <si>
    <t>318</t>
    <phoneticPr fontId="9" type="noConversion"/>
  </si>
  <si>
    <t>320</t>
    <phoneticPr fontId="9" type="noConversion"/>
  </si>
  <si>
    <t>244</t>
    <phoneticPr fontId="9" type="noConversion"/>
  </si>
  <si>
    <t>192</t>
    <phoneticPr fontId="9" type="noConversion"/>
  </si>
  <si>
    <t>188</t>
    <phoneticPr fontId="9" type="noConversion"/>
  </si>
  <si>
    <t>212</t>
    <phoneticPr fontId="9" type="noConversion"/>
  </si>
  <si>
    <t>229</t>
    <phoneticPr fontId="9" type="noConversion"/>
  </si>
  <si>
    <t>227</t>
    <phoneticPr fontId="9" type="noConversion"/>
  </si>
  <si>
    <t>209</t>
    <phoneticPr fontId="9" type="noConversion"/>
  </si>
  <si>
    <t>276</t>
    <phoneticPr fontId="9" type="noConversion"/>
  </si>
  <si>
    <t>279</t>
    <phoneticPr fontId="9" type="noConversion"/>
  </si>
  <si>
    <t>306</t>
    <phoneticPr fontId="9" type="noConversion"/>
  </si>
  <si>
    <t>218</t>
    <phoneticPr fontId="9" type="noConversion"/>
  </si>
  <si>
    <t>403</t>
    <phoneticPr fontId="9" type="noConversion"/>
  </si>
  <si>
    <t>180</t>
    <phoneticPr fontId="9" type="noConversion"/>
  </si>
  <si>
    <t>247</t>
    <phoneticPr fontId="9" type="noConversion"/>
  </si>
  <si>
    <t>226</t>
    <phoneticPr fontId="9" type="noConversion"/>
  </si>
  <si>
    <t>205</t>
    <phoneticPr fontId="9" type="noConversion"/>
  </si>
  <si>
    <t>237</t>
    <phoneticPr fontId="9" type="noConversion"/>
  </si>
  <si>
    <t>246</t>
    <phoneticPr fontId="9" type="noConversion"/>
  </si>
  <si>
    <t>248</t>
    <phoneticPr fontId="9" type="noConversion"/>
  </si>
  <si>
    <t>512</t>
    <phoneticPr fontId="9" type="noConversion"/>
  </si>
  <si>
    <t>373</t>
    <phoneticPr fontId="9" type="noConversion"/>
  </si>
  <si>
    <t>1049</t>
    <phoneticPr fontId="9" type="noConversion"/>
  </si>
  <si>
    <t>616</t>
    <phoneticPr fontId="9" type="noConversion"/>
  </si>
  <si>
    <t>215</t>
    <phoneticPr fontId="9" type="noConversion"/>
  </si>
  <si>
    <t>173</t>
    <phoneticPr fontId="9" type="noConversion"/>
  </si>
  <si>
    <t>252</t>
    <phoneticPr fontId="9" type="noConversion"/>
  </si>
  <si>
    <t>533</t>
    <phoneticPr fontId="9" type="noConversion"/>
  </si>
  <si>
    <t>536</t>
    <phoneticPr fontId="9" type="noConversion"/>
  </si>
  <si>
    <t>234</t>
    <phoneticPr fontId="9" type="noConversion"/>
  </si>
  <si>
    <t>199</t>
    <phoneticPr fontId="9" type="noConversion"/>
  </si>
  <si>
    <t>726</t>
    <phoneticPr fontId="9" type="noConversion"/>
  </si>
  <si>
    <t>659</t>
    <phoneticPr fontId="9" type="noConversion"/>
  </si>
  <si>
    <t>300</t>
    <phoneticPr fontId="9" type="noConversion"/>
  </si>
  <si>
    <t>628</t>
    <phoneticPr fontId="9" type="noConversion"/>
  </si>
  <si>
    <t>596</t>
    <phoneticPr fontId="9" type="noConversion"/>
  </si>
  <si>
    <t>271</t>
    <phoneticPr fontId="9" type="noConversion"/>
  </si>
  <si>
    <t>303</t>
    <phoneticPr fontId="9" type="noConversion"/>
  </si>
  <si>
    <t>201</t>
    <phoneticPr fontId="9" type="noConversion"/>
  </si>
  <si>
    <t>202</t>
    <phoneticPr fontId="9" type="noConversion"/>
  </si>
  <si>
    <t>225</t>
    <phoneticPr fontId="9" type="noConversion"/>
  </si>
  <si>
    <t>157</t>
    <phoneticPr fontId="9" type="noConversion"/>
  </si>
  <si>
    <t>153</t>
    <phoneticPr fontId="9" type="noConversion"/>
  </si>
  <si>
    <t>392</t>
    <phoneticPr fontId="9" type="noConversion"/>
  </si>
  <si>
    <t>272</t>
    <phoneticPr fontId="9" type="noConversion"/>
  </si>
  <si>
    <t>1120</t>
    <phoneticPr fontId="9" type="noConversion"/>
  </si>
  <si>
    <t>972</t>
    <phoneticPr fontId="9" type="noConversion"/>
  </si>
  <si>
    <t>979</t>
    <phoneticPr fontId="9" type="noConversion"/>
  </si>
  <si>
    <t>281</t>
    <phoneticPr fontId="9" type="noConversion"/>
  </si>
  <si>
    <t>178</t>
    <phoneticPr fontId="9" type="noConversion"/>
  </si>
  <si>
    <t>297</t>
    <phoneticPr fontId="9" type="noConversion"/>
  </si>
  <si>
    <t>211</t>
    <phoneticPr fontId="9" type="noConversion"/>
  </si>
  <si>
    <t>165</t>
    <phoneticPr fontId="9" type="noConversion"/>
  </si>
  <si>
    <t>715</t>
    <phoneticPr fontId="9" type="noConversion"/>
  </si>
  <si>
    <t>874</t>
    <phoneticPr fontId="9" type="noConversion"/>
  </si>
  <si>
    <t>100</t>
    <phoneticPr fontId="9" type="noConversion"/>
  </si>
  <si>
    <t>/</t>
    <phoneticPr fontId="9" type="noConversion"/>
  </si>
  <si>
    <r>
      <t>60/</t>
    </r>
    <r>
      <rPr>
        <sz val="10"/>
        <rFont val="宋体"/>
        <family val="3"/>
        <charset val="134"/>
      </rPr>
      <t>女</t>
    </r>
    <phoneticPr fontId="9" type="noConversion"/>
  </si>
  <si>
    <t>194</t>
    <phoneticPr fontId="9" type="noConversion"/>
  </si>
  <si>
    <t>陈玲美</t>
    <phoneticPr fontId="9" type="noConversion"/>
  </si>
  <si>
    <t xml:space="preserve"> 秦肇平</t>
    <phoneticPr fontId="9" type="noConversion"/>
  </si>
  <si>
    <t xml:space="preserve"> 周世杰</t>
    <phoneticPr fontId="9" type="noConversion"/>
  </si>
  <si>
    <t>麻巨有</t>
    <phoneticPr fontId="9" type="noConversion"/>
  </si>
  <si>
    <t>袁维贤</t>
    <phoneticPr fontId="9" type="noConversion"/>
  </si>
  <si>
    <t xml:space="preserve"> 62/女</t>
    <phoneticPr fontId="9" type="noConversion"/>
  </si>
  <si>
    <t>目标眼（左/右）</t>
    <phoneticPr fontId="10" type="noConversion"/>
  </si>
  <si>
    <t>OD</t>
    <phoneticPr fontId="9" type="noConversion"/>
  </si>
  <si>
    <t>OS</t>
    <phoneticPr fontId="9" type="noConversion"/>
  </si>
  <si>
    <t>582</t>
    <phoneticPr fontId="9" type="noConversion"/>
  </si>
  <si>
    <t>716</t>
    <phoneticPr fontId="9" type="noConversion"/>
  </si>
  <si>
    <t>649</t>
    <phoneticPr fontId="9" type="noConversion"/>
  </si>
  <si>
    <t>429</t>
    <phoneticPr fontId="9" type="noConversion"/>
  </si>
  <si>
    <t>186</t>
    <phoneticPr fontId="9" type="noConversion"/>
  </si>
  <si>
    <t>161</t>
    <phoneticPr fontId="9" type="noConversion"/>
  </si>
  <si>
    <t>198</t>
    <phoneticPr fontId="9" type="noConversion"/>
  </si>
  <si>
    <t>344</t>
    <phoneticPr fontId="9" type="noConversion"/>
  </si>
  <si>
    <t>567</t>
    <phoneticPr fontId="9" type="noConversion"/>
  </si>
  <si>
    <t>181</t>
    <phoneticPr fontId="9" type="noConversion"/>
  </si>
  <si>
    <t>677</t>
    <phoneticPr fontId="9" type="noConversion"/>
  </si>
  <si>
    <t>520</t>
    <phoneticPr fontId="9" type="noConversion"/>
  </si>
  <si>
    <t>700</t>
    <phoneticPr fontId="9" type="noConversion"/>
  </si>
  <si>
    <t>184</t>
    <phoneticPr fontId="9" type="noConversion"/>
  </si>
  <si>
    <t>197</t>
    <phoneticPr fontId="9" type="noConversion"/>
  </si>
  <si>
    <t>219</t>
    <phoneticPr fontId="9" type="noConversion"/>
  </si>
  <si>
    <t>444</t>
    <phoneticPr fontId="9" type="noConversion"/>
  </si>
  <si>
    <t>699</t>
    <phoneticPr fontId="9" type="noConversion"/>
  </si>
  <si>
    <t>609</t>
    <phoneticPr fontId="9" type="noConversion"/>
  </si>
  <si>
    <t>140</t>
    <phoneticPr fontId="9" type="noConversion"/>
  </si>
  <si>
    <t>142</t>
    <phoneticPr fontId="9" type="noConversion"/>
  </si>
  <si>
    <t>152</t>
    <phoneticPr fontId="9" type="noConversion"/>
  </si>
  <si>
    <t>1226</t>
    <phoneticPr fontId="9" type="noConversion"/>
  </si>
  <si>
    <t>605</t>
    <phoneticPr fontId="9" type="noConversion"/>
  </si>
  <si>
    <t>537</t>
    <phoneticPr fontId="9" type="noConversion"/>
  </si>
  <si>
    <t>522</t>
    <phoneticPr fontId="9" type="noConversion"/>
  </si>
  <si>
    <t>327</t>
    <phoneticPr fontId="9" type="noConversion"/>
  </si>
  <si>
    <t>674</t>
    <phoneticPr fontId="9" type="noConversion"/>
  </si>
  <si>
    <t>204</t>
    <phoneticPr fontId="9" type="noConversion"/>
  </si>
  <si>
    <t>148</t>
    <phoneticPr fontId="9" type="noConversion"/>
  </si>
  <si>
    <t>588</t>
    <phoneticPr fontId="9" type="noConversion"/>
  </si>
  <si>
    <t>897</t>
    <phoneticPr fontId="9" type="noConversion"/>
  </si>
  <si>
    <t>433</t>
    <phoneticPr fontId="9" type="noConversion"/>
  </si>
  <si>
    <t>437</t>
    <phoneticPr fontId="9" type="noConversion"/>
  </si>
  <si>
    <t>475</t>
    <phoneticPr fontId="9" type="noConversion"/>
  </si>
  <si>
    <t>296</t>
    <phoneticPr fontId="9" type="noConversion"/>
  </si>
  <si>
    <t>516</t>
    <phoneticPr fontId="9" type="noConversion"/>
  </si>
  <si>
    <t>539</t>
    <phoneticPr fontId="9" type="noConversion"/>
  </si>
  <si>
    <t>182</t>
    <phoneticPr fontId="9" type="noConversion"/>
  </si>
  <si>
    <t>825</t>
    <phoneticPr fontId="9" type="noConversion"/>
  </si>
  <si>
    <t>823</t>
    <phoneticPr fontId="9" type="noConversion"/>
  </si>
  <si>
    <t>258</t>
    <phoneticPr fontId="9" type="noConversion"/>
  </si>
  <si>
    <t>360</t>
    <phoneticPr fontId="9" type="noConversion"/>
  </si>
  <si>
    <t>166</t>
    <phoneticPr fontId="9" type="noConversion"/>
  </si>
  <si>
    <t>555</t>
    <phoneticPr fontId="9" type="noConversion"/>
  </si>
  <si>
    <t>349</t>
    <phoneticPr fontId="9" type="noConversion"/>
  </si>
  <si>
    <t>193</t>
    <phoneticPr fontId="9" type="noConversion"/>
  </si>
  <si>
    <t>760</t>
    <phoneticPr fontId="9" type="noConversion"/>
  </si>
  <si>
    <t>473</t>
    <phoneticPr fontId="9" type="noConversion"/>
  </si>
  <si>
    <t>1447</t>
    <phoneticPr fontId="9" type="noConversion"/>
  </si>
  <si>
    <t>440</t>
    <phoneticPr fontId="9" type="noConversion"/>
  </si>
  <si>
    <t>612</t>
    <phoneticPr fontId="9" type="noConversion"/>
  </si>
  <si>
    <t>621</t>
    <phoneticPr fontId="9" type="noConversion"/>
  </si>
  <si>
    <t>拍不出OCT</t>
    <phoneticPr fontId="9" type="noConversion"/>
  </si>
  <si>
    <t>543</t>
    <phoneticPr fontId="9" type="noConversion"/>
  </si>
  <si>
    <t>422</t>
    <phoneticPr fontId="9" type="noConversion"/>
  </si>
  <si>
    <t>熊志英</t>
    <phoneticPr fontId="9" type="noConversion"/>
  </si>
  <si>
    <t>黄志发</t>
    <phoneticPr fontId="9" type="noConversion"/>
  </si>
  <si>
    <t>唐国樑</t>
    <phoneticPr fontId="9" type="noConversion"/>
  </si>
  <si>
    <t>伊兰英</t>
    <phoneticPr fontId="9" type="noConversion"/>
  </si>
  <si>
    <t>宋有恥</t>
    <phoneticPr fontId="9" type="noConversion"/>
  </si>
  <si>
    <t>82/女</t>
    <phoneticPr fontId="9" type="noConversion"/>
  </si>
  <si>
    <t>张一军</t>
    <phoneticPr fontId="9" type="noConversion"/>
  </si>
  <si>
    <t>杨仁兴</t>
    <phoneticPr fontId="9" type="noConversion"/>
  </si>
  <si>
    <t>陈星雄</t>
    <phoneticPr fontId="9" type="noConversion"/>
  </si>
  <si>
    <t>周亚波</t>
    <phoneticPr fontId="9" type="noConversion"/>
  </si>
  <si>
    <t>刘顺宝</t>
    <phoneticPr fontId="9" type="noConversion"/>
  </si>
  <si>
    <t>窦长凤</t>
    <phoneticPr fontId="9" type="noConversion"/>
  </si>
  <si>
    <t>万焉春</t>
    <phoneticPr fontId="9" type="noConversion"/>
  </si>
  <si>
    <t>53/男</t>
    <phoneticPr fontId="9" type="noConversion"/>
  </si>
  <si>
    <t>严勤奋</t>
    <phoneticPr fontId="9" type="noConversion"/>
  </si>
  <si>
    <r>
      <t xml:space="preserve"> </t>
    </r>
    <r>
      <rPr>
        <sz val="10"/>
        <rFont val="宋体"/>
        <family val="3"/>
        <charset val="134"/>
      </rPr>
      <t>否</t>
    </r>
    <phoneticPr fontId="9" type="noConversion"/>
  </si>
  <si>
    <r>
      <t>70/</t>
    </r>
    <r>
      <rPr>
        <sz val="10"/>
        <rFont val="宋体"/>
        <family val="3"/>
        <charset val="134"/>
      </rPr>
      <t>男</t>
    </r>
    <phoneticPr fontId="9" type="noConversion"/>
  </si>
  <si>
    <r>
      <t>71/</t>
    </r>
    <r>
      <rPr>
        <sz val="10"/>
        <rFont val="宋体"/>
        <family val="3"/>
        <charset val="134"/>
      </rPr>
      <t>男</t>
    </r>
    <phoneticPr fontId="9" type="noConversion"/>
  </si>
  <si>
    <r>
      <t>79/</t>
    </r>
    <r>
      <rPr>
        <sz val="10"/>
        <rFont val="宋体"/>
        <family val="3"/>
        <charset val="134"/>
      </rPr>
      <t>男</t>
    </r>
    <phoneticPr fontId="9" type="noConversion"/>
  </si>
  <si>
    <t>毛富明</t>
    <phoneticPr fontId="9" type="noConversion"/>
  </si>
  <si>
    <t>514</t>
    <phoneticPr fontId="9" type="noConversion"/>
  </si>
  <si>
    <t>415</t>
    <phoneticPr fontId="9" type="noConversion"/>
  </si>
  <si>
    <t>639</t>
    <phoneticPr fontId="9" type="noConversion"/>
  </si>
  <si>
    <t>163</t>
    <phoneticPr fontId="9" type="noConversion"/>
  </si>
  <si>
    <t>375</t>
    <phoneticPr fontId="9" type="noConversion"/>
  </si>
  <si>
    <t>354</t>
    <phoneticPr fontId="9" type="noConversion"/>
  </si>
  <si>
    <t>334</t>
    <phoneticPr fontId="9" type="noConversion"/>
  </si>
  <si>
    <t>190</t>
    <phoneticPr fontId="9" type="noConversion"/>
  </si>
  <si>
    <t>690</t>
    <phoneticPr fontId="9" type="noConversion"/>
  </si>
  <si>
    <t>488</t>
    <phoneticPr fontId="9" type="noConversion"/>
  </si>
  <si>
    <t>谢惠芬</t>
    <phoneticPr fontId="9" type="noConversion"/>
  </si>
  <si>
    <t>200</t>
    <phoneticPr fontId="9" type="noConversion"/>
  </si>
  <si>
    <t xml:space="preserve"> 3/21</t>
    <phoneticPr fontId="9" type="noConversion"/>
  </si>
  <si>
    <t xml:space="preserve"> 3/25</t>
    <phoneticPr fontId="9" type="noConversion"/>
  </si>
  <si>
    <t>唐玉珍</t>
    <phoneticPr fontId="9" type="noConversion"/>
  </si>
  <si>
    <t>高国定</t>
    <phoneticPr fontId="9" type="noConversion"/>
  </si>
  <si>
    <t>张小红</t>
    <phoneticPr fontId="9" type="noConversion"/>
  </si>
  <si>
    <t>51/女</t>
    <phoneticPr fontId="9" type="noConversion"/>
  </si>
  <si>
    <t>赵志翠</t>
    <phoneticPr fontId="9" type="noConversion"/>
  </si>
  <si>
    <t>264</t>
  </si>
  <si>
    <t>255</t>
  </si>
  <si>
    <t>240</t>
  </si>
  <si>
    <t>253</t>
  </si>
  <si>
    <t>135</t>
  </si>
  <si>
    <t>395</t>
  </si>
  <si>
    <t>274</t>
  </si>
  <si>
    <t>284</t>
  </si>
  <si>
    <t>380</t>
  </si>
  <si>
    <t>227</t>
  </si>
  <si>
    <t>511</t>
  </si>
  <si>
    <t>331</t>
  </si>
  <si>
    <t>327</t>
  </si>
  <si>
    <t>254</t>
  </si>
  <si>
    <t>434</t>
  </si>
  <si>
    <t>268</t>
  </si>
  <si>
    <t>176</t>
  </si>
  <si>
    <t>187</t>
  </si>
  <si>
    <t>402</t>
  </si>
  <si>
    <t>272</t>
  </si>
  <si>
    <t>537</t>
  </si>
  <si>
    <t>315</t>
  </si>
  <si>
    <t>336</t>
  </si>
  <si>
    <t>403</t>
  </si>
  <si>
    <t>228</t>
  </si>
  <si>
    <t>224</t>
  </si>
  <si>
    <t>220</t>
  </si>
  <si>
    <t>218</t>
  </si>
  <si>
    <t>267</t>
  </si>
  <si>
    <t>349</t>
  </si>
  <si>
    <t>506</t>
  </si>
  <si>
    <t>433</t>
  </si>
  <si>
    <t>263</t>
  </si>
  <si>
    <t>238</t>
  </si>
  <si>
    <t>391</t>
  </si>
  <si>
    <t>372</t>
  </si>
  <si>
    <t>203</t>
  </si>
  <si>
    <t>204</t>
  </si>
  <si>
    <t>317</t>
  </si>
  <si>
    <t>378</t>
  </si>
  <si>
    <t>401</t>
  </si>
  <si>
    <t>436</t>
  </si>
  <si>
    <t>431</t>
  </si>
  <si>
    <t>412</t>
  </si>
  <si>
    <t>365</t>
  </si>
  <si>
    <t>236</t>
  </si>
  <si>
    <t>292</t>
  </si>
  <si>
    <t>286</t>
  </si>
  <si>
    <t>440</t>
  </si>
  <si>
    <t>242</t>
  </si>
  <si>
    <t>273</t>
  </si>
  <si>
    <t>417</t>
    <phoneticPr fontId="9" type="noConversion"/>
  </si>
  <si>
    <t>是-6/3</t>
    <phoneticPr fontId="9" type="noConversion"/>
  </si>
  <si>
    <t>526</t>
  </si>
  <si>
    <t>388</t>
  </si>
  <si>
    <t>205</t>
  </si>
  <si>
    <t>221</t>
  </si>
  <si>
    <t>223</t>
  </si>
  <si>
    <t>613</t>
  </si>
  <si>
    <t>313</t>
  </si>
  <si>
    <t>695</t>
  </si>
  <si>
    <t>625</t>
  </si>
  <si>
    <t>530</t>
  </si>
  <si>
    <t>199</t>
  </si>
  <si>
    <t>347</t>
  </si>
  <si>
    <t>400</t>
  </si>
  <si>
    <t>249</t>
  </si>
  <si>
    <t xml:space="preserve"> 62</t>
    <phoneticPr fontId="9" type="noConversion"/>
  </si>
  <si>
    <t>顾春芳</t>
    <phoneticPr fontId="9" type="noConversion"/>
  </si>
  <si>
    <t xml:space="preserve"> 64/女</t>
    <phoneticPr fontId="9" type="noConversion"/>
  </si>
  <si>
    <t>王三妹</t>
    <phoneticPr fontId="9" type="noConversion"/>
  </si>
  <si>
    <t xml:space="preserve"> 47</t>
    <phoneticPr fontId="9" type="noConversion"/>
  </si>
  <si>
    <t>姜群</t>
    <phoneticPr fontId="9" type="noConversion"/>
  </si>
  <si>
    <t xml:space="preserve"> 60/男</t>
    <phoneticPr fontId="9" type="noConversion"/>
  </si>
  <si>
    <t xml:space="preserve"> 64</t>
    <phoneticPr fontId="9" type="noConversion"/>
  </si>
  <si>
    <t>王强</t>
    <phoneticPr fontId="9" type="noConversion"/>
  </si>
  <si>
    <t>胡晓明</t>
    <phoneticPr fontId="9" type="noConversion"/>
  </si>
  <si>
    <t xml:space="preserve"> 55/女</t>
    <phoneticPr fontId="9" type="noConversion"/>
  </si>
  <si>
    <t xml:space="preserve"> 刘泽慈</t>
    <phoneticPr fontId="9" type="noConversion"/>
  </si>
  <si>
    <t xml:space="preserve"> 7/25</t>
    <phoneticPr fontId="9" type="noConversion"/>
  </si>
  <si>
    <t>黄惠忠</t>
    <phoneticPr fontId="9" type="noConversion"/>
  </si>
  <si>
    <t xml:space="preserve"> 51/男</t>
    <phoneticPr fontId="9" type="noConversion"/>
  </si>
  <si>
    <t xml:space="preserve"> 王柏琴</t>
    <phoneticPr fontId="9" type="noConversion"/>
  </si>
  <si>
    <t xml:space="preserve"> 63/女</t>
    <phoneticPr fontId="9" type="noConversion"/>
  </si>
  <si>
    <t xml:space="preserve"> 8/30</t>
    <phoneticPr fontId="9" type="noConversion"/>
  </si>
  <si>
    <t xml:space="preserve"> 58</t>
    <phoneticPr fontId="9" type="noConversion"/>
  </si>
  <si>
    <t xml:space="preserve"> 朱兰妹</t>
    <phoneticPr fontId="9" type="noConversion"/>
  </si>
  <si>
    <t xml:space="preserve"> 65/女</t>
    <phoneticPr fontId="9" type="noConversion"/>
  </si>
  <si>
    <t xml:space="preserve"> 52</t>
    <phoneticPr fontId="9" type="noConversion"/>
  </si>
  <si>
    <t xml:space="preserve"> 45</t>
    <phoneticPr fontId="9" type="noConversion"/>
  </si>
  <si>
    <t xml:space="preserve"> 8/30</t>
  </si>
  <si>
    <t xml:space="preserve"> 9/19</t>
    <phoneticPr fontId="9" type="noConversion"/>
  </si>
  <si>
    <t xml:space="preserve"> 228</t>
    <phoneticPr fontId="9" type="noConversion"/>
  </si>
  <si>
    <t xml:space="preserve"> 419</t>
    <phoneticPr fontId="9" type="noConversion"/>
  </si>
  <si>
    <t xml:space="preserve"> 311</t>
    <phoneticPr fontId="9" type="noConversion"/>
  </si>
  <si>
    <t xml:space="preserve"> 318</t>
    <phoneticPr fontId="9" type="noConversion"/>
  </si>
  <si>
    <t>428</t>
    <phoneticPr fontId="9" type="noConversion"/>
  </si>
  <si>
    <t xml:space="preserve"> 471</t>
    <phoneticPr fontId="9" type="noConversion"/>
  </si>
  <si>
    <t>601</t>
    <phoneticPr fontId="9" type="noConversion"/>
  </si>
  <si>
    <t>535</t>
    <phoneticPr fontId="9" type="noConversion"/>
  </si>
  <si>
    <t>299</t>
    <phoneticPr fontId="9" type="noConversion"/>
  </si>
  <si>
    <t>350</t>
    <phoneticPr fontId="9" type="noConversion"/>
  </si>
  <si>
    <t xml:space="preserve"> 67</t>
    <phoneticPr fontId="9" type="noConversion"/>
  </si>
  <si>
    <t xml:space="preserve"> 65</t>
    <phoneticPr fontId="9" type="noConversion"/>
  </si>
  <si>
    <t>狄培英</t>
    <phoneticPr fontId="9" type="noConversion"/>
  </si>
  <si>
    <t>577</t>
    <phoneticPr fontId="9" type="noConversion"/>
  </si>
  <si>
    <t>是-9/28</t>
    <phoneticPr fontId="9" type="noConversion"/>
  </si>
  <si>
    <t>未检查</t>
    <phoneticPr fontId="9" type="noConversion"/>
  </si>
  <si>
    <t>ETDRS视力1</t>
    <phoneticPr fontId="9" type="noConversion"/>
  </si>
  <si>
    <t>OCT1</t>
    <phoneticPr fontId="9" type="noConversion"/>
  </si>
  <si>
    <t>ETDRS视力2</t>
    <phoneticPr fontId="9" type="noConversion"/>
  </si>
  <si>
    <t>OCT2</t>
    <phoneticPr fontId="9" type="noConversion"/>
  </si>
  <si>
    <t>ETDRS视力3</t>
    <phoneticPr fontId="9" type="noConversion"/>
  </si>
  <si>
    <t>OCT3</t>
    <phoneticPr fontId="9" type="noConversion"/>
  </si>
  <si>
    <t>ETDRS视力4</t>
    <phoneticPr fontId="9" type="noConversion"/>
  </si>
  <si>
    <t>OCT5</t>
    <phoneticPr fontId="9" type="noConversion"/>
  </si>
  <si>
    <t>CRT</t>
    <phoneticPr fontId="9" type="noConversion"/>
  </si>
  <si>
    <t>186</t>
  </si>
  <si>
    <t xml:space="preserve"> 297</t>
    <phoneticPr fontId="9" type="noConversion"/>
  </si>
  <si>
    <t xml:space="preserve"> 208</t>
    <phoneticPr fontId="9" type="noConversion"/>
  </si>
  <si>
    <t>576</t>
    <phoneticPr fontId="9" type="noConversion"/>
  </si>
  <si>
    <t>410</t>
    <phoneticPr fontId="9" type="noConversion"/>
  </si>
  <si>
    <t>466</t>
    <phoneticPr fontId="9" type="noConversion"/>
  </si>
  <si>
    <t>200</t>
  </si>
  <si>
    <t>OCT4</t>
    <phoneticPr fontId="9" type="noConversion"/>
  </si>
  <si>
    <t>ETDRS视力5</t>
    <phoneticPr fontId="9" type="noConversion"/>
  </si>
  <si>
    <t>CRT分级(&gt;75.75-25,&lt;25)</t>
    <phoneticPr fontId="9" type="noConversion"/>
  </si>
  <si>
    <t>视力改善</t>
    <phoneticPr fontId="9" type="noConversion"/>
  </si>
  <si>
    <t>视力等级（1Good 2P 3poor 4none,原文的方法)</t>
    <phoneticPr fontId="9" type="noConversion"/>
  </si>
  <si>
    <t>第三针后评估应答</t>
    <phoneticPr fontId="9" type="noConversion"/>
  </si>
  <si>
    <t>001</t>
  </si>
  <si>
    <t>002</t>
  </si>
  <si>
    <t>003</t>
  </si>
  <si>
    <t>004</t>
  </si>
  <si>
    <t>005</t>
  </si>
  <si>
    <t>006</t>
  </si>
  <si>
    <t>008</t>
  </si>
  <si>
    <t>010</t>
  </si>
  <si>
    <t>012</t>
  </si>
  <si>
    <t>013</t>
  </si>
  <si>
    <t>014</t>
  </si>
  <si>
    <t>019</t>
  </si>
  <si>
    <t>023</t>
  </si>
  <si>
    <t>024</t>
  </si>
  <si>
    <t>026</t>
  </si>
  <si>
    <t>027</t>
  </si>
  <si>
    <t>029</t>
  </si>
  <si>
    <t>032</t>
  </si>
  <si>
    <t>034</t>
  </si>
  <si>
    <t>035</t>
  </si>
  <si>
    <t>036</t>
  </si>
  <si>
    <t>037</t>
  </si>
  <si>
    <t>038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</si>
  <si>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</si>
  <si>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</si>
  <si>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</si>
  <si>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</si>
  <si>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</si>
  <si>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</si>
  <si>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</si>
  <si>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</si>
  <si>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</si>
  <si>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</si>
  <si>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</si>
  <si>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052</t>
  </si>
  <si>
    <t>054</t>
  </si>
  <si>
    <t>055</t>
  </si>
  <si>
    <t>056</t>
  </si>
  <si>
    <t>057</t>
  </si>
  <si>
    <t>058</t>
  </si>
  <si>
    <t>059</t>
  </si>
  <si>
    <t>060</t>
  </si>
  <si>
    <t>062</t>
  </si>
  <si>
    <t>063</t>
  </si>
  <si>
    <t>064</t>
  </si>
  <si>
    <t>070</t>
  </si>
  <si>
    <t>071</t>
  </si>
  <si>
    <t>072</t>
  </si>
  <si>
    <t>073</t>
  </si>
  <si>
    <t>074</t>
  </si>
  <si>
    <t>076</t>
  </si>
  <si>
    <t>077</t>
  </si>
  <si>
    <t>078</t>
  </si>
  <si>
    <t>079</t>
  </si>
  <si>
    <t>080</t>
  </si>
  <si>
    <t>082</t>
  </si>
  <si>
    <t>084</t>
  </si>
  <si>
    <t>085</t>
  </si>
  <si>
    <t>086</t>
  </si>
  <si>
    <t>089</t>
  </si>
  <si>
    <t>091</t>
  </si>
  <si>
    <t>092</t>
  </si>
  <si>
    <t>095</t>
  </si>
  <si>
    <t>096</t>
  </si>
  <si>
    <t>097</t>
  </si>
  <si>
    <t>099</t>
  </si>
  <si>
    <t>100</t>
  </si>
  <si>
    <t>102</t>
  </si>
  <si>
    <t>103</t>
  </si>
  <si>
    <t>104</t>
  </si>
  <si>
    <t>106</t>
  </si>
  <si>
    <t>107</t>
  </si>
  <si>
    <t>108</t>
  </si>
  <si>
    <t>109</t>
  </si>
  <si>
    <t>110</t>
  </si>
  <si>
    <t>111</t>
  </si>
  <si>
    <t>112</t>
  </si>
  <si>
    <t>113</t>
  </si>
  <si>
    <t>115</t>
  </si>
  <si>
    <t>116</t>
  </si>
  <si>
    <t>118</t>
  </si>
  <si>
    <t>119</t>
  </si>
  <si>
    <t>120</t>
  </si>
  <si>
    <t>121</t>
  </si>
  <si>
    <t>122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</si>
  <si>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</si>
  <si>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</si>
  <si>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</si>
  <si>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</si>
  <si>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</si>
  <si>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</si>
  <si>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</si>
  <si>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</si>
  <si>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</si>
  <si>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</si>
  <si>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136</t>
  </si>
  <si>
    <t>138</t>
  </si>
  <si>
    <t>140</t>
  </si>
  <si>
    <t>141</t>
  </si>
  <si>
    <t>142</t>
  </si>
  <si>
    <t>143</t>
  </si>
  <si>
    <t>144</t>
  </si>
  <si>
    <t>145</t>
  </si>
  <si>
    <t>147</t>
  </si>
  <si>
    <t>149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</si>
  <si>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</si>
  <si>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</si>
  <si>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</si>
  <si>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</si>
  <si>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</si>
  <si>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</si>
  <si>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</si>
  <si>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</si>
  <si>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</si>
  <si>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</si>
  <si>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</si>
  <si>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164</t>
  </si>
  <si>
    <t>165</t>
  </si>
  <si>
    <t>166</t>
  </si>
  <si>
    <t>168</t>
  </si>
  <si>
    <t>170</t>
  </si>
  <si>
    <t>171</t>
  </si>
  <si>
    <t>172</t>
  </si>
  <si>
    <t>173</t>
  </si>
  <si>
    <t>174</t>
  </si>
  <si>
    <t>178</t>
  </si>
  <si>
    <t>180</t>
  </si>
  <si>
    <t>182</t>
  </si>
  <si>
    <t>185</t>
  </si>
  <si>
    <t>188</t>
  </si>
  <si>
    <t>190</t>
  </si>
  <si>
    <t>191</t>
  </si>
  <si>
    <t>192</t>
  </si>
  <si>
    <t>193</t>
  </si>
  <si>
    <t>194</t>
  </si>
  <si>
    <t>195</t>
  </si>
  <si>
    <t>198</t>
  </si>
  <si>
    <t>受试者编号</t>
    <phoneticPr fontId="9" type="noConversion"/>
  </si>
  <si>
    <t>总应答分级（1=good，2=poor，3=none）</t>
    <phoneticPr fontId="9" type="noConversion"/>
  </si>
  <si>
    <t>第4针注射需求（按照实际执行第4针就算）</t>
    <phoneticPr fontId="9" type="noConversion"/>
  </si>
  <si>
    <t>650</t>
    <phoneticPr fontId="9" type="noConversion"/>
  </si>
  <si>
    <t>534</t>
    <phoneticPr fontId="9" type="noConversion"/>
  </si>
  <si>
    <t>/</t>
  </si>
  <si>
    <t>6月时评估应答</t>
    <phoneticPr fontId="9" type="noConversion"/>
  </si>
  <si>
    <t>实际1年内注射总数</t>
    <phoneticPr fontId="9" type="noConversion"/>
  </si>
  <si>
    <t>放弃</t>
    <phoneticPr fontId="9" type="noConversion"/>
  </si>
  <si>
    <t>半年放弃</t>
  </si>
  <si>
    <t>半年放弃</t>
    <phoneticPr fontId="9" type="noConversion"/>
  </si>
  <si>
    <t>/</t>
    <phoneticPr fontId="9" type="noConversion"/>
  </si>
  <si>
    <t>是否打4th针</t>
    <phoneticPr fontId="9" type="noConversion"/>
  </si>
  <si>
    <t>半年后放弃</t>
    <phoneticPr fontId="9" type="noConversion"/>
  </si>
  <si>
    <t>10/</t>
    <phoneticPr fontId="9" type="noConversion"/>
  </si>
  <si>
    <t>12/</t>
    <phoneticPr fontId="9" type="noConversion"/>
  </si>
  <si>
    <t>12/</t>
    <phoneticPr fontId="9" type="noConversion"/>
  </si>
  <si>
    <t>4/</t>
    <phoneticPr fontId="9" type="noConversion"/>
  </si>
  <si>
    <t>第4针需求</t>
    <phoneticPr fontId="9" type="noConversion"/>
  </si>
  <si>
    <t>1=是，0=否</t>
    <phoneticPr fontId="9" type="noConversion"/>
  </si>
  <si>
    <t>是否打针（根据手术记录领药记录改）</t>
    <phoneticPr fontId="9" type="noConversion"/>
  </si>
  <si>
    <t>第三针后评估应答（3月时）</t>
    <phoneticPr fontId="9" type="noConversion"/>
  </si>
  <si>
    <t>12月时评估应答</t>
    <phoneticPr fontId="9" type="noConversion"/>
  </si>
  <si>
    <t>有效性（1=显著有效，2=有效，3=无效，4=恶化）</t>
    <phoneticPr fontId="9" type="noConversion"/>
  </si>
  <si>
    <t>7/</t>
    <phoneticPr fontId="9" type="noConversion"/>
  </si>
  <si>
    <t>实际第4针需求</t>
    <phoneticPr fontId="9" type="noConversion"/>
  </si>
  <si>
    <t>是否打4th针=打针开始3个月后第4针</t>
    <phoneticPr fontId="9" type="noConversion"/>
  </si>
  <si>
    <t>合计</t>
    <phoneticPr fontId="9" type="noConversion"/>
  </si>
  <si>
    <t>3针后放弃</t>
    <phoneticPr fontId="9" type="noConversion"/>
  </si>
  <si>
    <t>针数</t>
    <phoneticPr fontId="9" type="noConversion"/>
  </si>
  <si>
    <t>放弃数据可考虑删除</t>
    <phoneticPr fontId="9" type="noConversion"/>
  </si>
  <si>
    <t>需求低</t>
    <phoneticPr fontId="9" type="noConversion"/>
  </si>
  <si>
    <t>第4针需求和总针数用到的图像和视力数据可能不匹配</t>
    <phoneticPr fontId="9" type="noConversion"/>
  </si>
  <si>
    <t>删除了[半年放弃]数据</t>
    <phoneticPr fontId="9" type="noConversion"/>
  </si>
  <si>
    <t>需求量（1.低2.中3.高)
低3 中（4，5，6）高》6</t>
    <phoneticPr fontId="9" type="noConversion"/>
  </si>
  <si>
    <t>减去放弃25个</t>
    <phoneticPr fontId="9" type="noConversion"/>
  </si>
  <si>
    <t>需求中</t>
    <phoneticPr fontId="9" type="noConversion"/>
  </si>
  <si>
    <t>需求高</t>
    <phoneticPr fontId="9" type="noConversion"/>
  </si>
  <si>
    <t>需求量（1.低2.中3.高)
低&lt;=4  中（5，6）高&gt;=6</t>
    <phoneticPr fontId="9" type="noConversion"/>
  </si>
  <si>
    <t>需求量（1.低2.中3.高)
低3 中（4，5，6）高&gt;=6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</si>
</sst>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/d;@"/>
    <numFmt numFmtId="177" formatCode="0.00_ "/>
    <numFmt numFmtId="178" formatCode="0_ "/>
  </numFmts>
  <fonts count="24">
    <font>
      <sz val="11"/>
      <color theme="1"/>
      <name val="等线"/>
      <charset val="134"/>
      <scheme val="minor"/>
    </font>
    <font>
      <sz val="11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sz val="10"/>
      <name val="宋体"/>
      <family val="3"/>
      <charset val="134"/>
    </font>
    <font>
      <sz val="10"/>
      <name val="Arial"/>
      <family val="2"/>
    </font>
    <font>
      <b/>
      <sz val="10"/>
      <name val="宋体"/>
      <family val="3"/>
      <charset val="134"/>
    </font>
    <font>
      <b/>
      <sz val="10"/>
      <name val="Arial"/>
      <family val="2"/>
    </font>
    <font>
      <sz val="10"/>
      <name val="Arial Unicode MS"/>
      <family val="2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</font>
    <font>
      <sz val="9"/>
      <name val="微软雅黑"/>
      <family val="2"/>
      <charset val="134"/>
    </font>
    <font>
      <sz val="11"/>
      <color rgb="FFFF0000"/>
      <name val="等线"/>
      <family val="3"/>
      <charset val="134"/>
      <scheme val="minor"/>
    </font>
    <font>
      <sz val="10"/>
      <color rgb="FFFF0000"/>
      <name val="Arial"/>
      <family val="2"/>
    </font>
    <font>
      <sz val="10"/>
      <name val="Arial Unicode MS"/>
      <family val="2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0"/>
      <color rgb="FFFF0000"/>
      <name val="Arial Unicode MS"/>
      <charset val="134"/>
    </font>
    <font>
      <sz val="10"/>
      <color rgb="FFFF0000"/>
      <name val="Arial Unicode MS"/>
      <family val="2"/>
      <charset val="134"/>
    </font>
    <font>
      <sz val="10"/>
      <color theme="1"/>
      <name val="等线"/>
      <family val="3"/>
      <charset val="134"/>
      <scheme val="minor"/>
    </font>
    <font>
      <strike/>
      <sz val="10"/>
      <name val="等线"/>
      <family val="3"/>
      <charset val="134"/>
      <scheme val="minor"/>
    </font>
    <font>
      <strike/>
      <sz val="11"/>
      <name val="等线"/>
      <family val="3"/>
      <charset val="134"/>
      <scheme val="minor"/>
    </font>
    <font>
      <strike/>
      <sz val="11"/>
      <color rgb="FFFF0000"/>
      <name val="等线"/>
      <family val="3"/>
      <charset val="134"/>
      <scheme val="minor"/>
    </font>
    <font>
      <strike/>
      <sz val="11"/>
      <color theme="1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</fills>
  <borders count="3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</borders>
  <cellStyleXfs count="3">
    <xf numFmtId="0" fontId="0" fillId="0" borderId="0"/>
    <xf numFmtId="0" fontId="8" fillId="0" borderId="0"/>
    <xf numFmtId="0" fontId="8" fillId="0" borderId="0">
      <alignment vertical="center"/>
    </xf>
  </cellStyleXfs>
  <cellXfs count="196">
    <xf numFmtId="0" fontId="0" fillId="0" borderId="0" xfId="0"/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1" xfId="0" applyFont="1" applyFill="1" applyBorder="1" applyAlignment="1">
      <alignment horizontal="center" vertical="center"/>
    </xf>
    <xf numFmtId="49" fontId="5" fillId="2" borderId="5" xfId="0" applyNumberFormat="1" applyFont="1" applyFill="1" applyBorder="1" applyAlignment="1">
      <alignment horizontal="center" vertical="center" wrapText="1"/>
    </xf>
    <xf numFmtId="49" fontId="7" fillId="3" borderId="1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Fill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/>
    </xf>
    <xf numFmtId="49" fontId="7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7" fillId="0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49" fontId="17" fillId="0" borderId="1" xfId="0" applyNumberFormat="1" applyFont="1" applyFill="1" applyBorder="1" applyAlignment="1">
      <alignment horizontal="center" vertical="center"/>
    </xf>
    <xf numFmtId="49" fontId="18" fillId="0" borderId="1" xfId="0" applyNumberFormat="1" applyFont="1" applyBorder="1" applyAlignment="1">
      <alignment horizontal="center" vertical="center"/>
    </xf>
    <xf numFmtId="0" fontId="13" fillId="0" borderId="1" xfId="0" applyNumberFormat="1" applyFont="1" applyFill="1" applyBorder="1" applyAlignment="1">
      <alignment horizontal="center" vertical="center"/>
    </xf>
    <xf numFmtId="0" fontId="13" fillId="3" borderId="1" xfId="0" applyNumberFormat="1" applyFont="1" applyFill="1" applyBorder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0" fillId="0" borderId="0" xfId="0" applyNumberFormat="1"/>
    <xf numFmtId="177" fontId="1" fillId="0" borderId="0" xfId="0" applyNumberFormat="1" applyFont="1" applyAlignment="1">
      <alignment horizontal="center" vertical="center"/>
    </xf>
    <xf numFmtId="0" fontId="19" fillId="0" borderId="0" xfId="0" applyNumberFormat="1" applyFont="1" applyAlignment="1">
      <alignment horizontal="center" vertical="center" wrapText="1"/>
    </xf>
    <xf numFmtId="0" fontId="11" fillId="4" borderId="1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0" fillId="0" borderId="0" xfId="0" applyBorder="1"/>
    <xf numFmtId="49" fontId="4" fillId="0" borderId="2" xfId="0" applyNumberFormat="1" applyFont="1" applyFill="1" applyBorder="1" applyAlignment="1">
      <alignment horizontal="center" vertical="center"/>
    </xf>
    <xf numFmtId="49" fontId="4" fillId="3" borderId="2" xfId="0" applyNumberFormat="1" applyFont="1" applyFill="1" applyBorder="1" applyAlignment="1">
      <alignment horizontal="center" vertical="center"/>
    </xf>
    <xf numFmtId="49" fontId="4" fillId="0" borderId="2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49" fontId="3" fillId="0" borderId="2" xfId="0" applyNumberFormat="1" applyFont="1" applyBorder="1" applyAlignment="1">
      <alignment horizontal="center" vertical="center"/>
    </xf>
    <xf numFmtId="49" fontId="3" fillId="0" borderId="2" xfId="0" applyNumberFormat="1" applyFont="1" applyFill="1" applyBorder="1" applyAlignment="1">
      <alignment horizontal="center" vertical="center"/>
    </xf>
    <xf numFmtId="49" fontId="5" fillId="2" borderId="8" xfId="0" applyNumberFormat="1" applyFont="1" applyFill="1" applyBorder="1" applyAlignment="1">
      <alignment horizontal="center" vertical="center" wrapText="1"/>
    </xf>
    <xf numFmtId="49" fontId="5" fillId="2" borderId="9" xfId="0" applyNumberFormat="1" applyFont="1" applyFill="1" applyBorder="1" applyAlignment="1">
      <alignment horizontal="center" vertical="center" wrapText="1"/>
    </xf>
    <xf numFmtId="49" fontId="5" fillId="2" borderId="10" xfId="0" applyNumberFormat="1" applyFont="1" applyFill="1" applyBorder="1" applyAlignment="1">
      <alignment horizontal="center" vertical="center" wrapText="1"/>
    </xf>
    <xf numFmtId="49" fontId="6" fillId="2" borderId="11" xfId="0" applyNumberFormat="1" applyFont="1" applyFill="1" applyBorder="1" applyAlignment="1">
      <alignment horizontal="center" vertical="center" wrapText="1"/>
    </xf>
    <xf numFmtId="49" fontId="5" fillId="2" borderId="12" xfId="0" applyNumberFormat="1" applyFont="1" applyFill="1" applyBorder="1" applyAlignment="1">
      <alignment horizontal="center" vertical="center" wrapText="1"/>
    </xf>
    <xf numFmtId="176" fontId="4" fillId="0" borderId="11" xfId="0" applyNumberFormat="1" applyFont="1" applyBorder="1" applyAlignment="1">
      <alignment horizontal="center" vertical="center"/>
    </xf>
    <xf numFmtId="49" fontId="7" fillId="0" borderId="13" xfId="0" applyNumberFormat="1" applyFont="1" applyBorder="1" applyAlignment="1">
      <alignment horizontal="center" vertical="center"/>
    </xf>
    <xf numFmtId="49" fontId="7" fillId="0" borderId="13" xfId="0" applyNumberFormat="1" applyFont="1" applyFill="1" applyBorder="1" applyAlignment="1">
      <alignment horizontal="center" vertical="center"/>
    </xf>
    <xf numFmtId="49" fontId="7" fillId="4" borderId="13" xfId="0" applyNumberFormat="1" applyFont="1" applyFill="1" applyBorder="1" applyAlignment="1">
      <alignment horizontal="center" vertical="center"/>
    </xf>
    <xf numFmtId="176" fontId="4" fillId="3" borderId="11" xfId="0" applyNumberFormat="1" applyFont="1" applyFill="1" applyBorder="1" applyAlignment="1">
      <alignment horizontal="center" vertical="center"/>
    </xf>
    <xf numFmtId="49" fontId="7" fillId="3" borderId="13" xfId="0" applyNumberFormat="1" applyFont="1" applyFill="1" applyBorder="1" applyAlignment="1">
      <alignment horizontal="center" vertical="center"/>
    </xf>
    <xf numFmtId="176" fontId="4" fillId="0" borderId="11" xfId="0" applyNumberFormat="1" applyFont="1" applyFill="1" applyBorder="1" applyAlignment="1">
      <alignment horizontal="center" vertical="center"/>
    </xf>
    <xf numFmtId="0" fontId="0" fillId="0" borderId="14" xfId="0" applyBorder="1"/>
    <xf numFmtId="0" fontId="0" fillId="0" borderId="15" xfId="0" applyBorder="1"/>
    <xf numFmtId="49" fontId="5" fillId="2" borderId="16" xfId="0" applyNumberFormat="1" applyFont="1" applyFill="1" applyBorder="1" applyAlignment="1">
      <alignment horizontal="center" vertical="center" wrapText="1"/>
    </xf>
    <xf numFmtId="49" fontId="7" fillId="0" borderId="11" xfId="0" applyNumberFormat="1" applyFont="1" applyBorder="1" applyAlignment="1">
      <alignment horizontal="center" vertical="center"/>
    </xf>
    <xf numFmtId="49" fontId="3" fillId="0" borderId="11" xfId="0" applyNumberFormat="1" applyFont="1" applyFill="1" applyBorder="1" applyAlignment="1">
      <alignment horizontal="center" vertical="center"/>
    </xf>
    <xf numFmtId="176" fontId="3" fillId="3" borderId="11" xfId="0" applyNumberFormat="1" applyFont="1" applyFill="1" applyBorder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5" borderId="0" xfId="0" applyNumberFormat="1" applyFont="1" applyFill="1" applyAlignment="1">
      <alignment horizontal="center" vertical="center"/>
    </xf>
    <xf numFmtId="0" fontId="1" fillId="5" borderId="0" xfId="0" applyNumberFormat="1" applyFont="1" applyFill="1" applyAlignment="1">
      <alignment vertical="center"/>
    </xf>
    <xf numFmtId="0" fontId="0" fillId="5" borderId="0" xfId="0" applyNumberFormat="1" applyFill="1"/>
    <xf numFmtId="0" fontId="12" fillId="5" borderId="0" xfId="0" applyNumberFormat="1" applyFont="1" applyFill="1" applyAlignment="1">
      <alignment horizontal="center" vertical="center"/>
    </xf>
    <xf numFmtId="0" fontId="2" fillId="5" borderId="0" xfId="0" applyNumberFormat="1" applyFont="1" applyFill="1" applyAlignment="1">
      <alignment vertical="center" wrapText="1"/>
    </xf>
    <xf numFmtId="14" fontId="4" fillId="0" borderId="11" xfId="0" applyNumberFormat="1" applyFont="1" applyBorder="1" applyAlignment="1">
      <alignment horizontal="center" vertical="center"/>
    </xf>
    <xf numFmtId="14" fontId="3" fillId="3" borderId="11" xfId="0" applyNumberFormat="1" applyFont="1" applyFill="1" applyBorder="1" applyAlignment="1">
      <alignment horizontal="center" vertical="center"/>
    </xf>
    <xf numFmtId="14" fontId="4" fillId="3" borderId="11" xfId="0" applyNumberFormat="1" applyFont="1" applyFill="1" applyBorder="1" applyAlignment="1">
      <alignment horizontal="center" vertical="center"/>
    </xf>
    <xf numFmtId="14" fontId="3" fillId="0" borderId="11" xfId="0" applyNumberFormat="1" applyFont="1" applyBorder="1" applyAlignment="1">
      <alignment horizontal="center" vertical="center"/>
    </xf>
    <xf numFmtId="176" fontId="3" fillId="0" borderId="11" xfId="0" applyNumberFormat="1" applyFont="1" applyFill="1" applyBorder="1" applyAlignment="1">
      <alignment horizontal="center" vertical="center"/>
    </xf>
    <xf numFmtId="176" fontId="4" fillId="3" borderId="13" xfId="0" applyNumberFormat="1" applyFont="1" applyFill="1" applyBorder="1" applyAlignment="1">
      <alignment horizontal="center" vertical="center"/>
    </xf>
    <xf numFmtId="49" fontId="14" fillId="0" borderId="13" xfId="0" applyNumberFormat="1" applyFont="1" applyFill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49" fontId="18" fillId="0" borderId="13" xfId="0" applyNumberFormat="1" applyFont="1" applyFill="1" applyBorder="1" applyAlignment="1">
      <alignment horizontal="center" vertical="center"/>
    </xf>
    <xf numFmtId="0" fontId="1" fillId="0" borderId="11" xfId="0" applyFont="1" applyBorder="1" applyAlignment="1">
      <alignment vertical="center"/>
    </xf>
    <xf numFmtId="58" fontId="1" fillId="0" borderId="11" xfId="0" applyNumberFormat="1" applyFont="1" applyBorder="1" applyAlignment="1">
      <alignment vertical="center"/>
    </xf>
    <xf numFmtId="0" fontId="1" fillId="4" borderId="13" xfId="0" applyFont="1" applyFill="1" applyBorder="1" applyAlignment="1">
      <alignment vertical="center"/>
    </xf>
    <xf numFmtId="49" fontId="5" fillId="2" borderId="13" xfId="0" applyNumberFormat="1" applyFont="1" applyFill="1" applyBorder="1" applyAlignment="1">
      <alignment horizontal="center" vertical="center" wrapText="1"/>
    </xf>
    <xf numFmtId="0" fontId="1" fillId="0" borderId="11" xfId="0" applyFont="1" applyFill="1" applyBorder="1" applyAlignment="1">
      <alignment vertical="center"/>
    </xf>
    <xf numFmtId="0" fontId="1" fillId="0" borderId="11" xfId="0" applyNumberFormat="1" applyFont="1" applyBorder="1" applyAlignment="1">
      <alignment horizontal="center" vertical="center"/>
    </xf>
    <xf numFmtId="0" fontId="1" fillId="0" borderId="0" xfId="0" applyNumberFormat="1" applyFont="1" applyBorder="1" applyAlignment="1">
      <alignment vertical="center"/>
    </xf>
    <xf numFmtId="0" fontId="8" fillId="0" borderId="0" xfId="0" applyFont="1"/>
    <xf numFmtId="0" fontId="0" fillId="0" borderId="0" xfId="0" applyAlignment="1"/>
    <xf numFmtId="0" fontId="0" fillId="0" borderId="1" xfId="0" applyBorder="1"/>
    <xf numFmtId="0" fontId="0" fillId="0" borderId="2" xfId="0" applyBorder="1"/>
    <xf numFmtId="0" fontId="1" fillId="0" borderId="0" xfId="0" applyNumberFormat="1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177" fontId="1" fillId="0" borderId="1" xfId="0" applyNumberFormat="1" applyFont="1" applyBorder="1" applyAlignment="1">
      <alignment horizontal="center" vertical="center"/>
    </xf>
    <xf numFmtId="0" fontId="0" fillId="0" borderId="1" xfId="0" applyNumberFormat="1" applyBorder="1"/>
    <xf numFmtId="0" fontId="0" fillId="0" borderId="1" xfId="0" applyBorder="1" applyAlignment="1"/>
    <xf numFmtId="0" fontId="0" fillId="0" borderId="4" xfId="0" applyBorder="1"/>
    <xf numFmtId="0" fontId="20" fillId="0" borderId="19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horizontal="center" vertical="center" wrapText="1"/>
    </xf>
    <xf numFmtId="0" fontId="21" fillId="0" borderId="0" xfId="0" applyNumberFormat="1" applyFont="1" applyAlignment="1">
      <alignment horizontal="center" vertical="center"/>
    </xf>
    <xf numFmtId="0" fontId="21" fillId="0" borderId="0" xfId="0" applyNumberFormat="1" applyFont="1" applyFill="1" applyAlignment="1">
      <alignment horizontal="center" vertical="center"/>
    </xf>
    <xf numFmtId="0" fontId="22" fillId="0" borderId="0" xfId="0" applyNumberFormat="1" applyFont="1" applyAlignment="1">
      <alignment horizontal="center" vertical="center"/>
    </xf>
    <xf numFmtId="0" fontId="21" fillId="0" borderId="0" xfId="0" applyNumberFormat="1" applyFont="1" applyAlignment="1">
      <alignment vertical="center"/>
    </xf>
    <xf numFmtId="0" fontId="23" fillId="0" borderId="0" xfId="0" applyNumberFormat="1" applyFont="1"/>
    <xf numFmtId="0" fontId="0" fillId="0" borderId="5" xfId="0" applyBorder="1"/>
    <xf numFmtId="0" fontId="1" fillId="0" borderId="2" xfId="0" applyNumberFormat="1" applyFont="1" applyBorder="1" applyAlignment="1">
      <alignment horizontal="center" vertical="center"/>
    </xf>
    <xf numFmtId="0" fontId="0" fillId="0" borderId="2" xfId="0" applyNumberFormat="1" applyBorder="1"/>
    <xf numFmtId="0" fontId="0" fillId="0" borderId="21" xfId="0" applyBorder="1"/>
    <xf numFmtId="0" fontId="8" fillId="0" borderId="13" xfId="0" applyFont="1" applyBorder="1"/>
    <xf numFmtId="0" fontId="1" fillId="0" borderId="13" xfId="0" applyNumberFormat="1" applyFont="1" applyBorder="1" applyAlignment="1">
      <alignment horizontal="center" vertical="center"/>
    </xf>
    <xf numFmtId="0" fontId="0" fillId="0" borderId="11" xfId="0" applyNumberFormat="1" applyBorder="1"/>
    <xf numFmtId="0" fontId="0" fillId="0" borderId="13" xfId="0" applyNumberFormat="1" applyBorder="1"/>
    <xf numFmtId="0" fontId="0" fillId="0" borderId="23" xfId="0" applyBorder="1" applyAlignment="1">
      <alignment horizontal="center"/>
    </xf>
    <xf numFmtId="0" fontId="8" fillId="0" borderId="2" xfId="0" applyFont="1" applyBorder="1"/>
    <xf numFmtId="49" fontId="1" fillId="0" borderId="1" xfId="0" applyNumberFormat="1" applyFont="1" applyBorder="1" applyAlignment="1">
      <alignment horizontal="center" vertical="center"/>
    </xf>
    <xf numFmtId="0" fontId="0" fillId="0" borderId="11" xfId="0" applyBorder="1"/>
    <xf numFmtId="0" fontId="0" fillId="0" borderId="13" xfId="0" applyBorder="1"/>
    <xf numFmtId="49" fontId="1" fillId="0" borderId="11" xfId="0" applyNumberFormat="1" applyFont="1" applyBorder="1" applyAlignment="1">
      <alignment horizontal="center" vertical="center"/>
    </xf>
    <xf numFmtId="0" fontId="8" fillId="0" borderId="14" xfId="0" applyFont="1" applyBorder="1"/>
    <xf numFmtId="0" fontId="1" fillId="0" borderId="0" xfId="0" applyNumberFormat="1" applyFont="1" applyFill="1" applyBorder="1" applyAlignment="1">
      <alignment horizontal="center" vertical="center"/>
    </xf>
    <xf numFmtId="0" fontId="2" fillId="0" borderId="0" xfId="0" applyNumberFormat="1" applyFont="1" applyBorder="1" applyAlignment="1">
      <alignment horizontal="center" vertical="center" wrapText="1"/>
    </xf>
    <xf numFmtId="0" fontId="12" fillId="0" borderId="0" xfId="0" applyNumberFormat="1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49" fontId="3" fillId="0" borderId="29" xfId="0" applyNumberFormat="1" applyFont="1" applyBorder="1" applyAlignment="1">
      <alignment horizontal="center" vertical="center"/>
    </xf>
    <xf numFmtId="49" fontId="3" fillId="0" borderId="30" xfId="0" applyNumberFormat="1" applyFont="1" applyBorder="1" applyAlignment="1">
      <alignment horizontal="center" vertical="center"/>
    </xf>
    <xf numFmtId="0" fontId="1" fillId="0" borderId="28" xfId="0" applyNumberFormat="1" applyFont="1" applyBorder="1" applyAlignment="1">
      <alignment horizontal="center" vertical="center"/>
    </xf>
    <xf numFmtId="0" fontId="1" fillId="0" borderId="29" xfId="0" applyNumberFormat="1" applyFont="1" applyBorder="1" applyAlignment="1">
      <alignment horizontal="center" vertical="center"/>
    </xf>
    <xf numFmtId="177" fontId="1" fillId="0" borderId="29" xfId="0" applyNumberFormat="1" applyFont="1" applyBorder="1" applyAlignment="1">
      <alignment horizontal="center" vertical="center"/>
    </xf>
    <xf numFmtId="0" fontId="1" fillId="0" borderId="30" xfId="0" applyNumberFormat="1" applyFont="1" applyBorder="1" applyAlignment="1">
      <alignment horizontal="center" vertical="center"/>
    </xf>
    <xf numFmtId="0" fontId="1" fillId="0" borderId="31" xfId="0" applyNumberFormat="1" applyFont="1" applyBorder="1" applyAlignment="1">
      <alignment horizontal="center" vertical="center"/>
    </xf>
    <xf numFmtId="49" fontId="1" fillId="0" borderId="28" xfId="0" applyNumberFormat="1" applyFont="1" applyBorder="1" applyAlignment="1">
      <alignment horizontal="center" vertical="center"/>
    </xf>
    <xf numFmtId="49" fontId="1" fillId="0" borderId="29" xfId="0" applyNumberFormat="1" applyFont="1" applyBorder="1" applyAlignment="1">
      <alignment horizontal="center" vertical="center"/>
    </xf>
    <xf numFmtId="0" fontId="1" fillId="0" borderId="32" xfId="0" applyNumberFormat="1" applyFont="1" applyBorder="1" applyAlignment="1">
      <alignment vertical="center"/>
    </xf>
    <xf numFmtId="49" fontId="7" fillId="0" borderId="28" xfId="0" applyNumberFormat="1" applyFont="1" applyBorder="1" applyAlignment="1">
      <alignment horizontal="center" vertical="center"/>
    </xf>
    <xf numFmtId="0" fontId="0" fillId="0" borderId="33" xfId="0" applyBorder="1"/>
    <xf numFmtId="0" fontId="0" fillId="0" borderId="32" xfId="0" applyBorder="1"/>
    <xf numFmtId="0" fontId="23" fillId="0" borderId="0" xfId="0" applyFont="1"/>
    <xf numFmtId="0" fontId="8" fillId="0" borderId="0" xfId="0" applyFont="1" applyAlignment="1"/>
    <xf numFmtId="0" fontId="12" fillId="0" borderId="1" xfId="0" applyFont="1" applyFill="1" applyBorder="1" applyAlignment="1">
      <alignment horizontal="center" vertical="center"/>
    </xf>
    <xf numFmtId="0" fontId="23" fillId="0" borderId="1" xfId="0" applyFont="1" applyBorder="1"/>
    <xf numFmtId="178" fontId="1" fillId="0" borderId="1" xfId="0" applyNumberFormat="1" applyFont="1" applyFill="1" applyBorder="1" applyAlignment="1">
      <alignment horizontal="center" vertical="center"/>
    </xf>
    <xf numFmtId="178" fontId="12" fillId="0" borderId="1" xfId="0" applyNumberFormat="1" applyFont="1" applyFill="1" applyBorder="1" applyAlignment="1">
      <alignment horizontal="center" vertical="center"/>
    </xf>
    <xf numFmtId="178" fontId="1" fillId="0" borderId="1" xfId="0" applyNumberFormat="1" applyFont="1" applyFill="1" applyBorder="1" applyAlignment="1">
      <alignment vertical="center"/>
    </xf>
    <xf numFmtId="178" fontId="0" fillId="0" borderId="1" xfId="0" applyNumberFormat="1" applyBorder="1"/>
    <xf numFmtId="178" fontId="0" fillId="0" borderId="1" xfId="0" applyNumberFormat="1" applyBorder="1" applyAlignment="1"/>
    <xf numFmtId="178" fontId="0" fillId="0" borderId="1" xfId="0" applyNumberFormat="1" applyFill="1" applyBorder="1"/>
    <xf numFmtId="0" fontId="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8" fillId="0" borderId="0" xfId="0" applyFont="1" applyFill="1" applyBorder="1"/>
    <xf numFmtId="0" fontId="8" fillId="0" borderId="0" xfId="0" applyFont="1" applyFill="1" applyBorder="1" applyAlignment="1">
      <alignment wrapText="1"/>
    </xf>
    <xf numFmtId="0" fontId="8" fillId="0" borderId="1" xfId="0" applyFont="1" applyBorder="1" applyAlignment="1">
      <alignment wrapText="1"/>
    </xf>
    <xf numFmtId="178" fontId="8" fillId="0" borderId="1" xfId="0" applyNumberFormat="1" applyFont="1" applyBorder="1" applyAlignment="1">
      <alignment wrapText="1"/>
    </xf>
    <xf numFmtId="0" fontId="0" fillId="0" borderId="1" xfId="0" applyBorder="1" applyAlignment="1">
      <alignment wrapText="1"/>
    </xf>
    <xf numFmtId="0" fontId="1" fillId="0" borderId="1" xfId="0" applyFont="1" applyFill="1" applyBorder="1" applyAlignment="1">
      <alignment horizontal="center" vertical="center" wrapText="1"/>
    </xf>
    <xf numFmtId="178" fontId="8" fillId="0" borderId="4" xfId="0" applyNumberFormat="1" applyFont="1" applyBorder="1" applyAlignment="1">
      <alignment wrapText="1"/>
    </xf>
    <xf numFmtId="0" fontId="8" fillId="0" borderId="4" xfId="0" applyFont="1" applyBorder="1" applyAlignment="1">
      <alignment wrapText="1"/>
    </xf>
    <xf numFmtId="0" fontId="8" fillId="0" borderId="13" xfId="0" applyFont="1" applyBorder="1" applyAlignment="1">
      <alignment wrapText="1"/>
    </xf>
    <xf numFmtId="178" fontId="1" fillId="0" borderId="11" xfId="0" applyNumberFormat="1" applyFont="1" applyFill="1" applyBorder="1" applyAlignment="1">
      <alignment horizontal="center" vertical="center" wrapText="1"/>
    </xf>
    <xf numFmtId="178" fontId="12" fillId="0" borderId="11" xfId="0" applyNumberFormat="1" applyFont="1" applyFill="1" applyBorder="1" applyAlignment="1">
      <alignment horizontal="center" vertical="center" wrapText="1"/>
    </xf>
    <xf numFmtId="178" fontId="1" fillId="0" borderId="11" xfId="0" applyNumberFormat="1" applyFont="1" applyFill="1" applyBorder="1" applyAlignment="1">
      <alignment vertical="center" wrapText="1"/>
    </xf>
    <xf numFmtId="178" fontId="12" fillId="0" borderId="28" xfId="0" applyNumberFormat="1" applyFont="1" applyFill="1" applyBorder="1" applyAlignment="1">
      <alignment horizontal="center" vertical="center" wrapText="1"/>
    </xf>
    <xf numFmtId="178" fontId="12" fillId="0" borderId="29" xfId="0" applyNumberFormat="1" applyFont="1" applyFill="1" applyBorder="1" applyAlignment="1">
      <alignment horizontal="center" vertical="center"/>
    </xf>
    <xf numFmtId="0" fontId="0" fillId="0" borderId="23" xfId="0" applyFill="1" applyBorder="1" applyAlignment="1">
      <alignment horizontal="center"/>
    </xf>
    <xf numFmtId="0" fontId="0" fillId="0" borderId="23" xfId="0" applyFill="1" applyBorder="1"/>
    <xf numFmtId="178" fontId="8" fillId="0" borderId="11" xfId="0" applyNumberFormat="1" applyFont="1" applyFill="1" applyBorder="1" applyAlignment="1">
      <alignment wrapText="1"/>
    </xf>
    <xf numFmtId="0" fontId="2" fillId="0" borderId="1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wrapText="1"/>
    </xf>
    <xf numFmtId="178" fontId="8" fillId="0" borderId="1" xfId="0" applyNumberFormat="1" applyFont="1" applyFill="1" applyBorder="1"/>
    <xf numFmtId="0" fontId="0" fillId="0" borderId="1" xfId="0" applyFill="1" applyBorder="1" applyAlignment="1">
      <alignment wrapText="1"/>
    </xf>
    <xf numFmtId="0" fontId="0" fillId="0" borderId="0" xfId="0" applyFill="1" applyBorder="1"/>
    <xf numFmtId="0" fontId="12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vertical="center" wrapText="1"/>
    </xf>
    <xf numFmtId="0" fontId="1" fillId="0" borderId="29" xfId="0" applyFont="1" applyFill="1" applyBorder="1" applyAlignment="1">
      <alignment vertical="center" wrapText="1"/>
    </xf>
    <xf numFmtId="0" fontId="0" fillId="0" borderId="32" xfId="0" applyFill="1" applyBorder="1"/>
    <xf numFmtId="0" fontId="1" fillId="0" borderId="29" xfId="0" applyFont="1" applyFill="1" applyBorder="1" applyAlignment="1">
      <alignment vertical="center"/>
    </xf>
    <xf numFmtId="0" fontId="0" fillId="0" borderId="15" xfId="0" applyBorder="1" applyAlignment="1">
      <alignment wrapText="1"/>
    </xf>
    <xf numFmtId="0" fontId="0" fillId="0" borderId="9" xfId="0" applyFill="1" applyBorder="1" applyAlignment="1">
      <alignment horizontal="center"/>
    </xf>
    <xf numFmtId="0" fontId="0" fillId="0" borderId="26" xfId="0" applyFill="1" applyBorder="1" applyAlignment="1">
      <alignment horizontal="center"/>
    </xf>
    <xf numFmtId="0" fontId="0" fillId="0" borderId="27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10" xfId="0" applyBorder="1" applyAlignment="1">
      <alignment horizontal="center"/>
    </xf>
    <xf numFmtId="0" fontId="8" fillId="0" borderId="25" xfId="0" applyFont="1" applyBorder="1" applyAlignment="1">
      <alignment horizontal="center"/>
    </xf>
    <xf numFmtId="0" fontId="8" fillId="0" borderId="26" xfId="0" applyFont="1" applyBorder="1" applyAlignment="1">
      <alignment horizontal="center"/>
    </xf>
    <xf numFmtId="0" fontId="8" fillId="0" borderId="27" xfId="0" applyFont="1" applyBorder="1" applyAlignment="1">
      <alignment horizontal="center"/>
    </xf>
    <xf numFmtId="0" fontId="8" fillId="0" borderId="22" xfId="0" applyFont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5" xfId="0" applyFill="1" applyBorder="1" applyAlignment="1">
      <alignment horizontal="center" wrapText="1"/>
    </xf>
    <xf numFmtId="0" fontId="0" fillId="0" borderId="26" xfId="0" applyFill="1" applyBorder="1" applyAlignment="1">
      <alignment horizontal="center" wrapText="1"/>
    </xf>
    <xf numFmtId="0" fontId="0" fillId="0" borderId="34" xfId="0" applyFill="1" applyBorder="1" applyAlignment="1">
      <alignment horizontal="center" wrapText="1"/>
    </xf>
    <xf numFmtId="0" fontId="0" fillId="0" borderId="8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8" fillId="0" borderId="17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17" xfId="0" applyNumberFormat="1" applyFont="1" applyBorder="1" applyAlignment="1">
      <alignment horizontal="center" vertical="center" wrapText="1"/>
    </xf>
    <xf numFmtId="0" fontId="2" fillId="0" borderId="18" xfId="0" applyNumberFormat="1" applyFont="1" applyBorder="1" applyAlignment="1">
      <alignment horizontal="center" vertical="center" wrapText="1"/>
    </xf>
    <xf numFmtId="0" fontId="2" fillId="0" borderId="19" xfId="0" applyNumberFormat="1" applyFont="1" applyBorder="1" applyAlignment="1">
      <alignment horizontal="center" vertical="center" wrapText="1"/>
    </xf>
    <xf numFmtId="49" fontId="5" fillId="2" borderId="7" xfId="0" applyNumberFormat="1" applyFont="1" applyFill="1" applyBorder="1" applyAlignment="1">
      <alignment horizontal="center" vertical="center" wrapText="1"/>
    </xf>
    <xf numFmtId="49" fontId="5" fillId="2" borderId="5" xfId="0" applyNumberFormat="1" applyFont="1" applyFill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49" fontId="5" fillId="2" borderId="3" xfId="0" applyNumberFormat="1" applyFont="1" applyFill="1" applyBorder="1" applyAlignment="1">
      <alignment horizontal="center" vertical="center" wrapText="1"/>
    </xf>
    <xf numFmtId="49" fontId="5" fillId="2" borderId="4" xfId="0" applyNumberFormat="1" applyFont="1" applyFill="1" applyBorder="1" applyAlignment="1">
      <alignment horizontal="center" vertical="center" wrapText="1"/>
    </xf>
    <xf numFmtId="178" fontId="8" fillId="0" borderId="1" xfId="0" applyNumberFormat="1" applyFont="1" applyBorder="1"/>
  </cellXfs>
  <cellStyles count="3">
    <cellStyle name="常规" xfId="0" builtinId="0"/>
    <cellStyle name="常规 2" xfId="2" xr:uid="{00000000-0005-0000-0000-000001000000}"/>
    <cellStyle name="常规 2 2" xfId="1" xr:uid="{00000000-0005-0000-0000-000002000000}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A0DB40-874C-4B60-9A4A-709E61B4EA84}">
  <dimension ref="A1:AF371"/>
  <sheetViews>
    <sheetView tabSelected="1" topLeftCell="R1" workbookViewId="0">
      <selection activeCell="W20" sqref="W20"/>
    </sheetView>
  </sheetViews>
  <sheetFormatPr defaultRowHeight="14"/>
  <cols>
    <col min="1" max="3" width="8.6640625" style="77"/>
    <col min="4" max="4" width="8.6640625" style="78"/>
    <col min="5" max="5" width="8.6640625" style="98"/>
    <col min="6" max="7" width="8.6640625" style="82"/>
    <col min="8" max="9" width="8.6640625" style="94"/>
    <col min="10" max="10" width="8.6640625" style="98"/>
    <col min="11" max="12" width="8.6640625" style="82"/>
    <col min="13" max="13" width="8.6640625" style="77"/>
    <col min="14" max="14" width="8.6640625" style="104"/>
    <col min="15" max="15" width="8.6640625" style="98"/>
    <col min="16" max="18" width="8.6640625" style="82"/>
    <col min="19" max="19" width="8.6640625" style="99"/>
    <col min="20" max="20" width="8.6640625" style="21"/>
    <col min="21" max="21" width="8.6640625" style="46"/>
    <col min="22" max="22" width="8.6640625" style="47"/>
    <col min="24" max="24" width="8.6640625" style="133"/>
    <col min="25" max="26" width="8.6640625" style="77"/>
    <col min="27" max="27" width="8.6640625" style="26"/>
    <col min="29" max="29" width="8.6640625" style="133"/>
    <col min="30" max="32" width="8.6640625" style="77"/>
  </cols>
  <sheetData>
    <row r="1" spans="1:32" ht="14.5" thickBot="1">
      <c r="A1" s="178" t="s">
        <v>889</v>
      </c>
      <c r="B1" s="180" t="s">
        <v>0</v>
      </c>
      <c r="C1" s="180" t="s">
        <v>524</v>
      </c>
      <c r="D1" s="182" t="s">
        <v>1</v>
      </c>
      <c r="E1" s="184" t="s">
        <v>910</v>
      </c>
      <c r="F1" s="185"/>
      <c r="G1" s="185"/>
      <c r="H1" s="185"/>
      <c r="I1" s="186"/>
      <c r="J1" s="167" t="s">
        <v>895</v>
      </c>
      <c r="K1" s="168"/>
      <c r="L1" s="168"/>
      <c r="M1" s="168"/>
      <c r="N1" s="169"/>
      <c r="O1" s="170" t="s">
        <v>911</v>
      </c>
      <c r="P1" s="171"/>
      <c r="Q1" s="171"/>
      <c r="R1" s="171"/>
      <c r="S1" s="172"/>
      <c r="T1" s="100"/>
      <c r="U1" s="173" t="s">
        <v>914</v>
      </c>
      <c r="V1" s="174"/>
      <c r="W1" s="100"/>
      <c r="X1" s="175" t="s">
        <v>896</v>
      </c>
      <c r="Y1" s="176"/>
      <c r="Z1" s="177"/>
      <c r="AA1" s="150"/>
      <c r="AB1" s="151"/>
      <c r="AC1" s="164" t="s">
        <v>896</v>
      </c>
      <c r="AD1" s="165"/>
      <c r="AE1" s="166"/>
      <c r="AF1"/>
    </row>
    <row r="2" spans="1:32" ht="98">
      <c r="A2" s="179"/>
      <c r="B2" s="181"/>
      <c r="C2" s="181"/>
      <c r="D2" s="183"/>
      <c r="E2" s="95" t="s">
        <v>749</v>
      </c>
      <c r="F2" s="84" t="s">
        <v>750</v>
      </c>
      <c r="G2" s="84" t="s">
        <v>738</v>
      </c>
      <c r="H2" s="92" t="s">
        <v>748</v>
      </c>
      <c r="I2" s="101" t="s">
        <v>912</v>
      </c>
      <c r="J2" s="103" t="s">
        <v>749</v>
      </c>
      <c r="K2" s="77" t="s">
        <v>750</v>
      </c>
      <c r="L2" s="77" t="s">
        <v>738</v>
      </c>
      <c r="M2" s="77" t="s">
        <v>748</v>
      </c>
      <c r="N2" s="96" t="s">
        <v>912</v>
      </c>
      <c r="O2" s="103" t="s">
        <v>749</v>
      </c>
      <c r="P2" s="77" t="s">
        <v>750</v>
      </c>
      <c r="Q2" s="77" t="s">
        <v>738</v>
      </c>
      <c r="R2" s="77" t="s">
        <v>748</v>
      </c>
      <c r="S2" s="144" t="s">
        <v>912</v>
      </c>
      <c r="T2" s="26"/>
      <c r="U2" s="106" t="s">
        <v>915</v>
      </c>
      <c r="V2" s="163" t="s">
        <v>908</v>
      </c>
      <c r="W2" s="26"/>
      <c r="X2" s="152" t="s">
        <v>918</v>
      </c>
      <c r="Y2" s="153" t="s">
        <v>919</v>
      </c>
      <c r="Z2" s="154" t="s">
        <v>928</v>
      </c>
      <c r="AA2" s="136"/>
      <c r="AB2" s="137" t="s">
        <v>922</v>
      </c>
      <c r="AC2" s="155" t="s">
        <v>918</v>
      </c>
      <c r="AD2" s="153" t="s">
        <v>919</v>
      </c>
      <c r="AE2" s="154" t="s">
        <v>923</v>
      </c>
      <c r="AF2" s="154" t="s">
        <v>927</v>
      </c>
    </row>
    <row r="3" spans="1:32">
      <c r="A3" s="65" t="s">
        <v>752</v>
      </c>
      <c r="B3" s="9" t="s">
        <v>4</v>
      </c>
      <c r="C3" s="14" t="s">
        <v>525</v>
      </c>
      <c r="D3" s="27" t="s">
        <v>37</v>
      </c>
      <c r="E3" s="73">
        <v>11</v>
      </c>
      <c r="F3" s="80">
        <v>1</v>
      </c>
      <c r="G3" s="81">
        <v>0.28219178082191781</v>
      </c>
      <c r="H3" s="93">
        <v>2</v>
      </c>
      <c r="I3" s="93">
        <f>_xlfn.IFS(E3&gt;=15,1,E3&gt;=5,2,E3&gt;-5,3,-5&gt;=E3,4)</f>
        <v>2</v>
      </c>
      <c r="J3" s="73">
        <v>13</v>
      </c>
      <c r="K3" s="80">
        <v>1</v>
      </c>
      <c r="L3" s="81">
        <v>0.27123287671232876</v>
      </c>
      <c r="M3" s="80">
        <v>2</v>
      </c>
      <c r="N3" s="97">
        <f>_xlfn.IFS(J3&gt;=15,1,J3&gt;=5,2,J3&gt;-5,3,-5&gt;=J3,4)</f>
        <v>2</v>
      </c>
      <c r="O3" s="105">
        <f>'AMD-Final'!S3-'AMD-Final'!G3</f>
        <v>27</v>
      </c>
      <c r="P3" s="80">
        <f>_xlfn.IFS(O3&gt;=5,1,O3&gt;=0,2,O3&gt;-5,3,-5&gt;=O3,4)</f>
        <v>1</v>
      </c>
      <c r="Q3" s="102">
        <f>('AMD-Final'!H3-'AMD-Final'!T3)/'AMD-Final'!H3</f>
        <v>0.50684931506849318</v>
      </c>
      <c r="R3" s="80">
        <f>_xlfn.IFS(Q3&gt;0.75,1,Q3&gt;0.25,2,Q3&gt;0,3,Q3&lt;=0,4)</f>
        <v>2</v>
      </c>
      <c r="S3" s="97">
        <f>_xlfn.IFS(O3&gt;=15,1,O3&gt;=5,2,O3&gt;-5,3,-5&gt;=O3,4)</f>
        <v>1</v>
      </c>
      <c r="T3" s="79"/>
      <c r="U3" s="58" t="s">
        <v>598</v>
      </c>
      <c r="V3" s="47">
        <v>0</v>
      </c>
      <c r="W3" s="26"/>
      <c r="X3" s="145">
        <v>3</v>
      </c>
      <c r="Y3" s="141"/>
      <c r="Z3" s="156">
        <f>_xlfn.IFS(X3=3,1,X3=4,2,X3=5,2,X3&gt;=6,3)</f>
        <v>1</v>
      </c>
      <c r="AA3" s="157"/>
      <c r="AB3" s="157"/>
      <c r="AC3" s="128">
        <v>3</v>
      </c>
      <c r="AD3" s="3"/>
      <c r="AE3" s="156">
        <f>_xlfn.IFS(AC3=3,1,AC3=4,2,AC3=5,2,AC3&gt;=6,3)</f>
        <v>1</v>
      </c>
      <c r="AF3" s="156">
        <f>_xlfn.IFS(AC3=3,1,AC3=4,1,AC3=5,2,AC3&gt;=6,3)</f>
        <v>1</v>
      </c>
    </row>
    <row r="4" spans="1:32">
      <c r="A4" s="65" t="s">
        <v>753</v>
      </c>
      <c r="B4" s="9" t="s">
        <v>107</v>
      </c>
      <c r="C4" s="14" t="s">
        <v>525</v>
      </c>
      <c r="D4" s="28" t="s">
        <v>5</v>
      </c>
      <c r="E4" s="73">
        <v>34</v>
      </c>
      <c r="F4" s="80">
        <v>1</v>
      </c>
      <c r="G4" s="81">
        <v>0.52566096423017106</v>
      </c>
      <c r="H4" s="93">
        <v>2</v>
      </c>
      <c r="I4" s="93">
        <f t="shared" ref="I4:I67" si="0">_xlfn.IFS(E4&gt;=15,1,E4&gt;=5,2,E4&gt;-5,3,-5&gt;=E4,4)</f>
        <v>1</v>
      </c>
      <c r="J4" s="73"/>
      <c r="K4" s="80"/>
      <c r="L4" s="81"/>
      <c r="M4" s="80"/>
      <c r="N4" s="97"/>
      <c r="O4" s="105"/>
      <c r="P4" s="80"/>
      <c r="Q4" s="102"/>
      <c r="R4" s="80"/>
      <c r="S4" s="97"/>
      <c r="T4" s="108"/>
      <c r="U4" s="49" t="s">
        <v>515</v>
      </c>
      <c r="V4" s="47" t="s">
        <v>515</v>
      </c>
      <c r="W4" s="26"/>
      <c r="X4" s="145">
        <v>3</v>
      </c>
      <c r="Y4" s="141" t="s">
        <v>898</v>
      </c>
      <c r="Z4" s="156">
        <f t="shared" ref="Z4:Z67" si="1">_xlfn.IFS(X4=3,1,X4=4,2,X4=5,2,X4&gt;=6,3)</f>
        <v>1</v>
      </c>
      <c r="AA4" s="157"/>
      <c r="AB4" s="157"/>
      <c r="AC4" s="128"/>
      <c r="AD4" s="3"/>
      <c r="AE4" s="156" t="e">
        <f t="shared" ref="AE4:AF67" si="2">_xlfn.IFS(AC4=3,1,AC4=4,2,AC4=5,2,AC4&gt;=6,3)</f>
        <v>#N/A</v>
      </c>
      <c r="AF4" s="156" t="e">
        <f t="shared" ref="AF4:AF67" si="3">_xlfn.IFS(AC4=3,1,AC4=4,1,AC4=5,2,AC4&gt;=6,3)</f>
        <v>#N/A</v>
      </c>
    </row>
    <row r="5" spans="1:32">
      <c r="A5" s="65" t="s">
        <v>754</v>
      </c>
      <c r="B5" s="9" t="s">
        <v>7</v>
      </c>
      <c r="C5" s="14" t="s">
        <v>525</v>
      </c>
      <c r="D5" s="29" t="s">
        <v>115</v>
      </c>
      <c r="E5" s="73">
        <v>1</v>
      </c>
      <c r="F5" s="80">
        <v>2</v>
      </c>
      <c r="G5" s="81">
        <v>0.51835853131749465</v>
      </c>
      <c r="H5" s="93">
        <v>2</v>
      </c>
      <c r="I5" s="93">
        <f t="shared" si="0"/>
        <v>3</v>
      </c>
      <c r="J5" s="73"/>
      <c r="K5" s="80"/>
      <c r="L5" s="81"/>
      <c r="M5" s="80"/>
      <c r="N5" s="97"/>
      <c r="O5" s="105"/>
      <c r="P5" s="80"/>
      <c r="Q5" s="102"/>
      <c r="R5" s="80"/>
      <c r="S5" s="97"/>
      <c r="T5" s="108"/>
      <c r="U5" s="49" t="s">
        <v>515</v>
      </c>
      <c r="V5" s="47" t="s">
        <v>515</v>
      </c>
      <c r="W5" s="26"/>
      <c r="X5" s="145">
        <v>3</v>
      </c>
      <c r="Y5" s="141" t="s">
        <v>898</v>
      </c>
      <c r="Z5" s="156">
        <f t="shared" si="1"/>
        <v>1</v>
      </c>
      <c r="AA5" s="157"/>
      <c r="AB5" s="136"/>
      <c r="AC5" s="128"/>
      <c r="AD5" s="3"/>
      <c r="AE5" s="156" t="e">
        <f t="shared" si="2"/>
        <v>#N/A</v>
      </c>
      <c r="AF5" s="156" t="e">
        <f t="shared" si="3"/>
        <v>#N/A</v>
      </c>
    </row>
    <row r="6" spans="1:32">
      <c r="A6" s="65" t="s">
        <v>755</v>
      </c>
      <c r="B6" s="9" t="s">
        <v>8</v>
      </c>
      <c r="C6" s="14" t="s">
        <v>525</v>
      </c>
      <c r="D6" s="29" t="s">
        <v>448</v>
      </c>
      <c r="E6" s="73">
        <v>-3</v>
      </c>
      <c r="F6" s="80">
        <v>3</v>
      </c>
      <c r="G6" s="81">
        <v>0.23645320197044334</v>
      </c>
      <c r="H6" s="93">
        <v>3</v>
      </c>
      <c r="I6" s="93">
        <f t="shared" si="0"/>
        <v>3</v>
      </c>
      <c r="J6" s="73"/>
      <c r="K6" s="80"/>
      <c r="L6" s="81"/>
      <c r="M6" s="80"/>
      <c r="N6" s="97"/>
      <c r="O6" s="105"/>
      <c r="P6" s="80"/>
      <c r="Q6" s="102"/>
      <c r="R6" s="80"/>
      <c r="S6" s="97"/>
      <c r="T6" s="108"/>
      <c r="U6" s="49" t="s">
        <v>515</v>
      </c>
      <c r="V6" s="47" t="s">
        <v>515</v>
      </c>
      <c r="W6" s="26"/>
      <c r="X6" s="145">
        <v>4</v>
      </c>
      <c r="Y6" s="141" t="s">
        <v>898</v>
      </c>
      <c r="Z6" s="156">
        <f t="shared" si="1"/>
        <v>2</v>
      </c>
      <c r="AA6" s="157"/>
      <c r="AB6" s="157"/>
      <c r="AC6" s="128"/>
      <c r="AD6" s="3"/>
      <c r="AE6" s="156" t="e">
        <f t="shared" si="2"/>
        <v>#N/A</v>
      </c>
      <c r="AF6" s="156" t="e">
        <f t="shared" si="3"/>
        <v>#N/A</v>
      </c>
    </row>
    <row r="7" spans="1:32">
      <c r="A7" s="65" t="s">
        <v>756</v>
      </c>
      <c r="B7" s="9" t="s">
        <v>9</v>
      </c>
      <c r="C7" s="14" t="s">
        <v>525</v>
      </c>
      <c r="D7" s="29" t="s">
        <v>449</v>
      </c>
      <c r="E7" s="73">
        <v>0</v>
      </c>
      <c r="F7" s="80">
        <v>2</v>
      </c>
      <c r="G7" s="81">
        <v>0.24318658280922431</v>
      </c>
      <c r="H7" s="93">
        <v>3</v>
      </c>
      <c r="I7" s="93">
        <f t="shared" si="0"/>
        <v>3</v>
      </c>
      <c r="J7" s="73"/>
      <c r="K7" s="80"/>
      <c r="L7" s="81"/>
      <c r="M7" s="80"/>
      <c r="N7" s="97"/>
      <c r="O7" s="105"/>
      <c r="P7" s="80"/>
      <c r="Q7" s="102"/>
      <c r="R7" s="80"/>
      <c r="S7" s="97"/>
      <c r="T7" s="108"/>
      <c r="U7" s="49" t="s">
        <v>515</v>
      </c>
      <c r="V7" s="47" t="s">
        <v>515</v>
      </c>
      <c r="W7" s="26"/>
      <c r="X7" s="145">
        <v>3</v>
      </c>
      <c r="Y7" s="141" t="s">
        <v>898</v>
      </c>
      <c r="Z7" s="156">
        <f t="shared" si="1"/>
        <v>1</v>
      </c>
      <c r="AA7" s="157"/>
      <c r="AB7" s="157"/>
      <c r="AC7" s="128"/>
      <c r="AD7" s="3"/>
      <c r="AE7" s="156" t="e">
        <f t="shared" si="2"/>
        <v>#N/A</v>
      </c>
      <c r="AF7" s="156" t="e">
        <f t="shared" si="3"/>
        <v>#N/A</v>
      </c>
    </row>
    <row r="8" spans="1:32">
      <c r="A8" s="65" t="s">
        <v>757</v>
      </c>
      <c r="B8" s="9" t="s">
        <v>10</v>
      </c>
      <c r="C8" s="14" t="s">
        <v>525</v>
      </c>
      <c r="D8" s="29" t="s">
        <v>139</v>
      </c>
      <c r="E8" s="73">
        <v>0</v>
      </c>
      <c r="F8" s="80">
        <v>2</v>
      </c>
      <c r="G8" s="81">
        <v>9.285714285714286E-2</v>
      </c>
      <c r="H8" s="93">
        <v>3</v>
      </c>
      <c r="I8" s="93">
        <f t="shared" si="0"/>
        <v>3</v>
      </c>
      <c r="J8" s="73">
        <v>-1</v>
      </c>
      <c r="K8" s="80">
        <v>3</v>
      </c>
      <c r="L8" s="81">
        <v>1.7857142857142856E-2</v>
      </c>
      <c r="M8" s="80">
        <v>3</v>
      </c>
      <c r="N8" s="97">
        <f t="shared" ref="N8:N66" si="4">_xlfn.IFS(J8&gt;=15,1,J8&gt;=5,2,J8&gt;-5,3,-5&gt;=J8,4)</f>
        <v>3</v>
      </c>
      <c r="O8" s="105">
        <f>'AMD-Final'!S8-'AMD-Final'!G8</f>
        <v>-2</v>
      </c>
      <c r="P8" s="80">
        <f t="shared" ref="P8:P65" si="5">_xlfn.IFS(O8&gt;=5,1,O8&gt;=0,2,O8&gt;-5,3,-5&gt;=O8,4)</f>
        <v>3</v>
      </c>
      <c r="Q8" s="102">
        <f>('AMD-Final'!H8-'AMD-Final'!T8)/'AMD-Final'!H8</f>
        <v>0.17499999999999999</v>
      </c>
      <c r="R8" s="80">
        <f t="shared" ref="R8:R65" si="6">_xlfn.IFS(Q8&gt;0.75,1,Q8&gt;0.25,2,Q8&gt;0,3,Q8&lt;=0,4)</f>
        <v>3</v>
      </c>
      <c r="S8" s="97">
        <f t="shared" ref="S8:S65" si="7">_xlfn.IFS(O8&gt;=15,1,O8&gt;=5,2,O8&gt;-5,3,-5&gt;=O8,4)</f>
        <v>3</v>
      </c>
      <c r="T8" s="108"/>
      <c r="U8" s="58" t="s">
        <v>598</v>
      </c>
      <c r="V8" s="47">
        <v>0</v>
      </c>
      <c r="W8" s="26"/>
      <c r="X8" s="145">
        <v>4</v>
      </c>
      <c r="Y8" s="141"/>
      <c r="Z8" s="156">
        <f t="shared" si="1"/>
        <v>2</v>
      </c>
      <c r="AA8" s="157"/>
      <c r="AB8" s="157"/>
      <c r="AC8" s="128">
        <v>4</v>
      </c>
      <c r="AD8" s="3"/>
      <c r="AE8" s="156">
        <f t="shared" si="2"/>
        <v>2</v>
      </c>
      <c r="AF8" s="156">
        <f t="shared" si="3"/>
        <v>1</v>
      </c>
    </row>
    <row r="9" spans="1:32">
      <c r="A9" s="65" t="s">
        <v>758</v>
      </c>
      <c r="B9" s="9" t="s">
        <v>11</v>
      </c>
      <c r="C9" s="14" t="s">
        <v>526</v>
      </c>
      <c r="D9" s="27" t="s">
        <v>117</v>
      </c>
      <c r="E9" s="73">
        <v>0</v>
      </c>
      <c r="F9" s="80">
        <v>2</v>
      </c>
      <c r="G9" s="81">
        <v>0.32367149758454106</v>
      </c>
      <c r="H9" s="93">
        <v>2</v>
      </c>
      <c r="I9" s="93">
        <f t="shared" si="0"/>
        <v>3</v>
      </c>
      <c r="J9" s="73">
        <v>3</v>
      </c>
      <c r="K9" s="80">
        <v>2</v>
      </c>
      <c r="L9" s="81">
        <v>0.3140096618357488</v>
      </c>
      <c r="M9" s="80">
        <v>2</v>
      </c>
      <c r="N9" s="97">
        <f t="shared" si="4"/>
        <v>3</v>
      </c>
      <c r="O9" s="105">
        <f>'AMD-Final'!S9-'AMD-Final'!G9</f>
        <v>5</v>
      </c>
      <c r="P9" s="80">
        <f t="shared" si="5"/>
        <v>1</v>
      </c>
      <c r="Q9" s="102">
        <f>('AMD-Final'!H9-'AMD-Final'!T9)/'AMD-Final'!H9</f>
        <v>0.26570048309178745</v>
      </c>
      <c r="R9" s="80">
        <f t="shared" si="6"/>
        <v>2</v>
      </c>
      <c r="S9" s="97">
        <f t="shared" si="7"/>
        <v>2</v>
      </c>
      <c r="T9" s="108"/>
      <c r="U9" s="61" t="s">
        <v>36</v>
      </c>
      <c r="V9" s="47">
        <v>0</v>
      </c>
      <c r="W9" s="26"/>
      <c r="X9" s="145">
        <v>5</v>
      </c>
      <c r="Y9" s="141"/>
      <c r="Z9" s="156">
        <f t="shared" si="1"/>
        <v>2</v>
      </c>
      <c r="AA9" s="157"/>
      <c r="AB9" s="157"/>
      <c r="AC9" s="128">
        <v>5</v>
      </c>
      <c r="AD9" s="3"/>
      <c r="AE9" s="156">
        <f t="shared" si="2"/>
        <v>2</v>
      </c>
      <c r="AF9" s="156">
        <f t="shared" si="3"/>
        <v>2</v>
      </c>
    </row>
    <row r="10" spans="1:32">
      <c r="A10" s="65" t="s">
        <v>759</v>
      </c>
      <c r="B10" s="9" t="s">
        <v>12</v>
      </c>
      <c r="C10" s="14" t="s">
        <v>526</v>
      </c>
      <c r="D10" s="29" t="s">
        <v>118</v>
      </c>
      <c r="E10" s="73">
        <v>0</v>
      </c>
      <c r="F10" s="80">
        <v>2</v>
      </c>
      <c r="G10" s="81">
        <v>2.3066485753052916E-2</v>
      </c>
      <c r="H10" s="93">
        <v>3</v>
      </c>
      <c r="I10" s="93">
        <f t="shared" si="0"/>
        <v>3</v>
      </c>
      <c r="J10" s="73">
        <v>-4</v>
      </c>
      <c r="K10" s="80">
        <v>3</v>
      </c>
      <c r="L10" s="81">
        <v>-0.24830393487109906</v>
      </c>
      <c r="M10" s="80">
        <v>4</v>
      </c>
      <c r="N10" s="97">
        <f t="shared" si="4"/>
        <v>3</v>
      </c>
      <c r="O10" s="105"/>
      <c r="P10" s="80"/>
      <c r="Q10" s="102"/>
      <c r="R10" s="80"/>
      <c r="S10" s="97"/>
      <c r="T10" s="108"/>
      <c r="U10" s="61" t="s">
        <v>36</v>
      </c>
      <c r="V10" s="47">
        <v>0</v>
      </c>
      <c r="W10" s="26"/>
      <c r="X10" s="145">
        <v>3</v>
      </c>
      <c r="Y10" s="141"/>
      <c r="Z10" s="156">
        <f t="shared" si="1"/>
        <v>1</v>
      </c>
      <c r="AA10" s="157"/>
      <c r="AB10" s="157"/>
      <c r="AC10" s="128">
        <v>3</v>
      </c>
      <c r="AD10" s="3"/>
      <c r="AE10" s="156">
        <f t="shared" si="2"/>
        <v>1</v>
      </c>
      <c r="AF10" s="156">
        <f t="shared" si="3"/>
        <v>1</v>
      </c>
    </row>
    <row r="11" spans="1:32">
      <c r="A11" s="65" t="s">
        <v>760</v>
      </c>
      <c r="B11" s="9" t="s">
        <v>65</v>
      </c>
      <c r="C11" s="14" t="s">
        <v>525</v>
      </c>
      <c r="D11" s="29" t="s">
        <v>599</v>
      </c>
      <c r="E11" s="73">
        <v>14</v>
      </c>
      <c r="F11" s="80">
        <v>1</v>
      </c>
      <c r="G11" s="81">
        <v>0.22191528545119704</v>
      </c>
      <c r="H11" s="93">
        <v>3</v>
      </c>
      <c r="I11" s="93">
        <f t="shared" si="0"/>
        <v>2</v>
      </c>
      <c r="J11" s="73">
        <v>12</v>
      </c>
      <c r="K11" s="80">
        <v>1</v>
      </c>
      <c r="L11" s="81">
        <v>0.25874769797421732</v>
      </c>
      <c r="M11" s="80">
        <v>2</v>
      </c>
      <c r="N11" s="97">
        <f t="shared" si="4"/>
        <v>2</v>
      </c>
      <c r="O11" s="105">
        <f>'AMD-Final'!S11-'AMD-Final'!G11</f>
        <v>12</v>
      </c>
      <c r="P11" s="80">
        <f t="shared" si="5"/>
        <v>1</v>
      </c>
      <c r="Q11" s="102">
        <f>('AMD-Final'!H11-'AMD-Final'!T11)/'AMD-Final'!H11</f>
        <v>-0.12891344383057091</v>
      </c>
      <c r="R11" s="80">
        <f t="shared" si="6"/>
        <v>4</v>
      </c>
      <c r="S11" s="97">
        <f t="shared" si="7"/>
        <v>2</v>
      </c>
      <c r="T11" s="108"/>
      <c r="U11" s="61" t="s">
        <v>36</v>
      </c>
      <c r="V11" s="47">
        <v>0</v>
      </c>
      <c r="W11" s="26"/>
      <c r="X11" s="145">
        <v>5</v>
      </c>
      <c r="Y11" s="141"/>
      <c r="Z11" s="156">
        <f t="shared" si="1"/>
        <v>2</v>
      </c>
      <c r="AA11" s="157"/>
      <c r="AB11" s="157"/>
      <c r="AC11" s="128">
        <v>5</v>
      </c>
      <c r="AD11" s="3"/>
      <c r="AE11" s="156">
        <f t="shared" si="2"/>
        <v>2</v>
      </c>
      <c r="AF11" s="156">
        <f t="shared" si="3"/>
        <v>2</v>
      </c>
    </row>
    <row r="12" spans="1:32">
      <c r="A12" s="65" t="s">
        <v>761</v>
      </c>
      <c r="B12" s="9" t="s">
        <v>13</v>
      </c>
      <c r="C12" s="14" t="s">
        <v>526</v>
      </c>
      <c r="D12" s="29" t="s">
        <v>166</v>
      </c>
      <c r="E12" s="73">
        <v>-29</v>
      </c>
      <c r="F12" s="80">
        <v>4</v>
      </c>
      <c r="G12" s="81">
        <v>0.11056511056511056</v>
      </c>
      <c r="H12" s="93">
        <v>3</v>
      </c>
      <c r="I12" s="93">
        <f t="shared" si="0"/>
        <v>4</v>
      </c>
      <c r="J12" s="73"/>
      <c r="K12" s="80"/>
      <c r="L12" s="81"/>
      <c r="M12" s="80"/>
      <c r="N12" s="97"/>
      <c r="O12" s="105">
        <f>'AMD-Final'!S12-'AMD-Final'!G12</f>
        <v>-31</v>
      </c>
      <c r="P12" s="80">
        <f t="shared" si="5"/>
        <v>4</v>
      </c>
      <c r="Q12" s="102">
        <f>('AMD-Final'!H12-'AMD-Final'!T12)/'AMD-Final'!H12</f>
        <v>-0.31941031941031939</v>
      </c>
      <c r="R12" s="80">
        <f t="shared" si="6"/>
        <v>4</v>
      </c>
      <c r="S12" s="97">
        <f t="shared" si="7"/>
        <v>4</v>
      </c>
      <c r="T12" s="108"/>
      <c r="U12" s="61" t="s">
        <v>36</v>
      </c>
      <c r="V12" s="47">
        <v>0</v>
      </c>
      <c r="W12" s="26"/>
      <c r="X12" s="145">
        <v>4</v>
      </c>
      <c r="Y12" s="141"/>
      <c r="Z12" s="156">
        <f t="shared" si="1"/>
        <v>2</v>
      </c>
      <c r="AA12" s="157"/>
      <c r="AB12" s="157"/>
      <c r="AC12" s="128">
        <v>4</v>
      </c>
      <c r="AD12" s="3"/>
      <c r="AE12" s="156">
        <f t="shared" si="2"/>
        <v>2</v>
      </c>
      <c r="AF12" s="156">
        <f t="shared" si="3"/>
        <v>1</v>
      </c>
    </row>
    <row r="13" spans="1:32">
      <c r="A13" s="65" t="s">
        <v>762</v>
      </c>
      <c r="B13" s="9" t="s">
        <v>14</v>
      </c>
      <c r="C13" s="14" t="s">
        <v>525</v>
      </c>
      <c r="D13" s="29" t="s">
        <v>122</v>
      </c>
      <c r="E13" s="73">
        <v>-1</v>
      </c>
      <c r="F13" s="80">
        <v>3</v>
      </c>
      <c r="G13" s="81">
        <v>-2.7100271002710029E-2</v>
      </c>
      <c r="H13" s="93">
        <v>4</v>
      </c>
      <c r="I13" s="93">
        <f t="shared" si="0"/>
        <v>3</v>
      </c>
      <c r="J13" s="73">
        <v>-12</v>
      </c>
      <c r="K13" s="80">
        <v>4</v>
      </c>
      <c r="L13" s="81">
        <v>-0.16802168021680217</v>
      </c>
      <c r="M13" s="80">
        <v>4</v>
      </c>
      <c r="N13" s="97">
        <f t="shared" si="4"/>
        <v>4</v>
      </c>
      <c r="O13" s="105">
        <f>'AMD-Final'!S13-'AMD-Final'!G13</f>
        <v>-8</v>
      </c>
      <c r="P13" s="80">
        <f t="shared" si="5"/>
        <v>4</v>
      </c>
      <c r="Q13" s="102">
        <f>('AMD-Final'!H13-'AMD-Final'!T13)/'AMD-Final'!H13</f>
        <v>0.13821138211382114</v>
      </c>
      <c r="R13" s="80">
        <f t="shared" si="6"/>
        <v>3</v>
      </c>
      <c r="S13" s="97">
        <f t="shared" si="7"/>
        <v>4</v>
      </c>
      <c r="T13" s="79"/>
      <c r="U13" s="45">
        <v>43045</v>
      </c>
      <c r="V13" s="47">
        <v>1</v>
      </c>
      <c r="W13" s="26"/>
      <c r="X13" s="145">
        <v>8</v>
      </c>
      <c r="Y13" s="141"/>
      <c r="Z13" s="156">
        <f t="shared" si="1"/>
        <v>3</v>
      </c>
      <c r="AA13" s="157"/>
      <c r="AB13" s="157"/>
      <c r="AC13" s="128">
        <v>8</v>
      </c>
      <c r="AD13" s="3"/>
      <c r="AE13" s="156">
        <f t="shared" si="2"/>
        <v>3</v>
      </c>
      <c r="AF13" s="156">
        <f t="shared" si="3"/>
        <v>3</v>
      </c>
    </row>
    <row r="14" spans="1:32">
      <c r="A14" s="65" t="s">
        <v>763</v>
      </c>
      <c r="B14" s="9" t="s">
        <v>15</v>
      </c>
      <c r="C14" s="14" t="s">
        <v>526</v>
      </c>
      <c r="D14" s="29" t="s">
        <v>73</v>
      </c>
      <c r="E14" s="73">
        <v>0</v>
      </c>
      <c r="F14" s="80">
        <v>2</v>
      </c>
      <c r="G14" s="81">
        <v>0.30939226519337015</v>
      </c>
      <c r="H14" s="93">
        <v>2</v>
      </c>
      <c r="I14" s="93">
        <f t="shared" si="0"/>
        <v>3</v>
      </c>
      <c r="J14" s="73"/>
      <c r="K14" s="80"/>
      <c r="L14" s="81"/>
      <c r="M14" s="80"/>
      <c r="N14" s="97"/>
      <c r="O14" s="105"/>
      <c r="P14" s="80"/>
      <c r="Q14" s="102"/>
      <c r="R14" s="80"/>
      <c r="S14" s="97"/>
      <c r="T14" s="79"/>
      <c r="U14" s="49" t="s">
        <v>515</v>
      </c>
      <c r="V14" s="47" t="s">
        <v>515</v>
      </c>
      <c r="W14" s="26"/>
      <c r="X14" s="145">
        <v>3</v>
      </c>
      <c r="Y14" s="141" t="s">
        <v>898</v>
      </c>
      <c r="Z14" s="156">
        <f t="shared" si="1"/>
        <v>1</v>
      </c>
      <c r="AA14" s="157"/>
      <c r="AB14" s="157"/>
      <c r="AC14" s="128"/>
      <c r="AD14" s="3"/>
      <c r="AE14" s="156" t="e">
        <f t="shared" si="2"/>
        <v>#N/A</v>
      </c>
      <c r="AF14" s="156" t="e">
        <f t="shared" si="3"/>
        <v>#N/A</v>
      </c>
    </row>
    <row r="15" spans="1:32">
      <c r="A15" s="65" t="s">
        <v>764</v>
      </c>
      <c r="B15" s="9" t="s">
        <v>16</v>
      </c>
      <c r="C15" s="14" t="s">
        <v>525</v>
      </c>
      <c r="D15" s="29" t="s">
        <v>450</v>
      </c>
      <c r="E15" s="73">
        <v>15</v>
      </c>
      <c r="F15" s="80">
        <v>1</v>
      </c>
      <c r="G15" s="81">
        <v>0.28349514563106798</v>
      </c>
      <c r="H15" s="93">
        <v>2</v>
      </c>
      <c r="I15" s="93">
        <f t="shared" si="0"/>
        <v>1</v>
      </c>
      <c r="J15" s="73">
        <v>41</v>
      </c>
      <c r="K15" s="80">
        <v>1</v>
      </c>
      <c r="L15" s="81">
        <v>0.31844660194174756</v>
      </c>
      <c r="M15" s="80">
        <v>2</v>
      </c>
      <c r="N15" s="97">
        <f t="shared" si="4"/>
        <v>1</v>
      </c>
      <c r="O15" s="105"/>
      <c r="P15" s="80"/>
      <c r="Q15" s="102"/>
      <c r="R15" s="80"/>
      <c r="S15" s="97"/>
      <c r="T15" s="79"/>
      <c r="U15" s="61" t="s">
        <v>36</v>
      </c>
      <c r="V15" s="47">
        <v>0</v>
      </c>
      <c r="W15" s="26"/>
      <c r="X15" s="145">
        <v>3</v>
      </c>
      <c r="Y15" s="141" t="s">
        <v>898</v>
      </c>
      <c r="Z15" s="156">
        <f t="shared" si="1"/>
        <v>1</v>
      </c>
      <c r="AA15" s="157"/>
      <c r="AB15" s="157"/>
      <c r="AC15" s="128"/>
      <c r="AD15" s="3"/>
      <c r="AE15" s="156" t="e">
        <f t="shared" si="2"/>
        <v>#N/A</v>
      </c>
      <c r="AF15" s="156" t="e">
        <f t="shared" si="3"/>
        <v>#N/A</v>
      </c>
    </row>
    <row r="16" spans="1:32">
      <c r="A16" s="65" t="s">
        <v>765</v>
      </c>
      <c r="B16" s="9" t="s">
        <v>17</v>
      </c>
      <c r="C16" s="14" t="s">
        <v>525</v>
      </c>
      <c r="D16" s="29" t="s">
        <v>131</v>
      </c>
      <c r="E16" s="73">
        <v>-20</v>
      </c>
      <c r="F16" s="80">
        <v>4</v>
      </c>
      <c r="G16" s="81">
        <v>-0.2</v>
      </c>
      <c r="H16" s="93">
        <v>4</v>
      </c>
      <c r="I16" s="93">
        <f t="shared" si="0"/>
        <v>4</v>
      </c>
      <c r="J16" s="73">
        <v>-27</v>
      </c>
      <c r="K16" s="80">
        <v>4</v>
      </c>
      <c r="L16" s="81">
        <v>0.2620689655172414</v>
      </c>
      <c r="M16" s="80">
        <v>2</v>
      </c>
      <c r="N16" s="97">
        <f t="shared" si="4"/>
        <v>4</v>
      </c>
      <c r="O16" s="105">
        <f>'AMD-Final'!S16-'AMD-Final'!G16</f>
        <v>-29</v>
      </c>
      <c r="P16" s="80">
        <f t="shared" si="5"/>
        <v>4</v>
      </c>
      <c r="Q16" s="102">
        <f>('AMD-Final'!H16-'AMD-Final'!T16)/'AMD-Final'!H16</f>
        <v>0.21839080459770116</v>
      </c>
      <c r="R16" s="80">
        <f t="shared" si="6"/>
        <v>3</v>
      </c>
      <c r="S16" s="97">
        <f t="shared" si="7"/>
        <v>4</v>
      </c>
      <c r="T16" s="79"/>
      <c r="U16" s="61" t="s">
        <v>36</v>
      </c>
      <c r="V16" s="47">
        <v>0</v>
      </c>
      <c r="W16" s="26"/>
      <c r="X16" s="145">
        <v>4</v>
      </c>
      <c r="Y16" s="141"/>
      <c r="Z16" s="156">
        <f t="shared" si="1"/>
        <v>2</v>
      </c>
      <c r="AA16" s="157"/>
      <c r="AB16" s="157"/>
      <c r="AC16" s="128">
        <v>4</v>
      </c>
      <c r="AD16" s="3"/>
      <c r="AE16" s="156">
        <f t="shared" si="2"/>
        <v>2</v>
      </c>
      <c r="AF16" s="156">
        <f t="shared" si="3"/>
        <v>1</v>
      </c>
    </row>
    <row r="17" spans="1:32">
      <c r="A17" s="65" t="s">
        <v>766</v>
      </c>
      <c r="B17" s="9" t="s">
        <v>18</v>
      </c>
      <c r="C17" s="14" t="s">
        <v>525</v>
      </c>
      <c r="D17" s="29" t="s">
        <v>132</v>
      </c>
      <c r="E17" s="73">
        <v>4</v>
      </c>
      <c r="F17" s="80">
        <v>2</v>
      </c>
      <c r="G17" s="81">
        <v>-8.6805555555555552E-2</v>
      </c>
      <c r="H17" s="93">
        <v>4</v>
      </c>
      <c r="I17" s="93">
        <f t="shared" si="0"/>
        <v>3</v>
      </c>
      <c r="J17" s="73">
        <v>8</v>
      </c>
      <c r="K17" s="80">
        <v>1</v>
      </c>
      <c r="L17" s="81">
        <v>-7.6388888888888895E-2</v>
      </c>
      <c r="M17" s="80">
        <v>4</v>
      </c>
      <c r="N17" s="97">
        <f t="shared" si="4"/>
        <v>2</v>
      </c>
      <c r="O17" s="105">
        <f>'AMD-Final'!S17-'AMD-Final'!G17</f>
        <v>0</v>
      </c>
      <c r="P17" s="80">
        <f t="shared" si="5"/>
        <v>2</v>
      </c>
      <c r="Q17" s="102">
        <f>('AMD-Final'!H17-'AMD-Final'!T17)/'AMD-Final'!H17</f>
        <v>4.5138888888888888E-2</v>
      </c>
      <c r="R17" s="80">
        <f t="shared" si="6"/>
        <v>3</v>
      </c>
      <c r="S17" s="97">
        <f t="shared" si="7"/>
        <v>3</v>
      </c>
      <c r="T17" s="79"/>
      <c r="U17" s="61" t="s">
        <v>36</v>
      </c>
      <c r="V17" s="47">
        <v>0</v>
      </c>
      <c r="W17" s="26"/>
      <c r="X17" s="145">
        <v>3</v>
      </c>
      <c r="Y17" s="141"/>
      <c r="Z17" s="156">
        <f t="shared" si="1"/>
        <v>1</v>
      </c>
      <c r="AA17" s="157"/>
      <c r="AB17" s="157"/>
      <c r="AC17" s="128">
        <v>3</v>
      </c>
      <c r="AD17" s="3"/>
      <c r="AE17" s="156">
        <f t="shared" si="2"/>
        <v>1</v>
      </c>
      <c r="AF17" s="156">
        <f t="shared" si="3"/>
        <v>1</v>
      </c>
    </row>
    <row r="18" spans="1:32">
      <c r="A18" s="65" t="s">
        <v>767</v>
      </c>
      <c r="B18" s="9" t="s">
        <v>19</v>
      </c>
      <c r="C18" s="14" t="s">
        <v>526</v>
      </c>
      <c r="D18" s="29" t="s">
        <v>139</v>
      </c>
      <c r="E18" s="73">
        <v>27</v>
      </c>
      <c r="F18" s="80">
        <v>1</v>
      </c>
      <c r="G18" s="81">
        <v>0.11449016100178891</v>
      </c>
      <c r="H18" s="93">
        <v>3</v>
      </c>
      <c r="I18" s="93">
        <f t="shared" si="0"/>
        <v>1</v>
      </c>
      <c r="J18" s="73">
        <v>29</v>
      </c>
      <c r="K18" s="80">
        <v>1</v>
      </c>
      <c r="L18" s="81">
        <v>0.18246869409660108</v>
      </c>
      <c r="M18" s="80">
        <v>3</v>
      </c>
      <c r="N18" s="97">
        <f t="shared" si="4"/>
        <v>1</v>
      </c>
      <c r="O18" s="105">
        <f>'AMD-Final'!S18-'AMD-Final'!G18</f>
        <v>26</v>
      </c>
      <c r="P18" s="80">
        <f t="shared" si="5"/>
        <v>1</v>
      </c>
      <c r="Q18" s="102">
        <f>('AMD-Final'!H18-'AMD-Final'!T18)/'AMD-Final'!H18</f>
        <v>0.26475849731663686</v>
      </c>
      <c r="R18" s="80">
        <f t="shared" si="6"/>
        <v>2</v>
      </c>
      <c r="S18" s="97">
        <f t="shared" si="7"/>
        <v>1</v>
      </c>
      <c r="T18" s="79"/>
      <c r="U18" s="45">
        <v>43062</v>
      </c>
      <c r="V18" s="47">
        <v>1</v>
      </c>
      <c r="W18" s="26"/>
      <c r="X18" s="145">
        <v>4</v>
      </c>
      <c r="Y18" s="141"/>
      <c r="Z18" s="156">
        <f t="shared" si="1"/>
        <v>2</v>
      </c>
      <c r="AA18" s="157"/>
      <c r="AB18" s="157"/>
      <c r="AC18" s="128">
        <v>4</v>
      </c>
      <c r="AD18" s="3"/>
      <c r="AE18" s="156">
        <f t="shared" si="2"/>
        <v>2</v>
      </c>
      <c r="AF18" s="156">
        <f t="shared" si="3"/>
        <v>1</v>
      </c>
    </row>
    <row r="19" spans="1:32">
      <c r="A19" s="65" t="s">
        <v>768</v>
      </c>
      <c r="B19" s="9" t="s">
        <v>20</v>
      </c>
      <c r="C19" s="14" t="s">
        <v>526</v>
      </c>
      <c r="D19" s="29" t="s">
        <v>133</v>
      </c>
      <c r="E19" s="73">
        <v>17</v>
      </c>
      <c r="F19" s="80">
        <v>1</v>
      </c>
      <c r="G19" s="81">
        <v>1.0309278350515464E-2</v>
      </c>
      <c r="H19" s="93">
        <v>3</v>
      </c>
      <c r="I19" s="93">
        <f t="shared" si="0"/>
        <v>1</v>
      </c>
      <c r="J19" s="73"/>
      <c r="K19" s="80"/>
      <c r="L19" s="81"/>
      <c r="M19" s="80"/>
      <c r="N19" s="97"/>
      <c r="O19" s="105"/>
      <c r="P19" s="80"/>
      <c r="Q19" s="102"/>
      <c r="R19" s="80"/>
      <c r="S19" s="97"/>
      <c r="T19" s="79"/>
      <c r="U19" s="49" t="s">
        <v>36</v>
      </c>
      <c r="V19" s="47">
        <v>0</v>
      </c>
      <c r="W19" s="26"/>
      <c r="X19" s="145">
        <v>4</v>
      </c>
      <c r="Y19" s="141"/>
      <c r="Z19" s="156">
        <f t="shared" si="1"/>
        <v>2</v>
      </c>
      <c r="AA19" s="157"/>
      <c r="AB19" s="157"/>
      <c r="AC19" s="128">
        <v>4</v>
      </c>
      <c r="AD19" s="3"/>
      <c r="AE19" s="156">
        <f t="shared" si="2"/>
        <v>2</v>
      </c>
      <c r="AF19" s="156">
        <f t="shared" si="3"/>
        <v>1</v>
      </c>
    </row>
    <row r="20" spans="1:32">
      <c r="A20" s="65" t="s">
        <v>769</v>
      </c>
      <c r="B20" s="9" t="s">
        <v>21</v>
      </c>
      <c r="C20" s="14" t="s">
        <v>525</v>
      </c>
      <c r="D20" s="29" t="s">
        <v>154</v>
      </c>
      <c r="E20" s="73">
        <v>14</v>
      </c>
      <c r="F20" s="80">
        <v>1</v>
      </c>
      <c r="G20" s="81">
        <v>0.26582278481012656</v>
      </c>
      <c r="H20" s="93">
        <v>2</v>
      </c>
      <c r="I20" s="93">
        <f t="shared" si="0"/>
        <v>2</v>
      </c>
      <c r="J20" s="73">
        <v>22</v>
      </c>
      <c r="K20" s="80">
        <v>1</v>
      </c>
      <c r="L20" s="81">
        <v>0.37721518987341773</v>
      </c>
      <c r="M20" s="80">
        <v>2</v>
      </c>
      <c r="N20" s="97">
        <f t="shared" si="4"/>
        <v>1</v>
      </c>
      <c r="O20" s="105">
        <f>'AMD-Final'!S20-'AMD-Final'!G20</f>
        <v>20</v>
      </c>
      <c r="P20" s="80">
        <f t="shared" si="5"/>
        <v>1</v>
      </c>
      <c r="Q20" s="102">
        <f>('AMD-Final'!H20-'AMD-Final'!T20)/'AMD-Final'!H20</f>
        <v>0.4</v>
      </c>
      <c r="R20" s="80">
        <f t="shared" si="6"/>
        <v>2</v>
      </c>
      <c r="S20" s="97">
        <f t="shared" si="7"/>
        <v>1</v>
      </c>
      <c r="T20" s="79"/>
      <c r="U20" s="61" t="s">
        <v>36</v>
      </c>
      <c r="V20" s="47">
        <v>0</v>
      </c>
      <c r="W20" s="26"/>
      <c r="X20" s="145">
        <v>4</v>
      </c>
      <c r="Y20" s="141"/>
      <c r="Z20" s="156">
        <f t="shared" si="1"/>
        <v>2</v>
      </c>
      <c r="AA20" s="157"/>
      <c r="AB20" s="157"/>
      <c r="AC20" s="128">
        <v>4</v>
      </c>
      <c r="AD20" s="3"/>
      <c r="AE20" s="156">
        <f t="shared" si="2"/>
        <v>2</v>
      </c>
      <c r="AF20" s="156">
        <f t="shared" si="3"/>
        <v>1</v>
      </c>
    </row>
    <row r="21" spans="1:32">
      <c r="A21" s="65" t="s">
        <v>770</v>
      </c>
      <c r="B21" s="9" t="s">
        <v>22</v>
      </c>
      <c r="C21" s="14" t="s">
        <v>526</v>
      </c>
      <c r="D21" s="29" t="s">
        <v>91</v>
      </c>
      <c r="E21" s="73">
        <v>22</v>
      </c>
      <c r="F21" s="80">
        <v>1</v>
      </c>
      <c r="G21" s="81">
        <v>0.42706502636203869</v>
      </c>
      <c r="H21" s="93">
        <v>2</v>
      </c>
      <c r="I21" s="93">
        <f t="shared" si="0"/>
        <v>1</v>
      </c>
      <c r="J21" s="73">
        <v>36</v>
      </c>
      <c r="K21" s="80">
        <v>1</v>
      </c>
      <c r="L21" s="81">
        <v>0.57469244288224952</v>
      </c>
      <c r="M21" s="80">
        <v>2</v>
      </c>
      <c r="N21" s="97">
        <f t="shared" si="4"/>
        <v>1</v>
      </c>
      <c r="O21" s="105">
        <f>'AMD-Final'!S21-'AMD-Final'!G21</f>
        <v>41</v>
      </c>
      <c r="P21" s="80">
        <f t="shared" si="5"/>
        <v>1</v>
      </c>
      <c r="Q21" s="102">
        <f>('AMD-Final'!H21-'AMD-Final'!T21)/'AMD-Final'!H21</f>
        <v>0.63971880492091393</v>
      </c>
      <c r="R21" s="80">
        <f t="shared" si="6"/>
        <v>2</v>
      </c>
      <c r="S21" s="97">
        <f t="shared" si="7"/>
        <v>1</v>
      </c>
      <c r="T21" s="79"/>
      <c r="U21" s="45">
        <v>43115</v>
      </c>
      <c r="V21" s="47">
        <v>1</v>
      </c>
      <c r="W21" s="26"/>
      <c r="X21" s="145">
        <v>6</v>
      </c>
      <c r="Y21" s="141"/>
      <c r="Z21" s="156">
        <f t="shared" si="1"/>
        <v>3</v>
      </c>
      <c r="AA21" s="157"/>
      <c r="AB21" s="157"/>
      <c r="AC21" s="128">
        <v>6</v>
      </c>
      <c r="AD21" s="3"/>
      <c r="AE21" s="156">
        <f t="shared" si="2"/>
        <v>3</v>
      </c>
      <c r="AF21" s="156">
        <f t="shared" si="3"/>
        <v>3</v>
      </c>
    </row>
    <row r="22" spans="1:32">
      <c r="A22" s="65" t="s">
        <v>771</v>
      </c>
      <c r="B22" s="9" t="s">
        <v>23</v>
      </c>
      <c r="C22" s="14" t="s">
        <v>526</v>
      </c>
      <c r="D22" s="29" t="s">
        <v>133</v>
      </c>
      <c r="E22" s="73">
        <v>18</v>
      </c>
      <c r="F22" s="80">
        <v>1</v>
      </c>
      <c r="G22" s="81">
        <v>0.26461538461538464</v>
      </c>
      <c r="H22" s="93">
        <v>2</v>
      </c>
      <c r="I22" s="93">
        <f t="shared" si="0"/>
        <v>1</v>
      </c>
      <c r="J22" s="73">
        <v>33</v>
      </c>
      <c r="K22" s="80">
        <v>1</v>
      </c>
      <c r="L22" s="81">
        <v>0.27846153846153848</v>
      </c>
      <c r="M22" s="80">
        <v>2</v>
      </c>
      <c r="N22" s="97">
        <f t="shared" si="4"/>
        <v>1</v>
      </c>
      <c r="O22" s="105">
        <f>'AMD-Final'!S22-'AMD-Final'!G22</f>
        <v>-4</v>
      </c>
      <c r="P22" s="80">
        <f t="shared" si="5"/>
        <v>3</v>
      </c>
      <c r="Q22" s="102"/>
      <c r="R22" s="80"/>
      <c r="S22" s="97">
        <f t="shared" si="7"/>
        <v>3</v>
      </c>
      <c r="T22" s="107"/>
      <c r="U22" s="61" t="s">
        <v>36</v>
      </c>
      <c r="V22" s="47">
        <v>0</v>
      </c>
      <c r="W22" s="26"/>
      <c r="X22" s="145">
        <v>3</v>
      </c>
      <c r="Y22" s="141"/>
      <c r="Z22" s="156">
        <f t="shared" si="1"/>
        <v>1</v>
      </c>
      <c r="AA22" s="157"/>
      <c r="AB22" s="157"/>
      <c r="AC22" s="128">
        <v>3</v>
      </c>
      <c r="AD22" s="3"/>
      <c r="AE22" s="156">
        <f t="shared" si="2"/>
        <v>1</v>
      </c>
      <c r="AF22" s="156">
        <f t="shared" si="3"/>
        <v>1</v>
      </c>
    </row>
    <row r="23" spans="1:32">
      <c r="A23" s="65" t="s">
        <v>772</v>
      </c>
      <c r="B23" s="9" t="s">
        <v>24</v>
      </c>
      <c r="C23" s="14" t="s">
        <v>525</v>
      </c>
      <c r="D23" s="29" t="s">
        <v>163</v>
      </c>
      <c r="E23" s="73">
        <v>6</v>
      </c>
      <c r="F23" s="80">
        <v>1</v>
      </c>
      <c r="G23" s="81">
        <v>-0.41747572815533979</v>
      </c>
      <c r="H23" s="93">
        <v>4</v>
      </c>
      <c r="I23" s="93">
        <f t="shared" si="0"/>
        <v>2</v>
      </c>
      <c r="J23" s="73">
        <v>10</v>
      </c>
      <c r="K23" s="80">
        <v>1</v>
      </c>
      <c r="L23" s="81">
        <v>-0.31844660194174756</v>
      </c>
      <c r="M23" s="80">
        <v>4</v>
      </c>
      <c r="N23" s="97">
        <f t="shared" si="4"/>
        <v>2</v>
      </c>
      <c r="O23" s="105">
        <f>'AMD-Final'!S23-'AMD-Final'!G23</f>
        <v>-6</v>
      </c>
      <c r="P23" s="80">
        <f t="shared" si="5"/>
        <v>4</v>
      </c>
      <c r="Q23" s="102">
        <f>('AMD-Final'!H23-'AMD-Final'!T23)/'AMD-Final'!H23</f>
        <v>-0.69708737864077674</v>
      </c>
      <c r="R23" s="80">
        <f t="shared" si="6"/>
        <v>4</v>
      </c>
      <c r="S23" s="97">
        <f t="shared" si="7"/>
        <v>4</v>
      </c>
      <c r="T23" s="107"/>
      <c r="U23" s="61" t="s">
        <v>36</v>
      </c>
      <c r="V23" s="47">
        <v>0</v>
      </c>
      <c r="W23" s="26"/>
      <c r="X23" s="145">
        <v>4</v>
      </c>
      <c r="Y23" s="141"/>
      <c r="Z23" s="156">
        <f t="shared" si="1"/>
        <v>2</v>
      </c>
      <c r="AA23" s="157"/>
      <c r="AB23" s="157"/>
      <c r="AC23" s="128">
        <v>4</v>
      </c>
      <c r="AD23" s="3"/>
      <c r="AE23" s="156">
        <f t="shared" si="2"/>
        <v>2</v>
      </c>
      <c r="AF23" s="156">
        <f t="shared" si="3"/>
        <v>1</v>
      </c>
    </row>
    <row r="24" spans="1:32">
      <c r="A24" s="65" t="s">
        <v>773</v>
      </c>
      <c r="B24" s="9" t="s">
        <v>25</v>
      </c>
      <c r="C24" s="14" t="s">
        <v>525</v>
      </c>
      <c r="D24" s="29" t="s">
        <v>171</v>
      </c>
      <c r="E24" s="73">
        <v>-6</v>
      </c>
      <c r="F24" s="80">
        <v>4</v>
      </c>
      <c r="G24" s="81">
        <v>0.52671755725190839</v>
      </c>
      <c r="H24" s="93">
        <v>2</v>
      </c>
      <c r="I24" s="93">
        <f t="shared" si="0"/>
        <v>4</v>
      </c>
      <c r="J24" s="73"/>
      <c r="K24" s="80"/>
      <c r="L24" s="81"/>
      <c r="M24" s="80"/>
      <c r="N24" s="97"/>
      <c r="O24" s="105"/>
      <c r="P24" s="80"/>
      <c r="Q24" s="102"/>
      <c r="R24" s="80"/>
      <c r="S24" s="97"/>
      <c r="T24" s="107"/>
      <c r="U24" s="49" t="s">
        <v>515</v>
      </c>
      <c r="V24" s="47" t="s">
        <v>515</v>
      </c>
      <c r="W24" s="26"/>
      <c r="X24" s="145">
        <v>3</v>
      </c>
      <c r="Y24" s="141" t="s">
        <v>898</v>
      </c>
      <c r="Z24" s="156">
        <f t="shared" si="1"/>
        <v>1</v>
      </c>
      <c r="AA24" s="157"/>
      <c r="AB24" s="157"/>
      <c r="AC24" s="128"/>
      <c r="AD24" s="3"/>
      <c r="AE24" s="156" t="e">
        <f t="shared" si="2"/>
        <v>#N/A</v>
      </c>
      <c r="AF24" s="156" t="e">
        <f t="shared" si="3"/>
        <v>#N/A</v>
      </c>
    </row>
    <row r="25" spans="1:32">
      <c r="A25" s="65" t="s">
        <v>774</v>
      </c>
      <c r="B25" s="9" t="s">
        <v>26</v>
      </c>
      <c r="C25" s="24" t="s">
        <v>525</v>
      </c>
      <c r="D25" s="29" t="s">
        <v>56</v>
      </c>
      <c r="E25" s="73">
        <v>-8</v>
      </c>
      <c r="F25" s="80">
        <v>4</v>
      </c>
      <c r="G25" s="81">
        <v>-0.41254125412541254</v>
      </c>
      <c r="H25" s="93">
        <v>4</v>
      </c>
      <c r="I25" s="93">
        <f t="shared" si="0"/>
        <v>4</v>
      </c>
      <c r="J25" s="73"/>
      <c r="K25" s="80"/>
      <c r="L25" s="81"/>
      <c r="M25" s="80"/>
      <c r="N25" s="97"/>
      <c r="O25" s="105"/>
      <c r="P25" s="80"/>
      <c r="Q25" s="102"/>
      <c r="R25" s="80"/>
      <c r="S25" s="97"/>
      <c r="T25" s="107"/>
      <c r="U25" s="49" t="s">
        <v>515</v>
      </c>
      <c r="V25" s="47" t="s">
        <v>515</v>
      </c>
      <c r="W25" s="26"/>
      <c r="X25" s="145">
        <v>3</v>
      </c>
      <c r="Y25" s="141" t="s">
        <v>898</v>
      </c>
      <c r="Z25" s="156">
        <f t="shared" si="1"/>
        <v>1</v>
      </c>
      <c r="AA25" s="157"/>
      <c r="AB25" s="157"/>
      <c r="AC25" s="128"/>
      <c r="AD25" s="3"/>
      <c r="AE25" s="156" t="e">
        <f t="shared" si="2"/>
        <v>#N/A</v>
      </c>
      <c r="AF25" s="156" t="e">
        <f t="shared" si="3"/>
        <v>#N/A</v>
      </c>
    </row>
    <row r="26" spans="1:32">
      <c r="A26" s="65" t="s">
        <v>775</v>
      </c>
      <c r="B26" s="9" t="s">
        <v>27</v>
      </c>
      <c r="C26" s="14" t="s">
        <v>526</v>
      </c>
      <c r="D26" s="29" t="s">
        <v>451</v>
      </c>
      <c r="E26" s="73">
        <v>18</v>
      </c>
      <c r="F26" s="80">
        <v>1</v>
      </c>
      <c r="G26" s="81">
        <v>0.24880382775119617</v>
      </c>
      <c r="H26" s="93">
        <v>3</v>
      </c>
      <c r="I26" s="93">
        <f t="shared" si="0"/>
        <v>1</v>
      </c>
      <c r="J26" s="73">
        <v>22</v>
      </c>
      <c r="K26" s="80">
        <v>1</v>
      </c>
      <c r="L26" s="81">
        <v>0.39473684210526316</v>
      </c>
      <c r="M26" s="80">
        <v>2</v>
      </c>
      <c r="N26" s="97">
        <f t="shared" si="4"/>
        <v>1</v>
      </c>
      <c r="O26" s="105">
        <f>'AMD-Final'!S26-'AMD-Final'!G26</f>
        <v>22</v>
      </c>
      <c r="P26" s="80">
        <f t="shared" si="5"/>
        <v>1</v>
      </c>
      <c r="Q26" s="102">
        <f>('AMD-Final'!H26-'AMD-Final'!T26)/'AMD-Final'!H26</f>
        <v>0.39473684210526316</v>
      </c>
      <c r="R26" s="80">
        <f t="shared" si="6"/>
        <v>2</v>
      </c>
      <c r="S26" s="97">
        <f t="shared" si="7"/>
        <v>1</v>
      </c>
      <c r="T26" s="107"/>
      <c r="U26" s="61" t="s">
        <v>36</v>
      </c>
      <c r="V26" s="47">
        <v>0</v>
      </c>
      <c r="W26" s="26"/>
      <c r="X26" s="145">
        <v>3</v>
      </c>
      <c r="Y26" s="141"/>
      <c r="Z26" s="156">
        <f t="shared" si="1"/>
        <v>1</v>
      </c>
      <c r="AA26" s="157"/>
      <c r="AB26" s="157"/>
      <c r="AC26" s="128">
        <v>3</v>
      </c>
      <c r="AD26" s="3"/>
      <c r="AE26" s="156">
        <f t="shared" si="2"/>
        <v>1</v>
      </c>
      <c r="AF26" s="156">
        <f t="shared" si="3"/>
        <v>1</v>
      </c>
    </row>
    <row r="27" spans="1:32">
      <c r="A27" s="65" t="s">
        <v>776</v>
      </c>
      <c r="B27" s="9" t="s">
        <v>28</v>
      </c>
      <c r="C27" s="14" t="s">
        <v>526</v>
      </c>
      <c r="D27" s="29" t="s">
        <v>29</v>
      </c>
      <c r="E27" s="73">
        <v>9</v>
      </c>
      <c r="F27" s="80">
        <v>1</v>
      </c>
      <c r="G27" s="81">
        <v>0.51637764932562624</v>
      </c>
      <c r="H27" s="93">
        <v>2</v>
      </c>
      <c r="I27" s="93">
        <f t="shared" si="0"/>
        <v>2</v>
      </c>
      <c r="J27" s="73">
        <v>13</v>
      </c>
      <c r="K27" s="80">
        <v>1</v>
      </c>
      <c r="L27" s="81">
        <v>0.80732177263969174</v>
      </c>
      <c r="M27" s="80">
        <v>1</v>
      </c>
      <c r="N27" s="97">
        <f t="shared" si="4"/>
        <v>2</v>
      </c>
      <c r="O27" s="105"/>
      <c r="P27" s="80"/>
      <c r="Q27" s="102"/>
      <c r="R27" s="80"/>
      <c r="S27" s="97"/>
      <c r="T27" s="107"/>
      <c r="U27" s="61" t="s">
        <v>36</v>
      </c>
      <c r="V27" s="47">
        <v>0</v>
      </c>
      <c r="W27" s="26"/>
      <c r="X27" s="145">
        <v>3</v>
      </c>
      <c r="Y27" s="141" t="s">
        <v>898</v>
      </c>
      <c r="Z27" s="156">
        <f t="shared" si="1"/>
        <v>1</v>
      </c>
      <c r="AA27" s="157"/>
      <c r="AB27" s="157"/>
      <c r="AC27" s="128"/>
      <c r="AD27" s="3"/>
      <c r="AE27" s="156" t="e">
        <f t="shared" si="2"/>
        <v>#N/A</v>
      </c>
      <c r="AF27" s="156" t="e">
        <f t="shared" si="3"/>
        <v>#N/A</v>
      </c>
    </row>
    <row r="28" spans="1:32">
      <c r="A28" s="65" t="s">
        <v>777</v>
      </c>
      <c r="B28" s="10" t="s">
        <v>30</v>
      </c>
      <c r="C28" s="14" t="s">
        <v>525</v>
      </c>
      <c r="D28" s="27" t="s">
        <v>31</v>
      </c>
      <c r="E28" s="73">
        <v>17</v>
      </c>
      <c r="F28" s="80">
        <v>1</v>
      </c>
      <c r="G28" s="81">
        <v>0.36301369863013699</v>
      </c>
      <c r="H28" s="93">
        <v>2</v>
      </c>
      <c r="I28" s="93">
        <f t="shared" si="0"/>
        <v>1</v>
      </c>
      <c r="J28" s="73">
        <v>20</v>
      </c>
      <c r="K28" s="80">
        <v>1</v>
      </c>
      <c r="L28" s="81">
        <v>0.30821917808219179</v>
      </c>
      <c r="M28" s="80">
        <v>2</v>
      </c>
      <c r="N28" s="97">
        <f t="shared" si="4"/>
        <v>1</v>
      </c>
      <c r="O28" s="105">
        <f>'AMD-Final'!S28-'AMD-Final'!G28</f>
        <v>10</v>
      </c>
      <c r="P28" s="80">
        <f t="shared" si="5"/>
        <v>1</v>
      </c>
      <c r="Q28" s="102">
        <f>('AMD-Final'!H28-'AMD-Final'!T28)/'AMD-Final'!H28</f>
        <v>8.2191780821917804E-2</v>
      </c>
      <c r="R28" s="80">
        <f t="shared" si="6"/>
        <v>3</v>
      </c>
      <c r="S28" s="97">
        <f t="shared" si="7"/>
        <v>2</v>
      </c>
      <c r="T28" s="107"/>
      <c r="U28" s="61" t="s">
        <v>36</v>
      </c>
      <c r="V28" s="47">
        <v>0</v>
      </c>
      <c r="W28" s="26"/>
      <c r="X28" s="146">
        <v>3</v>
      </c>
      <c r="Y28" s="141"/>
      <c r="Z28" s="156">
        <f t="shared" si="1"/>
        <v>1</v>
      </c>
      <c r="AA28" s="157"/>
      <c r="AB28" s="157"/>
      <c r="AC28" s="129">
        <v>3</v>
      </c>
      <c r="AD28" s="3"/>
      <c r="AE28" s="156">
        <f t="shared" si="2"/>
        <v>1</v>
      </c>
      <c r="AF28" s="156">
        <f t="shared" si="3"/>
        <v>1</v>
      </c>
    </row>
    <row r="29" spans="1:32">
      <c r="A29" s="65" t="s">
        <v>778</v>
      </c>
      <c r="B29" s="9" t="s">
        <v>32</v>
      </c>
      <c r="C29" s="14" t="s">
        <v>525</v>
      </c>
      <c r="D29" s="29" t="s">
        <v>600</v>
      </c>
      <c r="E29" s="73">
        <v>27</v>
      </c>
      <c r="F29" s="80">
        <v>1</v>
      </c>
      <c r="G29" s="81">
        <v>0.68307086614173229</v>
      </c>
      <c r="H29" s="93">
        <v>2</v>
      </c>
      <c r="I29" s="93">
        <f t="shared" si="0"/>
        <v>1</v>
      </c>
      <c r="J29" s="73">
        <v>12</v>
      </c>
      <c r="K29" s="80">
        <v>1</v>
      </c>
      <c r="L29" s="81">
        <v>0.42913385826771655</v>
      </c>
      <c r="M29" s="80">
        <v>2</v>
      </c>
      <c r="N29" s="97">
        <f t="shared" si="4"/>
        <v>2</v>
      </c>
      <c r="O29" s="105"/>
      <c r="P29" s="80"/>
      <c r="Q29" s="102"/>
      <c r="R29" s="80"/>
      <c r="S29" s="97"/>
      <c r="T29" s="79"/>
      <c r="U29" s="45">
        <v>43178</v>
      </c>
      <c r="V29" s="47">
        <v>1</v>
      </c>
      <c r="W29" s="26"/>
      <c r="X29" s="145">
        <v>5</v>
      </c>
      <c r="Y29" s="141"/>
      <c r="Z29" s="156">
        <f t="shared" si="1"/>
        <v>2</v>
      </c>
      <c r="AA29" s="157"/>
      <c r="AB29" s="157"/>
      <c r="AC29" s="128">
        <v>5</v>
      </c>
      <c r="AD29" s="3"/>
      <c r="AE29" s="156">
        <f t="shared" si="2"/>
        <v>2</v>
      </c>
      <c r="AF29" s="156">
        <f t="shared" si="3"/>
        <v>2</v>
      </c>
    </row>
    <row r="30" spans="1:32">
      <c r="A30" s="65" t="s">
        <v>779</v>
      </c>
      <c r="B30" s="9" t="s">
        <v>33</v>
      </c>
      <c r="C30" s="14" t="s">
        <v>525</v>
      </c>
      <c r="D30" s="29" t="s">
        <v>601</v>
      </c>
      <c r="E30" s="73">
        <v>9</v>
      </c>
      <c r="F30" s="80">
        <v>1</v>
      </c>
      <c r="G30" s="81">
        <v>0.1484375</v>
      </c>
      <c r="H30" s="93">
        <v>3</v>
      </c>
      <c r="I30" s="93">
        <f t="shared" si="0"/>
        <v>2</v>
      </c>
      <c r="J30" s="73"/>
      <c r="K30" s="80"/>
      <c r="L30" s="81"/>
      <c r="M30" s="80"/>
      <c r="N30" s="97"/>
      <c r="O30" s="105"/>
      <c r="P30" s="80"/>
      <c r="Q30" s="102"/>
      <c r="R30" s="80"/>
      <c r="S30" s="97"/>
      <c r="T30" s="79"/>
      <c r="U30" s="49" t="s">
        <v>36</v>
      </c>
      <c r="V30" s="47">
        <v>0</v>
      </c>
      <c r="W30" s="26"/>
      <c r="X30" s="145">
        <v>3</v>
      </c>
      <c r="Y30" s="141" t="s">
        <v>898</v>
      </c>
      <c r="Z30" s="156">
        <f t="shared" si="1"/>
        <v>1</v>
      </c>
      <c r="AA30" s="157"/>
      <c r="AB30" s="157"/>
      <c r="AC30" s="128"/>
      <c r="AD30" s="3"/>
      <c r="AE30" s="156" t="e">
        <f t="shared" si="2"/>
        <v>#N/A</v>
      </c>
      <c r="AF30" s="156" t="e">
        <f t="shared" si="3"/>
        <v>#N/A</v>
      </c>
    </row>
    <row r="31" spans="1:32">
      <c r="A31" s="65" t="s">
        <v>780</v>
      </c>
      <c r="B31" s="9" t="s">
        <v>35</v>
      </c>
      <c r="C31" s="14" t="s">
        <v>526</v>
      </c>
      <c r="D31" s="30" t="s">
        <v>34</v>
      </c>
      <c r="E31" s="73">
        <v>0</v>
      </c>
      <c r="F31" s="80">
        <v>2</v>
      </c>
      <c r="G31" s="81">
        <v>0.14950166112956811</v>
      </c>
      <c r="H31" s="93">
        <v>3</v>
      </c>
      <c r="I31" s="93">
        <f t="shared" si="0"/>
        <v>3</v>
      </c>
      <c r="J31" s="73">
        <v>-3</v>
      </c>
      <c r="K31" s="80">
        <v>3</v>
      </c>
      <c r="L31" s="81">
        <v>0.27574750830564781</v>
      </c>
      <c r="M31" s="80">
        <v>2</v>
      </c>
      <c r="N31" s="97">
        <f t="shared" si="4"/>
        <v>3</v>
      </c>
      <c r="O31" s="105">
        <f>'AMD-Final'!S31-'AMD-Final'!G31</f>
        <v>6</v>
      </c>
      <c r="P31" s="80">
        <f t="shared" si="5"/>
        <v>1</v>
      </c>
      <c r="Q31" s="102">
        <f>('AMD-Final'!H31-'AMD-Final'!T31)/'AMD-Final'!H31</f>
        <v>0.17607973421926909</v>
      </c>
      <c r="R31" s="80">
        <f t="shared" si="6"/>
        <v>3</v>
      </c>
      <c r="S31" s="97">
        <f t="shared" si="7"/>
        <v>2</v>
      </c>
      <c r="T31" s="79"/>
      <c r="U31" s="61" t="s">
        <v>36</v>
      </c>
      <c r="V31" s="47">
        <v>0</v>
      </c>
      <c r="W31" s="26"/>
      <c r="X31" s="146">
        <v>3</v>
      </c>
      <c r="Y31" s="141"/>
      <c r="Z31" s="156">
        <f t="shared" si="1"/>
        <v>1</v>
      </c>
      <c r="AA31" s="157"/>
      <c r="AB31" s="157"/>
      <c r="AC31" s="129">
        <v>3</v>
      </c>
      <c r="AD31" s="3"/>
      <c r="AE31" s="156">
        <f t="shared" si="2"/>
        <v>1</v>
      </c>
      <c r="AF31" s="156">
        <f t="shared" si="3"/>
        <v>1</v>
      </c>
    </row>
    <row r="32" spans="1:32">
      <c r="A32" s="65" t="s">
        <v>781</v>
      </c>
      <c r="B32" s="9" t="s">
        <v>42</v>
      </c>
      <c r="C32" s="14" t="s">
        <v>525</v>
      </c>
      <c r="D32" s="30" t="s">
        <v>43</v>
      </c>
      <c r="E32" s="73">
        <v>28</v>
      </c>
      <c r="F32" s="80">
        <v>1</v>
      </c>
      <c r="G32" s="81">
        <v>0.25859872611464968</v>
      </c>
      <c r="H32" s="93">
        <v>2</v>
      </c>
      <c r="I32" s="93">
        <f t="shared" si="0"/>
        <v>1</v>
      </c>
      <c r="J32" s="73">
        <v>40</v>
      </c>
      <c r="K32" s="80">
        <v>1</v>
      </c>
      <c r="L32" s="81">
        <v>0.27770700636942675</v>
      </c>
      <c r="M32" s="80">
        <v>2</v>
      </c>
      <c r="N32" s="97">
        <f t="shared" si="4"/>
        <v>1</v>
      </c>
      <c r="O32" s="105"/>
      <c r="P32" s="80"/>
      <c r="Q32" s="102"/>
      <c r="R32" s="80"/>
      <c r="S32" s="97"/>
      <c r="T32" s="79"/>
      <c r="U32" s="45">
        <v>43185</v>
      </c>
      <c r="V32" s="47">
        <v>1</v>
      </c>
      <c r="W32" s="26"/>
      <c r="X32" s="145">
        <v>5</v>
      </c>
      <c r="Y32" s="141"/>
      <c r="Z32" s="156">
        <f t="shared" si="1"/>
        <v>2</v>
      </c>
      <c r="AA32" s="157"/>
      <c r="AB32" s="157"/>
      <c r="AC32" s="128">
        <v>5</v>
      </c>
      <c r="AD32" s="3"/>
      <c r="AE32" s="156">
        <f t="shared" si="2"/>
        <v>2</v>
      </c>
      <c r="AF32" s="156">
        <f t="shared" si="3"/>
        <v>2</v>
      </c>
    </row>
    <row r="33" spans="1:32">
      <c r="A33" s="65" t="s">
        <v>782</v>
      </c>
      <c r="B33" s="9" t="s">
        <v>44</v>
      </c>
      <c r="C33" s="14" t="s">
        <v>526</v>
      </c>
      <c r="D33" s="30" t="s">
        <v>38</v>
      </c>
      <c r="E33" s="73">
        <v>20</v>
      </c>
      <c r="F33" s="80">
        <v>1</v>
      </c>
      <c r="G33" s="81">
        <v>0.10985915492957747</v>
      </c>
      <c r="H33" s="93">
        <v>3</v>
      </c>
      <c r="I33" s="93">
        <f t="shared" si="0"/>
        <v>1</v>
      </c>
      <c r="J33" s="73">
        <v>8</v>
      </c>
      <c r="K33" s="80">
        <v>1</v>
      </c>
      <c r="L33" s="81">
        <v>0.15492957746478872</v>
      </c>
      <c r="M33" s="80">
        <v>3</v>
      </c>
      <c r="N33" s="97">
        <f t="shared" si="4"/>
        <v>2</v>
      </c>
      <c r="O33" s="105">
        <f>'AMD-Final'!S33-'AMD-Final'!G33</f>
        <v>10</v>
      </c>
      <c r="P33" s="80">
        <f t="shared" si="5"/>
        <v>1</v>
      </c>
      <c r="Q33" s="102">
        <f>('AMD-Final'!H33-'AMD-Final'!T33)/'AMD-Final'!H33</f>
        <v>7.8873239436619724E-2</v>
      </c>
      <c r="R33" s="80">
        <f t="shared" si="6"/>
        <v>3</v>
      </c>
      <c r="S33" s="97">
        <f t="shared" si="7"/>
        <v>2</v>
      </c>
      <c r="T33" s="79"/>
      <c r="U33" s="61" t="s">
        <v>36</v>
      </c>
      <c r="V33" s="47">
        <v>0</v>
      </c>
      <c r="W33" s="26"/>
      <c r="X33" s="145">
        <v>5</v>
      </c>
      <c r="Y33" s="141"/>
      <c r="Z33" s="156">
        <f t="shared" si="1"/>
        <v>2</v>
      </c>
      <c r="AA33" s="157"/>
      <c r="AB33" s="157"/>
      <c r="AC33" s="128">
        <v>5</v>
      </c>
      <c r="AD33" s="3"/>
      <c r="AE33" s="156">
        <f t="shared" si="2"/>
        <v>2</v>
      </c>
      <c r="AF33" s="156">
        <f t="shared" si="3"/>
        <v>2</v>
      </c>
    </row>
    <row r="34" spans="1:32">
      <c r="A34" s="65" t="s">
        <v>783</v>
      </c>
      <c r="B34" s="9" t="s">
        <v>40</v>
      </c>
      <c r="C34" s="14" t="s">
        <v>526</v>
      </c>
      <c r="D34" s="30" t="s">
        <v>41</v>
      </c>
      <c r="E34" s="73">
        <v>3</v>
      </c>
      <c r="F34" s="80">
        <v>2</v>
      </c>
      <c r="G34" s="81">
        <v>-4.746835443037975E-2</v>
      </c>
      <c r="H34" s="93">
        <v>4</v>
      </c>
      <c r="I34" s="93">
        <f t="shared" si="0"/>
        <v>3</v>
      </c>
      <c r="J34" s="73"/>
      <c r="K34" s="80"/>
      <c r="L34" s="81"/>
      <c r="M34" s="80"/>
      <c r="N34" s="97"/>
      <c r="O34" s="105"/>
      <c r="P34" s="80"/>
      <c r="Q34" s="102"/>
      <c r="R34" s="80"/>
      <c r="S34" s="97"/>
      <c r="T34" s="79"/>
      <c r="U34" s="49" t="s">
        <v>904</v>
      </c>
      <c r="V34" s="47">
        <v>1</v>
      </c>
      <c r="W34" s="26"/>
      <c r="X34" s="145">
        <v>4</v>
      </c>
      <c r="Y34" s="141"/>
      <c r="Z34" s="156">
        <f t="shared" si="1"/>
        <v>2</v>
      </c>
      <c r="AA34" s="157"/>
      <c r="AB34" s="157"/>
      <c r="AC34" s="128">
        <v>4</v>
      </c>
      <c r="AD34" s="3"/>
      <c r="AE34" s="156">
        <f t="shared" si="2"/>
        <v>2</v>
      </c>
      <c r="AF34" s="156">
        <f t="shared" si="3"/>
        <v>1</v>
      </c>
    </row>
    <row r="35" spans="1:32">
      <c r="A35" s="65" t="s">
        <v>784</v>
      </c>
      <c r="B35" s="9" t="s">
        <v>45</v>
      </c>
      <c r="C35" s="14" t="s">
        <v>525</v>
      </c>
      <c r="D35" s="30" t="s">
        <v>46</v>
      </c>
      <c r="E35" s="73">
        <v>4</v>
      </c>
      <c r="F35" s="80">
        <v>2</v>
      </c>
      <c r="G35" s="81">
        <v>-0.18823529411764706</v>
      </c>
      <c r="H35" s="93">
        <v>4</v>
      </c>
      <c r="I35" s="93">
        <f t="shared" si="0"/>
        <v>3</v>
      </c>
      <c r="J35" s="73">
        <v>-9</v>
      </c>
      <c r="K35" s="80">
        <v>4</v>
      </c>
      <c r="L35" s="81">
        <v>-0.46176470588235297</v>
      </c>
      <c r="M35" s="80">
        <v>4</v>
      </c>
      <c r="N35" s="97">
        <f t="shared" si="4"/>
        <v>4</v>
      </c>
      <c r="O35" s="105"/>
      <c r="P35" s="80"/>
      <c r="Q35" s="102"/>
      <c r="R35" s="80"/>
      <c r="S35" s="97"/>
      <c r="T35" s="79"/>
      <c r="U35" s="61" t="s">
        <v>36</v>
      </c>
      <c r="V35" s="47">
        <v>0</v>
      </c>
      <c r="W35" s="26"/>
      <c r="X35" s="145">
        <v>4</v>
      </c>
      <c r="Y35" s="141"/>
      <c r="Z35" s="156">
        <f t="shared" si="1"/>
        <v>2</v>
      </c>
      <c r="AA35" s="157"/>
      <c r="AB35" s="157"/>
      <c r="AC35" s="128">
        <v>4</v>
      </c>
      <c r="AD35" s="3"/>
      <c r="AE35" s="156">
        <f t="shared" si="2"/>
        <v>2</v>
      </c>
      <c r="AF35" s="156">
        <f t="shared" si="3"/>
        <v>1</v>
      </c>
    </row>
    <row r="36" spans="1:32">
      <c r="A36" s="65" t="s">
        <v>785</v>
      </c>
      <c r="B36" s="9" t="s">
        <v>48</v>
      </c>
      <c r="C36" s="14" t="s">
        <v>525</v>
      </c>
      <c r="D36" s="30" t="s">
        <v>47</v>
      </c>
      <c r="E36" s="73">
        <v>-11</v>
      </c>
      <c r="F36" s="80">
        <v>4</v>
      </c>
      <c r="G36" s="81">
        <v>-0.12333333333333334</v>
      </c>
      <c r="H36" s="93">
        <v>4</v>
      </c>
      <c r="I36" s="93">
        <f t="shared" si="0"/>
        <v>4</v>
      </c>
      <c r="J36" s="73"/>
      <c r="K36" s="80"/>
      <c r="L36" s="81"/>
      <c r="M36" s="80"/>
      <c r="N36" s="97"/>
      <c r="O36" s="105"/>
      <c r="P36" s="80"/>
      <c r="Q36" s="102"/>
      <c r="R36" s="80"/>
      <c r="S36" s="97"/>
      <c r="T36" s="79"/>
      <c r="U36" s="49" t="s">
        <v>904</v>
      </c>
      <c r="V36" s="47">
        <v>1</v>
      </c>
      <c r="W36" s="26"/>
      <c r="X36" s="145">
        <v>4</v>
      </c>
      <c r="Y36" s="141" t="s">
        <v>898</v>
      </c>
      <c r="Z36" s="156">
        <f t="shared" si="1"/>
        <v>2</v>
      </c>
      <c r="AA36" s="157"/>
      <c r="AB36" s="157"/>
      <c r="AC36" s="128"/>
      <c r="AD36" s="3"/>
      <c r="AE36" s="156" t="e">
        <f t="shared" si="2"/>
        <v>#N/A</v>
      </c>
      <c r="AF36" s="156" t="e">
        <f t="shared" si="3"/>
        <v>#N/A</v>
      </c>
    </row>
    <row r="37" spans="1:32">
      <c r="A37" s="65" t="s">
        <v>786</v>
      </c>
      <c r="B37" s="10" t="s">
        <v>55</v>
      </c>
      <c r="C37" s="14" t="s">
        <v>525</v>
      </c>
      <c r="D37" s="31" t="s">
        <v>41</v>
      </c>
      <c r="E37" s="73">
        <v>10</v>
      </c>
      <c r="F37" s="80">
        <v>1</v>
      </c>
      <c r="G37" s="81">
        <v>0.41943734015345269</v>
      </c>
      <c r="H37" s="93">
        <v>2</v>
      </c>
      <c r="I37" s="93">
        <f t="shared" si="0"/>
        <v>2</v>
      </c>
      <c r="J37" s="73">
        <v>5</v>
      </c>
      <c r="K37" s="80">
        <v>1</v>
      </c>
      <c r="L37" s="81">
        <v>0.31713554987212278</v>
      </c>
      <c r="M37" s="80">
        <v>2</v>
      </c>
      <c r="N37" s="97">
        <f t="shared" si="4"/>
        <v>2</v>
      </c>
      <c r="O37" s="105">
        <f>'AMD-Final'!S37-'AMD-Final'!G37</f>
        <v>5</v>
      </c>
      <c r="P37" s="80">
        <f t="shared" si="5"/>
        <v>1</v>
      </c>
      <c r="Q37" s="102">
        <f>('AMD-Final'!H37-'AMD-Final'!T37)/'AMD-Final'!H37</f>
        <v>0.17391304347826086</v>
      </c>
      <c r="R37" s="80">
        <f t="shared" si="6"/>
        <v>3</v>
      </c>
      <c r="S37" s="97">
        <f t="shared" si="7"/>
        <v>2</v>
      </c>
      <c r="T37" s="107"/>
      <c r="U37" s="45">
        <v>43206</v>
      </c>
      <c r="V37" s="47">
        <v>1</v>
      </c>
      <c r="W37" s="26"/>
      <c r="X37" s="145">
        <v>4</v>
      </c>
      <c r="Y37" s="141"/>
      <c r="Z37" s="156">
        <f t="shared" si="1"/>
        <v>2</v>
      </c>
      <c r="AA37" s="157"/>
      <c r="AB37" s="157"/>
      <c r="AC37" s="128">
        <v>4</v>
      </c>
      <c r="AD37" s="3"/>
      <c r="AE37" s="156">
        <f t="shared" si="2"/>
        <v>2</v>
      </c>
      <c r="AF37" s="156">
        <f t="shared" si="3"/>
        <v>1</v>
      </c>
    </row>
    <row r="38" spans="1:32">
      <c r="A38" s="65" t="s">
        <v>787</v>
      </c>
      <c r="B38" s="9" t="s">
        <v>59</v>
      </c>
      <c r="C38" s="14" t="s">
        <v>525</v>
      </c>
      <c r="D38" s="30" t="s">
        <v>58</v>
      </c>
      <c r="E38" s="73">
        <v>5</v>
      </c>
      <c r="F38" s="80">
        <v>1</v>
      </c>
      <c r="G38" s="81">
        <v>0.4254658385093168</v>
      </c>
      <c r="H38" s="93">
        <v>2</v>
      </c>
      <c r="I38" s="93">
        <f t="shared" si="0"/>
        <v>2</v>
      </c>
      <c r="J38" s="73">
        <v>12</v>
      </c>
      <c r="K38" s="80">
        <v>1</v>
      </c>
      <c r="L38" s="81">
        <v>0.44720496894409939</v>
      </c>
      <c r="M38" s="80">
        <v>2</v>
      </c>
      <c r="N38" s="97">
        <f t="shared" si="4"/>
        <v>2</v>
      </c>
      <c r="O38" s="105">
        <f>'AMD-Final'!S38-'AMD-Final'!G38</f>
        <v>13</v>
      </c>
      <c r="P38" s="80">
        <f t="shared" si="5"/>
        <v>1</v>
      </c>
      <c r="Q38" s="102">
        <f>('AMD-Final'!H38-'AMD-Final'!T38)/'AMD-Final'!H38</f>
        <v>0.38819875776397517</v>
      </c>
      <c r="R38" s="80">
        <f t="shared" si="6"/>
        <v>2</v>
      </c>
      <c r="S38" s="97">
        <f t="shared" si="7"/>
        <v>2</v>
      </c>
      <c r="T38" s="79"/>
      <c r="U38" s="61" t="s">
        <v>36</v>
      </c>
      <c r="V38" s="47">
        <v>0</v>
      </c>
      <c r="W38" s="26"/>
      <c r="X38" s="145">
        <v>3</v>
      </c>
      <c r="Y38" s="158"/>
      <c r="Z38" s="156">
        <f t="shared" si="1"/>
        <v>1</v>
      </c>
      <c r="AA38" s="157"/>
      <c r="AB38" s="157"/>
      <c r="AC38" s="128">
        <v>3</v>
      </c>
      <c r="AD38" s="126"/>
      <c r="AE38" s="156">
        <f t="shared" si="2"/>
        <v>1</v>
      </c>
      <c r="AF38" s="156">
        <f t="shared" si="3"/>
        <v>1</v>
      </c>
    </row>
    <row r="39" spans="1:32">
      <c r="A39" s="65" t="s">
        <v>788</v>
      </c>
      <c r="B39" s="9" t="s">
        <v>60</v>
      </c>
      <c r="C39" s="14" t="s">
        <v>526</v>
      </c>
      <c r="D39" s="30" t="s">
        <v>61</v>
      </c>
      <c r="E39" s="73">
        <v>9</v>
      </c>
      <c r="F39" s="80">
        <v>1</v>
      </c>
      <c r="G39" s="81">
        <v>0.19660194174757281</v>
      </c>
      <c r="H39" s="93">
        <v>3</v>
      </c>
      <c r="I39" s="93">
        <f t="shared" si="0"/>
        <v>2</v>
      </c>
      <c r="J39" s="73">
        <v>10</v>
      </c>
      <c r="K39" s="80">
        <v>1</v>
      </c>
      <c r="L39" s="81">
        <v>0.29611650485436891</v>
      </c>
      <c r="M39" s="80">
        <v>2</v>
      </c>
      <c r="N39" s="97">
        <f t="shared" si="4"/>
        <v>2</v>
      </c>
      <c r="O39" s="105">
        <f>'AMD-Final'!S39-'AMD-Final'!G39</f>
        <v>13</v>
      </c>
      <c r="P39" s="80">
        <f t="shared" si="5"/>
        <v>1</v>
      </c>
      <c r="Q39" s="102">
        <f>('AMD-Final'!H39-'AMD-Final'!T39)/'AMD-Final'!H39</f>
        <v>1</v>
      </c>
      <c r="R39" s="80">
        <f t="shared" si="6"/>
        <v>1</v>
      </c>
      <c r="S39" s="97">
        <f t="shared" si="7"/>
        <v>2</v>
      </c>
      <c r="T39" s="79"/>
      <c r="U39" s="45">
        <v>43368</v>
      </c>
      <c r="V39" s="47">
        <v>1</v>
      </c>
      <c r="W39" s="26"/>
      <c r="X39" s="145">
        <v>4</v>
      </c>
      <c r="Y39" s="141"/>
      <c r="Z39" s="156">
        <f t="shared" si="1"/>
        <v>2</v>
      </c>
      <c r="AA39" s="157"/>
      <c r="AB39" s="157"/>
      <c r="AC39" s="128">
        <v>4</v>
      </c>
      <c r="AD39" s="3"/>
      <c r="AE39" s="156">
        <f t="shared" si="2"/>
        <v>2</v>
      </c>
      <c r="AF39" s="156">
        <f t="shared" si="3"/>
        <v>1</v>
      </c>
    </row>
    <row r="40" spans="1:32">
      <c r="A40" s="65" t="s">
        <v>789</v>
      </c>
      <c r="B40" s="9" t="s">
        <v>63</v>
      </c>
      <c r="C40" s="14" t="s">
        <v>526</v>
      </c>
      <c r="D40" s="30" t="s">
        <v>49</v>
      </c>
      <c r="E40" s="73">
        <v>20</v>
      </c>
      <c r="F40" s="80">
        <v>1</v>
      </c>
      <c r="G40" s="81">
        <v>0.2052505966587112</v>
      </c>
      <c r="H40" s="93">
        <v>3</v>
      </c>
      <c r="I40" s="93">
        <f t="shared" si="0"/>
        <v>1</v>
      </c>
      <c r="J40" s="73">
        <v>15</v>
      </c>
      <c r="K40" s="80">
        <v>1</v>
      </c>
      <c r="L40" s="81">
        <v>0.2529832935560859</v>
      </c>
      <c r="M40" s="80">
        <v>2</v>
      </c>
      <c r="N40" s="97">
        <f t="shared" si="4"/>
        <v>1</v>
      </c>
      <c r="O40" s="105">
        <f>'AMD-Final'!S40-'AMD-Final'!G40</f>
        <v>28</v>
      </c>
      <c r="P40" s="80">
        <f t="shared" si="5"/>
        <v>1</v>
      </c>
      <c r="Q40" s="102">
        <f>('AMD-Final'!H40-'AMD-Final'!T40)/'AMD-Final'!H40</f>
        <v>1</v>
      </c>
      <c r="R40" s="80">
        <f t="shared" si="6"/>
        <v>1</v>
      </c>
      <c r="S40" s="97">
        <f t="shared" si="7"/>
        <v>1</v>
      </c>
      <c r="T40" s="79"/>
      <c r="U40" s="45">
        <v>43222</v>
      </c>
      <c r="V40" s="47">
        <v>1</v>
      </c>
      <c r="W40" s="26"/>
      <c r="X40" s="145">
        <v>5</v>
      </c>
      <c r="Y40" s="141"/>
      <c r="Z40" s="156">
        <f t="shared" si="1"/>
        <v>2</v>
      </c>
      <c r="AA40" s="157"/>
      <c r="AB40" s="157"/>
      <c r="AC40" s="128">
        <v>5</v>
      </c>
      <c r="AD40" s="3"/>
      <c r="AE40" s="156">
        <f t="shared" si="2"/>
        <v>2</v>
      </c>
      <c r="AF40" s="156">
        <f t="shared" si="3"/>
        <v>2</v>
      </c>
    </row>
    <row r="41" spans="1:32">
      <c r="A41" s="65" t="s">
        <v>790</v>
      </c>
      <c r="B41" s="9" t="s">
        <v>64</v>
      </c>
      <c r="C41" s="14" t="s">
        <v>526</v>
      </c>
      <c r="D41" s="30" t="s">
        <v>62</v>
      </c>
      <c r="E41" s="73">
        <v>35</v>
      </c>
      <c r="F41" s="80">
        <v>1</v>
      </c>
      <c r="G41" s="81">
        <v>0.33333333333333331</v>
      </c>
      <c r="H41" s="93">
        <v>2</v>
      </c>
      <c r="I41" s="93">
        <f t="shared" si="0"/>
        <v>1</v>
      </c>
      <c r="J41" s="73">
        <v>35</v>
      </c>
      <c r="K41" s="80">
        <v>1</v>
      </c>
      <c r="L41" s="81">
        <v>0.25742574257425743</v>
      </c>
      <c r="M41" s="80">
        <v>2</v>
      </c>
      <c r="N41" s="97">
        <f t="shared" si="4"/>
        <v>1</v>
      </c>
      <c r="O41" s="105">
        <f>'AMD-Final'!S41-'AMD-Final'!G41</f>
        <v>36</v>
      </c>
      <c r="P41" s="80">
        <f t="shared" si="5"/>
        <v>1</v>
      </c>
      <c r="Q41" s="102">
        <f>('AMD-Final'!H41-'AMD-Final'!T41)/'AMD-Final'!H41</f>
        <v>0.32673267326732675</v>
      </c>
      <c r="R41" s="80">
        <f t="shared" si="6"/>
        <v>2</v>
      </c>
      <c r="S41" s="97">
        <f t="shared" si="7"/>
        <v>1</v>
      </c>
      <c r="T41" s="79"/>
      <c r="U41" s="61" t="s">
        <v>36</v>
      </c>
      <c r="V41" s="47">
        <v>0</v>
      </c>
      <c r="W41" s="26"/>
      <c r="X41" s="145">
        <v>3</v>
      </c>
      <c r="Y41" s="141"/>
      <c r="Z41" s="156">
        <f t="shared" si="1"/>
        <v>1</v>
      </c>
      <c r="AA41" s="157"/>
      <c r="AB41" s="157"/>
      <c r="AC41" s="128">
        <v>3</v>
      </c>
      <c r="AD41" s="3"/>
      <c r="AE41" s="156">
        <f t="shared" si="2"/>
        <v>1</v>
      </c>
      <c r="AF41" s="156">
        <f t="shared" si="3"/>
        <v>1</v>
      </c>
    </row>
    <row r="42" spans="1:32">
      <c r="A42" s="65" t="s">
        <v>791</v>
      </c>
      <c r="B42" s="9" t="s">
        <v>66</v>
      </c>
      <c r="C42" s="14" t="s">
        <v>525</v>
      </c>
      <c r="D42" s="30" t="s">
        <v>67</v>
      </c>
      <c r="E42" s="73">
        <v>5</v>
      </c>
      <c r="F42" s="80">
        <v>1</v>
      </c>
      <c r="G42" s="81">
        <v>3.9325842696629212E-2</v>
      </c>
      <c r="H42" s="93">
        <v>3</v>
      </c>
      <c r="I42" s="93">
        <f t="shared" si="0"/>
        <v>2</v>
      </c>
      <c r="J42" s="73"/>
      <c r="K42" s="80"/>
      <c r="L42" s="81"/>
      <c r="M42" s="80"/>
      <c r="N42" s="97"/>
      <c r="O42" s="105"/>
      <c r="P42" s="80"/>
      <c r="Q42" s="102"/>
      <c r="R42" s="80"/>
      <c r="S42" s="97"/>
      <c r="T42" s="79"/>
      <c r="U42" s="49" t="s">
        <v>515</v>
      </c>
      <c r="V42" s="47" t="s">
        <v>515</v>
      </c>
      <c r="W42" s="26"/>
      <c r="X42" s="145">
        <v>3</v>
      </c>
      <c r="Y42" s="141" t="s">
        <v>898</v>
      </c>
      <c r="Z42" s="156">
        <f t="shared" si="1"/>
        <v>1</v>
      </c>
      <c r="AA42" s="157"/>
      <c r="AB42" s="157"/>
      <c r="AC42" s="128"/>
      <c r="AD42" s="3"/>
      <c r="AE42" s="156" t="e">
        <f t="shared" si="2"/>
        <v>#N/A</v>
      </c>
      <c r="AF42" s="156" t="e">
        <f t="shared" si="3"/>
        <v>#N/A</v>
      </c>
    </row>
    <row r="43" spans="1:32">
      <c r="A43" s="65" t="s">
        <v>792</v>
      </c>
      <c r="B43" s="9" t="s">
        <v>69</v>
      </c>
      <c r="C43" s="14" t="s">
        <v>526</v>
      </c>
      <c r="D43" s="30" t="s">
        <v>70</v>
      </c>
      <c r="E43" s="73">
        <v>10</v>
      </c>
      <c r="F43" s="80">
        <v>1</v>
      </c>
      <c r="G43" s="81">
        <v>0.60152284263959388</v>
      </c>
      <c r="H43" s="93">
        <v>2</v>
      </c>
      <c r="I43" s="93">
        <f t="shared" si="0"/>
        <v>2</v>
      </c>
      <c r="J43" s="73">
        <v>10</v>
      </c>
      <c r="K43" s="80">
        <v>1</v>
      </c>
      <c r="L43" s="81">
        <v>0.6116751269035533</v>
      </c>
      <c r="M43" s="80">
        <v>2</v>
      </c>
      <c r="N43" s="97">
        <f t="shared" si="4"/>
        <v>2</v>
      </c>
      <c r="O43" s="105"/>
      <c r="P43" s="80"/>
      <c r="Q43" s="102"/>
      <c r="R43" s="80"/>
      <c r="S43" s="97"/>
      <c r="T43" s="79"/>
      <c r="U43" s="45">
        <v>43241</v>
      </c>
      <c r="V43" s="47">
        <v>1</v>
      </c>
      <c r="W43" s="26"/>
      <c r="X43" s="145">
        <v>4</v>
      </c>
      <c r="Y43" s="141"/>
      <c r="Z43" s="156">
        <f t="shared" si="1"/>
        <v>2</v>
      </c>
      <c r="AA43" s="157"/>
      <c r="AB43" s="157"/>
      <c r="AC43" s="128">
        <v>4</v>
      </c>
      <c r="AD43" s="3"/>
      <c r="AE43" s="156">
        <f t="shared" si="2"/>
        <v>2</v>
      </c>
      <c r="AF43" s="156">
        <f t="shared" si="3"/>
        <v>1</v>
      </c>
    </row>
    <row r="44" spans="1:32">
      <c r="A44" s="65" t="s">
        <v>793</v>
      </c>
      <c r="B44" s="9" t="s">
        <v>72</v>
      </c>
      <c r="C44" s="14" t="s">
        <v>526</v>
      </c>
      <c r="D44" s="30" t="s">
        <v>71</v>
      </c>
      <c r="E44" s="73">
        <v>10</v>
      </c>
      <c r="F44" s="80">
        <v>1</v>
      </c>
      <c r="G44" s="81">
        <v>0.29606299212598425</v>
      </c>
      <c r="H44" s="93">
        <v>2</v>
      </c>
      <c r="I44" s="93">
        <f t="shared" si="0"/>
        <v>2</v>
      </c>
      <c r="J44" s="73">
        <v>19</v>
      </c>
      <c r="K44" s="80">
        <v>1</v>
      </c>
      <c r="L44" s="81">
        <v>0.34330708661417325</v>
      </c>
      <c r="M44" s="80">
        <v>2</v>
      </c>
      <c r="N44" s="97">
        <f t="shared" si="4"/>
        <v>1</v>
      </c>
      <c r="O44" s="105"/>
      <c r="P44" s="80"/>
      <c r="Q44" s="102"/>
      <c r="R44" s="80"/>
      <c r="S44" s="97"/>
      <c r="T44" s="79"/>
      <c r="U44" s="61" t="s">
        <v>36</v>
      </c>
      <c r="V44" s="47">
        <v>0</v>
      </c>
      <c r="W44" s="26"/>
      <c r="X44" s="145">
        <v>7</v>
      </c>
      <c r="Y44" s="141"/>
      <c r="Z44" s="156">
        <f t="shared" si="1"/>
        <v>3</v>
      </c>
      <c r="AA44" s="157"/>
      <c r="AB44" s="157"/>
      <c r="AC44" s="128">
        <v>7</v>
      </c>
      <c r="AD44" s="3"/>
      <c r="AE44" s="156">
        <f t="shared" si="2"/>
        <v>3</v>
      </c>
      <c r="AF44" s="156">
        <f t="shared" si="3"/>
        <v>3</v>
      </c>
    </row>
    <row r="45" spans="1:32">
      <c r="A45" s="65" t="s">
        <v>794</v>
      </c>
      <c r="B45" s="9" t="s">
        <v>76</v>
      </c>
      <c r="C45" s="14" t="s">
        <v>525</v>
      </c>
      <c r="D45" s="30" t="s">
        <v>51</v>
      </c>
      <c r="E45" s="73">
        <v>13</v>
      </c>
      <c r="F45" s="80">
        <v>1</v>
      </c>
      <c r="G45" s="81">
        <v>0.34126984126984128</v>
      </c>
      <c r="H45" s="93">
        <v>2</v>
      </c>
      <c r="I45" s="93">
        <f t="shared" si="0"/>
        <v>2</v>
      </c>
      <c r="J45" s="73"/>
      <c r="K45" s="80"/>
      <c r="L45" s="81"/>
      <c r="M45" s="80"/>
      <c r="N45" s="97"/>
      <c r="O45" s="105"/>
      <c r="P45" s="80"/>
      <c r="Q45" s="102"/>
      <c r="R45" s="80"/>
      <c r="S45" s="97"/>
      <c r="T45" s="79"/>
      <c r="U45" s="49" t="s">
        <v>515</v>
      </c>
      <c r="V45" s="47" t="s">
        <v>900</v>
      </c>
      <c r="W45" s="26"/>
      <c r="X45" s="145">
        <v>3</v>
      </c>
      <c r="Y45" s="141" t="s">
        <v>898</v>
      </c>
      <c r="Z45" s="156">
        <f t="shared" si="1"/>
        <v>1</v>
      </c>
      <c r="AA45" s="157"/>
      <c r="AB45" s="157"/>
      <c r="AC45" s="128"/>
      <c r="AD45" s="3"/>
      <c r="AE45" s="156" t="e">
        <f t="shared" si="2"/>
        <v>#N/A</v>
      </c>
      <c r="AF45" s="156" t="e">
        <f t="shared" si="3"/>
        <v>#N/A</v>
      </c>
    </row>
    <row r="46" spans="1:32">
      <c r="A46" s="65" t="s">
        <v>795</v>
      </c>
      <c r="B46" s="9" t="s">
        <v>77</v>
      </c>
      <c r="C46" s="14" t="s">
        <v>526</v>
      </c>
      <c r="D46" s="30" t="s">
        <v>78</v>
      </c>
      <c r="E46" s="73">
        <v>2</v>
      </c>
      <c r="F46" s="80">
        <v>2</v>
      </c>
      <c r="G46" s="81">
        <v>1.2755102040816327E-2</v>
      </c>
      <c r="H46" s="93">
        <v>3</v>
      </c>
      <c r="I46" s="93">
        <f t="shared" si="0"/>
        <v>3</v>
      </c>
      <c r="J46" s="73">
        <v>-9</v>
      </c>
      <c r="K46" s="80">
        <v>4</v>
      </c>
      <c r="L46" s="81">
        <v>0.18367346938775511</v>
      </c>
      <c r="M46" s="80">
        <v>3</v>
      </c>
      <c r="N46" s="97">
        <f t="shared" si="4"/>
        <v>4</v>
      </c>
      <c r="O46" s="105">
        <f>'AMD-Final'!S46-'AMD-Final'!G46</f>
        <v>-11</v>
      </c>
      <c r="P46" s="80">
        <f t="shared" si="5"/>
        <v>4</v>
      </c>
      <c r="Q46" s="102">
        <f>('AMD-Final'!H46-'AMD-Final'!T46)/'AMD-Final'!H46</f>
        <v>-7.6530612244897957E-3</v>
      </c>
      <c r="R46" s="80">
        <f t="shared" si="6"/>
        <v>4</v>
      </c>
      <c r="S46" s="97">
        <f t="shared" si="7"/>
        <v>4</v>
      </c>
      <c r="T46" s="79"/>
      <c r="U46" s="61" t="s">
        <v>906</v>
      </c>
      <c r="V46" s="47">
        <v>1</v>
      </c>
      <c r="W46" s="26"/>
      <c r="X46" s="145">
        <v>4</v>
      </c>
      <c r="Y46" s="141"/>
      <c r="Z46" s="156">
        <f t="shared" si="1"/>
        <v>2</v>
      </c>
      <c r="AA46" s="157"/>
      <c r="AB46" s="157"/>
      <c r="AC46" s="128">
        <v>4</v>
      </c>
      <c r="AD46" s="3"/>
      <c r="AE46" s="156">
        <f t="shared" si="2"/>
        <v>2</v>
      </c>
      <c r="AF46" s="156">
        <f t="shared" si="3"/>
        <v>1</v>
      </c>
    </row>
    <row r="47" spans="1:32">
      <c r="A47" s="65" t="s">
        <v>796</v>
      </c>
      <c r="B47" s="9" t="s">
        <v>80</v>
      </c>
      <c r="C47" s="14" t="s">
        <v>525</v>
      </c>
      <c r="D47" s="30" t="s">
        <v>81</v>
      </c>
      <c r="E47" s="73">
        <v>19</v>
      </c>
      <c r="F47" s="80">
        <v>1</v>
      </c>
      <c r="G47" s="81">
        <v>0.22428571428571428</v>
      </c>
      <c r="H47" s="93">
        <v>3</v>
      </c>
      <c r="I47" s="93">
        <f t="shared" si="0"/>
        <v>1</v>
      </c>
      <c r="J47" s="73">
        <v>27</v>
      </c>
      <c r="K47" s="80">
        <v>1</v>
      </c>
      <c r="L47" s="81">
        <v>0.47428571428571431</v>
      </c>
      <c r="M47" s="80">
        <v>2</v>
      </c>
      <c r="N47" s="97">
        <f t="shared" si="4"/>
        <v>1</v>
      </c>
      <c r="O47" s="105">
        <f>'AMD-Final'!S47-'AMD-Final'!G47</f>
        <v>27</v>
      </c>
      <c r="P47" s="80">
        <f t="shared" si="5"/>
        <v>1</v>
      </c>
      <c r="Q47" s="102">
        <f>('AMD-Final'!H47-'AMD-Final'!T47)/'AMD-Final'!H47</f>
        <v>0.44285714285714284</v>
      </c>
      <c r="R47" s="80">
        <f t="shared" si="6"/>
        <v>2</v>
      </c>
      <c r="S47" s="97">
        <f t="shared" si="7"/>
        <v>1</v>
      </c>
      <c r="T47" s="79"/>
      <c r="U47" s="45">
        <v>43265</v>
      </c>
      <c r="V47" s="47">
        <v>1</v>
      </c>
      <c r="W47" s="26"/>
      <c r="X47" s="145">
        <v>7</v>
      </c>
      <c r="Y47" s="141"/>
      <c r="Z47" s="156">
        <f t="shared" si="1"/>
        <v>3</v>
      </c>
      <c r="AA47" s="157"/>
      <c r="AB47" s="157"/>
      <c r="AC47" s="128">
        <v>7</v>
      </c>
      <c r="AD47" s="3"/>
      <c r="AE47" s="156">
        <f t="shared" si="2"/>
        <v>3</v>
      </c>
      <c r="AF47" s="156">
        <f t="shared" si="3"/>
        <v>3</v>
      </c>
    </row>
    <row r="48" spans="1:32">
      <c r="A48" s="65" t="s">
        <v>797</v>
      </c>
      <c r="B48" s="9" t="s">
        <v>88</v>
      </c>
      <c r="C48" s="14" t="s">
        <v>525</v>
      </c>
      <c r="D48" s="30" t="s">
        <v>81</v>
      </c>
      <c r="E48" s="73">
        <v>10</v>
      </c>
      <c r="F48" s="80">
        <v>1</v>
      </c>
      <c r="G48" s="81">
        <v>0.29972752043596729</v>
      </c>
      <c r="H48" s="93">
        <v>2</v>
      </c>
      <c r="I48" s="93">
        <f t="shared" si="0"/>
        <v>2</v>
      </c>
      <c r="J48" s="73">
        <v>14</v>
      </c>
      <c r="K48" s="80">
        <v>1</v>
      </c>
      <c r="L48" s="81">
        <v>0.39509536784741145</v>
      </c>
      <c r="M48" s="80">
        <v>2</v>
      </c>
      <c r="N48" s="97">
        <f t="shared" si="4"/>
        <v>2</v>
      </c>
      <c r="O48" s="105">
        <f>'AMD-Final'!S48-'AMD-Final'!G48</f>
        <v>14</v>
      </c>
      <c r="P48" s="80">
        <f t="shared" si="5"/>
        <v>1</v>
      </c>
      <c r="Q48" s="102">
        <f>('AMD-Final'!H48-'AMD-Final'!T48)/'AMD-Final'!H48</f>
        <v>0.40054495912806537</v>
      </c>
      <c r="R48" s="80">
        <f t="shared" si="6"/>
        <v>2</v>
      </c>
      <c r="S48" s="97">
        <f t="shared" si="7"/>
        <v>2</v>
      </c>
      <c r="T48" s="79"/>
      <c r="U48" s="61" t="s">
        <v>36</v>
      </c>
      <c r="V48" s="47">
        <v>0</v>
      </c>
      <c r="W48" s="26"/>
      <c r="X48" s="145">
        <v>3</v>
      </c>
      <c r="Y48" s="141"/>
      <c r="Z48" s="156">
        <f t="shared" si="1"/>
        <v>1</v>
      </c>
      <c r="AA48" s="157"/>
      <c r="AB48" s="157"/>
      <c r="AC48" s="128">
        <v>3</v>
      </c>
      <c r="AD48" s="3"/>
      <c r="AE48" s="156">
        <f t="shared" si="2"/>
        <v>1</v>
      </c>
      <c r="AF48" s="156">
        <f t="shared" si="3"/>
        <v>1</v>
      </c>
    </row>
    <row r="49" spans="1:32">
      <c r="A49" s="65" t="s">
        <v>798</v>
      </c>
      <c r="B49" s="9" t="s">
        <v>89</v>
      </c>
      <c r="C49" s="14" t="s">
        <v>525</v>
      </c>
      <c r="D49" s="30" t="s">
        <v>90</v>
      </c>
      <c r="E49" s="73">
        <v>19</v>
      </c>
      <c r="F49" s="80">
        <v>1</v>
      </c>
      <c r="G49" s="81">
        <v>0.43689320388349512</v>
      </c>
      <c r="H49" s="93">
        <v>2</v>
      </c>
      <c r="I49" s="93">
        <f t="shared" si="0"/>
        <v>1</v>
      </c>
      <c r="J49" s="73">
        <v>36</v>
      </c>
      <c r="K49" s="80">
        <v>1</v>
      </c>
      <c r="L49" s="81">
        <v>-0.22572815533980584</v>
      </c>
      <c r="M49" s="80">
        <v>4</v>
      </c>
      <c r="N49" s="97">
        <f t="shared" si="4"/>
        <v>1</v>
      </c>
      <c r="O49" s="105">
        <f>'AMD-Final'!S49-'AMD-Final'!G49</f>
        <v>8</v>
      </c>
      <c r="P49" s="80">
        <f t="shared" si="5"/>
        <v>1</v>
      </c>
      <c r="Q49" s="102">
        <f>('AMD-Final'!H49-'AMD-Final'!T49)/'AMD-Final'!H49</f>
        <v>-0.24029126213592233</v>
      </c>
      <c r="R49" s="80">
        <f t="shared" si="6"/>
        <v>4</v>
      </c>
      <c r="S49" s="97">
        <f t="shared" si="7"/>
        <v>2</v>
      </c>
      <c r="T49" s="79"/>
      <c r="U49" s="39">
        <v>43413</v>
      </c>
      <c r="V49" s="47">
        <v>1</v>
      </c>
      <c r="W49" s="26"/>
      <c r="X49" s="145">
        <v>6</v>
      </c>
      <c r="Y49" s="141"/>
      <c r="Z49" s="156">
        <f t="shared" si="1"/>
        <v>3</v>
      </c>
      <c r="AA49" s="157"/>
      <c r="AB49" s="157"/>
      <c r="AC49" s="128">
        <v>6</v>
      </c>
      <c r="AD49" s="3"/>
      <c r="AE49" s="156">
        <f t="shared" si="2"/>
        <v>3</v>
      </c>
      <c r="AF49" s="156">
        <f t="shared" si="3"/>
        <v>3</v>
      </c>
    </row>
    <row r="50" spans="1:32">
      <c r="A50" s="65" t="s">
        <v>799</v>
      </c>
      <c r="B50" s="9" t="s">
        <v>120</v>
      </c>
      <c r="C50" s="14" t="s">
        <v>526</v>
      </c>
      <c r="D50" s="30" t="s">
        <v>51</v>
      </c>
      <c r="E50" s="73">
        <v>-5</v>
      </c>
      <c r="F50" s="80">
        <v>4</v>
      </c>
      <c r="G50" s="81">
        <v>0.1037567084078712</v>
      </c>
      <c r="H50" s="93">
        <v>3</v>
      </c>
      <c r="I50" s="93">
        <f t="shared" si="0"/>
        <v>4</v>
      </c>
      <c r="J50" s="73">
        <v>0</v>
      </c>
      <c r="K50" s="80">
        <v>2</v>
      </c>
      <c r="L50" s="81">
        <v>0.55635062611806796</v>
      </c>
      <c r="M50" s="80">
        <v>2</v>
      </c>
      <c r="N50" s="97">
        <f t="shared" si="4"/>
        <v>3</v>
      </c>
      <c r="O50" s="105">
        <f>'AMD-Final'!S50-'AMD-Final'!G50</f>
        <v>7</v>
      </c>
      <c r="P50" s="80">
        <f t="shared" si="5"/>
        <v>1</v>
      </c>
      <c r="Q50" s="102">
        <f>('AMD-Final'!H50-'AMD-Final'!T50)/'AMD-Final'!H50</f>
        <v>0.51520572450805013</v>
      </c>
      <c r="R50" s="80">
        <f t="shared" si="6"/>
        <v>2</v>
      </c>
      <c r="S50" s="97">
        <f t="shared" si="7"/>
        <v>2</v>
      </c>
      <c r="T50" s="79"/>
      <c r="U50" s="61" t="s">
        <v>36</v>
      </c>
      <c r="V50" s="47">
        <v>0</v>
      </c>
      <c r="W50" s="26"/>
      <c r="X50" s="145">
        <v>5</v>
      </c>
      <c r="Y50" s="141"/>
      <c r="Z50" s="156">
        <f t="shared" si="1"/>
        <v>2</v>
      </c>
      <c r="AA50" s="157"/>
      <c r="AB50" s="157"/>
      <c r="AC50" s="128">
        <v>5</v>
      </c>
      <c r="AD50" s="3"/>
      <c r="AE50" s="156">
        <f t="shared" si="2"/>
        <v>2</v>
      </c>
      <c r="AF50" s="156">
        <f t="shared" si="3"/>
        <v>2</v>
      </c>
    </row>
    <row r="51" spans="1:32">
      <c r="A51" s="65" t="s">
        <v>800</v>
      </c>
      <c r="B51" s="9" t="s">
        <v>92</v>
      </c>
      <c r="C51" s="14" t="s">
        <v>526</v>
      </c>
      <c r="D51" s="30" t="s">
        <v>93</v>
      </c>
      <c r="E51" s="73">
        <v>2</v>
      </c>
      <c r="F51" s="80">
        <v>2</v>
      </c>
      <c r="G51" s="81">
        <v>0.352112676056338</v>
      </c>
      <c r="H51" s="93">
        <v>2</v>
      </c>
      <c r="I51" s="93">
        <f t="shared" si="0"/>
        <v>3</v>
      </c>
      <c r="J51" s="73">
        <v>3</v>
      </c>
      <c r="K51" s="80">
        <v>2</v>
      </c>
      <c r="L51" s="81">
        <v>0.47887323943661969</v>
      </c>
      <c r="M51" s="80">
        <v>2</v>
      </c>
      <c r="N51" s="97">
        <f t="shared" si="4"/>
        <v>3</v>
      </c>
      <c r="O51" s="105">
        <f>'AMD-Final'!S51-'AMD-Final'!G51</f>
        <v>-6</v>
      </c>
      <c r="P51" s="80">
        <f t="shared" si="5"/>
        <v>4</v>
      </c>
      <c r="Q51" s="102">
        <f>('AMD-Final'!H51-'AMD-Final'!T51)/'AMD-Final'!H51</f>
        <v>-0.16549295774647887</v>
      </c>
      <c r="R51" s="80">
        <f t="shared" si="6"/>
        <v>4</v>
      </c>
      <c r="S51" s="97">
        <f t="shared" si="7"/>
        <v>4</v>
      </c>
      <c r="T51" s="79"/>
      <c r="U51" s="61" t="s">
        <v>36</v>
      </c>
      <c r="V51" s="47">
        <v>0</v>
      </c>
      <c r="W51" s="26"/>
      <c r="X51" s="145">
        <v>4</v>
      </c>
      <c r="Y51" s="141"/>
      <c r="Z51" s="156">
        <f t="shared" si="1"/>
        <v>2</v>
      </c>
      <c r="AA51" s="157"/>
      <c r="AB51" s="157"/>
      <c r="AC51" s="128">
        <v>4</v>
      </c>
      <c r="AD51" s="3"/>
      <c r="AE51" s="156">
        <f t="shared" si="2"/>
        <v>2</v>
      </c>
      <c r="AF51" s="156">
        <f t="shared" si="3"/>
        <v>1</v>
      </c>
    </row>
    <row r="52" spans="1:32">
      <c r="A52" s="65" t="s">
        <v>801</v>
      </c>
      <c r="B52" s="9" t="s">
        <v>94</v>
      </c>
      <c r="C52" s="14" t="s">
        <v>525</v>
      </c>
      <c r="D52" s="30" t="s">
        <v>43</v>
      </c>
      <c r="E52" s="73">
        <v>-24</v>
      </c>
      <c r="F52" s="80">
        <v>4</v>
      </c>
      <c r="G52" s="81">
        <v>0.53934426229508192</v>
      </c>
      <c r="H52" s="93">
        <v>2</v>
      </c>
      <c r="I52" s="93">
        <f t="shared" si="0"/>
        <v>4</v>
      </c>
      <c r="J52" s="73"/>
      <c r="K52" s="80"/>
      <c r="L52" s="81"/>
      <c r="M52" s="80"/>
      <c r="N52" s="97"/>
      <c r="O52" s="105"/>
      <c r="P52" s="80"/>
      <c r="Q52" s="102"/>
      <c r="R52" s="80"/>
      <c r="S52" s="97"/>
      <c r="T52" s="79"/>
      <c r="U52" s="49" t="s">
        <v>515</v>
      </c>
      <c r="V52" s="47" t="s">
        <v>515</v>
      </c>
      <c r="W52" s="26"/>
      <c r="X52" s="145">
        <v>3</v>
      </c>
      <c r="Y52" s="141" t="s">
        <v>898</v>
      </c>
      <c r="Z52" s="156">
        <f t="shared" si="1"/>
        <v>1</v>
      </c>
      <c r="AA52" s="157"/>
      <c r="AB52" s="157"/>
      <c r="AC52" s="128"/>
      <c r="AD52" s="3"/>
      <c r="AE52" s="156" t="e">
        <f t="shared" si="2"/>
        <v>#N/A</v>
      </c>
      <c r="AF52" s="156" t="e">
        <f t="shared" si="3"/>
        <v>#N/A</v>
      </c>
    </row>
    <row r="53" spans="1:32">
      <c r="A53" s="65" t="s">
        <v>802</v>
      </c>
      <c r="B53" s="9" t="s">
        <v>96</v>
      </c>
      <c r="C53" s="14" t="s">
        <v>526</v>
      </c>
      <c r="D53" s="30" t="s">
        <v>97</v>
      </c>
      <c r="E53" s="73">
        <v>15</v>
      </c>
      <c r="F53" s="80">
        <v>1</v>
      </c>
      <c r="G53" s="81">
        <v>-0.58006042296072513</v>
      </c>
      <c r="H53" s="93">
        <v>4</v>
      </c>
      <c r="I53" s="93">
        <f t="shared" si="0"/>
        <v>1</v>
      </c>
      <c r="J53" s="73"/>
      <c r="K53" s="80"/>
      <c r="L53" s="81"/>
      <c r="M53" s="80"/>
      <c r="N53" s="97"/>
      <c r="O53" s="105"/>
      <c r="P53" s="80"/>
      <c r="Q53" s="102"/>
      <c r="R53" s="80"/>
      <c r="S53" s="97"/>
      <c r="T53" s="79"/>
      <c r="U53" s="49" t="s">
        <v>515</v>
      </c>
      <c r="V53" s="47" t="s">
        <v>515</v>
      </c>
      <c r="W53" s="26"/>
      <c r="X53" s="145">
        <v>3</v>
      </c>
      <c r="Y53" s="141" t="s">
        <v>898</v>
      </c>
      <c r="Z53" s="156">
        <f t="shared" si="1"/>
        <v>1</v>
      </c>
      <c r="AA53" s="157"/>
      <c r="AB53" s="157"/>
      <c r="AC53" s="128"/>
      <c r="AD53" s="3"/>
      <c r="AE53" s="156" t="e">
        <f t="shared" si="2"/>
        <v>#N/A</v>
      </c>
      <c r="AF53" s="156" t="e">
        <f t="shared" si="3"/>
        <v>#N/A</v>
      </c>
    </row>
    <row r="54" spans="1:32">
      <c r="A54" s="65" t="s">
        <v>803</v>
      </c>
      <c r="B54" s="9" t="s">
        <v>98</v>
      </c>
      <c r="C54" s="14" t="s">
        <v>526</v>
      </c>
      <c r="D54" s="29" t="s">
        <v>99</v>
      </c>
      <c r="E54" s="73">
        <v>16</v>
      </c>
      <c r="F54" s="80">
        <v>1</v>
      </c>
      <c r="G54" s="81">
        <v>0.69579831932773106</v>
      </c>
      <c r="H54" s="93">
        <v>2</v>
      </c>
      <c r="I54" s="93">
        <f t="shared" si="0"/>
        <v>1</v>
      </c>
      <c r="J54" s="73">
        <v>18</v>
      </c>
      <c r="K54" s="80">
        <v>1</v>
      </c>
      <c r="L54" s="81">
        <v>0.74117647058823533</v>
      </c>
      <c r="M54" s="80">
        <v>2</v>
      </c>
      <c r="N54" s="97">
        <f t="shared" si="4"/>
        <v>1</v>
      </c>
      <c r="O54" s="105">
        <f>'AMD-Final'!S54-'AMD-Final'!G54</f>
        <v>15</v>
      </c>
      <c r="P54" s="80">
        <f t="shared" si="5"/>
        <v>1</v>
      </c>
      <c r="Q54" s="102">
        <f>('AMD-Final'!H54-'AMD-Final'!T54)/'AMD-Final'!H54</f>
        <v>0.66890756302521004</v>
      </c>
      <c r="R54" s="80">
        <f t="shared" si="6"/>
        <v>2</v>
      </c>
      <c r="S54" s="97">
        <f t="shared" si="7"/>
        <v>1</v>
      </c>
      <c r="T54" s="79"/>
      <c r="U54" s="65" t="s">
        <v>36</v>
      </c>
      <c r="V54" s="47">
        <v>0</v>
      </c>
      <c r="W54" s="26"/>
      <c r="X54" s="145">
        <v>4</v>
      </c>
      <c r="Y54" s="141"/>
      <c r="Z54" s="156">
        <f t="shared" si="1"/>
        <v>2</v>
      </c>
      <c r="AA54" s="157"/>
      <c r="AB54" s="157"/>
      <c r="AC54" s="128">
        <v>4</v>
      </c>
      <c r="AD54" s="3"/>
      <c r="AE54" s="156">
        <f t="shared" si="2"/>
        <v>2</v>
      </c>
      <c r="AF54" s="156">
        <f t="shared" si="3"/>
        <v>1</v>
      </c>
    </row>
    <row r="55" spans="1:32">
      <c r="A55" s="65" t="s">
        <v>804</v>
      </c>
      <c r="B55" s="9" t="s">
        <v>100</v>
      </c>
      <c r="C55" s="14" t="s">
        <v>525</v>
      </c>
      <c r="D55" s="29" t="s">
        <v>46</v>
      </c>
      <c r="E55" s="73">
        <v>-4</v>
      </c>
      <c r="F55" s="80">
        <v>3</v>
      </c>
      <c r="G55" s="81">
        <v>0.10849056603773585</v>
      </c>
      <c r="H55" s="93">
        <v>3</v>
      </c>
      <c r="I55" s="93">
        <f t="shared" si="0"/>
        <v>3</v>
      </c>
      <c r="J55" s="73">
        <v>-10</v>
      </c>
      <c r="K55" s="80">
        <v>4</v>
      </c>
      <c r="L55" s="81">
        <v>1.8867924528301886E-2</v>
      </c>
      <c r="M55" s="80">
        <v>3</v>
      </c>
      <c r="N55" s="97">
        <f t="shared" si="4"/>
        <v>4</v>
      </c>
      <c r="O55" s="105">
        <f>'AMD-Final'!S55-'AMD-Final'!G55</f>
        <v>0</v>
      </c>
      <c r="P55" s="80">
        <f t="shared" si="5"/>
        <v>2</v>
      </c>
      <c r="Q55" s="102">
        <f>('AMD-Final'!H55-'AMD-Final'!T55)/'AMD-Final'!H55</f>
        <v>2.1226415094339621E-2</v>
      </c>
      <c r="R55" s="80">
        <f t="shared" si="6"/>
        <v>3</v>
      </c>
      <c r="S55" s="97">
        <f t="shared" si="7"/>
        <v>3</v>
      </c>
      <c r="T55" s="79"/>
      <c r="U55" s="65" t="s">
        <v>36</v>
      </c>
      <c r="V55" s="47">
        <v>0</v>
      </c>
      <c r="W55" s="26"/>
      <c r="X55" s="145">
        <v>8</v>
      </c>
      <c r="Y55" s="141"/>
      <c r="Z55" s="156">
        <f t="shared" si="1"/>
        <v>3</v>
      </c>
      <c r="AA55" s="157"/>
      <c r="AB55" s="157"/>
      <c r="AC55" s="128">
        <v>8</v>
      </c>
      <c r="AD55" s="3"/>
      <c r="AE55" s="156">
        <f t="shared" si="2"/>
        <v>3</v>
      </c>
      <c r="AF55" s="156">
        <f t="shared" si="3"/>
        <v>3</v>
      </c>
    </row>
    <row r="56" spans="1:32">
      <c r="A56" s="65" t="s">
        <v>805</v>
      </c>
      <c r="B56" s="9" t="s">
        <v>102</v>
      </c>
      <c r="C56" s="14" t="s">
        <v>525</v>
      </c>
      <c r="D56" s="29" t="s">
        <v>103</v>
      </c>
      <c r="E56" s="73">
        <v>12</v>
      </c>
      <c r="F56" s="80">
        <v>1</v>
      </c>
      <c r="G56" s="81">
        <v>0.55072463768115942</v>
      </c>
      <c r="H56" s="93">
        <v>2</v>
      </c>
      <c r="I56" s="93">
        <f t="shared" si="0"/>
        <v>2</v>
      </c>
      <c r="J56" s="73"/>
      <c r="K56" s="80"/>
      <c r="L56" s="81"/>
      <c r="M56" s="80"/>
      <c r="N56" s="97"/>
      <c r="O56" s="105"/>
      <c r="P56" s="80"/>
      <c r="Q56" s="102"/>
      <c r="R56" s="80"/>
      <c r="S56" s="97"/>
      <c r="T56" s="79"/>
      <c r="U56" s="49" t="s">
        <v>515</v>
      </c>
      <c r="V56" s="47" t="s">
        <v>515</v>
      </c>
      <c r="W56" s="26"/>
      <c r="X56" s="145">
        <v>3</v>
      </c>
      <c r="Y56" s="141" t="s">
        <v>898</v>
      </c>
      <c r="Z56" s="156">
        <f t="shared" si="1"/>
        <v>1</v>
      </c>
      <c r="AA56" s="157"/>
      <c r="AB56" s="157"/>
      <c r="AC56" s="128"/>
      <c r="AD56" s="3"/>
      <c r="AE56" s="156" t="e">
        <f t="shared" si="2"/>
        <v>#N/A</v>
      </c>
      <c r="AF56" s="156" t="e">
        <f t="shared" si="3"/>
        <v>#N/A</v>
      </c>
    </row>
    <row r="57" spans="1:32">
      <c r="A57" s="65" t="s">
        <v>806</v>
      </c>
      <c r="B57" s="9" t="s">
        <v>104</v>
      </c>
      <c r="C57" s="14" t="s">
        <v>526</v>
      </c>
      <c r="D57" s="29" t="s">
        <v>105</v>
      </c>
      <c r="E57" s="73">
        <v>-11</v>
      </c>
      <c r="F57" s="80">
        <v>4</v>
      </c>
      <c r="G57" s="81">
        <v>1.7391304347826087E-2</v>
      </c>
      <c r="H57" s="93">
        <v>3</v>
      </c>
      <c r="I57" s="93">
        <f t="shared" si="0"/>
        <v>4</v>
      </c>
      <c r="J57" s="73">
        <v>-5</v>
      </c>
      <c r="K57" s="80">
        <v>4</v>
      </c>
      <c r="L57" s="81">
        <v>-5.5072463768115941E-2</v>
      </c>
      <c r="M57" s="80">
        <v>4</v>
      </c>
      <c r="N57" s="97">
        <f t="shared" si="4"/>
        <v>4</v>
      </c>
      <c r="O57" s="105">
        <f>'AMD-Final'!S57-'AMD-Final'!G57</f>
        <v>-2</v>
      </c>
      <c r="P57" s="80">
        <f t="shared" si="5"/>
        <v>3</v>
      </c>
      <c r="Q57" s="102">
        <f>('AMD-Final'!H57-'AMD-Final'!T57)/'AMD-Final'!H57</f>
        <v>5.2173913043478258E-2</v>
      </c>
      <c r="R57" s="80">
        <f t="shared" si="6"/>
        <v>3</v>
      </c>
      <c r="S57" s="97">
        <f t="shared" si="7"/>
        <v>3</v>
      </c>
      <c r="T57" s="79"/>
      <c r="U57" s="39">
        <v>43372</v>
      </c>
      <c r="V57" s="47">
        <v>1</v>
      </c>
      <c r="W57" s="26"/>
      <c r="X57" s="145">
        <v>7</v>
      </c>
      <c r="Y57" s="141"/>
      <c r="Z57" s="156">
        <f t="shared" si="1"/>
        <v>3</v>
      </c>
      <c r="AA57" s="157"/>
      <c r="AB57" s="157"/>
      <c r="AC57" s="128">
        <v>7</v>
      </c>
      <c r="AD57" s="3"/>
      <c r="AE57" s="156">
        <f t="shared" si="2"/>
        <v>3</v>
      </c>
      <c r="AF57" s="156">
        <f t="shared" si="3"/>
        <v>3</v>
      </c>
    </row>
    <row r="58" spans="1:32">
      <c r="A58" s="65" t="s">
        <v>807</v>
      </c>
      <c r="B58" s="9" t="s">
        <v>106</v>
      </c>
      <c r="C58" s="14" t="s">
        <v>525</v>
      </c>
      <c r="D58" s="29" t="s">
        <v>95</v>
      </c>
      <c r="E58" s="73">
        <v>6</v>
      </c>
      <c r="F58" s="80">
        <v>1</v>
      </c>
      <c r="G58" s="81">
        <v>0.42725173210161665</v>
      </c>
      <c r="H58" s="93">
        <v>2</v>
      </c>
      <c r="I58" s="93">
        <f t="shared" si="0"/>
        <v>2</v>
      </c>
      <c r="J58" s="73"/>
      <c r="K58" s="80"/>
      <c r="L58" s="81"/>
      <c r="M58" s="80"/>
      <c r="N58" s="97"/>
      <c r="O58" s="105"/>
      <c r="P58" s="80"/>
      <c r="Q58" s="102"/>
      <c r="R58" s="80"/>
      <c r="S58" s="97"/>
      <c r="T58" s="79"/>
      <c r="U58" s="49" t="s">
        <v>515</v>
      </c>
      <c r="V58" s="47" t="s">
        <v>515</v>
      </c>
      <c r="W58" s="26"/>
      <c r="X58" s="145">
        <v>4</v>
      </c>
      <c r="Y58" s="141" t="s">
        <v>898</v>
      </c>
      <c r="Z58" s="156">
        <f t="shared" si="1"/>
        <v>2</v>
      </c>
      <c r="AA58" s="157"/>
      <c r="AB58" s="157"/>
      <c r="AC58" s="128"/>
      <c r="AD58" s="3"/>
      <c r="AE58" s="156" t="e">
        <f t="shared" si="2"/>
        <v>#N/A</v>
      </c>
      <c r="AF58" s="156" t="e">
        <f t="shared" si="3"/>
        <v>#N/A</v>
      </c>
    </row>
    <row r="59" spans="1:32">
      <c r="A59" s="65" t="s">
        <v>808</v>
      </c>
      <c r="B59" s="9" t="s">
        <v>108</v>
      </c>
      <c r="C59" s="14" t="s">
        <v>525</v>
      </c>
      <c r="D59" s="29" t="s">
        <v>516</v>
      </c>
      <c r="E59" s="73">
        <v>46</v>
      </c>
      <c r="F59" s="80">
        <v>1</v>
      </c>
      <c r="G59" s="81">
        <v>0.48970251716247137</v>
      </c>
      <c r="H59" s="93">
        <v>2</v>
      </c>
      <c r="I59" s="93">
        <f t="shared" si="0"/>
        <v>1</v>
      </c>
      <c r="J59" s="73">
        <v>45</v>
      </c>
      <c r="K59" s="80">
        <v>1</v>
      </c>
      <c r="L59" s="81">
        <v>0.49199084668192222</v>
      </c>
      <c r="M59" s="80">
        <v>2</v>
      </c>
      <c r="N59" s="97">
        <f t="shared" si="4"/>
        <v>1</v>
      </c>
      <c r="O59" s="105">
        <f>'AMD-Final'!S59-'AMD-Final'!G59</f>
        <v>50</v>
      </c>
      <c r="P59" s="80">
        <f t="shared" si="5"/>
        <v>1</v>
      </c>
      <c r="Q59" s="102">
        <f>('AMD-Final'!H59-'AMD-Final'!T59)/'AMD-Final'!H59</f>
        <v>0.41876430205949655</v>
      </c>
      <c r="R59" s="80">
        <f t="shared" si="6"/>
        <v>2</v>
      </c>
      <c r="S59" s="97">
        <f t="shared" si="7"/>
        <v>1</v>
      </c>
      <c r="T59" s="79"/>
      <c r="U59" s="65" t="s">
        <v>36</v>
      </c>
      <c r="V59" s="47">
        <v>0</v>
      </c>
      <c r="W59" s="26"/>
      <c r="X59" s="145">
        <v>3</v>
      </c>
      <c r="Y59" s="141"/>
      <c r="Z59" s="156">
        <f t="shared" si="1"/>
        <v>1</v>
      </c>
      <c r="AA59" s="157"/>
      <c r="AB59" s="157"/>
      <c r="AC59" s="128">
        <v>3</v>
      </c>
      <c r="AD59" s="3"/>
      <c r="AE59" s="156">
        <f t="shared" si="2"/>
        <v>1</v>
      </c>
      <c r="AF59" s="156">
        <f t="shared" si="3"/>
        <v>1</v>
      </c>
    </row>
    <row r="60" spans="1:32">
      <c r="A60" s="65" t="s">
        <v>809</v>
      </c>
      <c r="B60" s="9" t="s">
        <v>109</v>
      </c>
      <c r="C60" s="14" t="s">
        <v>525</v>
      </c>
      <c r="D60" s="30" t="s">
        <v>95</v>
      </c>
      <c r="E60" s="73">
        <v>-3</v>
      </c>
      <c r="F60" s="80">
        <v>3</v>
      </c>
      <c r="G60" s="81">
        <v>0.33918128654970758</v>
      </c>
      <c r="H60" s="93">
        <v>2</v>
      </c>
      <c r="I60" s="93">
        <f t="shared" si="0"/>
        <v>3</v>
      </c>
      <c r="J60" s="73">
        <v>3</v>
      </c>
      <c r="K60" s="80">
        <v>2</v>
      </c>
      <c r="L60" s="81">
        <v>0.38596491228070173</v>
      </c>
      <c r="M60" s="80">
        <v>2</v>
      </c>
      <c r="N60" s="97">
        <f t="shared" si="4"/>
        <v>3</v>
      </c>
      <c r="O60" s="105">
        <f>'AMD-Final'!S60-'AMD-Final'!G60</f>
        <v>3</v>
      </c>
      <c r="P60" s="80">
        <f t="shared" si="5"/>
        <v>2</v>
      </c>
      <c r="Q60" s="102">
        <f>('AMD-Final'!H60-'AMD-Final'!T60)/'AMD-Final'!H60</f>
        <v>0.21637426900584794</v>
      </c>
      <c r="R60" s="80">
        <f t="shared" si="6"/>
        <v>3</v>
      </c>
      <c r="S60" s="97">
        <f t="shared" si="7"/>
        <v>3</v>
      </c>
      <c r="T60" s="79"/>
      <c r="U60" s="65" t="s">
        <v>36</v>
      </c>
      <c r="V60" s="47">
        <v>0</v>
      </c>
      <c r="W60" s="26"/>
      <c r="X60" s="145">
        <v>4</v>
      </c>
      <c r="Y60" s="141"/>
      <c r="Z60" s="156">
        <f t="shared" si="1"/>
        <v>2</v>
      </c>
      <c r="AA60" s="157"/>
      <c r="AB60" s="157"/>
      <c r="AC60" s="128">
        <v>4</v>
      </c>
      <c r="AD60" s="3"/>
      <c r="AE60" s="156">
        <f t="shared" si="2"/>
        <v>2</v>
      </c>
      <c r="AF60" s="156">
        <f t="shared" si="3"/>
        <v>1</v>
      </c>
    </row>
    <row r="61" spans="1:32">
      <c r="A61" s="65" t="s">
        <v>810</v>
      </c>
      <c r="B61" s="9" t="s">
        <v>111</v>
      </c>
      <c r="C61" s="14" t="s">
        <v>525</v>
      </c>
      <c r="D61" s="30" t="s">
        <v>79</v>
      </c>
      <c r="E61" s="73">
        <v>-3</v>
      </c>
      <c r="F61" s="80">
        <v>3</v>
      </c>
      <c r="G61" s="81">
        <v>4.3269230769230768E-2</v>
      </c>
      <c r="H61" s="93">
        <v>3</v>
      </c>
      <c r="I61" s="93">
        <f t="shared" si="0"/>
        <v>3</v>
      </c>
      <c r="J61" s="73"/>
      <c r="K61" s="80"/>
      <c r="L61" s="81"/>
      <c r="M61" s="80"/>
      <c r="N61" s="97"/>
      <c r="O61" s="105"/>
      <c r="P61" s="80"/>
      <c r="Q61" s="102"/>
      <c r="R61" s="80"/>
      <c r="S61" s="97"/>
      <c r="T61" s="79"/>
      <c r="U61" s="49" t="s">
        <v>515</v>
      </c>
      <c r="V61" s="47" t="s">
        <v>515</v>
      </c>
      <c r="W61" s="26"/>
      <c r="X61" s="145">
        <v>3</v>
      </c>
      <c r="Y61" s="141" t="s">
        <v>898</v>
      </c>
      <c r="Z61" s="156">
        <f t="shared" si="1"/>
        <v>1</v>
      </c>
      <c r="AA61" s="157"/>
      <c r="AB61" s="157"/>
      <c r="AC61" s="128"/>
      <c r="AD61" s="3"/>
      <c r="AE61" s="156" t="e">
        <f t="shared" si="2"/>
        <v>#N/A</v>
      </c>
      <c r="AF61" s="156" t="e">
        <f t="shared" si="3"/>
        <v>#N/A</v>
      </c>
    </row>
    <row r="62" spans="1:32">
      <c r="A62" s="65" t="s">
        <v>811</v>
      </c>
      <c r="B62" s="9" t="s">
        <v>112</v>
      </c>
      <c r="C62" s="14" t="s">
        <v>526</v>
      </c>
      <c r="D62" s="32" t="s">
        <v>103</v>
      </c>
      <c r="E62" s="73">
        <v>9</v>
      </c>
      <c r="F62" s="80">
        <v>1</v>
      </c>
      <c r="G62" s="81">
        <v>3.1700288184438041E-2</v>
      </c>
      <c r="H62" s="93">
        <v>3</v>
      </c>
      <c r="I62" s="93">
        <f t="shared" si="0"/>
        <v>2</v>
      </c>
      <c r="J62" s="73">
        <v>5</v>
      </c>
      <c r="K62" s="80">
        <v>1</v>
      </c>
      <c r="L62" s="81">
        <v>6.9164265129683003E-2</v>
      </c>
      <c r="M62" s="80">
        <v>3</v>
      </c>
      <c r="N62" s="97">
        <f t="shared" si="4"/>
        <v>2</v>
      </c>
      <c r="O62" s="105">
        <f>'AMD-Final'!S62-'AMD-Final'!G62</f>
        <v>-2</v>
      </c>
      <c r="P62" s="80">
        <f t="shared" si="5"/>
        <v>3</v>
      </c>
      <c r="Q62" s="102">
        <f>('AMD-Final'!H62-'AMD-Final'!T62)/'AMD-Final'!H62</f>
        <v>-0.25072046109510088</v>
      </c>
      <c r="R62" s="80">
        <f t="shared" si="6"/>
        <v>4</v>
      </c>
      <c r="S62" s="97">
        <f t="shared" si="7"/>
        <v>3</v>
      </c>
      <c r="T62" s="79"/>
      <c r="U62" s="62" t="s">
        <v>36</v>
      </c>
      <c r="V62" s="47">
        <v>0</v>
      </c>
      <c r="W62" s="26"/>
      <c r="X62" s="145">
        <v>9</v>
      </c>
      <c r="Y62" s="141"/>
      <c r="Z62" s="156">
        <f t="shared" si="1"/>
        <v>3</v>
      </c>
      <c r="AA62" s="157"/>
      <c r="AB62" s="157"/>
      <c r="AC62" s="128">
        <v>9</v>
      </c>
      <c r="AD62" s="3"/>
      <c r="AE62" s="156">
        <f t="shared" si="2"/>
        <v>3</v>
      </c>
      <c r="AF62" s="156">
        <f t="shared" si="3"/>
        <v>3</v>
      </c>
    </row>
    <row r="63" spans="1:32">
      <c r="A63" s="65" t="s">
        <v>812</v>
      </c>
      <c r="B63" s="9" t="s">
        <v>113</v>
      </c>
      <c r="C63" s="14" t="s">
        <v>525</v>
      </c>
      <c r="D63" s="32" t="s">
        <v>103</v>
      </c>
      <c r="E63" s="73">
        <v>16</v>
      </c>
      <c r="F63" s="80">
        <v>1</v>
      </c>
      <c r="G63" s="81">
        <v>-1.0329457364341086</v>
      </c>
      <c r="H63" s="93">
        <v>4</v>
      </c>
      <c r="I63" s="93">
        <f t="shared" si="0"/>
        <v>1</v>
      </c>
      <c r="J63" s="73"/>
      <c r="K63" s="80"/>
      <c r="L63" s="81"/>
      <c r="M63" s="80"/>
      <c r="N63" s="97"/>
      <c r="O63" s="105"/>
      <c r="P63" s="80"/>
      <c r="Q63" s="102"/>
      <c r="R63" s="80"/>
      <c r="S63" s="97"/>
      <c r="T63" s="79"/>
      <c r="U63" s="49" t="s">
        <v>515</v>
      </c>
      <c r="V63" s="47" t="s">
        <v>515</v>
      </c>
      <c r="W63" s="26"/>
      <c r="X63" s="145">
        <v>3</v>
      </c>
      <c r="Y63" s="141" t="s">
        <v>898</v>
      </c>
      <c r="Z63" s="156">
        <f t="shared" si="1"/>
        <v>1</v>
      </c>
      <c r="AA63" s="157"/>
      <c r="AB63" s="157"/>
      <c r="AC63" s="128"/>
      <c r="AD63" s="3"/>
      <c r="AE63" s="156" t="e">
        <f t="shared" si="2"/>
        <v>#N/A</v>
      </c>
      <c r="AF63" s="156" t="e">
        <f t="shared" si="3"/>
        <v>#N/A</v>
      </c>
    </row>
    <row r="64" spans="1:32">
      <c r="A64" s="65" t="s">
        <v>813</v>
      </c>
      <c r="B64" s="9" t="s">
        <v>116</v>
      </c>
      <c r="C64" s="14" t="s">
        <v>525</v>
      </c>
      <c r="D64" s="32" t="s">
        <v>75</v>
      </c>
      <c r="E64" s="73">
        <v>-4</v>
      </c>
      <c r="F64" s="80">
        <v>3</v>
      </c>
      <c r="G64" s="81">
        <v>0.2347266881028939</v>
      </c>
      <c r="H64" s="93">
        <v>3</v>
      </c>
      <c r="I64" s="93">
        <f t="shared" si="0"/>
        <v>3</v>
      </c>
      <c r="J64" s="73">
        <v>7</v>
      </c>
      <c r="K64" s="80">
        <v>1</v>
      </c>
      <c r="L64" s="81">
        <v>0.41479099678456594</v>
      </c>
      <c r="M64" s="80">
        <v>2</v>
      </c>
      <c r="N64" s="97">
        <f t="shared" si="4"/>
        <v>2</v>
      </c>
      <c r="O64" s="105">
        <f>'AMD-Final'!S64-'AMD-Final'!G64</f>
        <v>0</v>
      </c>
      <c r="P64" s="80">
        <f t="shared" si="5"/>
        <v>2</v>
      </c>
      <c r="Q64" s="102">
        <f>('AMD-Final'!H64-'AMD-Final'!T64)/'AMD-Final'!H64</f>
        <v>0.26688102893890675</v>
      </c>
      <c r="R64" s="80">
        <f t="shared" si="6"/>
        <v>2</v>
      </c>
      <c r="S64" s="97">
        <f t="shared" si="7"/>
        <v>3</v>
      </c>
      <c r="T64" s="79"/>
      <c r="U64" s="51" t="s">
        <v>36</v>
      </c>
      <c r="V64" s="47">
        <v>0</v>
      </c>
      <c r="W64" s="26"/>
      <c r="X64" s="145">
        <v>5</v>
      </c>
      <c r="Y64" s="141"/>
      <c r="Z64" s="156">
        <f t="shared" si="1"/>
        <v>2</v>
      </c>
      <c r="AA64" s="157"/>
      <c r="AB64" s="157"/>
      <c r="AC64" s="128">
        <v>5</v>
      </c>
      <c r="AD64" s="3"/>
      <c r="AE64" s="156">
        <f t="shared" si="2"/>
        <v>2</v>
      </c>
      <c r="AF64" s="156">
        <f t="shared" si="3"/>
        <v>2</v>
      </c>
    </row>
    <row r="65" spans="1:32">
      <c r="A65" s="65" t="s">
        <v>814</v>
      </c>
      <c r="B65" s="9" t="s">
        <v>121</v>
      </c>
      <c r="C65" s="14" t="s">
        <v>525</v>
      </c>
      <c r="D65" s="32" t="s">
        <v>53</v>
      </c>
      <c r="E65" s="73">
        <v>-9</v>
      </c>
      <c r="F65" s="80">
        <v>4</v>
      </c>
      <c r="G65" s="81">
        <v>0.4311594202898551</v>
      </c>
      <c r="H65" s="93">
        <v>2</v>
      </c>
      <c r="I65" s="93">
        <f t="shared" si="0"/>
        <v>4</v>
      </c>
      <c r="J65" s="73">
        <v>2</v>
      </c>
      <c r="K65" s="80">
        <v>2</v>
      </c>
      <c r="L65" s="81">
        <v>-0.10869565217391304</v>
      </c>
      <c r="M65" s="80">
        <v>4</v>
      </c>
      <c r="N65" s="97">
        <f t="shared" si="4"/>
        <v>3</v>
      </c>
      <c r="O65" s="105">
        <f>'AMD-Final'!S65-'AMD-Final'!G65</f>
        <v>0</v>
      </c>
      <c r="P65" s="80">
        <f t="shared" si="5"/>
        <v>2</v>
      </c>
      <c r="Q65" s="102">
        <f>('AMD-Final'!H65-'AMD-Final'!T65)/'AMD-Final'!H65</f>
        <v>0.31159420289855072</v>
      </c>
      <c r="R65" s="80">
        <f t="shared" si="6"/>
        <v>2</v>
      </c>
      <c r="S65" s="97">
        <f t="shared" si="7"/>
        <v>3</v>
      </c>
      <c r="T65" s="79"/>
      <c r="U65" s="43">
        <v>43412</v>
      </c>
      <c r="V65" s="47">
        <v>1</v>
      </c>
      <c r="W65" s="26"/>
      <c r="X65" s="145">
        <v>8</v>
      </c>
      <c r="Y65" s="141"/>
      <c r="Z65" s="156">
        <f t="shared" si="1"/>
        <v>3</v>
      </c>
      <c r="AA65" s="157"/>
      <c r="AB65" s="157"/>
      <c r="AC65" s="128">
        <v>8</v>
      </c>
      <c r="AD65" s="3"/>
      <c r="AE65" s="156">
        <f t="shared" si="2"/>
        <v>3</v>
      </c>
      <c r="AF65" s="156">
        <f t="shared" si="3"/>
        <v>3</v>
      </c>
    </row>
    <row r="66" spans="1:32">
      <c r="A66" s="65" t="s">
        <v>815</v>
      </c>
      <c r="B66" s="9" t="s">
        <v>124</v>
      </c>
      <c r="C66" s="14" t="s">
        <v>525</v>
      </c>
      <c r="D66" s="32" t="s">
        <v>58</v>
      </c>
      <c r="E66" s="73">
        <v>-10</v>
      </c>
      <c r="F66" s="80">
        <v>4</v>
      </c>
      <c r="G66" s="81">
        <v>0.20462046204620463</v>
      </c>
      <c r="H66" s="93">
        <v>3</v>
      </c>
      <c r="I66" s="93">
        <f t="shared" si="0"/>
        <v>4</v>
      </c>
      <c r="J66" s="73">
        <v>-8</v>
      </c>
      <c r="K66" s="80">
        <v>4</v>
      </c>
      <c r="L66" s="81">
        <v>0.18481848184818481</v>
      </c>
      <c r="M66" s="80">
        <v>3</v>
      </c>
      <c r="N66" s="97">
        <f t="shared" si="4"/>
        <v>4</v>
      </c>
      <c r="O66" s="105"/>
      <c r="P66" s="80"/>
      <c r="Q66" s="102"/>
      <c r="R66" s="80"/>
      <c r="S66" s="97"/>
      <c r="T66" s="79"/>
      <c r="U66" s="51" t="s">
        <v>36</v>
      </c>
      <c r="V66" s="47">
        <v>0</v>
      </c>
      <c r="W66" s="26"/>
      <c r="X66" s="145">
        <v>3</v>
      </c>
      <c r="Y66" s="141"/>
      <c r="Z66" s="156">
        <f t="shared" si="1"/>
        <v>1</v>
      </c>
      <c r="AA66" s="157"/>
      <c r="AB66" s="157"/>
      <c r="AC66" s="128">
        <v>3</v>
      </c>
      <c r="AD66" s="3"/>
      <c r="AE66" s="156">
        <f t="shared" si="2"/>
        <v>1</v>
      </c>
      <c r="AF66" s="156">
        <f t="shared" si="3"/>
        <v>1</v>
      </c>
    </row>
    <row r="67" spans="1:32">
      <c r="A67" s="65" t="s">
        <v>816</v>
      </c>
      <c r="B67" s="9" t="s">
        <v>123</v>
      </c>
      <c r="C67" s="14" t="s">
        <v>525</v>
      </c>
      <c r="D67" s="32" t="s">
        <v>68</v>
      </c>
      <c r="E67" s="73">
        <v>-16</v>
      </c>
      <c r="F67" s="80">
        <v>4</v>
      </c>
      <c r="G67" s="81">
        <v>5.4545454545454543E-2</v>
      </c>
      <c r="H67" s="93">
        <v>3</v>
      </c>
      <c r="I67" s="93">
        <f t="shared" si="0"/>
        <v>4</v>
      </c>
      <c r="J67" s="73"/>
      <c r="K67" s="80"/>
      <c r="L67" s="81"/>
      <c r="M67" s="80"/>
      <c r="N67" s="97"/>
      <c r="O67" s="105"/>
      <c r="P67" s="80"/>
      <c r="Q67" s="102"/>
      <c r="R67" s="80"/>
      <c r="S67" s="97"/>
      <c r="T67" s="109"/>
      <c r="U67" s="49" t="s">
        <v>913</v>
      </c>
      <c r="V67" s="47">
        <v>1</v>
      </c>
      <c r="W67" s="26"/>
      <c r="X67" s="145">
        <v>6</v>
      </c>
      <c r="Y67" s="141"/>
      <c r="Z67" s="156">
        <f t="shared" si="1"/>
        <v>3</v>
      </c>
      <c r="AA67" s="157"/>
      <c r="AB67" s="157"/>
      <c r="AC67" s="128">
        <v>6</v>
      </c>
      <c r="AD67" s="3"/>
      <c r="AE67" s="156">
        <f t="shared" si="2"/>
        <v>3</v>
      </c>
      <c r="AF67" s="156">
        <f t="shared" si="3"/>
        <v>3</v>
      </c>
    </row>
    <row r="68" spans="1:32">
      <c r="A68" s="65" t="s">
        <v>817</v>
      </c>
      <c r="B68" s="9" t="s">
        <v>125</v>
      </c>
      <c r="C68" s="14" t="s">
        <v>525</v>
      </c>
      <c r="D68" s="32" t="s">
        <v>81</v>
      </c>
      <c r="E68" s="73">
        <v>13</v>
      </c>
      <c r="F68" s="80">
        <v>1</v>
      </c>
      <c r="G68" s="81">
        <v>5.6338028169014086E-2</v>
      </c>
      <c r="H68" s="93">
        <v>3</v>
      </c>
      <c r="I68" s="93">
        <f t="shared" ref="I68:I131" si="8">_xlfn.IFS(E68&gt;=15,1,E68&gt;=5,2,E68&gt;-5,3,-5&gt;=E68,4)</f>
        <v>2</v>
      </c>
      <c r="J68" s="73"/>
      <c r="K68" s="80"/>
      <c r="L68" s="81"/>
      <c r="M68" s="80"/>
      <c r="N68" s="97"/>
      <c r="O68" s="105"/>
      <c r="P68" s="80"/>
      <c r="Q68" s="102"/>
      <c r="R68" s="80"/>
      <c r="S68" s="97"/>
      <c r="T68" s="109"/>
      <c r="U68" s="49" t="s">
        <v>515</v>
      </c>
      <c r="V68" s="47" t="s">
        <v>515</v>
      </c>
      <c r="W68" s="26"/>
      <c r="X68" s="145">
        <v>3</v>
      </c>
      <c r="Y68" s="141" t="s">
        <v>898</v>
      </c>
      <c r="Z68" s="156">
        <f t="shared" ref="Z68:Z131" si="9">_xlfn.IFS(X68=3,1,X68=4,2,X68=5,2,X68&gt;=6,3)</f>
        <v>1</v>
      </c>
      <c r="AA68" s="157"/>
      <c r="AB68" s="157"/>
      <c r="AC68" s="128"/>
      <c r="AD68" s="3"/>
      <c r="AE68" s="156" t="e">
        <f t="shared" ref="AE68:AF131" si="10">_xlfn.IFS(AC68=3,1,AC68=4,2,AC68=5,2,AC68&gt;=6,3)</f>
        <v>#N/A</v>
      </c>
      <c r="AF68" s="156" t="e">
        <f t="shared" ref="AF68:AF131" si="11">_xlfn.IFS(AC68=3,1,AC68=4,1,AC68=5,2,AC68&gt;=6,3)</f>
        <v>#N/A</v>
      </c>
    </row>
    <row r="69" spans="1:32">
      <c r="A69" s="65" t="s">
        <v>818</v>
      </c>
      <c r="B69" s="9" t="s">
        <v>126</v>
      </c>
      <c r="C69" s="14" t="s">
        <v>526</v>
      </c>
      <c r="D69" s="32" t="s">
        <v>57</v>
      </c>
      <c r="E69" s="73">
        <v>-2</v>
      </c>
      <c r="F69" s="80">
        <v>3</v>
      </c>
      <c r="G69" s="81">
        <v>0.12589285714285714</v>
      </c>
      <c r="H69" s="93">
        <v>3</v>
      </c>
      <c r="I69" s="93">
        <f t="shared" si="8"/>
        <v>3</v>
      </c>
      <c r="J69" s="73">
        <v>2</v>
      </c>
      <c r="K69" s="80">
        <v>2</v>
      </c>
      <c r="L69" s="81">
        <v>0.52410714285714288</v>
      </c>
      <c r="M69" s="80">
        <v>2</v>
      </c>
      <c r="N69" s="97">
        <f t="shared" ref="N69:N131" si="12">_xlfn.IFS(J69&gt;=15,1,J69&gt;=5,2,J69&gt;-5,3,-5&gt;=J69,4)</f>
        <v>3</v>
      </c>
      <c r="O69" s="105">
        <f>'AMD-Final'!S69-'AMD-Final'!G69</f>
        <v>-8</v>
      </c>
      <c r="P69" s="80">
        <f t="shared" ref="P69:P130" si="13">_xlfn.IFS(O69&gt;=5,1,O69&gt;=0,2,O69&gt;-5,3,-5&gt;=O69,4)</f>
        <v>4</v>
      </c>
      <c r="Q69" s="102">
        <f>('AMD-Final'!H69-'AMD-Final'!T69)/'AMD-Final'!H69</f>
        <v>0.67500000000000004</v>
      </c>
      <c r="R69" s="80">
        <f t="shared" ref="R69:R130" si="14">_xlfn.IFS(Q69&gt;0.75,1,Q69&gt;0.25,2,Q69&gt;0,3,Q69&lt;=0,4)</f>
        <v>2</v>
      </c>
      <c r="S69" s="97">
        <f t="shared" ref="S69:S130" si="15">_xlfn.IFS(O69&gt;=15,1,O69&gt;=5,2,O69&gt;-5,3,-5&gt;=O69,4)</f>
        <v>4</v>
      </c>
      <c r="T69" s="79"/>
      <c r="U69" s="45">
        <v>43426</v>
      </c>
      <c r="V69" s="47">
        <v>1</v>
      </c>
      <c r="W69" s="26"/>
      <c r="X69" s="145">
        <v>5</v>
      </c>
      <c r="Y69" s="141"/>
      <c r="Z69" s="156">
        <f t="shared" si="9"/>
        <v>2</v>
      </c>
      <c r="AA69" s="157"/>
      <c r="AB69" s="157"/>
      <c r="AC69" s="128">
        <v>5</v>
      </c>
      <c r="AD69" s="3"/>
      <c r="AE69" s="156">
        <f t="shared" si="10"/>
        <v>2</v>
      </c>
      <c r="AF69" s="156">
        <f t="shared" si="11"/>
        <v>2</v>
      </c>
    </row>
    <row r="70" spans="1:32">
      <c r="A70" s="65" t="s">
        <v>819</v>
      </c>
      <c r="B70" s="10" t="s">
        <v>127</v>
      </c>
      <c r="C70" s="8" t="s">
        <v>525</v>
      </c>
      <c r="D70" s="33" t="s">
        <v>128</v>
      </c>
      <c r="E70" s="73">
        <v>5</v>
      </c>
      <c r="F70" s="80">
        <v>1</v>
      </c>
      <c r="G70" s="81">
        <v>2.3255813953488372E-2</v>
      </c>
      <c r="H70" s="93">
        <v>3</v>
      </c>
      <c r="I70" s="93">
        <f t="shared" si="8"/>
        <v>2</v>
      </c>
      <c r="J70" s="73">
        <v>4</v>
      </c>
      <c r="K70" s="80">
        <v>2</v>
      </c>
      <c r="L70" s="81">
        <v>-8.5271317829457363E-2</v>
      </c>
      <c r="M70" s="80">
        <v>4</v>
      </c>
      <c r="N70" s="97">
        <f t="shared" si="12"/>
        <v>3</v>
      </c>
      <c r="O70" s="105">
        <f>'AMD-Final'!S70-'AMD-Final'!G70</f>
        <v>1</v>
      </c>
      <c r="P70" s="80">
        <f t="shared" si="13"/>
        <v>2</v>
      </c>
      <c r="Q70" s="102">
        <f>('AMD-Final'!H70-'AMD-Final'!T70)/'AMD-Final'!H70</f>
        <v>0.31782945736434109</v>
      </c>
      <c r="R70" s="80">
        <f t="shared" si="14"/>
        <v>2</v>
      </c>
      <c r="S70" s="97">
        <f t="shared" si="15"/>
        <v>3</v>
      </c>
      <c r="T70" s="79"/>
      <c r="U70" s="43">
        <v>43418</v>
      </c>
      <c r="V70" s="47">
        <v>1</v>
      </c>
      <c r="W70" s="26"/>
      <c r="X70" s="145">
        <v>3</v>
      </c>
      <c r="Y70" s="141"/>
      <c r="Z70" s="156">
        <f t="shared" si="9"/>
        <v>1</v>
      </c>
      <c r="AA70" s="157"/>
      <c r="AB70" s="157"/>
      <c r="AC70" s="128">
        <v>3</v>
      </c>
      <c r="AD70" s="3"/>
      <c r="AE70" s="156">
        <f t="shared" si="10"/>
        <v>1</v>
      </c>
      <c r="AF70" s="156">
        <f t="shared" si="11"/>
        <v>1</v>
      </c>
    </row>
    <row r="71" spans="1:32">
      <c r="A71" s="65" t="s">
        <v>820</v>
      </c>
      <c r="B71" s="9" t="s">
        <v>129</v>
      </c>
      <c r="C71" s="14" t="s">
        <v>525</v>
      </c>
      <c r="D71" s="32" t="s">
        <v>110</v>
      </c>
      <c r="E71" s="73">
        <v>-3</v>
      </c>
      <c r="F71" s="80">
        <v>3</v>
      </c>
      <c r="G71" s="81">
        <v>2.358490566037736E-2</v>
      </c>
      <c r="H71" s="93">
        <v>3</v>
      </c>
      <c r="I71" s="93">
        <f t="shared" si="8"/>
        <v>3</v>
      </c>
      <c r="J71" s="73">
        <v>3</v>
      </c>
      <c r="K71" s="80">
        <v>2</v>
      </c>
      <c r="L71" s="81">
        <v>-2.0141509433962264</v>
      </c>
      <c r="M71" s="80">
        <v>4</v>
      </c>
      <c r="N71" s="97">
        <f t="shared" si="12"/>
        <v>3</v>
      </c>
      <c r="O71" s="105">
        <f>'AMD-Final'!S71-'AMD-Final'!G71</f>
        <v>1</v>
      </c>
      <c r="P71" s="80">
        <f t="shared" si="13"/>
        <v>2</v>
      </c>
      <c r="Q71" s="102">
        <f>('AMD-Final'!H71-'AMD-Final'!T71)/'AMD-Final'!H71</f>
        <v>-0.97641509433962259</v>
      </c>
      <c r="R71" s="80">
        <f t="shared" si="14"/>
        <v>4</v>
      </c>
      <c r="S71" s="97">
        <f t="shared" si="15"/>
        <v>3</v>
      </c>
      <c r="T71" s="79"/>
      <c r="U71" s="45">
        <v>43423</v>
      </c>
      <c r="V71" s="47">
        <v>1</v>
      </c>
      <c r="W71" s="26"/>
      <c r="X71" s="145">
        <v>10</v>
      </c>
      <c r="Y71" s="141"/>
      <c r="Z71" s="156">
        <f t="shared" si="9"/>
        <v>3</v>
      </c>
      <c r="AA71" s="157"/>
      <c r="AB71" s="157"/>
      <c r="AC71" s="128">
        <v>10</v>
      </c>
      <c r="AD71" s="3"/>
      <c r="AE71" s="156">
        <f t="shared" si="10"/>
        <v>3</v>
      </c>
      <c r="AF71" s="156">
        <f t="shared" si="11"/>
        <v>3</v>
      </c>
    </row>
    <row r="72" spans="1:32">
      <c r="A72" s="65" t="s">
        <v>821</v>
      </c>
      <c r="B72" s="9" t="s">
        <v>130</v>
      </c>
      <c r="C72" s="14" t="s">
        <v>525</v>
      </c>
      <c r="D72" s="32" t="s">
        <v>62</v>
      </c>
      <c r="E72" s="73">
        <v>-4</v>
      </c>
      <c r="F72" s="80">
        <v>3</v>
      </c>
      <c r="G72" s="81">
        <v>-3.9603960396039604E-2</v>
      </c>
      <c r="H72" s="93">
        <v>4</v>
      </c>
      <c r="I72" s="93">
        <f t="shared" si="8"/>
        <v>3</v>
      </c>
      <c r="J72" s="73">
        <v>-14</v>
      </c>
      <c r="K72" s="80">
        <v>4</v>
      </c>
      <c r="L72" s="81">
        <v>-0.34653465346534651</v>
      </c>
      <c r="M72" s="80">
        <v>4</v>
      </c>
      <c r="N72" s="97">
        <f t="shared" si="12"/>
        <v>4</v>
      </c>
      <c r="O72" s="105">
        <f>'AMD-Final'!S72-'AMD-Final'!G72</f>
        <v>-19</v>
      </c>
      <c r="P72" s="80">
        <f t="shared" si="13"/>
        <v>4</v>
      </c>
      <c r="Q72" s="102">
        <f>('AMD-Final'!H72-'AMD-Final'!T72)/'AMD-Final'!H72</f>
        <v>-0.53960396039603964</v>
      </c>
      <c r="R72" s="80">
        <f t="shared" si="14"/>
        <v>4</v>
      </c>
      <c r="S72" s="97">
        <f t="shared" si="15"/>
        <v>4</v>
      </c>
      <c r="T72" s="79"/>
      <c r="U72" s="51" t="s">
        <v>36</v>
      </c>
      <c r="V72" s="47">
        <v>0</v>
      </c>
      <c r="W72" s="26"/>
      <c r="X72" s="145">
        <v>5</v>
      </c>
      <c r="Y72" s="141"/>
      <c r="Z72" s="156">
        <f t="shared" si="9"/>
        <v>2</v>
      </c>
      <c r="AA72" s="157"/>
      <c r="AB72" s="157"/>
      <c r="AC72" s="128">
        <v>5</v>
      </c>
      <c r="AD72" s="3"/>
      <c r="AE72" s="156">
        <f t="shared" si="10"/>
        <v>2</v>
      </c>
      <c r="AF72" s="156">
        <f t="shared" si="11"/>
        <v>2</v>
      </c>
    </row>
    <row r="73" spans="1:32">
      <c r="A73" s="65" t="s">
        <v>822</v>
      </c>
      <c r="B73" s="9" t="s">
        <v>134</v>
      </c>
      <c r="C73" s="14" t="s">
        <v>526</v>
      </c>
      <c r="D73" s="32" t="s">
        <v>85</v>
      </c>
      <c r="E73" s="73">
        <v>1</v>
      </c>
      <c r="F73" s="80">
        <v>2</v>
      </c>
      <c r="G73" s="81">
        <v>0.31672597864768681</v>
      </c>
      <c r="H73" s="93">
        <v>2</v>
      </c>
      <c r="I73" s="93">
        <f t="shared" si="8"/>
        <v>3</v>
      </c>
      <c r="J73" s="73">
        <v>4</v>
      </c>
      <c r="K73" s="80">
        <v>2</v>
      </c>
      <c r="L73" s="81">
        <v>6.0498220640569395E-2</v>
      </c>
      <c r="M73" s="80">
        <v>3</v>
      </c>
      <c r="N73" s="97">
        <f t="shared" si="12"/>
        <v>3</v>
      </c>
      <c r="O73" s="105">
        <f>'AMD-Final'!S73-'AMD-Final'!G73</f>
        <v>4</v>
      </c>
      <c r="P73" s="80">
        <f t="shared" si="13"/>
        <v>2</v>
      </c>
      <c r="Q73" s="102">
        <f>('AMD-Final'!H73-'AMD-Final'!T73)/'AMD-Final'!H73</f>
        <v>5.6939501779359428E-2</v>
      </c>
      <c r="R73" s="80">
        <f t="shared" si="14"/>
        <v>3</v>
      </c>
      <c r="S73" s="97">
        <f t="shared" si="15"/>
        <v>3</v>
      </c>
      <c r="T73" s="79"/>
      <c r="U73" s="51" t="s">
        <v>36</v>
      </c>
      <c r="V73" s="47">
        <v>0</v>
      </c>
      <c r="W73" s="26"/>
      <c r="X73" s="145">
        <v>5</v>
      </c>
      <c r="Y73" s="141"/>
      <c r="Z73" s="156">
        <f t="shared" si="9"/>
        <v>2</v>
      </c>
      <c r="AA73" s="157"/>
      <c r="AB73" s="157"/>
      <c r="AC73" s="128">
        <v>5</v>
      </c>
      <c r="AD73" s="3"/>
      <c r="AE73" s="156">
        <f t="shared" si="10"/>
        <v>2</v>
      </c>
      <c r="AF73" s="156">
        <f t="shared" si="11"/>
        <v>2</v>
      </c>
    </row>
    <row r="74" spans="1:32">
      <c r="A74" s="65" t="s">
        <v>823</v>
      </c>
      <c r="B74" s="9" t="s">
        <v>135</v>
      </c>
      <c r="C74" s="14" t="s">
        <v>525</v>
      </c>
      <c r="D74" s="32" t="s">
        <v>136</v>
      </c>
      <c r="E74" s="73">
        <v>46</v>
      </c>
      <c r="F74" s="80">
        <v>1</v>
      </c>
      <c r="G74" s="81">
        <v>0.11980440097799511</v>
      </c>
      <c r="H74" s="93">
        <v>3</v>
      </c>
      <c r="I74" s="93">
        <f t="shared" si="8"/>
        <v>1</v>
      </c>
      <c r="J74" s="73">
        <v>50</v>
      </c>
      <c r="K74" s="80">
        <v>1</v>
      </c>
      <c r="L74" s="81">
        <v>0.23960880195599021</v>
      </c>
      <c r="M74" s="80">
        <v>3</v>
      </c>
      <c r="N74" s="97">
        <f t="shared" si="12"/>
        <v>1</v>
      </c>
      <c r="O74" s="105">
        <f>'AMD-Final'!S74-'AMD-Final'!G74</f>
        <v>37</v>
      </c>
      <c r="P74" s="80">
        <f t="shared" si="13"/>
        <v>1</v>
      </c>
      <c r="Q74" s="102">
        <f>('AMD-Final'!H74-'AMD-Final'!T74)/'AMD-Final'!H74</f>
        <v>0.22249388753056235</v>
      </c>
      <c r="R74" s="80">
        <f t="shared" si="14"/>
        <v>3</v>
      </c>
      <c r="S74" s="97">
        <f t="shared" si="15"/>
        <v>1</v>
      </c>
      <c r="T74" s="79"/>
      <c r="U74" s="51" t="s">
        <v>36</v>
      </c>
      <c r="V74" s="47">
        <v>0</v>
      </c>
      <c r="W74" s="26"/>
      <c r="X74" s="145">
        <v>7</v>
      </c>
      <c r="Y74" s="141"/>
      <c r="Z74" s="156">
        <f t="shared" si="9"/>
        <v>3</v>
      </c>
      <c r="AA74" s="157"/>
      <c r="AB74" s="157"/>
      <c r="AC74" s="128">
        <v>7</v>
      </c>
      <c r="AD74" s="3"/>
      <c r="AE74" s="156">
        <f t="shared" si="10"/>
        <v>3</v>
      </c>
      <c r="AF74" s="156">
        <f t="shared" si="11"/>
        <v>3</v>
      </c>
    </row>
    <row r="75" spans="1:32">
      <c r="A75" s="65" t="s">
        <v>824</v>
      </c>
      <c r="B75" s="9" t="s">
        <v>137</v>
      </c>
      <c r="C75" s="14" t="s">
        <v>526</v>
      </c>
      <c r="D75" s="32" t="s">
        <v>75</v>
      </c>
      <c r="E75" s="73">
        <v>6</v>
      </c>
      <c r="F75" s="80">
        <v>1</v>
      </c>
      <c r="G75" s="81">
        <v>0.17085427135678391</v>
      </c>
      <c r="H75" s="93">
        <v>3</v>
      </c>
      <c r="I75" s="93">
        <f t="shared" si="8"/>
        <v>2</v>
      </c>
      <c r="J75" s="73">
        <v>6</v>
      </c>
      <c r="K75" s="80">
        <v>1</v>
      </c>
      <c r="L75" s="81">
        <v>0.17085427135678391</v>
      </c>
      <c r="M75" s="80">
        <v>3</v>
      </c>
      <c r="N75" s="97">
        <f t="shared" si="12"/>
        <v>2</v>
      </c>
      <c r="O75" s="105">
        <f>'AMD-Final'!S75-'AMD-Final'!G75</f>
        <v>7</v>
      </c>
      <c r="P75" s="80">
        <f t="shared" si="13"/>
        <v>1</v>
      </c>
      <c r="Q75" s="102">
        <f>('AMD-Final'!H75-'AMD-Final'!T75)/'AMD-Final'!H75</f>
        <v>6.030150753768844E-2</v>
      </c>
      <c r="R75" s="80">
        <f t="shared" si="14"/>
        <v>3</v>
      </c>
      <c r="S75" s="97">
        <f t="shared" si="15"/>
        <v>2</v>
      </c>
      <c r="T75" s="79"/>
      <c r="U75" s="51" t="s">
        <v>36</v>
      </c>
      <c r="V75" s="47">
        <v>0</v>
      </c>
      <c r="W75" s="26"/>
      <c r="X75" s="145">
        <v>4</v>
      </c>
      <c r="Y75" s="141"/>
      <c r="Z75" s="156">
        <f t="shared" si="9"/>
        <v>2</v>
      </c>
      <c r="AA75" s="157"/>
      <c r="AB75" s="157"/>
      <c r="AC75" s="128">
        <v>4</v>
      </c>
      <c r="AD75" s="3"/>
      <c r="AE75" s="156">
        <f t="shared" si="10"/>
        <v>2</v>
      </c>
      <c r="AF75" s="156">
        <f t="shared" si="11"/>
        <v>1</v>
      </c>
    </row>
    <row r="76" spans="1:32">
      <c r="A76" s="65" t="s">
        <v>825</v>
      </c>
      <c r="B76" s="9" t="s">
        <v>138</v>
      </c>
      <c r="C76" s="14" t="s">
        <v>525</v>
      </c>
      <c r="D76" s="32" t="s">
        <v>54</v>
      </c>
      <c r="E76" s="73">
        <v>67</v>
      </c>
      <c r="F76" s="80">
        <v>1</v>
      </c>
      <c r="G76" s="81">
        <v>0.7191558441558441</v>
      </c>
      <c r="H76" s="93">
        <v>2</v>
      </c>
      <c r="I76" s="93">
        <f t="shared" si="8"/>
        <v>1</v>
      </c>
      <c r="J76" s="73">
        <v>27</v>
      </c>
      <c r="K76" s="80">
        <v>1</v>
      </c>
      <c r="L76" s="81">
        <v>0.73538961038961037</v>
      </c>
      <c r="M76" s="80">
        <v>2</v>
      </c>
      <c r="N76" s="97">
        <f t="shared" si="12"/>
        <v>1</v>
      </c>
      <c r="O76" s="105">
        <f>'AMD-Final'!S76-'AMD-Final'!G76</f>
        <v>40</v>
      </c>
      <c r="P76" s="80">
        <f t="shared" si="13"/>
        <v>1</v>
      </c>
      <c r="Q76" s="102">
        <f>('AMD-Final'!H76-'AMD-Final'!T76)/'AMD-Final'!H76</f>
        <v>0.6428571428571429</v>
      </c>
      <c r="R76" s="80">
        <f t="shared" si="14"/>
        <v>2</v>
      </c>
      <c r="S76" s="97">
        <f t="shared" si="15"/>
        <v>1</v>
      </c>
      <c r="T76" s="79"/>
      <c r="U76" s="51" t="s">
        <v>36</v>
      </c>
      <c r="V76" s="47">
        <v>0</v>
      </c>
      <c r="W76" s="26"/>
      <c r="X76" s="145">
        <v>5</v>
      </c>
      <c r="Y76" s="141"/>
      <c r="Z76" s="156">
        <f t="shared" si="9"/>
        <v>2</v>
      </c>
      <c r="AA76" s="157"/>
      <c r="AB76" s="157"/>
      <c r="AC76" s="128">
        <v>5</v>
      </c>
      <c r="AD76" s="3"/>
      <c r="AE76" s="156">
        <f t="shared" si="10"/>
        <v>2</v>
      </c>
      <c r="AF76" s="156">
        <f t="shared" si="11"/>
        <v>2</v>
      </c>
    </row>
    <row r="77" spans="1:32">
      <c r="A77" s="65" t="s">
        <v>826</v>
      </c>
      <c r="B77" s="9" t="s">
        <v>140</v>
      </c>
      <c r="C77" s="14" t="s">
        <v>525</v>
      </c>
      <c r="D77" s="32" t="s">
        <v>84</v>
      </c>
      <c r="E77" s="73">
        <v>33</v>
      </c>
      <c r="F77" s="80">
        <v>1</v>
      </c>
      <c r="G77" s="81">
        <v>9.8484848484848481E-2</v>
      </c>
      <c r="H77" s="93">
        <v>3</v>
      </c>
      <c r="I77" s="93">
        <f t="shared" si="8"/>
        <v>1</v>
      </c>
      <c r="J77" s="73">
        <v>31</v>
      </c>
      <c r="K77" s="80">
        <v>1</v>
      </c>
      <c r="L77" s="81">
        <v>0.14772727272727273</v>
      </c>
      <c r="M77" s="80">
        <v>3</v>
      </c>
      <c r="N77" s="97">
        <f t="shared" si="12"/>
        <v>1</v>
      </c>
      <c r="O77" s="105">
        <f>'AMD-Final'!S77-'AMD-Final'!G77</f>
        <v>34</v>
      </c>
      <c r="P77" s="80">
        <f t="shared" si="13"/>
        <v>1</v>
      </c>
      <c r="Q77" s="102">
        <f>('AMD-Final'!H77-'AMD-Final'!T77)/'AMD-Final'!H77</f>
        <v>-0.52272727272727271</v>
      </c>
      <c r="R77" s="80">
        <f t="shared" si="14"/>
        <v>4</v>
      </c>
      <c r="S77" s="97">
        <f t="shared" si="15"/>
        <v>1</v>
      </c>
      <c r="T77" s="79"/>
      <c r="U77" s="45">
        <v>43419</v>
      </c>
      <c r="V77" s="47">
        <v>1</v>
      </c>
      <c r="W77" s="26"/>
      <c r="X77" s="145">
        <v>5</v>
      </c>
      <c r="Y77" s="141"/>
      <c r="Z77" s="156">
        <f t="shared" si="9"/>
        <v>2</v>
      </c>
      <c r="AA77" s="157"/>
      <c r="AB77" s="157"/>
      <c r="AC77" s="128">
        <v>5</v>
      </c>
      <c r="AD77" s="3"/>
      <c r="AE77" s="156">
        <f t="shared" si="10"/>
        <v>2</v>
      </c>
      <c r="AF77" s="156">
        <f t="shared" si="11"/>
        <v>2</v>
      </c>
    </row>
    <row r="78" spans="1:32">
      <c r="A78" s="65" t="s">
        <v>827</v>
      </c>
      <c r="B78" s="9" t="s">
        <v>143</v>
      </c>
      <c r="C78" s="14" t="s">
        <v>525</v>
      </c>
      <c r="D78" s="32" t="s">
        <v>141</v>
      </c>
      <c r="E78" s="73">
        <v>6</v>
      </c>
      <c r="F78" s="80">
        <v>1</v>
      </c>
      <c r="G78" s="81">
        <v>0.17647058823529413</v>
      </c>
      <c r="H78" s="93">
        <v>3</v>
      </c>
      <c r="I78" s="93">
        <f t="shared" si="8"/>
        <v>2</v>
      </c>
      <c r="J78" s="73">
        <v>-5</v>
      </c>
      <c r="K78" s="80">
        <v>4</v>
      </c>
      <c r="L78" s="81">
        <v>0.21568627450980393</v>
      </c>
      <c r="M78" s="80">
        <v>3</v>
      </c>
      <c r="N78" s="97">
        <f t="shared" si="12"/>
        <v>4</v>
      </c>
      <c r="O78" s="105">
        <f>'AMD-Final'!S78-'AMD-Final'!G78</f>
        <v>-6</v>
      </c>
      <c r="P78" s="80">
        <f t="shared" si="13"/>
        <v>4</v>
      </c>
      <c r="Q78" s="102">
        <f>('AMD-Final'!H78-'AMD-Final'!T78)/'AMD-Final'!H78</f>
        <v>0.1111111111111111</v>
      </c>
      <c r="R78" s="80">
        <f t="shared" si="14"/>
        <v>3</v>
      </c>
      <c r="S78" s="97">
        <f t="shared" si="15"/>
        <v>4</v>
      </c>
      <c r="T78" s="79"/>
      <c r="U78" s="43">
        <v>43425</v>
      </c>
      <c r="V78" s="47">
        <v>1</v>
      </c>
      <c r="W78" s="26"/>
      <c r="X78" s="145">
        <v>9</v>
      </c>
      <c r="Y78" s="141"/>
      <c r="Z78" s="156">
        <f t="shared" si="9"/>
        <v>3</v>
      </c>
      <c r="AA78" s="157"/>
      <c r="AB78" s="157"/>
      <c r="AC78" s="128">
        <v>9</v>
      </c>
      <c r="AD78" s="3"/>
      <c r="AE78" s="156">
        <f t="shared" si="10"/>
        <v>3</v>
      </c>
      <c r="AF78" s="156">
        <f t="shared" si="11"/>
        <v>3</v>
      </c>
    </row>
    <row r="79" spans="1:32">
      <c r="A79" s="65" t="s">
        <v>828</v>
      </c>
      <c r="B79" s="9" t="s">
        <v>142</v>
      </c>
      <c r="C79" s="14" t="s">
        <v>525</v>
      </c>
      <c r="D79" s="32" t="s">
        <v>103</v>
      </c>
      <c r="E79" s="73">
        <v>12</v>
      </c>
      <c r="F79" s="80">
        <v>1</v>
      </c>
      <c r="G79" s="81">
        <v>5.5658627087198514E-3</v>
      </c>
      <c r="H79" s="93">
        <v>3</v>
      </c>
      <c r="I79" s="93">
        <f t="shared" si="8"/>
        <v>2</v>
      </c>
      <c r="J79" s="73">
        <v>17</v>
      </c>
      <c r="K79" s="80">
        <v>1</v>
      </c>
      <c r="L79" s="81">
        <v>0.20408163265306123</v>
      </c>
      <c r="M79" s="80">
        <v>3</v>
      </c>
      <c r="N79" s="97">
        <f t="shared" si="12"/>
        <v>1</v>
      </c>
      <c r="O79" s="105">
        <f>'AMD-Final'!S79-'AMD-Final'!G79</f>
        <v>8</v>
      </c>
      <c r="P79" s="80">
        <f t="shared" si="13"/>
        <v>1</v>
      </c>
      <c r="Q79" s="102">
        <f>('AMD-Final'!H79-'AMD-Final'!T79)/'AMD-Final'!H79</f>
        <v>1</v>
      </c>
      <c r="R79" s="80">
        <f t="shared" si="14"/>
        <v>1</v>
      </c>
      <c r="S79" s="97">
        <f t="shared" si="15"/>
        <v>2</v>
      </c>
      <c r="T79" s="79"/>
      <c r="U79" s="45">
        <v>43426</v>
      </c>
      <c r="V79" s="47">
        <v>1</v>
      </c>
      <c r="W79" s="26"/>
      <c r="X79" s="145">
        <v>5</v>
      </c>
      <c r="Y79" s="141"/>
      <c r="Z79" s="156">
        <f t="shared" si="9"/>
        <v>2</v>
      </c>
      <c r="AA79" s="157"/>
      <c r="AB79" s="157"/>
      <c r="AC79" s="128">
        <v>5</v>
      </c>
      <c r="AD79" s="3"/>
      <c r="AE79" s="156">
        <f t="shared" si="10"/>
        <v>2</v>
      </c>
      <c r="AF79" s="156">
        <f t="shared" si="11"/>
        <v>2</v>
      </c>
    </row>
    <row r="80" spans="1:32">
      <c r="A80" s="65" t="s">
        <v>829</v>
      </c>
      <c r="B80" s="9" t="s">
        <v>144</v>
      </c>
      <c r="C80" s="14" t="s">
        <v>526</v>
      </c>
      <c r="D80" s="32" t="s">
        <v>99</v>
      </c>
      <c r="E80" s="73">
        <v>-19</v>
      </c>
      <c r="F80" s="80">
        <v>4</v>
      </c>
      <c r="G80" s="81">
        <v>0.47096774193548385</v>
      </c>
      <c r="H80" s="93">
        <v>2</v>
      </c>
      <c r="I80" s="93">
        <f t="shared" si="8"/>
        <v>4</v>
      </c>
      <c r="J80" s="73">
        <v>12</v>
      </c>
      <c r="K80" s="80">
        <v>1</v>
      </c>
      <c r="L80" s="81">
        <v>0.45591397849462367</v>
      </c>
      <c r="M80" s="80">
        <v>2</v>
      </c>
      <c r="N80" s="97">
        <f t="shared" si="12"/>
        <v>2</v>
      </c>
      <c r="O80" s="105">
        <f>'AMD-Final'!S80-'AMD-Final'!G80</f>
        <v>17</v>
      </c>
      <c r="P80" s="80">
        <f t="shared" si="13"/>
        <v>1</v>
      </c>
      <c r="Q80" s="102">
        <f>('AMD-Final'!H80-'AMD-Final'!T80)/'AMD-Final'!H80</f>
        <v>1</v>
      </c>
      <c r="R80" s="80">
        <f t="shared" si="14"/>
        <v>1</v>
      </c>
      <c r="S80" s="97">
        <f t="shared" si="15"/>
        <v>1</v>
      </c>
      <c r="T80" s="79"/>
      <c r="U80" s="45">
        <v>43433</v>
      </c>
      <c r="V80" s="47">
        <v>1</v>
      </c>
      <c r="W80" s="26"/>
      <c r="X80" s="145">
        <v>6</v>
      </c>
      <c r="Y80" s="141"/>
      <c r="Z80" s="156">
        <f t="shared" si="9"/>
        <v>3</v>
      </c>
      <c r="AA80" s="157"/>
      <c r="AB80" s="157"/>
      <c r="AC80" s="128">
        <v>6</v>
      </c>
      <c r="AD80" s="3"/>
      <c r="AE80" s="156">
        <f t="shared" si="10"/>
        <v>3</v>
      </c>
      <c r="AF80" s="156">
        <f t="shared" si="11"/>
        <v>3</v>
      </c>
    </row>
    <row r="81" spans="1:32">
      <c r="A81" s="65" t="s">
        <v>830</v>
      </c>
      <c r="B81" s="9" t="s">
        <v>146</v>
      </c>
      <c r="C81" s="14" t="s">
        <v>525</v>
      </c>
      <c r="D81" s="32" t="s">
        <v>147</v>
      </c>
      <c r="E81" s="73">
        <v>24</v>
      </c>
      <c r="F81" s="80">
        <v>1</v>
      </c>
      <c r="G81" s="81">
        <v>0.23725055432372505</v>
      </c>
      <c r="H81" s="93">
        <v>3</v>
      </c>
      <c r="I81" s="93">
        <f t="shared" si="8"/>
        <v>1</v>
      </c>
      <c r="J81" s="73">
        <v>28</v>
      </c>
      <c r="K81" s="80">
        <v>1</v>
      </c>
      <c r="L81" s="81">
        <v>0.16851441241685144</v>
      </c>
      <c r="M81" s="80">
        <v>3</v>
      </c>
      <c r="N81" s="97">
        <f t="shared" si="12"/>
        <v>1</v>
      </c>
      <c r="O81" s="105">
        <f>'AMD-Final'!S81-'AMD-Final'!G81</f>
        <v>28</v>
      </c>
      <c r="P81" s="80">
        <f t="shared" si="13"/>
        <v>1</v>
      </c>
      <c r="Q81" s="102">
        <f>('AMD-Final'!H81-'AMD-Final'!T81)/'AMD-Final'!H81</f>
        <v>1</v>
      </c>
      <c r="R81" s="80">
        <f t="shared" si="14"/>
        <v>1</v>
      </c>
      <c r="S81" s="97">
        <f t="shared" si="15"/>
        <v>1</v>
      </c>
      <c r="T81" s="79"/>
      <c r="U81" s="45">
        <v>43440</v>
      </c>
      <c r="V81" s="47">
        <v>1</v>
      </c>
      <c r="W81" s="26"/>
      <c r="X81" s="145">
        <v>6</v>
      </c>
      <c r="Y81" s="141"/>
      <c r="Z81" s="156">
        <f t="shared" si="9"/>
        <v>3</v>
      </c>
      <c r="AA81" s="157"/>
      <c r="AB81" s="157"/>
      <c r="AC81" s="128">
        <v>6</v>
      </c>
      <c r="AD81" s="3"/>
      <c r="AE81" s="156">
        <f t="shared" si="10"/>
        <v>3</v>
      </c>
      <c r="AF81" s="156">
        <f t="shared" si="11"/>
        <v>3</v>
      </c>
    </row>
    <row r="82" spans="1:32">
      <c r="A82" s="65" t="s">
        <v>831</v>
      </c>
      <c r="B82" s="9" t="s">
        <v>148</v>
      </c>
      <c r="C82" s="14" t="s">
        <v>525</v>
      </c>
      <c r="D82" s="32" t="s">
        <v>82</v>
      </c>
      <c r="E82" s="73">
        <v>6</v>
      </c>
      <c r="F82" s="80">
        <v>1</v>
      </c>
      <c r="G82" s="81">
        <v>0.4007220216606498</v>
      </c>
      <c r="H82" s="93">
        <v>2</v>
      </c>
      <c r="I82" s="93">
        <f t="shared" si="8"/>
        <v>2</v>
      </c>
      <c r="J82" s="73">
        <v>-5</v>
      </c>
      <c r="K82" s="80">
        <v>4</v>
      </c>
      <c r="L82" s="81">
        <v>7.9422382671480149E-2</v>
      </c>
      <c r="M82" s="80">
        <v>3</v>
      </c>
      <c r="N82" s="97">
        <f t="shared" si="12"/>
        <v>4</v>
      </c>
      <c r="O82" s="105">
        <f>'AMD-Final'!S82-'AMD-Final'!G82</f>
        <v>-65</v>
      </c>
      <c r="P82" s="80">
        <f t="shared" si="13"/>
        <v>4</v>
      </c>
      <c r="Q82" s="102">
        <f>('AMD-Final'!H82-'AMD-Final'!T82)/'AMD-Final'!H82</f>
        <v>1</v>
      </c>
      <c r="R82" s="80">
        <f t="shared" si="14"/>
        <v>1</v>
      </c>
      <c r="S82" s="97">
        <f t="shared" si="15"/>
        <v>4</v>
      </c>
      <c r="T82" s="79"/>
      <c r="U82" s="43">
        <v>43447</v>
      </c>
      <c r="V82" s="47">
        <v>1</v>
      </c>
      <c r="W82" s="26"/>
      <c r="X82" s="145">
        <v>5</v>
      </c>
      <c r="Y82" s="141"/>
      <c r="Z82" s="156">
        <f t="shared" si="9"/>
        <v>2</v>
      </c>
      <c r="AA82" s="157"/>
      <c r="AB82" s="157"/>
      <c r="AC82" s="128">
        <v>5</v>
      </c>
      <c r="AD82" s="3"/>
      <c r="AE82" s="156">
        <f t="shared" si="10"/>
        <v>2</v>
      </c>
      <c r="AF82" s="156">
        <f t="shared" si="11"/>
        <v>2</v>
      </c>
    </row>
    <row r="83" spans="1:32">
      <c r="A83" s="65" t="s">
        <v>832</v>
      </c>
      <c r="B83" s="9" t="s">
        <v>150</v>
      </c>
      <c r="C83" s="14" t="s">
        <v>526</v>
      </c>
      <c r="D83" s="32" t="s">
        <v>34</v>
      </c>
      <c r="E83" s="73">
        <v>5</v>
      </c>
      <c r="F83" s="80">
        <v>1</v>
      </c>
      <c r="G83" s="81">
        <v>0.10192837465564739</v>
      </c>
      <c r="H83" s="93">
        <v>3</v>
      </c>
      <c r="I83" s="93">
        <f t="shared" si="8"/>
        <v>2</v>
      </c>
      <c r="J83" s="73">
        <v>1</v>
      </c>
      <c r="K83" s="80">
        <v>2</v>
      </c>
      <c r="L83" s="81">
        <v>0.14462809917355371</v>
      </c>
      <c r="M83" s="80">
        <v>3</v>
      </c>
      <c r="N83" s="97">
        <f t="shared" si="12"/>
        <v>3</v>
      </c>
      <c r="O83" s="105">
        <f>'AMD-Final'!S83-'AMD-Final'!G83</f>
        <v>3</v>
      </c>
      <c r="P83" s="80">
        <f t="shared" si="13"/>
        <v>2</v>
      </c>
      <c r="Q83" s="102">
        <f>('AMD-Final'!H83-'AMD-Final'!T83)/'AMD-Final'!H83</f>
        <v>0.31955922865013775</v>
      </c>
      <c r="R83" s="80">
        <f t="shared" si="14"/>
        <v>2</v>
      </c>
      <c r="S83" s="97">
        <f t="shared" si="15"/>
        <v>3</v>
      </c>
      <c r="T83" s="79"/>
      <c r="U83" s="45">
        <v>43447</v>
      </c>
      <c r="V83" s="47">
        <v>1</v>
      </c>
      <c r="W83" s="26"/>
      <c r="X83" s="145">
        <v>5</v>
      </c>
      <c r="Y83" s="141"/>
      <c r="Z83" s="156">
        <f t="shared" si="9"/>
        <v>2</v>
      </c>
      <c r="AA83" s="157"/>
      <c r="AB83" s="157"/>
      <c r="AC83" s="128">
        <v>5</v>
      </c>
      <c r="AD83" s="3"/>
      <c r="AE83" s="156">
        <f t="shared" si="10"/>
        <v>2</v>
      </c>
      <c r="AF83" s="156">
        <f t="shared" si="11"/>
        <v>2</v>
      </c>
    </row>
    <row r="84" spans="1:32">
      <c r="A84" s="65" t="s">
        <v>833</v>
      </c>
      <c r="B84" s="9" t="s">
        <v>151</v>
      </c>
      <c r="C84" s="14" t="s">
        <v>526</v>
      </c>
      <c r="D84" s="32" t="s">
        <v>86</v>
      </c>
      <c r="E84" s="73">
        <v>9</v>
      </c>
      <c r="F84" s="80">
        <v>1</v>
      </c>
      <c r="G84" s="81">
        <v>9.1715976331360943E-2</v>
      </c>
      <c r="H84" s="93">
        <v>3</v>
      </c>
      <c r="I84" s="93">
        <f t="shared" si="8"/>
        <v>2</v>
      </c>
      <c r="J84" s="73"/>
      <c r="K84" s="80"/>
      <c r="L84" s="81"/>
      <c r="M84" s="80"/>
      <c r="N84" s="97"/>
      <c r="O84" s="105"/>
      <c r="P84" s="80"/>
      <c r="Q84" s="102"/>
      <c r="R84" s="80"/>
      <c r="S84" s="97"/>
      <c r="T84" s="79"/>
      <c r="U84" s="49" t="s">
        <v>515</v>
      </c>
      <c r="V84" s="47" t="s">
        <v>515</v>
      </c>
      <c r="W84" s="26"/>
      <c r="X84" s="145">
        <v>5</v>
      </c>
      <c r="Y84" s="141"/>
      <c r="Z84" s="156">
        <f t="shared" si="9"/>
        <v>2</v>
      </c>
      <c r="AA84" s="157"/>
      <c r="AB84" s="157"/>
      <c r="AC84" s="128">
        <v>5</v>
      </c>
      <c r="AD84" s="3"/>
      <c r="AE84" s="156">
        <f t="shared" si="10"/>
        <v>2</v>
      </c>
      <c r="AF84" s="156">
        <f t="shared" si="11"/>
        <v>2</v>
      </c>
    </row>
    <row r="85" spans="1:32">
      <c r="A85" s="65" t="s">
        <v>834</v>
      </c>
      <c r="B85" s="9" t="s">
        <v>152</v>
      </c>
      <c r="C85" s="14" t="s">
        <v>526</v>
      </c>
      <c r="D85" s="32" t="s">
        <v>50</v>
      </c>
      <c r="E85" s="73">
        <v>-6</v>
      </c>
      <c r="F85" s="80">
        <v>4</v>
      </c>
      <c r="G85" s="81">
        <v>4.5130641330166268E-2</v>
      </c>
      <c r="H85" s="93">
        <v>3</v>
      </c>
      <c r="I85" s="93">
        <f t="shared" si="8"/>
        <v>4</v>
      </c>
      <c r="J85" s="73"/>
      <c r="K85" s="80"/>
      <c r="L85" s="81"/>
      <c r="M85" s="80"/>
      <c r="N85" s="97"/>
      <c r="O85" s="105"/>
      <c r="P85" s="80"/>
      <c r="Q85" s="102"/>
      <c r="R85" s="80"/>
      <c r="S85" s="97"/>
      <c r="T85" s="79"/>
      <c r="U85" s="49" t="s">
        <v>515</v>
      </c>
      <c r="V85" s="47" t="s">
        <v>515</v>
      </c>
      <c r="W85" s="26"/>
      <c r="X85" s="145">
        <v>3</v>
      </c>
      <c r="Y85" s="141"/>
      <c r="Z85" s="156">
        <f t="shared" si="9"/>
        <v>1</v>
      </c>
      <c r="AA85" s="157"/>
      <c r="AB85" s="157"/>
      <c r="AC85" s="128">
        <v>3</v>
      </c>
      <c r="AD85" s="3"/>
      <c r="AE85" s="156">
        <f t="shared" si="10"/>
        <v>1</v>
      </c>
      <c r="AF85" s="156">
        <f t="shared" si="11"/>
        <v>1</v>
      </c>
    </row>
    <row r="86" spans="1:32">
      <c r="A86" s="65" t="s">
        <v>835</v>
      </c>
      <c r="B86" s="9" t="s">
        <v>153</v>
      </c>
      <c r="C86" s="14" t="s">
        <v>525</v>
      </c>
      <c r="D86" s="32" t="s">
        <v>51</v>
      </c>
      <c r="E86" s="73">
        <v>2</v>
      </c>
      <c r="F86" s="80">
        <v>2</v>
      </c>
      <c r="G86" s="81">
        <v>0.1012987012987013</v>
      </c>
      <c r="H86" s="93">
        <v>3</v>
      </c>
      <c r="I86" s="93">
        <f t="shared" si="8"/>
        <v>3</v>
      </c>
      <c r="J86" s="73">
        <v>3</v>
      </c>
      <c r="K86" s="80">
        <v>2</v>
      </c>
      <c r="L86" s="81">
        <v>8.0519480519480519E-2</v>
      </c>
      <c r="M86" s="80">
        <v>3</v>
      </c>
      <c r="N86" s="97">
        <f t="shared" si="12"/>
        <v>3</v>
      </c>
      <c r="O86" s="105">
        <f>'AMD-Final'!S86-'AMD-Final'!G86</f>
        <v>1</v>
      </c>
      <c r="P86" s="80">
        <f t="shared" si="13"/>
        <v>2</v>
      </c>
      <c r="Q86" s="102">
        <f>('AMD-Final'!H86-'AMD-Final'!T86)/'AMD-Final'!H86</f>
        <v>3.896103896103896E-2</v>
      </c>
      <c r="R86" s="80">
        <f t="shared" si="14"/>
        <v>3</v>
      </c>
      <c r="S86" s="97">
        <f t="shared" si="15"/>
        <v>3</v>
      </c>
      <c r="T86" s="79"/>
      <c r="U86" s="43">
        <v>43454</v>
      </c>
      <c r="V86" s="47">
        <v>1</v>
      </c>
      <c r="W86" s="26"/>
      <c r="X86" s="145">
        <v>4</v>
      </c>
      <c r="Y86" s="141"/>
      <c r="Z86" s="156">
        <f t="shared" si="9"/>
        <v>2</v>
      </c>
      <c r="AA86" s="157"/>
      <c r="AB86" s="157"/>
      <c r="AC86" s="128">
        <v>4</v>
      </c>
      <c r="AD86" s="3"/>
      <c r="AE86" s="156">
        <f t="shared" si="10"/>
        <v>2</v>
      </c>
      <c r="AF86" s="156">
        <f t="shared" si="11"/>
        <v>1</v>
      </c>
    </row>
    <row r="87" spans="1:32">
      <c r="A87" s="65" t="s">
        <v>836</v>
      </c>
      <c r="B87" s="9" t="s">
        <v>155</v>
      </c>
      <c r="C87" s="14" t="s">
        <v>526</v>
      </c>
      <c r="D87" s="32" t="s">
        <v>71</v>
      </c>
      <c r="E87" s="73">
        <v>-3</v>
      </c>
      <c r="F87" s="80">
        <v>3</v>
      </c>
      <c r="G87" s="81">
        <v>-7.4999999999999997E-2</v>
      </c>
      <c r="H87" s="93">
        <v>4</v>
      </c>
      <c r="I87" s="93">
        <f t="shared" si="8"/>
        <v>3</v>
      </c>
      <c r="J87" s="73">
        <v>-4</v>
      </c>
      <c r="K87" s="80">
        <v>3</v>
      </c>
      <c r="L87" s="81">
        <v>-7.0833333333333331E-2</v>
      </c>
      <c r="M87" s="80">
        <v>4</v>
      </c>
      <c r="N87" s="97">
        <f t="shared" si="12"/>
        <v>3</v>
      </c>
      <c r="O87" s="105">
        <f>'AMD-Final'!S87-'AMD-Final'!G87</f>
        <v>-8</v>
      </c>
      <c r="P87" s="80">
        <f t="shared" si="13"/>
        <v>4</v>
      </c>
      <c r="Q87" s="102">
        <f>('AMD-Final'!H87-'AMD-Final'!T87)/'AMD-Final'!H87</f>
        <v>-0.125</v>
      </c>
      <c r="R87" s="80">
        <f t="shared" si="14"/>
        <v>4</v>
      </c>
      <c r="S87" s="97">
        <f t="shared" si="15"/>
        <v>4</v>
      </c>
      <c r="T87" s="79"/>
      <c r="U87" s="45">
        <v>43482</v>
      </c>
      <c r="V87" s="47">
        <v>1</v>
      </c>
      <c r="W87" s="26"/>
      <c r="X87" s="145">
        <v>3</v>
      </c>
      <c r="Y87" s="141"/>
      <c r="Z87" s="156">
        <f t="shared" si="9"/>
        <v>1</v>
      </c>
      <c r="AA87" s="157"/>
      <c r="AB87" s="157"/>
      <c r="AC87" s="128">
        <v>3</v>
      </c>
      <c r="AD87" s="3"/>
      <c r="AE87" s="156">
        <f t="shared" si="10"/>
        <v>1</v>
      </c>
      <c r="AF87" s="156">
        <f t="shared" si="11"/>
        <v>1</v>
      </c>
    </row>
    <row r="88" spans="1:32">
      <c r="A88" s="65" t="s">
        <v>837</v>
      </c>
      <c r="B88" s="9" t="s">
        <v>156</v>
      </c>
      <c r="C88" s="14" t="s">
        <v>525</v>
      </c>
      <c r="D88" s="32" t="s">
        <v>75</v>
      </c>
      <c r="E88" s="73">
        <v>31</v>
      </c>
      <c r="F88" s="80">
        <v>1</v>
      </c>
      <c r="G88" s="81">
        <v>0.53521126760563376</v>
      </c>
      <c r="H88" s="93">
        <v>2</v>
      </c>
      <c r="I88" s="93">
        <f t="shared" si="8"/>
        <v>1</v>
      </c>
      <c r="J88" s="73">
        <v>30</v>
      </c>
      <c r="K88" s="80">
        <v>1</v>
      </c>
      <c r="L88" s="81">
        <v>0.51173708920187788</v>
      </c>
      <c r="M88" s="80">
        <v>2</v>
      </c>
      <c r="N88" s="97">
        <f t="shared" si="12"/>
        <v>1</v>
      </c>
      <c r="O88" s="105">
        <f>'AMD-Final'!S88-'AMD-Final'!G88</f>
        <v>35</v>
      </c>
      <c r="P88" s="80">
        <f t="shared" si="13"/>
        <v>1</v>
      </c>
      <c r="Q88" s="102">
        <f>('AMD-Final'!H88-'AMD-Final'!T88)/'AMD-Final'!H88</f>
        <v>0.39906103286384975</v>
      </c>
      <c r="R88" s="80">
        <f t="shared" si="14"/>
        <v>2</v>
      </c>
      <c r="S88" s="97">
        <f t="shared" si="15"/>
        <v>1</v>
      </c>
      <c r="T88" s="79"/>
      <c r="U88" s="62" t="s">
        <v>36</v>
      </c>
      <c r="V88" s="47">
        <v>0</v>
      </c>
      <c r="W88" s="26"/>
      <c r="X88" s="145">
        <v>8</v>
      </c>
      <c r="Y88" s="141"/>
      <c r="Z88" s="156">
        <f t="shared" si="9"/>
        <v>3</v>
      </c>
      <c r="AA88" s="157"/>
      <c r="AB88" s="157"/>
      <c r="AC88" s="128">
        <v>8</v>
      </c>
      <c r="AD88" s="3"/>
      <c r="AE88" s="156">
        <f t="shared" si="10"/>
        <v>3</v>
      </c>
      <c r="AF88" s="156">
        <f t="shared" si="11"/>
        <v>3</v>
      </c>
    </row>
    <row r="89" spans="1:32">
      <c r="A89" s="65" t="s">
        <v>838</v>
      </c>
      <c r="B89" s="9" t="s">
        <v>157</v>
      </c>
      <c r="C89" s="14" t="s">
        <v>526</v>
      </c>
      <c r="D89" s="32" t="s">
        <v>43</v>
      </c>
      <c r="E89" s="73">
        <v>33</v>
      </c>
      <c r="F89" s="80">
        <v>1</v>
      </c>
      <c r="G89" s="81">
        <v>9.5541401273885357E-2</v>
      </c>
      <c r="H89" s="93">
        <v>3</v>
      </c>
      <c r="I89" s="93">
        <f t="shared" si="8"/>
        <v>1</v>
      </c>
      <c r="J89" s="73">
        <v>22</v>
      </c>
      <c r="K89" s="80">
        <v>1</v>
      </c>
      <c r="L89" s="81">
        <v>0.36305732484076431</v>
      </c>
      <c r="M89" s="80">
        <v>2</v>
      </c>
      <c r="N89" s="97">
        <f t="shared" si="12"/>
        <v>1</v>
      </c>
      <c r="O89" s="105">
        <f>'AMD-Final'!S89-'AMD-Final'!G89</f>
        <v>27</v>
      </c>
      <c r="P89" s="80">
        <f t="shared" si="13"/>
        <v>1</v>
      </c>
      <c r="Q89" s="102">
        <f>('AMD-Final'!H89-'AMD-Final'!T89)/'AMD-Final'!H89</f>
        <v>0.19108280254777071</v>
      </c>
      <c r="R89" s="80">
        <f t="shared" si="14"/>
        <v>3</v>
      </c>
      <c r="S89" s="97">
        <f t="shared" si="15"/>
        <v>1</v>
      </c>
      <c r="T89" s="79"/>
      <c r="U89" s="62" t="s">
        <v>36</v>
      </c>
      <c r="V89" s="47">
        <v>0</v>
      </c>
      <c r="W89" s="26"/>
      <c r="X89" s="145">
        <v>5</v>
      </c>
      <c r="Y89" s="141"/>
      <c r="Z89" s="156">
        <f t="shared" si="9"/>
        <v>2</v>
      </c>
      <c r="AA89" s="157"/>
      <c r="AB89" s="157"/>
      <c r="AC89" s="128">
        <v>5</v>
      </c>
      <c r="AD89" s="3"/>
      <c r="AE89" s="156">
        <f t="shared" si="10"/>
        <v>2</v>
      </c>
      <c r="AF89" s="156">
        <f t="shared" si="11"/>
        <v>2</v>
      </c>
    </row>
    <row r="90" spans="1:32">
      <c r="A90" s="65" t="s">
        <v>839</v>
      </c>
      <c r="B90" s="9" t="s">
        <v>158</v>
      </c>
      <c r="C90" s="14" t="s">
        <v>526</v>
      </c>
      <c r="D90" s="32" t="s">
        <v>87</v>
      </c>
      <c r="E90" s="73">
        <v>52</v>
      </c>
      <c r="F90" s="80">
        <v>1</v>
      </c>
      <c r="G90" s="81">
        <v>0.11624203821656051</v>
      </c>
      <c r="H90" s="93">
        <v>3</v>
      </c>
      <c r="I90" s="93">
        <f t="shared" si="8"/>
        <v>1</v>
      </c>
      <c r="J90" s="73">
        <v>27</v>
      </c>
      <c r="K90" s="80">
        <v>1</v>
      </c>
      <c r="L90" s="81">
        <v>0.14490445859872611</v>
      </c>
      <c r="M90" s="80">
        <v>3</v>
      </c>
      <c r="N90" s="97">
        <f t="shared" si="12"/>
        <v>1</v>
      </c>
      <c r="O90" s="105">
        <f>'AMD-Final'!S90-'AMD-Final'!G90</f>
        <v>-2</v>
      </c>
      <c r="P90" s="80">
        <f t="shared" si="13"/>
        <v>3</v>
      </c>
      <c r="Q90" s="102">
        <f>('AMD-Final'!H90-'AMD-Final'!T90)/'AMD-Final'!H90</f>
        <v>1</v>
      </c>
      <c r="R90" s="80">
        <f t="shared" si="14"/>
        <v>1</v>
      </c>
      <c r="S90" s="97">
        <f t="shared" si="15"/>
        <v>3</v>
      </c>
      <c r="T90" s="79"/>
      <c r="U90" s="62" t="s">
        <v>36</v>
      </c>
      <c r="V90" s="47">
        <v>0</v>
      </c>
      <c r="W90" s="26"/>
      <c r="X90" s="145">
        <v>3</v>
      </c>
      <c r="Y90" s="141"/>
      <c r="Z90" s="156">
        <f t="shared" si="9"/>
        <v>1</v>
      </c>
      <c r="AA90" s="157"/>
      <c r="AB90" s="157"/>
      <c r="AC90" s="128">
        <v>3</v>
      </c>
      <c r="AD90" s="3"/>
      <c r="AE90" s="156">
        <f t="shared" si="10"/>
        <v>1</v>
      </c>
      <c r="AF90" s="156">
        <f t="shared" si="11"/>
        <v>1</v>
      </c>
    </row>
    <row r="91" spans="1:32">
      <c r="A91" s="65" t="s">
        <v>840</v>
      </c>
      <c r="B91" s="9" t="s">
        <v>159</v>
      </c>
      <c r="C91" s="14" t="s">
        <v>525</v>
      </c>
      <c r="D91" s="32" t="s">
        <v>49</v>
      </c>
      <c r="E91" s="73">
        <v>9</v>
      </c>
      <c r="F91" s="80">
        <v>1</v>
      </c>
      <c r="G91" s="81">
        <v>0.16538461538461538</v>
      </c>
      <c r="H91" s="93">
        <v>3</v>
      </c>
      <c r="I91" s="93">
        <f t="shared" si="8"/>
        <v>2</v>
      </c>
      <c r="J91" s="73">
        <v>5</v>
      </c>
      <c r="K91" s="80">
        <v>1</v>
      </c>
      <c r="L91" s="81">
        <v>2.6923076923076925E-2</v>
      </c>
      <c r="M91" s="80">
        <v>3</v>
      </c>
      <c r="N91" s="97">
        <f t="shared" si="12"/>
        <v>2</v>
      </c>
      <c r="O91" s="105">
        <f>'AMD-Final'!S91-'AMD-Final'!G91</f>
        <v>-9</v>
      </c>
      <c r="P91" s="80">
        <f t="shared" si="13"/>
        <v>4</v>
      </c>
      <c r="Q91" s="102">
        <f>('AMD-Final'!H91-'AMD-Final'!T91)/'AMD-Final'!H91</f>
        <v>-0.50384615384615383</v>
      </c>
      <c r="R91" s="80">
        <f t="shared" si="14"/>
        <v>4</v>
      </c>
      <c r="S91" s="97">
        <f t="shared" si="15"/>
        <v>4</v>
      </c>
      <c r="T91" s="79"/>
      <c r="U91" s="62" t="s">
        <v>36</v>
      </c>
      <c r="V91" s="47">
        <v>0</v>
      </c>
      <c r="W91" s="26"/>
      <c r="X91" s="145">
        <v>3</v>
      </c>
      <c r="Y91" s="141"/>
      <c r="Z91" s="156">
        <f t="shared" si="9"/>
        <v>1</v>
      </c>
      <c r="AA91" s="157"/>
      <c r="AB91" s="157"/>
      <c r="AC91" s="128">
        <v>3</v>
      </c>
      <c r="AD91" s="3"/>
      <c r="AE91" s="156">
        <f t="shared" si="10"/>
        <v>1</v>
      </c>
      <c r="AF91" s="156">
        <f t="shared" si="11"/>
        <v>1</v>
      </c>
    </row>
    <row r="92" spans="1:32">
      <c r="A92" s="65" t="s">
        <v>841</v>
      </c>
      <c r="B92" s="9" t="s">
        <v>162</v>
      </c>
      <c r="C92" s="14" t="s">
        <v>525</v>
      </c>
      <c r="D92" s="32" t="s">
        <v>68</v>
      </c>
      <c r="E92" s="73">
        <v>8</v>
      </c>
      <c r="F92" s="80">
        <v>1</v>
      </c>
      <c r="G92" s="81">
        <v>0.27810650887573962</v>
      </c>
      <c r="H92" s="93">
        <v>2</v>
      </c>
      <c r="I92" s="93">
        <f t="shared" si="8"/>
        <v>2</v>
      </c>
      <c r="J92" s="73">
        <v>13</v>
      </c>
      <c r="K92" s="80">
        <v>1</v>
      </c>
      <c r="L92" s="81">
        <v>6.8047337278106509E-2</v>
      </c>
      <c r="M92" s="80">
        <v>3</v>
      </c>
      <c r="N92" s="97">
        <f t="shared" si="12"/>
        <v>2</v>
      </c>
      <c r="O92" s="105">
        <f>'AMD-Final'!S92-'AMD-Final'!G92</f>
        <v>13</v>
      </c>
      <c r="P92" s="80">
        <f t="shared" si="13"/>
        <v>1</v>
      </c>
      <c r="Q92" s="102">
        <f>('AMD-Final'!H92-'AMD-Final'!T92)/'AMD-Final'!H92</f>
        <v>0.11834319526627218</v>
      </c>
      <c r="R92" s="80">
        <f t="shared" si="14"/>
        <v>3</v>
      </c>
      <c r="S92" s="97">
        <f t="shared" si="15"/>
        <v>2</v>
      </c>
      <c r="T92" s="79"/>
      <c r="U92" s="51" t="s">
        <v>36</v>
      </c>
      <c r="V92" s="47">
        <v>0</v>
      </c>
      <c r="W92" s="26"/>
      <c r="X92" s="145">
        <v>6</v>
      </c>
      <c r="Y92" s="141"/>
      <c r="Z92" s="156">
        <f t="shared" si="9"/>
        <v>3</v>
      </c>
      <c r="AA92" s="157"/>
      <c r="AB92" s="157"/>
      <c r="AC92" s="128">
        <v>6</v>
      </c>
      <c r="AD92" s="3"/>
      <c r="AE92" s="156">
        <f t="shared" si="10"/>
        <v>3</v>
      </c>
      <c r="AF92" s="156">
        <f t="shared" si="11"/>
        <v>3</v>
      </c>
    </row>
    <row r="93" spans="1:32">
      <c r="A93" s="65" t="s">
        <v>842</v>
      </c>
      <c r="B93" s="9" t="s">
        <v>164</v>
      </c>
      <c r="C93" s="14" t="s">
        <v>525</v>
      </c>
      <c r="D93" s="32" t="s">
        <v>165</v>
      </c>
      <c r="E93" s="73">
        <v>13</v>
      </c>
      <c r="F93" s="80">
        <v>1</v>
      </c>
      <c r="G93" s="81">
        <v>0.30685920577617326</v>
      </c>
      <c r="H93" s="93">
        <v>2</v>
      </c>
      <c r="I93" s="93">
        <f t="shared" si="8"/>
        <v>2</v>
      </c>
      <c r="J93" s="73">
        <v>8</v>
      </c>
      <c r="K93" s="80">
        <v>1</v>
      </c>
      <c r="L93" s="81">
        <v>-0.21299638989169675</v>
      </c>
      <c r="M93" s="80">
        <v>4</v>
      </c>
      <c r="N93" s="97">
        <f t="shared" si="12"/>
        <v>2</v>
      </c>
      <c r="O93" s="105">
        <f>'AMD-Final'!S93-'AMD-Final'!G93</f>
        <v>1</v>
      </c>
      <c r="P93" s="80">
        <f t="shared" si="13"/>
        <v>2</v>
      </c>
      <c r="Q93" s="102">
        <f>('AMD-Final'!H93-'AMD-Final'!T93)/'AMD-Final'!H93</f>
        <v>3.9711191335740074E-2</v>
      </c>
      <c r="R93" s="80">
        <f t="shared" si="14"/>
        <v>3</v>
      </c>
      <c r="S93" s="97">
        <f t="shared" si="15"/>
        <v>3</v>
      </c>
      <c r="T93" s="79"/>
      <c r="U93" s="51" t="s">
        <v>36</v>
      </c>
      <c r="V93" s="47">
        <v>0</v>
      </c>
      <c r="W93" s="26"/>
      <c r="X93" s="145">
        <v>3</v>
      </c>
      <c r="Y93" s="141"/>
      <c r="Z93" s="156">
        <f t="shared" si="9"/>
        <v>1</v>
      </c>
      <c r="AA93" s="157"/>
      <c r="AB93" s="157"/>
      <c r="AC93" s="128">
        <v>3</v>
      </c>
      <c r="AD93" s="3"/>
      <c r="AE93" s="156">
        <f t="shared" si="10"/>
        <v>1</v>
      </c>
      <c r="AF93" s="156">
        <f t="shared" si="11"/>
        <v>1</v>
      </c>
    </row>
    <row r="94" spans="1:32">
      <c r="A94" s="65" t="s">
        <v>843</v>
      </c>
      <c r="B94" s="9" t="s">
        <v>167</v>
      </c>
      <c r="C94" s="14" t="s">
        <v>525</v>
      </c>
      <c r="D94" s="32" t="s">
        <v>147</v>
      </c>
      <c r="E94" s="73">
        <v>19</v>
      </c>
      <c r="F94" s="80">
        <v>1</v>
      </c>
      <c r="G94" s="81">
        <v>-0.14776632302405499</v>
      </c>
      <c r="H94" s="93">
        <v>4</v>
      </c>
      <c r="I94" s="93">
        <f t="shared" si="8"/>
        <v>1</v>
      </c>
      <c r="J94" s="73">
        <v>32</v>
      </c>
      <c r="K94" s="80">
        <v>1</v>
      </c>
      <c r="L94" s="81">
        <v>-0.38487972508591067</v>
      </c>
      <c r="M94" s="80">
        <v>4</v>
      </c>
      <c r="N94" s="97">
        <f t="shared" si="12"/>
        <v>1</v>
      </c>
      <c r="O94" s="105">
        <f>'AMD-Final'!S94-'AMD-Final'!G94</f>
        <v>36</v>
      </c>
      <c r="P94" s="80">
        <f t="shared" si="13"/>
        <v>1</v>
      </c>
      <c r="Q94" s="102">
        <f>('AMD-Final'!H94-'AMD-Final'!T94)/'AMD-Final'!H94</f>
        <v>-1.7182130584192441E-2</v>
      </c>
      <c r="R94" s="80">
        <f t="shared" si="14"/>
        <v>4</v>
      </c>
      <c r="S94" s="97">
        <f t="shared" si="15"/>
        <v>1</v>
      </c>
      <c r="T94" s="79"/>
      <c r="U94" s="45">
        <v>43514</v>
      </c>
      <c r="V94" s="47">
        <v>1</v>
      </c>
      <c r="W94" s="26"/>
      <c r="X94" s="145">
        <v>10</v>
      </c>
      <c r="Y94" s="141"/>
      <c r="Z94" s="156">
        <f t="shared" si="9"/>
        <v>3</v>
      </c>
      <c r="AA94" s="157"/>
      <c r="AB94" s="157"/>
      <c r="AC94" s="128">
        <v>10</v>
      </c>
      <c r="AD94" s="3"/>
      <c r="AE94" s="156">
        <f t="shared" si="10"/>
        <v>3</v>
      </c>
      <c r="AF94" s="156">
        <f t="shared" si="11"/>
        <v>3</v>
      </c>
    </row>
    <row r="95" spans="1:32">
      <c r="A95" s="65" t="s">
        <v>844</v>
      </c>
      <c r="B95" s="9" t="s">
        <v>168</v>
      </c>
      <c r="C95" s="14" t="s">
        <v>526</v>
      </c>
      <c r="D95" s="32" t="s">
        <v>103</v>
      </c>
      <c r="E95" s="73">
        <v>0</v>
      </c>
      <c r="F95" s="80">
        <v>2</v>
      </c>
      <c r="G95" s="81">
        <v>7.7363896848137534E-2</v>
      </c>
      <c r="H95" s="93">
        <v>3</v>
      </c>
      <c r="I95" s="93">
        <f t="shared" si="8"/>
        <v>3</v>
      </c>
      <c r="J95" s="73">
        <v>3</v>
      </c>
      <c r="K95" s="80">
        <v>2</v>
      </c>
      <c r="L95" s="81">
        <v>-0.10888252148997135</v>
      </c>
      <c r="M95" s="80">
        <v>4</v>
      </c>
      <c r="N95" s="97">
        <f t="shared" si="12"/>
        <v>3</v>
      </c>
      <c r="O95" s="105">
        <f>'AMD-Final'!S95-'AMD-Final'!G95</f>
        <v>-43</v>
      </c>
      <c r="P95" s="80">
        <f t="shared" si="13"/>
        <v>4</v>
      </c>
      <c r="Q95" s="102">
        <f>('AMD-Final'!H95-'AMD-Final'!T95)/'AMD-Final'!H95</f>
        <v>-0.2693409742120344</v>
      </c>
      <c r="R95" s="80">
        <f t="shared" si="14"/>
        <v>4</v>
      </c>
      <c r="S95" s="97">
        <f t="shared" si="15"/>
        <v>4</v>
      </c>
      <c r="T95" s="79"/>
      <c r="U95" s="43">
        <v>43493</v>
      </c>
      <c r="V95" s="47">
        <v>1</v>
      </c>
      <c r="W95" s="26"/>
      <c r="X95" s="145">
        <v>5</v>
      </c>
      <c r="Y95" s="141"/>
      <c r="Z95" s="156">
        <f t="shared" si="9"/>
        <v>2</v>
      </c>
      <c r="AA95" s="157"/>
      <c r="AB95" s="157"/>
      <c r="AC95" s="128">
        <v>5</v>
      </c>
      <c r="AD95" s="3"/>
      <c r="AE95" s="156">
        <f t="shared" si="10"/>
        <v>2</v>
      </c>
      <c r="AF95" s="156">
        <f t="shared" si="11"/>
        <v>2</v>
      </c>
    </row>
    <row r="96" spans="1:32">
      <c r="A96" s="65" t="s">
        <v>845</v>
      </c>
      <c r="B96" s="9" t="s">
        <v>169</v>
      </c>
      <c r="C96" s="14" t="s">
        <v>525</v>
      </c>
      <c r="D96" s="32" t="s">
        <v>50</v>
      </c>
      <c r="E96" s="73">
        <v>2</v>
      </c>
      <c r="F96" s="80">
        <v>2</v>
      </c>
      <c r="G96" s="81">
        <v>0</v>
      </c>
      <c r="H96" s="93">
        <v>4</v>
      </c>
      <c r="I96" s="93">
        <f t="shared" si="8"/>
        <v>3</v>
      </c>
      <c r="J96" s="73">
        <v>9</v>
      </c>
      <c r="K96" s="80">
        <v>1</v>
      </c>
      <c r="L96" s="81">
        <v>1.7543859649122806E-2</v>
      </c>
      <c r="M96" s="80">
        <v>3</v>
      </c>
      <c r="N96" s="97">
        <f t="shared" si="12"/>
        <v>2</v>
      </c>
      <c r="O96" s="105">
        <f>'AMD-Final'!S96-'AMD-Final'!G96</f>
        <v>6</v>
      </c>
      <c r="P96" s="80">
        <f t="shared" si="13"/>
        <v>1</v>
      </c>
      <c r="Q96" s="102">
        <f>('AMD-Final'!H96-'AMD-Final'!T96)/'AMD-Final'!H96</f>
        <v>3.9473684210526314E-2</v>
      </c>
      <c r="R96" s="80">
        <f t="shared" si="14"/>
        <v>3</v>
      </c>
      <c r="S96" s="97">
        <f t="shared" si="15"/>
        <v>2</v>
      </c>
      <c r="T96" s="79"/>
      <c r="U96" s="51" t="s">
        <v>36</v>
      </c>
      <c r="V96" s="47">
        <v>0</v>
      </c>
      <c r="W96" s="26"/>
      <c r="X96" s="145">
        <v>9</v>
      </c>
      <c r="Y96" s="141"/>
      <c r="Z96" s="156">
        <f t="shared" si="9"/>
        <v>3</v>
      </c>
      <c r="AA96" s="157"/>
      <c r="AB96" s="157"/>
      <c r="AC96" s="128">
        <v>9</v>
      </c>
      <c r="AD96" s="3"/>
      <c r="AE96" s="156">
        <f t="shared" si="10"/>
        <v>3</v>
      </c>
      <c r="AF96" s="156">
        <f t="shared" si="11"/>
        <v>3</v>
      </c>
    </row>
    <row r="97" spans="1:32">
      <c r="A97" s="65" t="s">
        <v>846</v>
      </c>
      <c r="B97" s="9" t="s">
        <v>172</v>
      </c>
      <c r="C97" s="14" t="s">
        <v>525</v>
      </c>
      <c r="D97" s="32" t="s">
        <v>46</v>
      </c>
      <c r="E97" s="73">
        <v>12</v>
      </c>
      <c r="F97" s="80">
        <v>1</v>
      </c>
      <c r="G97" s="81">
        <v>5.2884615384615384E-2</v>
      </c>
      <c r="H97" s="93">
        <v>3</v>
      </c>
      <c r="I97" s="93">
        <f t="shared" si="8"/>
        <v>2</v>
      </c>
      <c r="J97" s="73"/>
      <c r="K97" s="80"/>
      <c r="L97" s="81"/>
      <c r="M97" s="80"/>
      <c r="N97" s="97"/>
      <c r="O97" s="105"/>
      <c r="P97" s="80"/>
      <c r="Q97" s="102"/>
      <c r="R97" s="80"/>
      <c r="S97" s="97"/>
      <c r="T97" s="79"/>
      <c r="U97" s="49" t="s">
        <v>515</v>
      </c>
      <c r="V97" s="47" t="s">
        <v>515</v>
      </c>
      <c r="W97" s="26"/>
      <c r="X97" s="145">
        <v>3</v>
      </c>
      <c r="Y97" s="141" t="s">
        <v>898</v>
      </c>
      <c r="Z97" s="156">
        <f t="shared" si="9"/>
        <v>1</v>
      </c>
      <c r="AA97" s="157"/>
      <c r="AB97" s="157"/>
      <c r="AC97" s="128"/>
      <c r="AD97" s="3"/>
      <c r="AE97" s="156" t="e">
        <f t="shared" si="10"/>
        <v>#N/A</v>
      </c>
      <c r="AF97" s="156" t="e">
        <f t="shared" si="11"/>
        <v>#N/A</v>
      </c>
    </row>
    <row r="98" spans="1:32">
      <c r="A98" s="65" t="s">
        <v>626</v>
      </c>
      <c r="B98" s="9" t="s">
        <v>173</v>
      </c>
      <c r="C98" s="14" t="s">
        <v>526</v>
      </c>
      <c r="D98" s="32" t="s">
        <v>34</v>
      </c>
      <c r="E98" s="73">
        <v>25</v>
      </c>
      <c r="F98" s="80">
        <v>1</v>
      </c>
      <c r="G98" s="81">
        <v>0.37704918032786883</v>
      </c>
      <c r="H98" s="93">
        <v>2</v>
      </c>
      <c r="I98" s="93">
        <f t="shared" si="8"/>
        <v>1</v>
      </c>
      <c r="J98" s="73">
        <v>31</v>
      </c>
      <c r="K98" s="80">
        <v>1</v>
      </c>
      <c r="L98" s="81">
        <v>0.27868852459016391</v>
      </c>
      <c r="M98" s="80">
        <v>2</v>
      </c>
      <c r="N98" s="97">
        <f t="shared" si="12"/>
        <v>1</v>
      </c>
      <c r="O98" s="105">
        <f>'AMD-Final'!S98-'AMD-Final'!G98</f>
        <v>33</v>
      </c>
      <c r="P98" s="80">
        <f t="shared" si="13"/>
        <v>1</v>
      </c>
      <c r="Q98" s="102">
        <f>('AMD-Final'!H98-'AMD-Final'!T98)/'AMD-Final'!H98</f>
        <v>0.27868852459016391</v>
      </c>
      <c r="R98" s="80">
        <f t="shared" si="14"/>
        <v>2</v>
      </c>
      <c r="S98" s="97">
        <f t="shared" si="15"/>
        <v>1</v>
      </c>
      <c r="T98" s="79"/>
      <c r="U98" s="51" t="s">
        <v>36</v>
      </c>
      <c r="V98" s="47">
        <v>0</v>
      </c>
      <c r="W98" s="26"/>
      <c r="X98" s="145">
        <v>4</v>
      </c>
      <c r="Y98" s="141"/>
      <c r="Z98" s="156">
        <f t="shared" si="9"/>
        <v>2</v>
      </c>
      <c r="AA98" s="157"/>
      <c r="AB98" s="157"/>
      <c r="AC98" s="128">
        <v>4</v>
      </c>
      <c r="AD98" s="3"/>
      <c r="AE98" s="156">
        <f t="shared" si="10"/>
        <v>2</v>
      </c>
      <c r="AF98" s="156">
        <f t="shared" si="11"/>
        <v>1</v>
      </c>
    </row>
    <row r="99" spans="1:32">
      <c r="A99" s="65" t="s">
        <v>847</v>
      </c>
      <c r="B99" s="9" t="s">
        <v>726</v>
      </c>
      <c r="C99" s="14" t="s">
        <v>525</v>
      </c>
      <c r="D99" s="32" t="s">
        <v>57</v>
      </c>
      <c r="E99" s="73">
        <v>16</v>
      </c>
      <c r="F99" s="80">
        <v>1</v>
      </c>
      <c r="G99" s="81">
        <v>0.4088050314465409</v>
      </c>
      <c r="H99" s="93">
        <v>2</v>
      </c>
      <c r="I99" s="93">
        <f t="shared" si="8"/>
        <v>1</v>
      </c>
      <c r="J99" s="73">
        <v>24</v>
      </c>
      <c r="K99" s="80">
        <v>1</v>
      </c>
      <c r="L99" s="81">
        <v>0.31446540880503143</v>
      </c>
      <c r="M99" s="80">
        <v>2</v>
      </c>
      <c r="N99" s="97">
        <f t="shared" si="12"/>
        <v>1</v>
      </c>
      <c r="O99" s="105">
        <f>'AMD-Final'!S99-'AMD-Final'!G99</f>
        <v>21</v>
      </c>
      <c r="P99" s="80">
        <f t="shared" si="13"/>
        <v>1</v>
      </c>
      <c r="Q99" s="102">
        <f>('AMD-Final'!H99-'AMD-Final'!T99)/'AMD-Final'!H99</f>
        <v>0.11006289308176101</v>
      </c>
      <c r="R99" s="80">
        <f t="shared" si="14"/>
        <v>3</v>
      </c>
      <c r="S99" s="97">
        <f t="shared" si="15"/>
        <v>1</v>
      </c>
      <c r="T99" s="79"/>
      <c r="U99" s="51" t="s">
        <v>36</v>
      </c>
      <c r="V99" s="47">
        <v>0</v>
      </c>
      <c r="W99" s="26"/>
      <c r="X99" s="145">
        <v>3</v>
      </c>
      <c r="Y99" s="141"/>
      <c r="Z99" s="156">
        <f t="shared" si="9"/>
        <v>1</v>
      </c>
      <c r="AA99" s="157"/>
      <c r="AB99" s="157"/>
      <c r="AC99" s="128">
        <v>3</v>
      </c>
      <c r="AD99" s="3"/>
      <c r="AE99" s="156">
        <f t="shared" si="10"/>
        <v>1</v>
      </c>
      <c r="AF99" s="156">
        <f t="shared" si="11"/>
        <v>1</v>
      </c>
    </row>
    <row r="100" spans="1:32">
      <c r="A100" s="65" t="s">
        <v>848</v>
      </c>
      <c r="B100" s="9" t="s">
        <v>174</v>
      </c>
      <c r="C100" s="14" t="s">
        <v>526</v>
      </c>
      <c r="D100" s="32" t="s">
        <v>53</v>
      </c>
      <c r="E100" s="73">
        <v>9</v>
      </c>
      <c r="F100" s="80">
        <v>1</v>
      </c>
      <c r="G100" s="81">
        <v>-0.20491803278688525</v>
      </c>
      <c r="H100" s="93">
        <v>4</v>
      </c>
      <c r="I100" s="93">
        <f t="shared" si="8"/>
        <v>2</v>
      </c>
      <c r="J100" s="73">
        <v>2</v>
      </c>
      <c r="K100" s="80">
        <v>2</v>
      </c>
      <c r="L100" s="81">
        <v>-0.35655737704918034</v>
      </c>
      <c r="M100" s="80">
        <v>4</v>
      </c>
      <c r="N100" s="97">
        <f t="shared" si="12"/>
        <v>3</v>
      </c>
      <c r="O100" s="105">
        <f>'AMD-Final'!S100-'AMD-Final'!G100</f>
        <v>10</v>
      </c>
      <c r="P100" s="80">
        <f t="shared" si="13"/>
        <v>1</v>
      </c>
      <c r="Q100" s="102">
        <f>('AMD-Final'!H100-'AMD-Final'!T100)/'AMD-Final'!H100</f>
        <v>-0.38524590163934425</v>
      </c>
      <c r="R100" s="80">
        <f t="shared" si="14"/>
        <v>4</v>
      </c>
      <c r="S100" s="97">
        <f t="shared" si="15"/>
        <v>2</v>
      </c>
      <c r="T100" s="79"/>
      <c r="U100" s="51" t="s">
        <v>36</v>
      </c>
      <c r="V100" s="47">
        <v>0</v>
      </c>
      <c r="W100" s="26"/>
      <c r="X100" s="145">
        <v>4</v>
      </c>
      <c r="Y100" s="141"/>
      <c r="Z100" s="156">
        <f t="shared" si="9"/>
        <v>2</v>
      </c>
      <c r="AA100" s="157"/>
      <c r="AB100" s="157"/>
      <c r="AC100" s="128">
        <v>4</v>
      </c>
      <c r="AD100" s="3"/>
      <c r="AE100" s="156">
        <f t="shared" si="10"/>
        <v>2</v>
      </c>
      <c r="AF100" s="156">
        <f t="shared" si="11"/>
        <v>1</v>
      </c>
    </row>
    <row r="101" spans="1:32">
      <c r="A101" s="65" t="s">
        <v>849</v>
      </c>
      <c r="B101" s="9" t="s">
        <v>175</v>
      </c>
      <c r="C101" s="14" t="s">
        <v>525</v>
      </c>
      <c r="D101" s="32" t="s">
        <v>51</v>
      </c>
      <c r="E101" s="73">
        <v>5</v>
      </c>
      <c r="F101" s="80">
        <v>1</v>
      </c>
      <c r="G101" s="81">
        <v>-0.27433628318584069</v>
      </c>
      <c r="H101" s="93">
        <v>4</v>
      </c>
      <c r="I101" s="93">
        <f t="shared" si="8"/>
        <v>2</v>
      </c>
      <c r="J101" s="73">
        <v>2</v>
      </c>
      <c r="K101" s="80">
        <v>2</v>
      </c>
      <c r="L101" s="81">
        <v>-0.18141592920353983</v>
      </c>
      <c r="M101" s="80">
        <v>4</v>
      </c>
      <c r="N101" s="97">
        <f t="shared" si="12"/>
        <v>3</v>
      </c>
      <c r="O101" s="105"/>
      <c r="P101" s="80"/>
      <c r="Q101" s="102"/>
      <c r="R101" s="80"/>
      <c r="S101" s="97"/>
      <c r="T101" s="79"/>
      <c r="U101" s="51" t="s">
        <v>36</v>
      </c>
      <c r="V101" s="47">
        <v>0</v>
      </c>
      <c r="W101" s="26"/>
      <c r="X101" s="145">
        <v>6</v>
      </c>
      <c r="Y101" s="141"/>
      <c r="Z101" s="156">
        <f t="shared" si="9"/>
        <v>3</v>
      </c>
      <c r="AA101" s="157"/>
      <c r="AB101" s="157"/>
      <c r="AC101" s="128">
        <v>6</v>
      </c>
      <c r="AD101" s="3"/>
      <c r="AE101" s="156">
        <f t="shared" si="10"/>
        <v>3</v>
      </c>
      <c r="AF101" s="156">
        <f t="shared" si="11"/>
        <v>3</v>
      </c>
    </row>
    <row r="102" spans="1:32">
      <c r="A102" s="65" t="s">
        <v>850</v>
      </c>
      <c r="B102" s="9" t="s">
        <v>176</v>
      </c>
      <c r="C102" s="14" t="s">
        <v>525</v>
      </c>
      <c r="D102" s="32" t="s">
        <v>101</v>
      </c>
      <c r="E102" s="73">
        <v>6</v>
      </c>
      <c r="F102" s="80">
        <v>1</v>
      </c>
      <c r="G102" s="81">
        <v>0.16634799235181644</v>
      </c>
      <c r="H102" s="93">
        <v>3</v>
      </c>
      <c r="I102" s="93">
        <f t="shared" si="8"/>
        <v>2</v>
      </c>
      <c r="J102" s="73">
        <v>-3</v>
      </c>
      <c r="K102" s="80">
        <v>3</v>
      </c>
      <c r="L102" s="81">
        <v>0.33269598470363287</v>
      </c>
      <c r="M102" s="80">
        <v>2</v>
      </c>
      <c r="N102" s="97">
        <f t="shared" si="12"/>
        <v>3</v>
      </c>
      <c r="O102" s="105"/>
      <c r="P102" s="80"/>
      <c r="Q102" s="102"/>
      <c r="R102" s="80"/>
      <c r="S102" s="97"/>
      <c r="T102" s="79"/>
      <c r="U102" s="43">
        <v>43528</v>
      </c>
      <c r="V102" s="47">
        <v>1</v>
      </c>
      <c r="W102" s="26"/>
      <c r="X102" s="145">
        <v>6</v>
      </c>
      <c r="Y102" s="141"/>
      <c r="Z102" s="156">
        <f t="shared" si="9"/>
        <v>3</v>
      </c>
      <c r="AA102" s="157"/>
      <c r="AB102" s="157"/>
      <c r="AC102" s="128">
        <v>6</v>
      </c>
      <c r="AD102" s="3"/>
      <c r="AE102" s="156">
        <f t="shared" si="10"/>
        <v>3</v>
      </c>
      <c r="AF102" s="156">
        <f t="shared" si="11"/>
        <v>3</v>
      </c>
    </row>
    <row r="103" spans="1:32">
      <c r="A103" s="65" t="s">
        <v>851</v>
      </c>
      <c r="B103" s="9" t="s">
        <v>177</v>
      </c>
      <c r="C103" s="14" t="s">
        <v>525</v>
      </c>
      <c r="D103" s="32" t="s">
        <v>178</v>
      </c>
      <c r="E103" s="73">
        <v>9</v>
      </c>
      <c r="F103" s="80">
        <v>1</v>
      </c>
      <c r="G103" s="81">
        <v>2.3743016759776536E-2</v>
      </c>
      <c r="H103" s="93">
        <v>3</v>
      </c>
      <c r="I103" s="93">
        <f t="shared" si="8"/>
        <v>2</v>
      </c>
      <c r="J103" s="73">
        <v>-7</v>
      </c>
      <c r="K103" s="80">
        <v>4</v>
      </c>
      <c r="L103" s="81">
        <v>0.29329608938547486</v>
      </c>
      <c r="M103" s="80">
        <v>2</v>
      </c>
      <c r="N103" s="97">
        <f t="shared" si="12"/>
        <v>4</v>
      </c>
      <c r="O103" s="105">
        <f>'AMD-Final'!S103-'AMD-Final'!G103</f>
        <v>-5</v>
      </c>
      <c r="P103" s="80">
        <f t="shared" si="13"/>
        <v>4</v>
      </c>
      <c r="Q103" s="102">
        <f>('AMD-Final'!H103-'AMD-Final'!T103)/'AMD-Final'!H103</f>
        <v>0.19413407821229051</v>
      </c>
      <c r="R103" s="80">
        <f t="shared" si="14"/>
        <v>3</v>
      </c>
      <c r="S103" s="97">
        <f t="shared" si="15"/>
        <v>4</v>
      </c>
      <c r="T103" s="79"/>
      <c r="U103" s="51" t="s">
        <v>36</v>
      </c>
      <c r="V103" s="47">
        <v>0</v>
      </c>
      <c r="W103" s="26"/>
      <c r="X103" s="145">
        <v>7</v>
      </c>
      <c r="Y103" s="141"/>
      <c r="Z103" s="156">
        <f t="shared" si="9"/>
        <v>3</v>
      </c>
      <c r="AA103" s="157"/>
      <c r="AB103" s="157"/>
      <c r="AC103" s="128">
        <v>7</v>
      </c>
      <c r="AD103" s="3"/>
      <c r="AE103" s="156">
        <f t="shared" si="10"/>
        <v>3</v>
      </c>
      <c r="AF103" s="156">
        <f t="shared" si="11"/>
        <v>3</v>
      </c>
    </row>
    <row r="104" spans="1:32">
      <c r="A104" s="65" t="s">
        <v>852</v>
      </c>
      <c r="B104" s="9" t="s">
        <v>179</v>
      </c>
      <c r="C104" s="14" t="s">
        <v>525</v>
      </c>
      <c r="D104" s="32" t="s">
        <v>147</v>
      </c>
      <c r="E104" s="73">
        <v>8</v>
      </c>
      <c r="F104" s="80">
        <v>1</v>
      </c>
      <c r="G104" s="81">
        <v>0.12093023255813953</v>
      </c>
      <c r="H104" s="93">
        <v>3</v>
      </c>
      <c r="I104" s="93">
        <f t="shared" si="8"/>
        <v>2</v>
      </c>
      <c r="J104" s="73">
        <v>9</v>
      </c>
      <c r="K104" s="80">
        <v>1</v>
      </c>
      <c r="L104" s="81">
        <v>-6.9767441860465115E-3</v>
      </c>
      <c r="M104" s="80">
        <v>4</v>
      </c>
      <c r="N104" s="97">
        <f t="shared" si="12"/>
        <v>2</v>
      </c>
      <c r="O104" s="105"/>
      <c r="P104" s="80"/>
      <c r="Q104" s="102"/>
      <c r="R104" s="80"/>
      <c r="S104" s="97"/>
      <c r="T104" s="79"/>
      <c r="U104" s="51" t="s">
        <v>36</v>
      </c>
      <c r="V104" s="47">
        <v>0</v>
      </c>
      <c r="W104" s="26"/>
      <c r="X104" s="145">
        <v>4</v>
      </c>
      <c r="Y104" s="141"/>
      <c r="Z104" s="156">
        <f t="shared" si="9"/>
        <v>2</v>
      </c>
      <c r="AA104" s="157"/>
      <c r="AB104" s="157"/>
      <c r="AC104" s="128">
        <v>4</v>
      </c>
      <c r="AD104" s="3"/>
      <c r="AE104" s="156">
        <f t="shared" si="10"/>
        <v>2</v>
      </c>
      <c r="AF104" s="156">
        <f t="shared" si="11"/>
        <v>1</v>
      </c>
    </row>
    <row r="105" spans="1:32">
      <c r="A105" s="65" t="s">
        <v>853</v>
      </c>
      <c r="B105" s="9" t="s">
        <v>180</v>
      </c>
      <c r="C105" s="14" t="s">
        <v>526</v>
      </c>
      <c r="D105" s="32" t="s">
        <v>81</v>
      </c>
      <c r="E105" s="73">
        <v>6</v>
      </c>
      <c r="F105" s="80">
        <v>1</v>
      </c>
      <c r="G105" s="81">
        <v>-8.8105726872246704E-3</v>
      </c>
      <c r="H105" s="93">
        <v>4</v>
      </c>
      <c r="I105" s="93">
        <f t="shared" si="8"/>
        <v>2</v>
      </c>
      <c r="J105" s="73">
        <v>-13</v>
      </c>
      <c r="K105" s="80">
        <v>4</v>
      </c>
      <c r="L105" s="81">
        <v>-0.15859030837004406</v>
      </c>
      <c r="M105" s="80">
        <v>4</v>
      </c>
      <c r="N105" s="97">
        <f t="shared" si="12"/>
        <v>4</v>
      </c>
      <c r="O105" s="105"/>
      <c r="P105" s="80"/>
      <c r="Q105" s="102"/>
      <c r="R105" s="80"/>
      <c r="S105" s="97"/>
      <c r="T105" s="79"/>
      <c r="U105" s="51" t="s">
        <v>36</v>
      </c>
      <c r="V105" s="47">
        <v>0</v>
      </c>
      <c r="W105" s="26"/>
      <c r="X105" s="145">
        <v>4</v>
      </c>
      <c r="Y105" s="141"/>
      <c r="Z105" s="156">
        <f t="shared" si="9"/>
        <v>2</v>
      </c>
      <c r="AA105" s="157"/>
      <c r="AB105" s="157"/>
      <c r="AC105" s="128">
        <v>4</v>
      </c>
      <c r="AD105" s="3"/>
      <c r="AE105" s="156">
        <f t="shared" si="10"/>
        <v>2</v>
      </c>
      <c r="AF105" s="156">
        <f t="shared" si="11"/>
        <v>1</v>
      </c>
    </row>
    <row r="106" spans="1:32">
      <c r="A106" s="65" t="s">
        <v>854</v>
      </c>
      <c r="B106" s="9" t="s">
        <v>181</v>
      </c>
      <c r="C106" s="14" t="s">
        <v>525</v>
      </c>
      <c r="D106" s="32" t="s">
        <v>182</v>
      </c>
      <c r="E106" s="73">
        <v>3</v>
      </c>
      <c r="F106" s="80">
        <v>2</v>
      </c>
      <c r="G106" s="81">
        <v>0.12796208530805686</v>
      </c>
      <c r="H106" s="93">
        <v>3</v>
      </c>
      <c r="I106" s="93">
        <f t="shared" si="8"/>
        <v>3</v>
      </c>
      <c r="J106" s="73">
        <v>4</v>
      </c>
      <c r="K106" s="80">
        <v>2</v>
      </c>
      <c r="L106" s="81">
        <v>-0.12796208530805686</v>
      </c>
      <c r="M106" s="80">
        <v>4</v>
      </c>
      <c r="N106" s="97">
        <f t="shared" si="12"/>
        <v>3</v>
      </c>
      <c r="O106" s="105">
        <f>'AMD-Final'!S106-'AMD-Final'!G106</f>
        <v>-1</v>
      </c>
      <c r="P106" s="80">
        <f t="shared" si="13"/>
        <v>3</v>
      </c>
      <c r="Q106" s="102">
        <f>('AMD-Final'!H106-'AMD-Final'!T106)/'AMD-Final'!H106</f>
        <v>1</v>
      </c>
      <c r="R106" s="80">
        <f t="shared" si="14"/>
        <v>1</v>
      </c>
      <c r="S106" s="97">
        <f t="shared" si="15"/>
        <v>3</v>
      </c>
      <c r="T106" s="79"/>
      <c r="U106" s="51" t="s">
        <v>36</v>
      </c>
      <c r="V106" s="47">
        <v>0</v>
      </c>
      <c r="W106" s="26"/>
      <c r="X106" s="145">
        <v>8</v>
      </c>
      <c r="Y106" s="141"/>
      <c r="Z106" s="156">
        <f t="shared" si="9"/>
        <v>3</v>
      </c>
      <c r="AA106" s="157"/>
      <c r="AB106" s="157"/>
      <c r="AC106" s="128">
        <v>8</v>
      </c>
      <c r="AD106" s="3"/>
      <c r="AE106" s="156">
        <f t="shared" si="10"/>
        <v>3</v>
      </c>
      <c r="AF106" s="156">
        <f t="shared" si="11"/>
        <v>3</v>
      </c>
    </row>
    <row r="107" spans="1:32">
      <c r="A107" s="65" t="s">
        <v>855</v>
      </c>
      <c r="B107" s="9" t="s">
        <v>183</v>
      </c>
      <c r="C107" s="14" t="s">
        <v>526</v>
      </c>
      <c r="D107" s="32" t="s">
        <v>119</v>
      </c>
      <c r="E107" s="73">
        <v>-6</v>
      </c>
      <c r="F107" s="80">
        <v>4</v>
      </c>
      <c r="G107" s="81">
        <v>-0.13994169096209913</v>
      </c>
      <c r="H107" s="93">
        <v>4</v>
      </c>
      <c r="I107" s="93">
        <f t="shared" si="8"/>
        <v>4</v>
      </c>
      <c r="J107" s="73">
        <v>-1</v>
      </c>
      <c r="K107" s="80">
        <v>3</v>
      </c>
      <c r="L107" s="81">
        <v>-8.4548104956268216E-2</v>
      </c>
      <c r="M107" s="80">
        <v>4</v>
      </c>
      <c r="N107" s="97">
        <f t="shared" si="12"/>
        <v>3</v>
      </c>
      <c r="O107" s="105">
        <f>'AMD-Final'!S107-'AMD-Final'!G107</f>
        <v>-3</v>
      </c>
      <c r="P107" s="80">
        <f t="shared" si="13"/>
        <v>3</v>
      </c>
      <c r="Q107" s="102">
        <f>('AMD-Final'!H107-'AMD-Final'!T107)/'AMD-Final'!H107</f>
        <v>-0.30320699708454812</v>
      </c>
      <c r="R107" s="80">
        <f t="shared" si="14"/>
        <v>4</v>
      </c>
      <c r="S107" s="97">
        <f t="shared" si="15"/>
        <v>3</v>
      </c>
      <c r="T107" s="79"/>
      <c r="U107" s="51" t="s">
        <v>36</v>
      </c>
      <c r="V107" s="47">
        <v>0</v>
      </c>
      <c r="W107" s="26"/>
      <c r="X107" s="145">
        <v>3</v>
      </c>
      <c r="Y107" s="141"/>
      <c r="Z107" s="156">
        <f t="shared" si="9"/>
        <v>1</v>
      </c>
      <c r="AA107" s="157"/>
      <c r="AB107" s="157"/>
      <c r="AC107" s="128">
        <v>3</v>
      </c>
      <c r="AD107" s="3"/>
      <c r="AE107" s="156">
        <f t="shared" si="10"/>
        <v>1</v>
      </c>
      <c r="AF107" s="156">
        <f t="shared" si="11"/>
        <v>1</v>
      </c>
    </row>
    <row r="108" spans="1:32">
      <c r="A108" s="65" t="s">
        <v>856</v>
      </c>
      <c r="B108" s="9" t="s">
        <v>184</v>
      </c>
      <c r="C108" s="14" t="s">
        <v>525</v>
      </c>
      <c r="D108" s="32" t="s">
        <v>58</v>
      </c>
      <c r="E108" s="73">
        <v>25</v>
      </c>
      <c r="F108" s="80">
        <v>1</v>
      </c>
      <c r="G108" s="81">
        <v>6.9767441860465115E-2</v>
      </c>
      <c r="H108" s="93">
        <v>3</v>
      </c>
      <c r="I108" s="93">
        <f t="shared" si="8"/>
        <v>1</v>
      </c>
      <c r="J108" s="73"/>
      <c r="K108" s="80"/>
      <c r="L108" s="81"/>
      <c r="M108" s="80"/>
      <c r="N108" s="97"/>
      <c r="O108" s="105"/>
      <c r="P108" s="80"/>
      <c r="Q108" s="102"/>
      <c r="R108" s="80"/>
      <c r="S108" s="97"/>
      <c r="T108" s="79"/>
      <c r="U108" s="49" t="s">
        <v>515</v>
      </c>
      <c r="V108" s="47" t="s">
        <v>515</v>
      </c>
      <c r="W108" s="26"/>
      <c r="X108" s="145">
        <v>5</v>
      </c>
      <c r="Y108" s="141"/>
      <c r="Z108" s="156">
        <f t="shared" si="9"/>
        <v>2</v>
      </c>
      <c r="AA108" s="157"/>
      <c r="AB108" s="157"/>
      <c r="AC108" s="128">
        <v>5</v>
      </c>
      <c r="AD108" s="3"/>
      <c r="AE108" s="156">
        <f t="shared" si="10"/>
        <v>2</v>
      </c>
      <c r="AF108" s="156">
        <f t="shared" si="11"/>
        <v>2</v>
      </c>
    </row>
    <row r="109" spans="1:32">
      <c r="A109" s="65" t="s">
        <v>857</v>
      </c>
      <c r="B109" s="9" t="s">
        <v>185</v>
      </c>
      <c r="C109" s="14" t="s">
        <v>526</v>
      </c>
      <c r="D109" s="32" t="s">
        <v>53</v>
      </c>
      <c r="E109" s="73">
        <v>3</v>
      </c>
      <c r="F109" s="80">
        <v>2</v>
      </c>
      <c r="G109" s="81">
        <v>0.26881720430107525</v>
      </c>
      <c r="H109" s="93">
        <v>2</v>
      </c>
      <c r="I109" s="93">
        <f t="shared" si="8"/>
        <v>3</v>
      </c>
      <c r="J109" s="73">
        <v>8</v>
      </c>
      <c r="K109" s="80">
        <v>1</v>
      </c>
      <c r="L109" s="81">
        <v>-2.8673835125448029E-2</v>
      </c>
      <c r="M109" s="80">
        <v>4</v>
      </c>
      <c r="N109" s="97">
        <f t="shared" si="12"/>
        <v>2</v>
      </c>
      <c r="O109" s="105"/>
      <c r="P109" s="80"/>
      <c r="Q109" s="102"/>
      <c r="R109" s="80"/>
      <c r="S109" s="97"/>
      <c r="T109" s="79"/>
      <c r="U109" s="51" t="s">
        <v>36</v>
      </c>
      <c r="V109" s="47">
        <v>0</v>
      </c>
      <c r="W109" s="26"/>
      <c r="X109" s="145">
        <v>5</v>
      </c>
      <c r="Y109" s="141"/>
      <c r="Z109" s="156">
        <f t="shared" si="9"/>
        <v>2</v>
      </c>
      <c r="AA109" s="157"/>
      <c r="AB109" s="157"/>
      <c r="AC109" s="128">
        <v>5</v>
      </c>
      <c r="AD109" s="3"/>
      <c r="AE109" s="156">
        <f t="shared" si="10"/>
        <v>2</v>
      </c>
      <c r="AF109" s="156">
        <f t="shared" si="11"/>
        <v>2</v>
      </c>
    </row>
    <row r="110" spans="1:32">
      <c r="A110" s="65" t="s">
        <v>858</v>
      </c>
      <c r="B110" s="9" t="s">
        <v>186</v>
      </c>
      <c r="C110" s="14" t="s">
        <v>526</v>
      </c>
      <c r="D110" s="32" t="s">
        <v>187</v>
      </c>
      <c r="E110" s="73">
        <v>-20</v>
      </c>
      <c r="F110" s="80">
        <v>4</v>
      </c>
      <c r="G110" s="81">
        <v>0.82377332411886661</v>
      </c>
      <c r="H110" s="93">
        <v>1</v>
      </c>
      <c r="I110" s="93">
        <f t="shared" si="8"/>
        <v>4</v>
      </c>
      <c r="J110" s="73"/>
      <c r="K110" s="80"/>
      <c r="L110" s="81"/>
      <c r="M110" s="80"/>
      <c r="N110" s="97"/>
      <c r="O110" s="105"/>
      <c r="P110" s="80"/>
      <c r="Q110" s="102"/>
      <c r="R110" s="80"/>
      <c r="S110" s="97"/>
      <c r="T110" s="79"/>
      <c r="U110" s="49" t="s">
        <v>515</v>
      </c>
      <c r="V110" s="47" t="s">
        <v>515</v>
      </c>
      <c r="W110" s="26"/>
      <c r="X110" s="145">
        <v>4</v>
      </c>
      <c r="Y110" s="141"/>
      <c r="Z110" s="156">
        <f t="shared" si="9"/>
        <v>2</v>
      </c>
      <c r="AA110" s="157"/>
      <c r="AB110" s="157"/>
      <c r="AC110" s="128">
        <v>4</v>
      </c>
      <c r="AD110" s="3"/>
      <c r="AE110" s="156">
        <f t="shared" si="10"/>
        <v>2</v>
      </c>
      <c r="AF110" s="156">
        <f t="shared" si="11"/>
        <v>1</v>
      </c>
    </row>
    <row r="111" spans="1:32">
      <c r="A111" s="65" t="s">
        <v>859</v>
      </c>
      <c r="B111" s="9" t="s">
        <v>188</v>
      </c>
      <c r="C111" s="14" t="s">
        <v>525</v>
      </c>
      <c r="D111" s="32" t="s">
        <v>147</v>
      </c>
      <c r="E111" s="73">
        <v>25</v>
      </c>
      <c r="F111" s="80">
        <v>1</v>
      </c>
      <c r="G111" s="81">
        <v>0.23863636363636365</v>
      </c>
      <c r="H111" s="93">
        <v>3</v>
      </c>
      <c r="I111" s="93">
        <f t="shared" si="8"/>
        <v>1</v>
      </c>
      <c r="J111" s="73">
        <v>19</v>
      </c>
      <c r="K111" s="80">
        <v>1</v>
      </c>
      <c r="L111" s="81">
        <v>0.23579545454545456</v>
      </c>
      <c r="M111" s="80">
        <v>3</v>
      </c>
      <c r="N111" s="97">
        <f t="shared" si="12"/>
        <v>1</v>
      </c>
      <c r="O111" s="105"/>
      <c r="P111" s="80"/>
      <c r="Q111" s="102"/>
      <c r="R111" s="80"/>
      <c r="S111" s="97"/>
      <c r="T111" s="79"/>
      <c r="U111" s="51" t="s">
        <v>36</v>
      </c>
      <c r="V111" s="47">
        <v>0</v>
      </c>
      <c r="W111" s="26"/>
      <c r="X111" s="145">
        <v>4</v>
      </c>
      <c r="Y111" s="141"/>
      <c r="Z111" s="156">
        <f t="shared" si="9"/>
        <v>2</v>
      </c>
      <c r="AA111" s="157"/>
      <c r="AB111" s="157"/>
      <c r="AC111" s="128">
        <v>4</v>
      </c>
      <c r="AD111" s="3"/>
      <c r="AE111" s="156">
        <f t="shared" si="10"/>
        <v>2</v>
      </c>
      <c r="AF111" s="156">
        <f t="shared" si="11"/>
        <v>1</v>
      </c>
    </row>
    <row r="112" spans="1:32">
      <c r="A112" s="65" t="s">
        <v>860</v>
      </c>
      <c r="B112" s="9" t="s">
        <v>518</v>
      </c>
      <c r="C112" s="14" t="s">
        <v>525</v>
      </c>
      <c r="D112" s="32" t="s">
        <v>523</v>
      </c>
      <c r="E112" s="73">
        <v>-1</v>
      </c>
      <c r="F112" s="80">
        <v>3</v>
      </c>
      <c r="G112" s="81">
        <v>6.0185185185185182E-2</v>
      </c>
      <c r="H112" s="93">
        <v>3</v>
      </c>
      <c r="I112" s="93">
        <f t="shared" si="8"/>
        <v>3</v>
      </c>
      <c r="J112" s="73">
        <v>8</v>
      </c>
      <c r="K112" s="80">
        <v>1</v>
      </c>
      <c r="L112" s="81">
        <v>5.5555555555555552E-2</v>
      </c>
      <c r="M112" s="80">
        <v>3</v>
      </c>
      <c r="N112" s="97">
        <f t="shared" si="12"/>
        <v>2</v>
      </c>
      <c r="O112" s="105"/>
      <c r="P112" s="80"/>
      <c r="Q112" s="102"/>
      <c r="R112" s="80"/>
      <c r="S112" s="97"/>
      <c r="T112" s="79"/>
      <c r="U112" s="51" t="s">
        <v>36</v>
      </c>
      <c r="V112" s="47">
        <v>0</v>
      </c>
      <c r="W112" s="26"/>
      <c r="X112" s="145">
        <v>6</v>
      </c>
      <c r="Y112" s="141"/>
      <c r="Z112" s="156">
        <f t="shared" si="9"/>
        <v>3</v>
      </c>
      <c r="AA112" s="157"/>
      <c r="AB112" s="157"/>
      <c r="AC112" s="128">
        <v>6</v>
      </c>
      <c r="AD112" s="3"/>
      <c r="AE112" s="156">
        <f t="shared" si="10"/>
        <v>3</v>
      </c>
      <c r="AF112" s="156">
        <f t="shared" si="11"/>
        <v>3</v>
      </c>
    </row>
    <row r="113" spans="1:32">
      <c r="A113" s="65" t="s">
        <v>861</v>
      </c>
      <c r="B113" s="9" t="s">
        <v>519</v>
      </c>
      <c r="C113" s="14" t="s">
        <v>526</v>
      </c>
      <c r="D113" s="32" t="s">
        <v>75</v>
      </c>
      <c r="E113" s="73">
        <v>0</v>
      </c>
      <c r="F113" s="80">
        <v>2</v>
      </c>
      <c r="G113" s="81">
        <v>0.10426540284360189</v>
      </c>
      <c r="H113" s="93">
        <v>3</v>
      </c>
      <c r="I113" s="93">
        <f t="shared" si="8"/>
        <v>3</v>
      </c>
      <c r="J113" s="73">
        <v>0</v>
      </c>
      <c r="K113" s="80">
        <v>2</v>
      </c>
      <c r="L113" s="81">
        <v>4.9763033175355451E-2</v>
      </c>
      <c r="M113" s="80">
        <v>3</v>
      </c>
      <c r="N113" s="97">
        <f t="shared" si="12"/>
        <v>3</v>
      </c>
      <c r="O113" s="105"/>
      <c r="P113" s="80"/>
      <c r="Q113" s="102"/>
      <c r="R113" s="80"/>
      <c r="S113" s="97"/>
      <c r="T113" s="79"/>
      <c r="U113" s="51" t="s">
        <v>36</v>
      </c>
      <c r="V113" s="47">
        <v>0</v>
      </c>
      <c r="W113" s="26"/>
      <c r="X113" s="145">
        <v>3</v>
      </c>
      <c r="Y113" s="141"/>
      <c r="Z113" s="156">
        <f t="shared" si="9"/>
        <v>1</v>
      </c>
      <c r="AA113" s="157"/>
      <c r="AB113" s="157"/>
      <c r="AC113" s="128">
        <v>3</v>
      </c>
      <c r="AD113" s="3"/>
      <c r="AE113" s="156">
        <f t="shared" si="10"/>
        <v>1</v>
      </c>
      <c r="AF113" s="156">
        <f t="shared" si="11"/>
        <v>1</v>
      </c>
    </row>
    <row r="114" spans="1:32">
      <c r="A114" s="65" t="s">
        <v>862</v>
      </c>
      <c r="B114" s="9" t="s">
        <v>520</v>
      </c>
      <c r="C114" s="14" t="s">
        <v>525</v>
      </c>
      <c r="D114" s="32" t="s">
        <v>145</v>
      </c>
      <c r="E114" s="73">
        <v>14</v>
      </c>
      <c r="F114" s="80">
        <v>1</v>
      </c>
      <c r="G114" s="81">
        <v>-0.1152073732718894</v>
      </c>
      <c r="H114" s="93">
        <v>4</v>
      </c>
      <c r="I114" s="93">
        <f t="shared" si="8"/>
        <v>2</v>
      </c>
      <c r="J114" s="73">
        <v>-8</v>
      </c>
      <c r="K114" s="80">
        <v>4</v>
      </c>
      <c r="L114" s="81">
        <v>-0.10138248847926268</v>
      </c>
      <c r="M114" s="80">
        <v>4</v>
      </c>
      <c r="N114" s="97">
        <f t="shared" si="12"/>
        <v>4</v>
      </c>
      <c r="O114" s="105">
        <f>'AMD-Final'!S114-'AMD-Final'!G114</f>
        <v>-8</v>
      </c>
      <c r="P114" s="80">
        <f t="shared" si="13"/>
        <v>4</v>
      </c>
      <c r="Q114" s="102">
        <f>('AMD-Final'!H114-'AMD-Final'!T114)/'AMD-Final'!H114</f>
        <v>-0.10138248847926268</v>
      </c>
      <c r="R114" s="80">
        <f t="shared" si="14"/>
        <v>4</v>
      </c>
      <c r="S114" s="97">
        <f t="shared" si="15"/>
        <v>4</v>
      </c>
      <c r="T114" s="79"/>
      <c r="U114" s="66" t="s">
        <v>36</v>
      </c>
      <c r="V114" s="47">
        <v>0</v>
      </c>
      <c r="W114" s="26"/>
      <c r="X114" s="145">
        <v>3</v>
      </c>
      <c r="Y114" s="141" t="s">
        <v>898</v>
      </c>
      <c r="Z114" s="156">
        <f t="shared" si="9"/>
        <v>1</v>
      </c>
      <c r="AA114" s="157"/>
      <c r="AB114" s="157"/>
      <c r="AC114" s="128"/>
      <c r="AD114" s="3"/>
      <c r="AE114" s="156" t="e">
        <f t="shared" si="10"/>
        <v>#N/A</v>
      </c>
      <c r="AF114" s="156" t="e">
        <f t="shared" si="11"/>
        <v>#N/A</v>
      </c>
    </row>
    <row r="115" spans="1:32">
      <c r="A115" s="65" t="s">
        <v>863</v>
      </c>
      <c r="B115" s="9" t="s">
        <v>521</v>
      </c>
      <c r="C115" s="14" t="s">
        <v>526</v>
      </c>
      <c r="D115" s="32" t="s">
        <v>79</v>
      </c>
      <c r="E115" s="73">
        <v>19</v>
      </c>
      <c r="F115" s="80">
        <v>1</v>
      </c>
      <c r="G115" s="81">
        <v>0.36217303822937624</v>
      </c>
      <c r="H115" s="93">
        <v>2</v>
      </c>
      <c r="I115" s="93">
        <f t="shared" si="8"/>
        <v>1</v>
      </c>
      <c r="J115" s="73">
        <v>19</v>
      </c>
      <c r="K115" s="80">
        <v>1</v>
      </c>
      <c r="L115" s="81">
        <v>0.42857142857142855</v>
      </c>
      <c r="M115" s="80">
        <v>2</v>
      </c>
      <c r="N115" s="97">
        <f t="shared" si="12"/>
        <v>1</v>
      </c>
      <c r="O115" s="105">
        <f>'AMD-Final'!S115-'AMD-Final'!G115</f>
        <v>22</v>
      </c>
      <c r="P115" s="80">
        <f t="shared" si="13"/>
        <v>1</v>
      </c>
      <c r="Q115" s="102">
        <f>('AMD-Final'!H115-'AMD-Final'!T115)/'AMD-Final'!H115</f>
        <v>1</v>
      </c>
      <c r="R115" s="80">
        <f t="shared" si="14"/>
        <v>1</v>
      </c>
      <c r="S115" s="97">
        <f t="shared" si="15"/>
        <v>1</v>
      </c>
      <c r="T115" s="79"/>
      <c r="U115" s="43">
        <v>43607</v>
      </c>
      <c r="V115" s="47">
        <v>1</v>
      </c>
      <c r="W115" s="26"/>
      <c r="X115" s="145">
        <v>8</v>
      </c>
      <c r="Y115" s="141"/>
      <c r="Z115" s="156">
        <f t="shared" si="9"/>
        <v>3</v>
      </c>
      <c r="AA115" s="157"/>
      <c r="AB115" s="157"/>
      <c r="AC115" s="128">
        <v>8</v>
      </c>
      <c r="AD115" s="3"/>
      <c r="AE115" s="156">
        <f t="shared" si="10"/>
        <v>3</v>
      </c>
      <c r="AF115" s="156">
        <f t="shared" si="11"/>
        <v>3</v>
      </c>
    </row>
    <row r="116" spans="1:32">
      <c r="A116" s="65" t="s">
        <v>864</v>
      </c>
      <c r="B116" s="9" t="s">
        <v>522</v>
      </c>
      <c r="C116" s="14" t="s">
        <v>525</v>
      </c>
      <c r="D116" s="32" t="s">
        <v>83</v>
      </c>
      <c r="E116" s="73">
        <v>-12</v>
      </c>
      <c r="F116" s="80">
        <v>4</v>
      </c>
      <c r="G116" s="81">
        <v>-0.10230179028132992</v>
      </c>
      <c r="H116" s="93">
        <v>4</v>
      </c>
      <c r="I116" s="93">
        <f t="shared" si="8"/>
        <v>4</v>
      </c>
      <c r="J116" s="73">
        <v>-4</v>
      </c>
      <c r="K116" s="80">
        <v>3</v>
      </c>
      <c r="L116" s="81">
        <v>-0.11508951406649616</v>
      </c>
      <c r="M116" s="80">
        <v>4</v>
      </c>
      <c r="N116" s="97">
        <f t="shared" si="12"/>
        <v>3</v>
      </c>
      <c r="O116" s="105">
        <f>'AMD-Final'!S116-'AMD-Final'!G116</f>
        <v>-10</v>
      </c>
      <c r="P116" s="80">
        <f t="shared" si="13"/>
        <v>4</v>
      </c>
      <c r="Q116" s="102">
        <f>('AMD-Final'!H116-'AMD-Final'!T116)/'AMD-Final'!H116</f>
        <v>1</v>
      </c>
      <c r="R116" s="80">
        <f t="shared" si="14"/>
        <v>1</v>
      </c>
      <c r="S116" s="97">
        <f t="shared" si="15"/>
        <v>4</v>
      </c>
      <c r="T116" s="79"/>
      <c r="U116" s="51" t="s">
        <v>36</v>
      </c>
      <c r="V116" s="47">
        <v>0</v>
      </c>
      <c r="W116" s="26"/>
      <c r="X116" s="145">
        <v>3</v>
      </c>
      <c r="Y116" s="141"/>
      <c r="Z116" s="156">
        <f t="shared" si="9"/>
        <v>1</v>
      </c>
      <c r="AA116" s="157"/>
      <c r="AB116" s="157"/>
      <c r="AC116" s="128">
        <v>3</v>
      </c>
      <c r="AD116" s="3"/>
      <c r="AE116" s="156">
        <f t="shared" si="10"/>
        <v>1</v>
      </c>
      <c r="AF116" s="156">
        <f t="shared" si="11"/>
        <v>1</v>
      </c>
    </row>
    <row r="117" spans="1:32">
      <c r="A117" s="65" t="s">
        <v>865</v>
      </c>
      <c r="B117" s="9" t="s">
        <v>583</v>
      </c>
      <c r="C117" s="14" t="s">
        <v>525</v>
      </c>
      <c r="D117" s="32" t="s">
        <v>114</v>
      </c>
      <c r="E117" s="73">
        <v>-19</v>
      </c>
      <c r="F117" s="80">
        <v>4</v>
      </c>
      <c r="G117" s="81">
        <v>0.49817295980511572</v>
      </c>
      <c r="H117" s="93">
        <v>2</v>
      </c>
      <c r="I117" s="93">
        <f t="shared" si="8"/>
        <v>4</v>
      </c>
      <c r="J117" s="73">
        <v>-10</v>
      </c>
      <c r="K117" s="80">
        <v>4</v>
      </c>
      <c r="L117" s="81">
        <v>0.55542021924482343</v>
      </c>
      <c r="M117" s="80">
        <v>2</v>
      </c>
      <c r="N117" s="97">
        <f t="shared" si="12"/>
        <v>4</v>
      </c>
      <c r="O117" s="105">
        <f>'AMD-Final'!S117-'AMD-Final'!G117</f>
        <v>10</v>
      </c>
      <c r="P117" s="80">
        <f t="shared" si="13"/>
        <v>1</v>
      </c>
      <c r="Q117" s="102">
        <f>('AMD-Final'!H117-'AMD-Final'!T117)/'AMD-Final'!H117</f>
        <v>1</v>
      </c>
      <c r="R117" s="80">
        <f t="shared" si="14"/>
        <v>1</v>
      </c>
      <c r="S117" s="97">
        <f t="shared" si="15"/>
        <v>2</v>
      </c>
      <c r="T117" s="79"/>
      <c r="U117" s="43">
        <v>43605</v>
      </c>
      <c r="V117" s="47">
        <v>1</v>
      </c>
      <c r="W117" s="26"/>
      <c r="X117" s="145">
        <v>5</v>
      </c>
      <c r="Y117" s="141"/>
      <c r="Z117" s="156">
        <f t="shared" si="9"/>
        <v>2</v>
      </c>
      <c r="AA117" s="157"/>
      <c r="AB117" s="157"/>
      <c r="AC117" s="128">
        <v>5</v>
      </c>
      <c r="AD117" s="3"/>
      <c r="AE117" s="156">
        <f t="shared" si="10"/>
        <v>2</v>
      </c>
      <c r="AF117" s="156">
        <f t="shared" si="11"/>
        <v>2</v>
      </c>
    </row>
    <row r="118" spans="1:32">
      <c r="A118" s="65" t="s">
        <v>866</v>
      </c>
      <c r="B118" s="9" t="s">
        <v>584</v>
      </c>
      <c r="C118" s="14" t="s">
        <v>526</v>
      </c>
      <c r="D118" s="32" t="s">
        <v>43</v>
      </c>
      <c r="E118" s="73">
        <v>-1</v>
      </c>
      <c r="F118" s="80">
        <v>3</v>
      </c>
      <c r="G118" s="81">
        <v>-8.7649402390438252E-2</v>
      </c>
      <c r="H118" s="93">
        <v>4</v>
      </c>
      <c r="I118" s="93">
        <f t="shared" si="8"/>
        <v>3</v>
      </c>
      <c r="J118" s="73"/>
      <c r="K118" s="80"/>
      <c r="L118" s="81"/>
      <c r="M118" s="80"/>
      <c r="N118" s="97"/>
      <c r="O118" s="105"/>
      <c r="P118" s="80"/>
      <c r="Q118" s="102"/>
      <c r="R118" s="80"/>
      <c r="S118" s="97"/>
      <c r="T118" s="79"/>
      <c r="U118" s="49" t="s">
        <v>515</v>
      </c>
      <c r="V118" s="47" t="s">
        <v>515</v>
      </c>
      <c r="W118" s="26"/>
      <c r="X118" s="145">
        <v>4</v>
      </c>
      <c r="Y118" s="141"/>
      <c r="Z118" s="156">
        <f t="shared" si="9"/>
        <v>2</v>
      </c>
      <c r="AA118" s="157"/>
      <c r="AB118" s="157"/>
      <c r="AC118" s="128">
        <v>4</v>
      </c>
      <c r="AD118" s="3"/>
      <c r="AE118" s="156">
        <f t="shared" si="10"/>
        <v>2</v>
      </c>
      <c r="AF118" s="156">
        <f t="shared" si="11"/>
        <v>1</v>
      </c>
    </row>
    <row r="119" spans="1:32">
      <c r="A119" s="65" t="s">
        <v>867</v>
      </c>
      <c r="B119" s="9" t="s">
        <v>585</v>
      </c>
      <c r="C119" s="14" t="s">
        <v>525</v>
      </c>
      <c r="D119" s="32" t="s">
        <v>86</v>
      </c>
      <c r="E119" s="73">
        <v>23</v>
      </c>
      <c r="F119" s="80">
        <v>1</v>
      </c>
      <c r="G119" s="81">
        <v>0.22304283604135894</v>
      </c>
      <c r="H119" s="93">
        <v>3</v>
      </c>
      <c r="I119" s="93">
        <f t="shared" si="8"/>
        <v>1</v>
      </c>
      <c r="J119" s="73"/>
      <c r="K119" s="80"/>
      <c r="L119" s="81"/>
      <c r="M119" s="80"/>
      <c r="N119" s="97"/>
      <c r="O119" s="105"/>
      <c r="P119" s="80"/>
      <c r="Q119" s="102"/>
      <c r="R119" s="80"/>
      <c r="S119" s="97"/>
      <c r="T119" s="79"/>
      <c r="U119" s="49" t="s">
        <v>515</v>
      </c>
      <c r="V119" s="47" t="s">
        <v>515</v>
      </c>
      <c r="W119" s="26"/>
      <c r="X119" s="145">
        <v>6</v>
      </c>
      <c r="Y119" s="141"/>
      <c r="Z119" s="156">
        <f t="shared" si="9"/>
        <v>3</v>
      </c>
      <c r="AA119" s="157"/>
      <c r="AB119" s="157"/>
      <c r="AC119" s="128">
        <v>6</v>
      </c>
      <c r="AD119" s="3"/>
      <c r="AE119" s="156">
        <f t="shared" si="10"/>
        <v>3</v>
      </c>
      <c r="AF119" s="156">
        <f t="shared" si="11"/>
        <v>3</v>
      </c>
    </row>
    <row r="120" spans="1:32">
      <c r="A120" s="65" t="s">
        <v>868</v>
      </c>
      <c r="B120" s="9" t="s">
        <v>586</v>
      </c>
      <c r="C120" s="14" t="s">
        <v>525</v>
      </c>
      <c r="D120" s="32" t="s">
        <v>68</v>
      </c>
      <c r="E120" s="73">
        <v>-4</v>
      </c>
      <c r="F120" s="80">
        <v>3</v>
      </c>
      <c r="G120" s="81">
        <v>7.4433656957928807E-2</v>
      </c>
      <c r="H120" s="93">
        <v>3</v>
      </c>
      <c r="I120" s="93">
        <f t="shared" si="8"/>
        <v>3</v>
      </c>
      <c r="J120" s="73">
        <v>1</v>
      </c>
      <c r="K120" s="80">
        <v>2</v>
      </c>
      <c r="L120" s="81">
        <v>0.19093851132686085</v>
      </c>
      <c r="M120" s="80">
        <v>3</v>
      </c>
      <c r="N120" s="97">
        <f t="shared" si="12"/>
        <v>3</v>
      </c>
      <c r="O120" s="105">
        <f>'AMD-Final'!S120-'AMD-Final'!G120</f>
        <v>-20</v>
      </c>
      <c r="P120" s="80">
        <f t="shared" si="13"/>
        <v>4</v>
      </c>
      <c r="Q120" s="102">
        <f>('AMD-Final'!H120-'AMD-Final'!T120)/'AMD-Final'!H120</f>
        <v>1</v>
      </c>
      <c r="R120" s="80">
        <f t="shared" si="14"/>
        <v>1</v>
      </c>
      <c r="S120" s="97">
        <f t="shared" si="15"/>
        <v>4</v>
      </c>
      <c r="T120" s="79"/>
      <c r="U120" s="43">
        <v>43607</v>
      </c>
      <c r="V120" s="47">
        <v>1</v>
      </c>
      <c r="W120" s="26"/>
      <c r="X120" s="145">
        <v>10</v>
      </c>
      <c r="Y120" s="141"/>
      <c r="Z120" s="156">
        <f t="shared" si="9"/>
        <v>3</v>
      </c>
      <c r="AA120" s="157"/>
      <c r="AB120" s="157"/>
      <c r="AC120" s="128">
        <v>10</v>
      </c>
      <c r="AD120" s="3"/>
      <c r="AE120" s="156">
        <f t="shared" si="10"/>
        <v>3</v>
      </c>
      <c r="AF120" s="156">
        <f t="shared" si="11"/>
        <v>3</v>
      </c>
    </row>
    <row r="121" spans="1:32">
      <c r="A121" s="65" t="s">
        <v>869</v>
      </c>
      <c r="B121" s="9" t="s">
        <v>587</v>
      </c>
      <c r="C121" s="14" t="s">
        <v>526</v>
      </c>
      <c r="D121" s="32" t="s">
        <v>588</v>
      </c>
      <c r="E121" s="73">
        <v>-2</v>
      </c>
      <c r="F121" s="80">
        <v>3</v>
      </c>
      <c r="G121" s="81">
        <v>-0.1111111111111111</v>
      </c>
      <c r="H121" s="93">
        <v>4</v>
      </c>
      <c r="I121" s="93">
        <f t="shared" si="8"/>
        <v>3</v>
      </c>
      <c r="J121" s="73">
        <v>12</v>
      </c>
      <c r="K121" s="80">
        <v>1</v>
      </c>
      <c r="L121" s="81">
        <v>-9.2592592592592587E-2</v>
      </c>
      <c r="M121" s="80">
        <v>4</v>
      </c>
      <c r="N121" s="97">
        <f t="shared" si="12"/>
        <v>2</v>
      </c>
      <c r="O121" s="105">
        <f>'AMD-Final'!S121-'AMD-Final'!G121</f>
        <v>-20</v>
      </c>
      <c r="P121" s="80">
        <f t="shared" si="13"/>
        <v>4</v>
      </c>
      <c r="Q121" s="102">
        <f>('AMD-Final'!H121-'AMD-Final'!T121)/'AMD-Final'!H121</f>
        <v>1</v>
      </c>
      <c r="R121" s="80">
        <f t="shared" si="14"/>
        <v>1</v>
      </c>
      <c r="S121" s="97">
        <f t="shared" si="15"/>
        <v>4</v>
      </c>
      <c r="T121" s="79"/>
      <c r="U121" s="43">
        <v>43601</v>
      </c>
      <c r="V121" s="47">
        <v>1</v>
      </c>
      <c r="W121" s="26"/>
      <c r="X121" s="145">
        <v>8</v>
      </c>
      <c r="Y121" s="141"/>
      <c r="Z121" s="156">
        <f t="shared" si="9"/>
        <v>3</v>
      </c>
      <c r="AA121" s="157"/>
      <c r="AB121" s="157"/>
      <c r="AC121" s="128">
        <v>8</v>
      </c>
      <c r="AD121" s="3"/>
      <c r="AE121" s="156">
        <f t="shared" si="10"/>
        <v>3</v>
      </c>
      <c r="AF121" s="156">
        <f t="shared" si="11"/>
        <v>3</v>
      </c>
    </row>
    <row r="122" spans="1:32">
      <c r="A122" s="65" t="s">
        <v>870</v>
      </c>
      <c r="B122" s="9" t="s">
        <v>589</v>
      </c>
      <c r="C122" s="14" t="s">
        <v>525</v>
      </c>
      <c r="D122" s="32" t="s">
        <v>54</v>
      </c>
      <c r="E122" s="73">
        <v>14</v>
      </c>
      <c r="F122" s="80">
        <v>1</v>
      </c>
      <c r="G122" s="81">
        <v>-0.10188679245283019</v>
      </c>
      <c r="H122" s="93">
        <v>4</v>
      </c>
      <c r="I122" s="93">
        <f t="shared" si="8"/>
        <v>2</v>
      </c>
      <c r="J122" s="73">
        <v>6</v>
      </c>
      <c r="K122" s="80">
        <v>1</v>
      </c>
      <c r="L122" s="81">
        <v>-7.9245283018867921E-2</v>
      </c>
      <c r="M122" s="80">
        <v>4</v>
      </c>
      <c r="N122" s="97">
        <f t="shared" si="12"/>
        <v>2</v>
      </c>
      <c r="O122" s="105">
        <f>'AMD-Final'!S122-'AMD-Final'!G122</f>
        <v>6</v>
      </c>
      <c r="P122" s="80">
        <f t="shared" si="13"/>
        <v>1</v>
      </c>
      <c r="Q122" s="102">
        <f>('AMD-Final'!H122-'AMD-Final'!T122)/'AMD-Final'!H122</f>
        <v>1</v>
      </c>
      <c r="R122" s="80">
        <f t="shared" si="14"/>
        <v>1</v>
      </c>
      <c r="S122" s="97">
        <f t="shared" si="15"/>
        <v>2</v>
      </c>
      <c r="T122" s="79"/>
      <c r="U122" s="51" t="s">
        <v>36</v>
      </c>
      <c r="V122" s="47">
        <v>0</v>
      </c>
      <c r="W122" s="26"/>
      <c r="X122" s="145">
        <v>4</v>
      </c>
      <c r="Y122" s="141"/>
      <c r="Z122" s="156">
        <f t="shared" si="9"/>
        <v>2</v>
      </c>
      <c r="AA122" s="157"/>
      <c r="AB122" s="157"/>
      <c r="AC122" s="128">
        <v>4</v>
      </c>
      <c r="AD122" s="3"/>
      <c r="AE122" s="156">
        <f t="shared" si="10"/>
        <v>2</v>
      </c>
      <c r="AF122" s="156">
        <f t="shared" si="11"/>
        <v>1</v>
      </c>
    </row>
    <row r="123" spans="1:32">
      <c r="A123" s="65" t="s">
        <v>871</v>
      </c>
      <c r="B123" s="9" t="s">
        <v>590</v>
      </c>
      <c r="C123" s="14" t="s">
        <v>526</v>
      </c>
      <c r="D123" s="32" t="s">
        <v>38</v>
      </c>
      <c r="E123" s="73">
        <v>-13</v>
      </c>
      <c r="F123" s="80">
        <v>4</v>
      </c>
      <c r="G123" s="81">
        <v>0.10599078341013825</v>
      </c>
      <c r="H123" s="93">
        <v>3</v>
      </c>
      <c r="I123" s="93">
        <f t="shared" si="8"/>
        <v>4</v>
      </c>
      <c r="J123" s="73">
        <v>2</v>
      </c>
      <c r="K123" s="80">
        <v>2</v>
      </c>
      <c r="L123" s="81">
        <v>0.16129032258064516</v>
      </c>
      <c r="M123" s="80">
        <v>3</v>
      </c>
      <c r="N123" s="97">
        <f t="shared" si="12"/>
        <v>3</v>
      </c>
      <c r="O123" s="105"/>
      <c r="P123" s="80"/>
      <c r="Q123" s="102"/>
      <c r="R123" s="80"/>
      <c r="S123" s="97"/>
      <c r="T123" s="79"/>
      <c r="U123" s="51" t="s">
        <v>36</v>
      </c>
      <c r="V123" s="47">
        <v>0</v>
      </c>
      <c r="W123" s="26"/>
      <c r="X123" s="145">
        <v>5</v>
      </c>
      <c r="Y123" s="141"/>
      <c r="Z123" s="156">
        <f t="shared" si="9"/>
        <v>2</v>
      </c>
      <c r="AA123" s="157"/>
      <c r="AB123" s="157"/>
      <c r="AC123" s="128">
        <v>5</v>
      </c>
      <c r="AD123" s="3"/>
      <c r="AE123" s="156">
        <f t="shared" si="10"/>
        <v>2</v>
      </c>
      <c r="AF123" s="156">
        <f t="shared" si="11"/>
        <v>2</v>
      </c>
    </row>
    <row r="124" spans="1:32">
      <c r="A124" s="65" t="s">
        <v>872</v>
      </c>
      <c r="B124" s="9" t="s">
        <v>591</v>
      </c>
      <c r="C124" s="14" t="s">
        <v>525</v>
      </c>
      <c r="D124" s="32" t="s">
        <v>67</v>
      </c>
      <c r="E124" s="73">
        <v>6</v>
      </c>
      <c r="F124" s="80">
        <v>1</v>
      </c>
      <c r="G124" s="81">
        <v>0.57991803278688525</v>
      </c>
      <c r="H124" s="93">
        <v>2</v>
      </c>
      <c r="I124" s="93">
        <f t="shared" si="8"/>
        <v>2</v>
      </c>
      <c r="J124" s="73">
        <v>10</v>
      </c>
      <c r="K124" s="80">
        <v>1</v>
      </c>
      <c r="L124" s="81">
        <v>0.50204918032786883</v>
      </c>
      <c r="M124" s="80">
        <v>2</v>
      </c>
      <c r="N124" s="97">
        <f t="shared" si="12"/>
        <v>2</v>
      </c>
      <c r="O124" s="105">
        <f>'AMD-Final'!S124-'AMD-Final'!G124</f>
        <v>8</v>
      </c>
      <c r="P124" s="80">
        <f t="shared" si="13"/>
        <v>1</v>
      </c>
      <c r="Q124" s="102">
        <f>('AMD-Final'!H124-'AMD-Final'!T124)/'AMD-Final'!H124</f>
        <v>1</v>
      </c>
      <c r="R124" s="80">
        <f t="shared" si="14"/>
        <v>1</v>
      </c>
      <c r="S124" s="97">
        <f t="shared" si="15"/>
        <v>2</v>
      </c>
      <c r="T124" s="79"/>
      <c r="U124" s="51" t="s">
        <v>36</v>
      </c>
      <c r="V124" s="47">
        <v>0</v>
      </c>
      <c r="W124" s="26"/>
      <c r="X124" s="145">
        <v>3</v>
      </c>
      <c r="Y124" s="141"/>
      <c r="Z124" s="156">
        <f t="shared" si="9"/>
        <v>1</v>
      </c>
      <c r="AA124" s="157"/>
      <c r="AB124" s="157"/>
      <c r="AC124" s="128">
        <v>3</v>
      </c>
      <c r="AD124" s="3"/>
      <c r="AE124" s="156">
        <f t="shared" si="10"/>
        <v>1</v>
      </c>
      <c r="AF124" s="156">
        <f t="shared" si="11"/>
        <v>1</v>
      </c>
    </row>
    <row r="125" spans="1:32">
      <c r="A125" s="65" t="s">
        <v>873</v>
      </c>
      <c r="B125" s="9" t="s">
        <v>592</v>
      </c>
      <c r="C125" s="14" t="s">
        <v>526</v>
      </c>
      <c r="D125" s="32" t="s">
        <v>114</v>
      </c>
      <c r="E125" s="73">
        <v>-1</v>
      </c>
      <c r="F125" s="80">
        <v>3</v>
      </c>
      <c r="G125" s="81">
        <v>-0.27600849256900212</v>
      </c>
      <c r="H125" s="93">
        <v>4</v>
      </c>
      <c r="I125" s="93">
        <f t="shared" si="8"/>
        <v>3</v>
      </c>
      <c r="J125" s="73">
        <v>-5</v>
      </c>
      <c r="K125" s="80">
        <v>4</v>
      </c>
      <c r="L125" s="81">
        <v>-1.0615711252653927E-2</v>
      </c>
      <c r="M125" s="80">
        <v>4</v>
      </c>
      <c r="N125" s="97">
        <f t="shared" si="12"/>
        <v>4</v>
      </c>
      <c r="O125" s="105">
        <f>'AMD-Final'!S125-'AMD-Final'!G125</f>
        <v>-12</v>
      </c>
      <c r="P125" s="80">
        <f t="shared" si="13"/>
        <v>4</v>
      </c>
      <c r="Q125" s="102">
        <f>('AMD-Final'!H125-'AMD-Final'!T125)/'AMD-Final'!H125</f>
        <v>1</v>
      </c>
      <c r="R125" s="80">
        <f t="shared" si="14"/>
        <v>1</v>
      </c>
      <c r="S125" s="97">
        <f t="shared" si="15"/>
        <v>4</v>
      </c>
      <c r="T125" s="79"/>
      <c r="U125" s="51">
        <v>43647</v>
      </c>
      <c r="V125" s="47">
        <v>1</v>
      </c>
      <c r="W125" s="26"/>
      <c r="X125" s="145">
        <v>8</v>
      </c>
      <c r="Y125" s="141"/>
      <c r="Z125" s="156">
        <f t="shared" si="9"/>
        <v>3</v>
      </c>
      <c r="AA125" s="157"/>
      <c r="AB125" s="157"/>
      <c r="AC125" s="128">
        <v>8</v>
      </c>
      <c r="AD125" s="3"/>
      <c r="AE125" s="156">
        <f t="shared" si="10"/>
        <v>3</v>
      </c>
      <c r="AF125" s="156">
        <f t="shared" si="11"/>
        <v>3</v>
      </c>
    </row>
    <row r="126" spans="1:32">
      <c r="A126" s="65" t="s">
        <v>874</v>
      </c>
      <c r="B126" s="9" t="s">
        <v>593</v>
      </c>
      <c r="C126" s="14" t="s">
        <v>526</v>
      </c>
      <c r="D126" s="32" t="s">
        <v>78</v>
      </c>
      <c r="E126" s="73">
        <v>-5</v>
      </c>
      <c r="F126" s="80">
        <v>4</v>
      </c>
      <c r="G126" s="81">
        <v>1.7621145374449341E-2</v>
      </c>
      <c r="H126" s="93">
        <v>3</v>
      </c>
      <c r="I126" s="93">
        <f t="shared" si="8"/>
        <v>4</v>
      </c>
      <c r="J126" s="73">
        <v>-38</v>
      </c>
      <c r="K126" s="80">
        <v>4</v>
      </c>
      <c r="L126" s="81">
        <v>-0.11453744493392071</v>
      </c>
      <c r="M126" s="80">
        <v>4</v>
      </c>
      <c r="N126" s="97">
        <f t="shared" si="12"/>
        <v>4</v>
      </c>
      <c r="O126" s="105">
        <f>'AMD-Final'!S126-'AMD-Final'!G126</f>
        <v>-5</v>
      </c>
      <c r="P126" s="80">
        <f t="shared" si="13"/>
        <v>4</v>
      </c>
      <c r="Q126" s="102">
        <f>('AMD-Final'!H126-'AMD-Final'!T126)/'AMD-Final'!H126</f>
        <v>1</v>
      </c>
      <c r="R126" s="80">
        <f t="shared" si="14"/>
        <v>1</v>
      </c>
      <c r="S126" s="97">
        <f t="shared" si="15"/>
        <v>4</v>
      </c>
      <c r="T126" s="74"/>
      <c r="U126" s="51" t="s">
        <v>36</v>
      </c>
      <c r="V126" s="47">
        <v>0</v>
      </c>
      <c r="W126" s="26"/>
      <c r="X126" s="145">
        <v>4</v>
      </c>
      <c r="Y126" s="141"/>
      <c r="Z126" s="156">
        <f t="shared" si="9"/>
        <v>2</v>
      </c>
      <c r="AA126" s="157"/>
      <c r="AB126" s="157"/>
      <c r="AC126" s="128">
        <v>4</v>
      </c>
      <c r="AD126" s="3"/>
      <c r="AE126" s="156">
        <f t="shared" si="10"/>
        <v>2</v>
      </c>
      <c r="AF126" s="156">
        <f t="shared" si="11"/>
        <v>1</v>
      </c>
    </row>
    <row r="127" spans="1:32">
      <c r="A127" s="65" t="s">
        <v>875</v>
      </c>
      <c r="B127" s="9" t="s">
        <v>594</v>
      </c>
      <c r="C127" s="14" t="s">
        <v>526</v>
      </c>
      <c r="D127" s="32" t="s">
        <v>161</v>
      </c>
      <c r="E127" s="73">
        <v>24</v>
      </c>
      <c r="F127" s="80">
        <v>1</v>
      </c>
      <c r="G127" s="81">
        <v>0.5269168026101142</v>
      </c>
      <c r="H127" s="93">
        <v>2</v>
      </c>
      <c r="I127" s="93">
        <f t="shared" si="8"/>
        <v>1</v>
      </c>
      <c r="J127" s="73">
        <v>31</v>
      </c>
      <c r="K127" s="80">
        <v>1</v>
      </c>
      <c r="L127" s="81">
        <v>0.52365415986949426</v>
      </c>
      <c r="M127" s="80">
        <v>2</v>
      </c>
      <c r="N127" s="97">
        <f t="shared" si="12"/>
        <v>1</v>
      </c>
      <c r="O127" s="105">
        <f>'AMD-Final'!S127-'AMD-Final'!G127</f>
        <v>29</v>
      </c>
      <c r="P127" s="80">
        <f t="shared" si="13"/>
        <v>1</v>
      </c>
      <c r="Q127" s="102">
        <f>('AMD-Final'!H127-'AMD-Final'!T127)/'AMD-Final'!H127</f>
        <v>1</v>
      </c>
      <c r="R127" s="80">
        <f t="shared" si="14"/>
        <v>1</v>
      </c>
      <c r="S127" s="97">
        <f t="shared" si="15"/>
        <v>1</v>
      </c>
      <c r="T127" s="74"/>
      <c r="U127" s="51" t="s">
        <v>36</v>
      </c>
      <c r="V127" s="47">
        <v>0</v>
      </c>
      <c r="W127" s="26"/>
      <c r="X127" s="145">
        <v>5</v>
      </c>
      <c r="Y127" s="141"/>
      <c r="Z127" s="156">
        <f t="shared" si="9"/>
        <v>2</v>
      </c>
      <c r="AA127" s="157"/>
      <c r="AB127" s="157"/>
      <c r="AC127" s="128">
        <v>5</v>
      </c>
      <c r="AD127" s="3"/>
      <c r="AE127" s="156">
        <f t="shared" si="10"/>
        <v>2</v>
      </c>
      <c r="AF127" s="156">
        <f t="shared" si="11"/>
        <v>2</v>
      </c>
    </row>
    <row r="128" spans="1:32">
      <c r="A128" s="65" t="s">
        <v>876</v>
      </c>
      <c r="B128" s="9" t="s">
        <v>595</v>
      </c>
      <c r="C128" s="14" t="s">
        <v>525</v>
      </c>
      <c r="D128" s="32" t="s">
        <v>596</v>
      </c>
      <c r="E128" s="73">
        <v>4</v>
      </c>
      <c r="F128" s="80">
        <v>2</v>
      </c>
      <c r="G128" s="81">
        <v>0.18129496402877698</v>
      </c>
      <c r="H128" s="93">
        <v>3</v>
      </c>
      <c r="I128" s="93">
        <f t="shared" si="8"/>
        <v>3</v>
      </c>
      <c r="J128" s="73"/>
      <c r="K128" s="80"/>
      <c r="L128" s="81"/>
      <c r="M128" s="80"/>
      <c r="N128" s="97"/>
      <c r="O128" s="105"/>
      <c r="P128" s="80"/>
      <c r="Q128" s="102"/>
      <c r="R128" s="80"/>
      <c r="S128" s="97"/>
      <c r="T128" s="74"/>
      <c r="U128" s="49" t="s">
        <v>515</v>
      </c>
      <c r="V128" s="47" t="s">
        <v>515</v>
      </c>
      <c r="W128" s="26"/>
      <c r="X128" s="145">
        <v>4</v>
      </c>
      <c r="Y128" s="141"/>
      <c r="Z128" s="156">
        <f t="shared" si="9"/>
        <v>2</v>
      </c>
      <c r="AA128" s="157"/>
      <c r="AB128" s="157"/>
      <c r="AC128" s="128">
        <v>4</v>
      </c>
      <c r="AD128" s="3"/>
      <c r="AE128" s="156">
        <f t="shared" si="10"/>
        <v>2</v>
      </c>
      <c r="AF128" s="156">
        <f t="shared" si="11"/>
        <v>1</v>
      </c>
    </row>
    <row r="129" spans="1:32">
      <c r="A129" s="65" t="s">
        <v>877</v>
      </c>
      <c r="B129" s="9" t="s">
        <v>597</v>
      </c>
      <c r="C129" s="14" t="s">
        <v>526</v>
      </c>
      <c r="D129" s="32" t="s">
        <v>161</v>
      </c>
      <c r="E129" s="73">
        <v>-1</v>
      </c>
      <c r="F129" s="80">
        <v>3</v>
      </c>
      <c r="G129" s="81">
        <v>0.53396226415094339</v>
      </c>
      <c r="H129" s="93">
        <v>2</v>
      </c>
      <c r="I129" s="93">
        <f t="shared" si="8"/>
        <v>3</v>
      </c>
      <c r="J129" s="73">
        <v>2</v>
      </c>
      <c r="K129" s="80">
        <v>2</v>
      </c>
      <c r="L129" s="81">
        <v>0.49433962264150944</v>
      </c>
      <c r="M129" s="80">
        <v>2</v>
      </c>
      <c r="N129" s="97">
        <f t="shared" si="12"/>
        <v>3</v>
      </c>
      <c r="O129" s="105"/>
      <c r="P129" s="80"/>
      <c r="Q129" s="102"/>
      <c r="R129" s="80"/>
      <c r="S129" s="97"/>
      <c r="T129" s="74"/>
      <c r="U129" s="43" t="s">
        <v>598</v>
      </c>
      <c r="V129" s="47">
        <v>0</v>
      </c>
      <c r="W129" s="26"/>
      <c r="X129" s="145">
        <v>9</v>
      </c>
      <c r="Y129" s="141"/>
      <c r="Z129" s="156">
        <f t="shared" si="9"/>
        <v>3</v>
      </c>
      <c r="AA129" s="157"/>
      <c r="AB129" s="157"/>
      <c r="AC129" s="128">
        <v>9</v>
      </c>
      <c r="AD129" s="3"/>
      <c r="AE129" s="156">
        <f t="shared" si="10"/>
        <v>3</v>
      </c>
      <c r="AF129" s="156">
        <f t="shared" si="11"/>
        <v>3</v>
      </c>
    </row>
    <row r="130" spans="1:32">
      <c r="A130" s="65" t="s">
        <v>878</v>
      </c>
      <c r="B130" s="9" t="s">
        <v>602</v>
      </c>
      <c r="C130" s="14" t="s">
        <v>526</v>
      </c>
      <c r="D130" s="32" t="s">
        <v>39</v>
      </c>
      <c r="E130" s="73">
        <v>-12</v>
      </c>
      <c r="F130" s="80">
        <v>4</v>
      </c>
      <c r="G130" s="81">
        <v>0.27665706051873201</v>
      </c>
      <c r="H130" s="93">
        <v>2</v>
      </c>
      <c r="I130" s="93">
        <f t="shared" si="8"/>
        <v>4</v>
      </c>
      <c r="J130" s="73">
        <v>-3</v>
      </c>
      <c r="K130" s="80">
        <v>3</v>
      </c>
      <c r="L130" s="81">
        <v>0.29971181556195964</v>
      </c>
      <c r="M130" s="80">
        <v>2</v>
      </c>
      <c r="N130" s="97">
        <f t="shared" si="12"/>
        <v>3</v>
      </c>
      <c r="O130" s="105">
        <f>'AMD-Final'!S130-'AMD-Final'!G130</f>
        <v>3</v>
      </c>
      <c r="P130" s="80">
        <f t="shared" si="13"/>
        <v>2</v>
      </c>
      <c r="Q130" s="102">
        <f>('AMD-Final'!H130-'AMD-Final'!T130)/'AMD-Final'!H130</f>
        <v>0.42363112391930835</v>
      </c>
      <c r="R130" s="80">
        <f t="shared" si="14"/>
        <v>2</v>
      </c>
      <c r="S130" s="97">
        <f t="shared" si="15"/>
        <v>3</v>
      </c>
      <c r="T130" s="74"/>
      <c r="U130" s="43" t="s">
        <v>598</v>
      </c>
      <c r="V130" s="47">
        <v>0</v>
      </c>
      <c r="W130" s="26"/>
      <c r="X130" s="145">
        <v>6</v>
      </c>
      <c r="Y130" s="141"/>
      <c r="Z130" s="156">
        <f t="shared" si="9"/>
        <v>3</v>
      </c>
      <c r="AA130" s="157"/>
      <c r="AB130" s="157"/>
      <c r="AC130" s="128">
        <v>6</v>
      </c>
      <c r="AD130" s="3"/>
      <c r="AE130" s="156">
        <f t="shared" si="10"/>
        <v>3</v>
      </c>
      <c r="AF130" s="156">
        <f t="shared" si="11"/>
        <v>3</v>
      </c>
    </row>
    <row r="131" spans="1:32">
      <c r="A131" s="65" t="s">
        <v>879</v>
      </c>
      <c r="B131" s="9" t="s">
        <v>613</v>
      </c>
      <c r="C131" s="14" t="s">
        <v>526</v>
      </c>
      <c r="D131" s="32" t="s">
        <v>49</v>
      </c>
      <c r="E131" s="73">
        <v>6</v>
      </c>
      <c r="F131" s="80">
        <v>1</v>
      </c>
      <c r="G131" s="81">
        <v>0.12133891213389121</v>
      </c>
      <c r="H131" s="93">
        <v>3</v>
      </c>
      <c r="I131" s="93">
        <f t="shared" si="8"/>
        <v>2</v>
      </c>
      <c r="J131" s="73">
        <v>6</v>
      </c>
      <c r="K131" s="80">
        <v>1</v>
      </c>
      <c r="L131" s="81">
        <v>0.13389121338912133</v>
      </c>
      <c r="M131" s="80">
        <v>3</v>
      </c>
      <c r="N131" s="97">
        <f t="shared" si="12"/>
        <v>2</v>
      </c>
      <c r="O131" s="105"/>
      <c r="P131" s="80"/>
      <c r="Q131" s="102"/>
      <c r="R131" s="80"/>
      <c r="S131" s="97"/>
      <c r="T131" s="74"/>
      <c r="U131" s="51" t="s">
        <v>36</v>
      </c>
      <c r="V131" s="47">
        <v>0</v>
      </c>
      <c r="W131" s="26"/>
      <c r="X131" s="147">
        <v>3</v>
      </c>
      <c r="Y131" s="159" t="s">
        <v>898</v>
      </c>
      <c r="Z131" s="156">
        <f t="shared" si="9"/>
        <v>1</v>
      </c>
      <c r="AA131" s="157"/>
      <c r="AB131" s="157"/>
      <c r="AC131" s="130"/>
      <c r="AD131" s="15"/>
      <c r="AE131" s="156" t="e">
        <f t="shared" si="10"/>
        <v>#N/A</v>
      </c>
      <c r="AF131" s="156" t="e">
        <f t="shared" si="11"/>
        <v>#N/A</v>
      </c>
    </row>
    <row r="132" spans="1:32">
      <c r="A132" s="65" t="s">
        <v>880</v>
      </c>
      <c r="B132" s="9" t="s">
        <v>617</v>
      </c>
      <c r="C132" s="9" t="s">
        <v>526</v>
      </c>
      <c r="D132" s="32" t="s">
        <v>68</v>
      </c>
      <c r="E132" s="73">
        <v>-2</v>
      </c>
      <c r="F132" s="80">
        <v>3</v>
      </c>
      <c r="G132" s="81">
        <v>0.13333333333333333</v>
      </c>
      <c r="H132" s="93">
        <v>3</v>
      </c>
      <c r="I132" s="93">
        <f t="shared" ref="I132:I144" si="16">_xlfn.IFS(E132&gt;=15,1,E132&gt;=5,2,E132&gt;-5,3,-5&gt;=E132,4)</f>
        <v>3</v>
      </c>
      <c r="J132" s="73"/>
      <c r="K132" s="80"/>
      <c r="L132" s="81"/>
      <c r="M132" s="80"/>
      <c r="N132" s="97"/>
      <c r="O132" s="105"/>
      <c r="P132" s="80"/>
      <c r="Q132" s="102"/>
      <c r="R132" s="80"/>
      <c r="S132" s="97"/>
      <c r="T132" s="74"/>
      <c r="U132" s="49" t="s">
        <v>515</v>
      </c>
      <c r="V132" s="47" t="s">
        <v>515</v>
      </c>
      <c r="W132" s="26"/>
      <c r="X132" s="145">
        <v>4</v>
      </c>
      <c r="Y132" s="159"/>
      <c r="Z132" s="156">
        <f t="shared" ref="Z132:Z144" si="17">_xlfn.IFS(X132=3,1,X132=4,2,X132=5,2,X132&gt;=6,3)</f>
        <v>2</v>
      </c>
      <c r="AA132" s="157"/>
      <c r="AB132" s="157"/>
      <c r="AC132" s="128">
        <v>4</v>
      </c>
      <c r="AD132" s="15"/>
      <c r="AE132" s="156">
        <f t="shared" ref="AE132:AF144" si="18">_xlfn.IFS(AC132=3,1,AC132=4,2,AC132=5,2,AC132&gt;=6,3)</f>
        <v>2</v>
      </c>
      <c r="AF132" s="156">
        <f t="shared" ref="AF132:AF144" si="19">_xlfn.IFS(AC132=3,1,AC132=4,1,AC132=5,2,AC132&gt;=6,3)</f>
        <v>1</v>
      </c>
    </row>
    <row r="133" spans="1:32">
      <c r="A133" s="65" t="s">
        <v>739</v>
      </c>
      <c r="B133" s="9" t="s">
        <v>618</v>
      </c>
      <c r="C133" s="14" t="s">
        <v>525</v>
      </c>
      <c r="D133" s="32" t="s">
        <v>161</v>
      </c>
      <c r="E133" s="73">
        <v>19</v>
      </c>
      <c r="F133" s="80">
        <v>1</v>
      </c>
      <c r="G133" s="81">
        <v>0.14402173913043478</v>
      </c>
      <c r="H133" s="93">
        <v>3</v>
      </c>
      <c r="I133" s="93">
        <f t="shared" si="16"/>
        <v>1</v>
      </c>
      <c r="J133" s="73">
        <v>15</v>
      </c>
      <c r="K133" s="80">
        <v>1</v>
      </c>
      <c r="L133" s="81">
        <v>0.11141304347826086</v>
      </c>
      <c r="M133" s="80">
        <v>3</v>
      </c>
      <c r="N133" s="97">
        <f t="shared" ref="N133:N143" si="20">_xlfn.IFS(J133&gt;=15,1,J133&gt;=5,2,J133&gt;-5,3,-5&gt;=J133,4)</f>
        <v>1</v>
      </c>
      <c r="O133" s="105">
        <f>'AMD-Final'!S133-'AMD-Final'!G133</f>
        <v>16</v>
      </c>
      <c r="P133" s="80">
        <f t="shared" ref="P133:P136" si="21">_xlfn.IFS(O133&gt;=5,1,O133&gt;=0,2,O133&gt;-5,3,-5&gt;=O133,4)</f>
        <v>1</v>
      </c>
      <c r="Q133" s="102">
        <f>('AMD-Final'!H133-'AMD-Final'!T133)/'AMD-Final'!H133</f>
        <v>0.1983695652173913</v>
      </c>
      <c r="R133" s="80">
        <f t="shared" ref="R133:R136" si="22">_xlfn.IFS(Q133&gt;0.75,1,Q133&gt;0.25,2,Q133&gt;0,3,Q133&lt;=0,4)</f>
        <v>3</v>
      </c>
      <c r="S133" s="97">
        <f t="shared" ref="S133:S136" si="23">_xlfn.IFS(O133&gt;=15,1,O133&gt;=5,2,O133&gt;-5,3,-5&gt;=O133,4)</f>
        <v>1</v>
      </c>
      <c r="T133" s="74"/>
      <c r="U133" s="51" t="s">
        <v>36</v>
      </c>
      <c r="V133" s="47">
        <v>0</v>
      </c>
      <c r="W133" s="26"/>
      <c r="X133" s="145">
        <v>5</v>
      </c>
      <c r="Y133" s="159"/>
      <c r="Z133" s="156">
        <f t="shared" si="17"/>
        <v>2</v>
      </c>
      <c r="AA133" s="157"/>
      <c r="AB133" s="157"/>
      <c r="AC133" s="128">
        <v>5</v>
      </c>
      <c r="AD133" s="15"/>
      <c r="AE133" s="156">
        <f t="shared" si="18"/>
        <v>2</v>
      </c>
      <c r="AF133" s="156">
        <f t="shared" si="19"/>
        <v>2</v>
      </c>
    </row>
    <row r="134" spans="1:32">
      <c r="A134" s="65" t="s">
        <v>639</v>
      </c>
      <c r="B134" s="9" t="s">
        <v>619</v>
      </c>
      <c r="C134" s="14" t="s">
        <v>525</v>
      </c>
      <c r="D134" s="32" t="s">
        <v>620</v>
      </c>
      <c r="E134" s="73">
        <v>22</v>
      </c>
      <c r="F134" s="80">
        <v>1</v>
      </c>
      <c r="G134" s="81">
        <v>0.02</v>
      </c>
      <c r="H134" s="93">
        <v>3</v>
      </c>
      <c r="I134" s="93">
        <f t="shared" si="16"/>
        <v>1</v>
      </c>
      <c r="J134" s="73">
        <v>22</v>
      </c>
      <c r="K134" s="80">
        <v>1</v>
      </c>
      <c r="L134" s="81">
        <v>-0.16500000000000001</v>
      </c>
      <c r="M134" s="80">
        <v>4</v>
      </c>
      <c r="N134" s="97">
        <f t="shared" si="20"/>
        <v>1</v>
      </c>
      <c r="O134" s="105">
        <f>'AMD-Final'!S134-'AMD-Final'!G134</f>
        <v>1</v>
      </c>
      <c r="P134" s="80">
        <f t="shared" si="21"/>
        <v>2</v>
      </c>
      <c r="Q134" s="102">
        <f>('AMD-Final'!H134-'AMD-Final'!T134)/'AMD-Final'!H134</f>
        <v>-0.1</v>
      </c>
      <c r="R134" s="80">
        <f t="shared" si="22"/>
        <v>4</v>
      </c>
      <c r="S134" s="97">
        <f t="shared" si="23"/>
        <v>3</v>
      </c>
      <c r="T134" s="74"/>
      <c r="U134" s="51" t="s">
        <v>36</v>
      </c>
      <c r="V134" s="47">
        <v>0</v>
      </c>
      <c r="W134" s="26"/>
      <c r="X134" s="145">
        <v>4</v>
      </c>
      <c r="Y134" s="159"/>
      <c r="Z134" s="156">
        <f t="shared" si="17"/>
        <v>2</v>
      </c>
      <c r="AA134" s="157"/>
      <c r="AB134" s="157"/>
      <c r="AC134" s="128">
        <v>4</v>
      </c>
      <c r="AD134" s="15"/>
      <c r="AE134" s="156">
        <f t="shared" si="18"/>
        <v>2</v>
      </c>
      <c r="AF134" s="156">
        <f t="shared" si="19"/>
        <v>1</v>
      </c>
    </row>
    <row r="135" spans="1:32">
      <c r="A135" s="65" t="s">
        <v>881</v>
      </c>
      <c r="B135" s="9" t="s">
        <v>621</v>
      </c>
      <c r="C135" s="14" t="s">
        <v>525</v>
      </c>
      <c r="D135" s="32" t="s">
        <v>87</v>
      </c>
      <c r="E135" s="73">
        <v>11</v>
      </c>
      <c r="F135" s="80">
        <v>1</v>
      </c>
      <c r="G135" s="81">
        <v>2.8112449799196786E-2</v>
      </c>
      <c r="H135" s="93">
        <v>3</v>
      </c>
      <c r="I135" s="93">
        <f t="shared" si="16"/>
        <v>2</v>
      </c>
      <c r="J135" s="73">
        <v>23</v>
      </c>
      <c r="K135" s="80">
        <v>1</v>
      </c>
      <c r="L135" s="81">
        <v>8.8353413654618476E-2</v>
      </c>
      <c r="M135" s="80">
        <v>3</v>
      </c>
      <c r="N135" s="97">
        <f t="shared" si="20"/>
        <v>1</v>
      </c>
      <c r="O135" s="105">
        <f>'AMD-Final'!S135-'AMD-Final'!G135</f>
        <v>16</v>
      </c>
      <c r="P135" s="80">
        <f t="shared" si="21"/>
        <v>1</v>
      </c>
      <c r="Q135" s="102">
        <f>('AMD-Final'!H135-'AMD-Final'!T135)/'AMD-Final'!H135</f>
        <v>1.6064257028112448E-2</v>
      </c>
      <c r="R135" s="80">
        <f t="shared" si="22"/>
        <v>3</v>
      </c>
      <c r="S135" s="97">
        <f t="shared" si="23"/>
        <v>1</v>
      </c>
      <c r="T135" s="74"/>
      <c r="U135" s="51" t="s">
        <v>36</v>
      </c>
      <c r="V135" s="47">
        <v>0</v>
      </c>
      <c r="W135" s="26"/>
      <c r="X135" s="145">
        <v>3</v>
      </c>
      <c r="Y135" s="159"/>
      <c r="Z135" s="156">
        <f t="shared" si="17"/>
        <v>1</v>
      </c>
      <c r="AA135" s="157"/>
      <c r="AB135" s="157"/>
      <c r="AC135" s="128">
        <v>3</v>
      </c>
      <c r="AD135" s="15"/>
      <c r="AE135" s="156">
        <f t="shared" si="18"/>
        <v>1</v>
      </c>
      <c r="AF135" s="156">
        <f t="shared" si="19"/>
        <v>1</v>
      </c>
    </row>
    <row r="136" spans="1:32">
      <c r="A136" s="65" t="s">
        <v>882</v>
      </c>
      <c r="B136" s="9" t="s">
        <v>690</v>
      </c>
      <c r="C136" s="14" t="s">
        <v>525</v>
      </c>
      <c r="D136" s="32" t="s">
        <v>691</v>
      </c>
      <c r="E136" s="73">
        <v>8</v>
      </c>
      <c r="F136" s="80">
        <v>1</v>
      </c>
      <c r="G136" s="81">
        <v>0.43971631205673761</v>
      </c>
      <c r="H136" s="93">
        <v>2</v>
      </c>
      <c r="I136" s="93">
        <f t="shared" si="16"/>
        <v>2</v>
      </c>
      <c r="J136" s="73">
        <v>18</v>
      </c>
      <c r="K136" s="80">
        <v>1</v>
      </c>
      <c r="L136" s="81">
        <v>0.4846335697399527</v>
      </c>
      <c r="M136" s="80">
        <v>2</v>
      </c>
      <c r="N136" s="97">
        <f t="shared" si="20"/>
        <v>1</v>
      </c>
      <c r="O136" s="105">
        <f>'AMD-Final'!S136-'AMD-Final'!G136</f>
        <v>20</v>
      </c>
      <c r="P136" s="80">
        <f t="shared" si="21"/>
        <v>1</v>
      </c>
      <c r="Q136" s="102">
        <f>('AMD-Final'!H136-'AMD-Final'!T136)/'AMD-Final'!H136</f>
        <v>0.48226950354609927</v>
      </c>
      <c r="R136" s="80">
        <f t="shared" si="22"/>
        <v>2</v>
      </c>
      <c r="S136" s="97">
        <f t="shared" si="23"/>
        <v>1</v>
      </c>
      <c r="T136" s="74"/>
      <c r="U136" s="51" t="s">
        <v>36</v>
      </c>
      <c r="V136" s="47">
        <v>0</v>
      </c>
      <c r="W136" s="26"/>
      <c r="X136" s="145">
        <v>3</v>
      </c>
      <c r="Y136" s="159"/>
      <c r="Z136" s="156">
        <f t="shared" si="17"/>
        <v>1</v>
      </c>
      <c r="AA136" s="157"/>
      <c r="AB136" s="157"/>
      <c r="AC136" s="128">
        <v>3</v>
      </c>
      <c r="AD136" s="15"/>
      <c r="AE136" s="156">
        <f t="shared" si="18"/>
        <v>1</v>
      </c>
      <c r="AF136" s="156">
        <f t="shared" si="19"/>
        <v>1</v>
      </c>
    </row>
    <row r="137" spans="1:32">
      <c r="A137" s="65" t="s">
        <v>883</v>
      </c>
      <c r="B137" s="9" t="s">
        <v>692</v>
      </c>
      <c r="C137" s="9" t="s">
        <v>526</v>
      </c>
      <c r="D137" s="32" t="s">
        <v>52</v>
      </c>
      <c r="E137" s="73">
        <v>10</v>
      </c>
      <c r="F137" s="80">
        <v>1</v>
      </c>
      <c r="G137" s="81">
        <v>1.9230769230769232E-2</v>
      </c>
      <c r="H137" s="93">
        <v>3</v>
      </c>
      <c r="I137" s="93">
        <f t="shared" si="16"/>
        <v>2</v>
      </c>
      <c r="J137" s="73">
        <v>10</v>
      </c>
      <c r="K137" s="80">
        <v>1</v>
      </c>
      <c r="L137" s="81">
        <v>-7.6923076923076927E-3</v>
      </c>
      <c r="M137" s="80">
        <v>4</v>
      </c>
      <c r="N137" s="97">
        <f t="shared" si="20"/>
        <v>2</v>
      </c>
      <c r="O137" s="105"/>
      <c r="P137" s="80"/>
      <c r="Q137" s="102"/>
      <c r="R137" s="80"/>
      <c r="S137" s="97"/>
      <c r="T137" s="74"/>
      <c r="U137" s="51" t="s">
        <v>36</v>
      </c>
      <c r="V137" s="47">
        <v>0</v>
      </c>
      <c r="W137" s="26"/>
      <c r="X137" s="145">
        <v>4</v>
      </c>
      <c r="Y137" s="159"/>
      <c r="Z137" s="156">
        <f t="shared" si="17"/>
        <v>2</v>
      </c>
      <c r="AA137" s="157"/>
      <c r="AB137" s="157"/>
      <c r="AC137" s="128">
        <v>4</v>
      </c>
      <c r="AD137" s="15"/>
      <c r="AE137" s="156">
        <f t="shared" si="18"/>
        <v>2</v>
      </c>
      <c r="AF137" s="156">
        <f t="shared" si="19"/>
        <v>1</v>
      </c>
    </row>
    <row r="138" spans="1:32">
      <c r="A138" s="65" t="s">
        <v>884</v>
      </c>
      <c r="B138" s="9" t="s">
        <v>694</v>
      </c>
      <c r="C138" s="9" t="s">
        <v>525</v>
      </c>
      <c r="D138" s="32" t="s">
        <v>695</v>
      </c>
      <c r="E138" s="73">
        <v>6</v>
      </c>
      <c r="F138" s="80">
        <v>1</v>
      </c>
      <c r="G138" s="81">
        <v>0.12931034482758622</v>
      </c>
      <c r="H138" s="93">
        <v>3</v>
      </c>
      <c r="I138" s="93">
        <f t="shared" si="16"/>
        <v>2</v>
      </c>
      <c r="J138" s="73">
        <v>4</v>
      </c>
      <c r="K138" s="80">
        <v>2</v>
      </c>
      <c r="L138" s="81">
        <v>0.13505747126436782</v>
      </c>
      <c r="M138" s="80">
        <v>3</v>
      </c>
      <c r="N138" s="97">
        <f t="shared" si="20"/>
        <v>3</v>
      </c>
      <c r="O138" s="105"/>
      <c r="P138" s="80"/>
      <c r="Q138" s="102"/>
      <c r="R138" s="80"/>
      <c r="S138" s="97"/>
      <c r="T138" s="74"/>
      <c r="U138" s="51" t="s">
        <v>36</v>
      </c>
      <c r="V138" s="47">
        <v>0</v>
      </c>
      <c r="W138" s="26"/>
      <c r="X138" s="145">
        <v>3</v>
      </c>
      <c r="Y138" s="159"/>
      <c r="Z138" s="156">
        <f t="shared" si="17"/>
        <v>1</v>
      </c>
      <c r="AA138" s="157"/>
      <c r="AB138" s="157"/>
      <c r="AC138" s="128">
        <v>3</v>
      </c>
      <c r="AD138" s="15"/>
      <c r="AE138" s="156">
        <f t="shared" si="18"/>
        <v>1</v>
      </c>
      <c r="AF138" s="156">
        <f t="shared" si="19"/>
        <v>1</v>
      </c>
    </row>
    <row r="139" spans="1:32">
      <c r="A139" s="65" t="s">
        <v>885</v>
      </c>
      <c r="B139" s="9" t="s">
        <v>697</v>
      </c>
      <c r="C139" s="9" t="s">
        <v>525</v>
      </c>
      <c r="D139" s="32" t="s">
        <v>160</v>
      </c>
      <c r="E139" s="73">
        <v>37</v>
      </c>
      <c r="F139" s="80">
        <v>1</v>
      </c>
      <c r="G139" s="81">
        <v>0.29411764705882354</v>
      </c>
      <c r="H139" s="93">
        <v>2</v>
      </c>
      <c r="I139" s="93">
        <f t="shared" si="16"/>
        <v>1</v>
      </c>
      <c r="J139" s="73"/>
      <c r="K139" s="80"/>
      <c r="L139" s="81"/>
      <c r="M139" s="80"/>
      <c r="N139" s="97"/>
      <c r="O139" s="105"/>
      <c r="P139" s="80"/>
      <c r="Q139" s="102"/>
      <c r="R139" s="80"/>
      <c r="S139" s="97"/>
      <c r="T139" s="74"/>
      <c r="U139" s="49" t="s">
        <v>515</v>
      </c>
      <c r="V139" s="47" t="s">
        <v>515</v>
      </c>
      <c r="W139" s="26"/>
      <c r="X139" s="145">
        <v>4</v>
      </c>
      <c r="Y139" s="159"/>
      <c r="Z139" s="156">
        <f t="shared" si="17"/>
        <v>2</v>
      </c>
      <c r="AA139" s="157"/>
      <c r="AB139" s="157"/>
      <c r="AC139" s="128">
        <v>4</v>
      </c>
      <c r="AD139" s="15"/>
      <c r="AE139" s="156">
        <f t="shared" si="18"/>
        <v>2</v>
      </c>
      <c r="AF139" s="156">
        <f t="shared" si="19"/>
        <v>1</v>
      </c>
    </row>
    <row r="140" spans="1:32">
      <c r="A140" s="65" t="s">
        <v>886</v>
      </c>
      <c r="B140" s="9" t="s">
        <v>698</v>
      </c>
      <c r="C140" s="9" t="s">
        <v>526</v>
      </c>
      <c r="D140" s="32" t="s">
        <v>699</v>
      </c>
      <c r="E140" s="73">
        <v>18</v>
      </c>
      <c r="F140" s="80">
        <v>1</v>
      </c>
      <c r="G140" s="81">
        <v>0.23364485981308411</v>
      </c>
      <c r="H140" s="93">
        <v>3</v>
      </c>
      <c r="I140" s="93">
        <f t="shared" si="16"/>
        <v>1</v>
      </c>
      <c r="J140" s="73">
        <v>8</v>
      </c>
      <c r="K140" s="80">
        <v>1</v>
      </c>
      <c r="L140" s="81">
        <v>0.22056074766355141</v>
      </c>
      <c r="M140" s="80">
        <v>3</v>
      </c>
      <c r="N140" s="97">
        <f t="shared" si="20"/>
        <v>2</v>
      </c>
      <c r="O140" s="105"/>
      <c r="P140" s="80"/>
      <c r="Q140" s="102"/>
      <c r="R140" s="80"/>
      <c r="S140" s="97"/>
      <c r="T140" s="74"/>
      <c r="U140" s="69">
        <v>43966</v>
      </c>
      <c r="V140" s="47">
        <v>1</v>
      </c>
      <c r="W140" s="26"/>
      <c r="X140" s="145">
        <v>6</v>
      </c>
      <c r="Y140" s="159"/>
      <c r="Z140" s="156">
        <f t="shared" si="17"/>
        <v>3</v>
      </c>
      <c r="AA140" s="157"/>
      <c r="AB140" s="157"/>
      <c r="AC140" s="128">
        <v>6</v>
      </c>
      <c r="AD140" s="15"/>
      <c r="AE140" s="156">
        <f t="shared" si="18"/>
        <v>3</v>
      </c>
      <c r="AF140" s="156">
        <f t="shared" si="19"/>
        <v>3</v>
      </c>
    </row>
    <row r="141" spans="1:32">
      <c r="A141" s="65" t="s">
        <v>887</v>
      </c>
      <c r="B141" s="9" t="s">
        <v>700</v>
      </c>
      <c r="C141" s="9" t="s">
        <v>526</v>
      </c>
      <c r="D141" s="32" t="s">
        <v>39</v>
      </c>
      <c r="E141" s="73">
        <v>15</v>
      </c>
      <c r="F141" s="80">
        <v>1</v>
      </c>
      <c r="G141" s="81">
        <v>0.17197452229299362</v>
      </c>
      <c r="H141" s="93">
        <v>3</v>
      </c>
      <c r="I141" s="93">
        <f t="shared" si="16"/>
        <v>1</v>
      </c>
      <c r="J141" s="73"/>
      <c r="K141" s="80"/>
      <c r="L141" s="81"/>
      <c r="M141" s="80"/>
      <c r="N141" s="97"/>
      <c r="O141" s="105"/>
      <c r="P141" s="80"/>
      <c r="Q141" s="102"/>
      <c r="R141" s="80"/>
      <c r="S141" s="97"/>
      <c r="T141" s="74"/>
      <c r="U141" s="49" t="s">
        <v>515</v>
      </c>
      <c r="V141" s="47" t="s">
        <v>515</v>
      </c>
      <c r="W141" s="26"/>
      <c r="X141" s="146">
        <v>3</v>
      </c>
      <c r="Y141" s="159" t="s">
        <v>898</v>
      </c>
      <c r="Z141" s="156">
        <f t="shared" si="17"/>
        <v>1</v>
      </c>
      <c r="AA141" s="157"/>
      <c r="AB141" s="157"/>
      <c r="AC141" s="129"/>
      <c r="AD141" s="15"/>
      <c r="AE141" s="156" t="e">
        <f t="shared" si="18"/>
        <v>#N/A</v>
      </c>
      <c r="AF141" s="156" t="e">
        <f t="shared" si="19"/>
        <v>#N/A</v>
      </c>
    </row>
    <row r="142" spans="1:32">
      <c r="A142" s="65" t="s">
        <v>888</v>
      </c>
      <c r="B142" s="9" t="s">
        <v>702</v>
      </c>
      <c r="C142" s="9" t="s">
        <v>525</v>
      </c>
      <c r="D142" s="32" t="s">
        <v>703</v>
      </c>
      <c r="E142" s="73">
        <v>2</v>
      </c>
      <c r="F142" s="80">
        <v>2</v>
      </c>
      <c r="G142" s="81">
        <v>0.1048951048951049</v>
      </c>
      <c r="H142" s="93">
        <v>3</v>
      </c>
      <c r="I142" s="93">
        <f t="shared" si="16"/>
        <v>3</v>
      </c>
      <c r="J142" s="73">
        <v>-17</v>
      </c>
      <c r="K142" s="80">
        <v>4</v>
      </c>
      <c r="L142" s="81">
        <v>0.11888111888111888</v>
      </c>
      <c r="M142" s="80">
        <v>3</v>
      </c>
      <c r="N142" s="97">
        <f t="shared" si="20"/>
        <v>4</v>
      </c>
      <c r="O142" s="105"/>
      <c r="P142" s="80"/>
      <c r="Q142" s="102"/>
      <c r="R142" s="80"/>
      <c r="S142" s="97"/>
      <c r="T142" s="74"/>
      <c r="U142" s="51" t="s">
        <v>36</v>
      </c>
      <c r="V142" s="47">
        <v>0</v>
      </c>
      <c r="W142" s="26"/>
      <c r="X142" s="145">
        <v>4</v>
      </c>
      <c r="Y142" s="159"/>
      <c r="Z142" s="156">
        <f t="shared" si="17"/>
        <v>2</v>
      </c>
      <c r="AA142" s="157"/>
      <c r="AB142" s="157"/>
      <c r="AC142" s="128">
        <v>4</v>
      </c>
      <c r="AD142" s="15"/>
      <c r="AE142" s="156">
        <f t="shared" si="18"/>
        <v>2</v>
      </c>
      <c r="AF142" s="156">
        <f t="shared" si="19"/>
        <v>1</v>
      </c>
    </row>
    <row r="143" spans="1:32">
      <c r="A143" s="65" t="s">
        <v>685</v>
      </c>
      <c r="B143" s="9" t="s">
        <v>704</v>
      </c>
      <c r="C143" s="9" t="s">
        <v>525</v>
      </c>
      <c r="D143" s="32" t="s">
        <v>705</v>
      </c>
      <c r="E143" s="73">
        <v>8</v>
      </c>
      <c r="F143" s="80">
        <v>1</v>
      </c>
      <c r="G143" s="81">
        <v>0.26262626262626265</v>
      </c>
      <c r="H143" s="93">
        <v>2</v>
      </c>
      <c r="I143" s="93">
        <f t="shared" si="16"/>
        <v>2</v>
      </c>
      <c r="J143" s="73">
        <v>-7</v>
      </c>
      <c r="K143" s="80">
        <v>4</v>
      </c>
      <c r="L143" s="81">
        <v>0.29966329966329969</v>
      </c>
      <c r="M143" s="80">
        <v>2</v>
      </c>
      <c r="N143" s="97">
        <f t="shared" si="20"/>
        <v>4</v>
      </c>
      <c r="O143" s="105"/>
      <c r="P143" s="80"/>
      <c r="Q143" s="102"/>
      <c r="R143" s="80"/>
      <c r="S143" s="97"/>
      <c r="T143" s="74"/>
      <c r="U143" s="51" t="s">
        <v>36</v>
      </c>
      <c r="V143" s="47">
        <v>0</v>
      </c>
      <c r="W143" s="26"/>
      <c r="X143" s="145">
        <v>3</v>
      </c>
      <c r="Y143" s="159"/>
      <c r="Z143" s="156">
        <f t="shared" si="17"/>
        <v>1</v>
      </c>
      <c r="AA143" s="157"/>
      <c r="AB143" s="157"/>
      <c r="AC143" s="128">
        <v>3</v>
      </c>
      <c r="AD143" s="15"/>
      <c r="AE143" s="156">
        <f t="shared" si="18"/>
        <v>1</v>
      </c>
      <c r="AF143" s="156">
        <f t="shared" si="19"/>
        <v>1</v>
      </c>
    </row>
    <row r="144" spans="1:32" ht="14.5" thickBot="1">
      <c r="A144" s="110" t="s">
        <v>745</v>
      </c>
      <c r="B144" s="111" t="s">
        <v>708</v>
      </c>
      <c r="C144" s="111" t="s">
        <v>525</v>
      </c>
      <c r="D144" s="112" t="s">
        <v>709</v>
      </c>
      <c r="E144" s="113">
        <v>2</v>
      </c>
      <c r="F144" s="114">
        <v>2</v>
      </c>
      <c r="G144" s="115">
        <v>0.42685851318944845</v>
      </c>
      <c r="H144" s="116">
        <v>2</v>
      </c>
      <c r="I144" s="116">
        <f t="shared" si="16"/>
        <v>3</v>
      </c>
      <c r="J144" s="113"/>
      <c r="K144" s="114"/>
      <c r="L144" s="115"/>
      <c r="M144" s="114"/>
      <c r="N144" s="117"/>
      <c r="O144" s="118"/>
      <c r="P144" s="114"/>
      <c r="Q144" s="119"/>
      <c r="R144" s="114"/>
      <c r="S144" s="117"/>
      <c r="T144" s="120"/>
      <c r="U144" s="121" t="s">
        <v>515</v>
      </c>
      <c r="V144" s="122" t="s">
        <v>515</v>
      </c>
      <c r="W144" s="123"/>
      <c r="X144" s="148">
        <v>3</v>
      </c>
      <c r="Y144" s="160" t="s">
        <v>898</v>
      </c>
      <c r="Z144" s="156">
        <f t="shared" si="17"/>
        <v>1</v>
      </c>
      <c r="AA144" s="161"/>
      <c r="AB144" s="161"/>
      <c r="AC144" s="149"/>
      <c r="AD144" s="162"/>
      <c r="AE144" s="156" t="e">
        <f t="shared" si="18"/>
        <v>#N/A</v>
      </c>
      <c r="AF144" s="156" t="e">
        <f t="shared" si="19"/>
        <v>#N/A</v>
      </c>
    </row>
    <row r="145" spans="1:32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 s="75" t="s">
        <v>916</v>
      </c>
      <c r="U145" s="75" t="s">
        <v>74</v>
      </c>
      <c r="V145">
        <f>COUNTIF(V1:V144,1)</f>
        <v>38</v>
      </c>
      <c r="X145" s="142" t="s">
        <v>920</v>
      </c>
      <c r="Y145" s="143"/>
      <c r="Z145" s="143">
        <f>COUNTIF(Z$1:Z$144,1)</f>
        <v>49</v>
      </c>
      <c r="AA145" s="134"/>
      <c r="AB145" s="75" t="s">
        <v>924</v>
      </c>
      <c r="AC145" s="142" t="s">
        <v>920</v>
      </c>
      <c r="AD145" s="143"/>
      <c r="AE145" s="143">
        <f>COUNTIF(AE$1:AE$144,1)</f>
        <v>27</v>
      </c>
      <c r="AF145" s="143">
        <f>COUNTIF(AF$1:AF$144,1)</f>
        <v>60</v>
      </c>
    </row>
    <row r="146" spans="1:32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 s="75" t="s">
        <v>36</v>
      </c>
      <c r="V146">
        <f>COUNTIF(V1:V144,0)</f>
        <v>76</v>
      </c>
      <c r="X146" s="139" t="s">
        <v>925</v>
      </c>
      <c r="Y146" s="140"/>
      <c r="Z146" s="138">
        <f>COUNTIF(Z$1:Z$144,2)</f>
        <v>61</v>
      </c>
      <c r="AA146" s="135"/>
      <c r="AC146" s="139" t="s">
        <v>925</v>
      </c>
      <c r="AD146" s="140"/>
      <c r="AE146" s="138">
        <f>COUNTIF(AE$1:AE$144,2)</f>
        <v>58</v>
      </c>
      <c r="AF146" s="138">
        <f>COUNTIF(AF$1:AF$144,2)</f>
        <v>25</v>
      </c>
    </row>
    <row r="147" spans="1:32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 s="124" t="s">
        <v>917</v>
      </c>
      <c r="V147" s="124">
        <f>COUNTIF(V1:V144,"/")</f>
        <v>28</v>
      </c>
      <c r="X147" s="195" t="s">
        <v>926</v>
      </c>
      <c r="Y147" s="127"/>
      <c r="Z147" s="138">
        <f>COUNTIF(Z$1:Z$144,3)</f>
        <v>32</v>
      </c>
      <c r="AA147" s="135"/>
      <c r="AC147" s="195" t="s">
        <v>926</v>
      </c>
      <c r="AD147" s="127"/>
      <c r="AE147" s="138">
        <f>COUNTIF(AE$1:AE$144,3)</f>
        <v>32</v>
      </c>
      <c r="AF147" s="138">
        <f>COUNTIF(AF$1:AF$144,3)</f>
        <v>32</v>
      </c>
    </row>
    <row r="148" spans="1:32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 s="125" t="s">
        <v>921</v>
      </c>
      <c r="U148" s="76"/>
      <c r="V148" s="76"/>
      <c r="W148" s="76"/>
      <c r="X148" s="132"/>
      <c r="Y148" s="83"/>
      <c r="AC148" s="132"/>
      <c r="AD148" s="83"/>
    </row>
    <row r="149" spans="1:32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X149" s="131"/>
      <c r="AC149" s="131"/>
    </row>
    <row r="150" spans="1:32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X150" s="131"/>
      <c r="AC150" s="131"/>
    </row>
    <row r="151" spans="1:32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X151" s="131"/>
      <c r="AC151" s="131"/>
    </row>
    <row r="152" spans="1:32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X152" s="131"/>
      <c r="AC152" s="131"/>
    </row>
    <row r="153" spans="1:32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X153" s="131"/>
      <c r="AC153" s="131"/>
    </row>
    <row r="154" spans="1:32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X154" s="131"/>
      <c r="AC154" s="131"/>
    </row>
    <row r="155" spans="1:32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X155" s="131"/>
      <c r="AC155" s="131"/>
    </row>
    <row r="156" spans="1:32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X156" s="131"/>
      <c r="AC156" s="131"/>
    </row>
    <row r="157" spans="1:32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X157" s="131"/>
      <c r="AC157" s="131"/>
    </row>
    <row r="158" spans="1:32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X158" s="131"/>
      <c r="AC158" s="131"/>
    </row>
    <row r="159" spans="1:32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X159" s="131"/>
      <c r="AC159" s="131"/>
    </row>
    <row r="160" spans="1:32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X160" s="131"/>
      <c r="AC160" s="131"/>
    </row>
    <row r="161" spans="1:29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X161" s="131"/>
      <c r="AC161" s="131"/>
    </row>
    <row r="162" spans="1:29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X162" s="131"/>
      <c r="AC162" s="131"/>
    </row>
    <row r="163" spans="1:29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X163" s="131"/>
      <c r="AC163" s="131"/>
    </row>
    <row r="164" spans="1:29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X164" s="131"/>
      <c r="AC164" s="131"/>
    </row>
    <row r="165" spans="1:29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X165" s="131"/>
      <c r="AC165" s="131"/>
    </row>
    <row r="166" spans="1:29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X166" s="131"/>
      <c r="AC166" s="131"/>
    </row>
    <row r="167" spans="1:29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X167" s="131"/>
      <c r="AC167" s="131"/>
    </row>
    <row r="168" spans="1:29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X168" s="131"/>
      <c r="AC168" s="131"/>
    </row>
    <row r="169" spans="1:29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X169" s="131"/>
      <c r="AC169" s="131"/>
    </row>
    <row r="170" spans="1:29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X170" s="131"/>
      <c r="AC170" s="131"/>
    </row>
    <row r="171" spans="1:29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X171" s="131"/>
      <c r="AC171" s="131"/>
    </row>
    <row r="172" spans="1:29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X172" s="131"/>
      <c r="AC172" s="131"/>
    </row>
    <row r="173" spans="1:29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X173" s="131"/>
      <c r="AC173" s="131"/>
    </row>
    <row r="174" spans="1:29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X174" s="131"/>
      <c r="AC174" s="131"/>
    </row>
    <row r="175" spans="1:29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X175" s="131"/>
      <c r="AC175" s="131"/>
    </row>
    <row r="176" spans="1:29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X176" s="131"/>
      <c r="AC176" s="131"/>
    </row>
    <row r="177" spans="1:29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X177" s="131"/>
      <c r="AC177" s="131"/>
    </row>
    <row r="178" spans="1:29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X178" s="131"/>
      <c r="AC178" s="131"/>
    </row>
    <row r="179" spans="1:29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X179" s="131"/>
      <c r="AC179" s="131"/>
    </row>
    <row r="180" spans="1:29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X180" s="131"/>
      <c r="AC180" s="131"/>
    </row>
    <row r="181" spans="1:29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X181" s="131"/>
      <c r="AC181" s="131"/>
    </row>
    <row r="182" spans="1:29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X182" s="131"/>
      <c r="AC182" s="131"/>
    </row>
    <row r="183" spans="1:29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X183" s="131"/>
      <c r="AC183" s="131"/>
    </row>
    <row r="184" spans="1:29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X184" s="131"/>
      <c r="AC184" s="131"/>
    </row>
    <row r="185" spans="1:29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X185" s="131"/>
      <c r="AC185" s="131"/>
    </row>
    <row r="186" spans="1:29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X186" s="131"/>
      <c r="AC186" s="131"/>
    </row>
    <row r="187" spans="1:29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X187" s="131"/>
      <c r="AC187" s="131"/>
    </row>
    <row r="188" spans="1:29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X188" s="131"/>
      <c r="AC188" s="131"/>
    </row>
    <row r="189" spans="1:29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X189" s="131"/>
      <c r="AC189" s="131"/>
    </row>
    <row r="190" spans="1:29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X190" s="131"/>
      <c r="AC190" s="131"/>
    </row>
    <row r="191" spans="1:29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X191" s="131"/>
      <c r="AC191" s="131"/>
    </row>
    <row r="192" spans="1:29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X192" s="131"/>
      <c r="AC192" s="131"/>
    </row>
    <row r="193" spans="1:29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X193" s="131"/>
      <c r="AC193" s="131"/>
    </row>
    <row r="194" spans="1:29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X194" s="131"/>
      <c r="AC194" s="131"/>
    </row>
    <row r="195" spans="1:29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X195" s="131"/>
      <c r="AC195" s="131"/>
    </row>
    <row r="196" spans="1:29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X196" s="131"/>
      <c r="AC196" s="131"/>
    </row>
    <row r="197" spans="1:29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X197" s="131"/>
      <c r="AC197" s="131"/>
    </row>
    <row r="198" spans="1:29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X198" s="131"/>
      <c r="AC198" s="131"/>
    </row>
    <row r="199" spans="1:29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X199" s="131"/>
      <c r="AC199" s="131"/>
    </row>
    <row r="200" spans="1:29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X200" s="131"/>
      <c r="AC200" s="131"/>
    </row>
    <row r="201" spans="1:29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X201" s="131"/>
      <c r="AC201" s="131"/>
    </row>
    <row r="202" spans="1:29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X202" s="131"/>
      <c r="AC202" s="131"/>
    </row>
    <row r="203" spans="1:29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X203" s="131"/>
      <c r="AC203" s="131"/>
    </row>
    <row r="204" spans="1:29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X204" s="131"/>
      <c r="AC204" s="131"/>
    </row>
    <row r="205" spans="1:29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X205" s="131"/>
      <c r="AC205" s="131"/>
    </row>
    <row r="206" spans="1:29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X206" s="131"/>
      <c r="AC206" s="131"/>
    </row>
    <row r="207" spans="1:29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X207" s="131"/>
      <c r="AC207" s="131"/>
    </row>
    <row r="208" spans="1:29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X208" s="131"/>
      <c r="AC208" s="131"/>
    </row>
    <row r="209" spans="1:29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X209" s="131"/>
      <c r="AC209" s="131"/>
    </row>
    <row r="210" spans="1:29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X210" s="131"/>
      <c r="AC210" s="131"/>
    </row>
    <row r="211" spans="1:29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X211" s="131"/>
      <c r="AC211" s="131"/>
    </row>
    <row r="212" spans="1:29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X212" s="131"/>
      <c r="AC212" s="131"/>
    </row>
    <row r="213" spans="1:29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X213" s="131"/>
      <c r="AC213" s="131"/>
    </row>
    <row r="214" spans="1:29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X214" s="131"/>
      <c r="AC214" s="131"/>
    </row>
    <row r="215" spans="1:29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X215" s="131"/>
      <c r="AC215" s="131"/>
    </row>
    <row r="216" spans="1:29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X216" s="131"/>
      <c r="AC216" s="131"/>
    </row>
    <row r="217" spans="1:29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X217" s="131"/>
      <c r="AC217" s="131"/>
    </row>
    <row r="218" spans="1:29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X218" s="131"/>
      <c r="AC218" s="131"/>
    </row>
    <row r="219" spans="1:29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X219" s="131"/>
      <c r="AC219" s="131"/>
    </row>
    <row r="220" spans="1:29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X220" s="131"/>
      <c r="AC220" s="131"/>
    </row>
    <row r="221" spans="1:29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X221" s="131"/>
      <c r="AC221" s="131"/>
    </row>
    <row r="222" spans="1:29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X222" s="131"/>
      <c r="AC222" s="131"/>
    </row>
    <row r="223" spans="1:29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X223" s="131"/>
      <c r="AC223" s="131"/>
    </row>
    <row r="224" spans="1:29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X224" s="131"/>
      <c r="AC224" s="131"/>
    </row>
    <row r="225" spans="1:29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X225" s="131"/>
      <c r="AC225" s="131"/>
    </row>
    <row r="226" spans="1:29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X226" s="131"/>
      <c r="AC226" s="131"/>
    </row>
    <row r="227" spans="1:29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X227" s="131"/>
      <c r="AC227" s="131"/>
    </row>
    <row r="228" spans="1:29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X228" s="131"/>
      <c r="AC228" s="131"/>
    </row>
    <row r="229" spans="1:29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X229" s="131"/>
      <c r="AC229" s="131"/>
    </row>
    <row r="230" spans="1:29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X230" s="131"/>
      <c r="AC230" s="131"/>
    </row>
    <row r="231" spans="1:29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X231" s="131"/>
      <c r="AC231" s="131"/>
    </row>
    <row r="232" spans="1:29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X232" s="131"/>
      <c r="AC232" s="131"/>
    </row>
    <row r="233" spans="1:29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X233" s="131"/>
      <c r="AC233" s="131"/>
    </row>
    <row r="234" spans="1:29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X234" s="131"/>
      <c r="AC234" s="131"/>
    </row>
    <row r="235" spans="1:29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X235" s="131"/>
      <c r="AC235" s="131"/>
    </row>
    <row r="236" spans="1:29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X236" s="131"/>
      <c r="AC236" s="131"/>
    </row>
    <row r="237" spans="1:29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X237" s="131"/>
      <c r="AC237" s="131"/>
    </row>
    <row r="238" spans="1:29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X238" s="131"/>
      <c r="AC238" s="131"/>
    </row>
    <row r="239" spans="1:29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X239" s="131"/>
      <c r="AC239" s="131"/>
    </row>
    <row r="240" spans="1:29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X240" s="131"/>
      <c r="AC240" s="131"/>
    </row>
    <row r="241" spans="1:29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X241" s="131"/>
      <c r="AC241" s="131"/>
    </row>
    <row r="242" spans="1:29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X242" s="131"/>
      <c r="AC242" s="131"/>
    </row>
    <row r="243" spans="1:29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X243" s="131"/>
      <c r="AC243" s="131"/>
    </row>
    <row r="244" spans="1:29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X244" s="131"/>
      <c r="AC244" s="131"/>
    </row>
    <row r="245" spans="1:29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X245" s="131"/>
      <c r="AC245" s="131"/>
    </row>
    <row r="246" spans="1:29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X246" s="131"/>
      <c r="AC246" s="131"/>
    </row>
    <row r="247" spans="1:29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X247" s="131"/>
      <c r="AC247" s="131"/>
    </row>
    <row r="248" spans="1:29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X248" s="131"/>
      <c r="AC248" s="131"/>
    </row>
    <row r="249" spans="1:29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X249" s="131"/>
      <c r="AC249" s="131"/>
    </row>
    <row r="250" spans="1:29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X250" s="131"/>
      <c r="AC250" s="131"/>
    </row>
    <row r="251" spans="1:29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X251" s="131"/>
      <c r="AC251" s="131"/>
    </row>
    <row r="252" spans="1:29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X252" s="131"/>
      <c r="AC252" s="131"/>
    </row>
    <row r="253" spans="1:29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X253" s="131"/>
      <c r="AC253" s="131"/>
    </row>
    <row r="254" spans="1:29">
      <c r="A254"/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X254" s="131"/>
      <c r="AC254" s="131"/>
    </row>
    <row r="255" spans="1:29">
      <c r="A255"/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X255" s="131"/>
      <c r="AC255" s="131"/>
    </row>
    <row r="256" spans="1:29">
      <c r="A256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X256" s="131"/>
      <c r="AC256" s="131"/>
    </row>
    <row r="257" spans="1:29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X257" s="131"/>
      <c r="AC257" s="131"/>
    </row>
    <row r="258" spans="1:29">
      <c r="A258"/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X258" s="131"/>
      <c r="AC258" s="131"/>
    </row>
    <row r="259" spans="1:29">
      <c r="A259"/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X259" s="131"/>
      <c r="AC259" s="131"/>
    </row>
    <row r="260" spans="1:29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X260" s="131"/>
      <c r="AC260" s="131"/>
    </row>
    <row r="261" spans="1:29">
      <c r="A261"/>
      <c r="B261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  <c r="U261"/>
      <c r="V261"/>
      <c r="X261" s="131"/>
      <c r="AC261" s="131"/>
    </row>
    <row r="262" spans="1:29">
      <c r="A262"/>
      <c r="B262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  <c r="U262"/>
      <c r="V262"/>
      <c r="X262" s="131"/>
      <c r="AC262" s="131"/>
    </row>
    <row r="263" spans="1:29">
      <c r="A263"/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  <c r="U263"/>
      <c r="V263"/>
      <c r="X263" s="131"/>
      <c r="AC263" s="131"/>
    </row>
    <row r="264" spans="1:29">
      <c r="A264"/>
      <c r="B264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/>
      <c r="U264"/>
      <c r="V264"/>
      <c r="X264" s="131"/>
      <c r="AC264" s="131"/>
    </row>
    <row r="265" spans="1:29">
      <c r="A265"/>
      <c r="B265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/>
      <c r="U265"/>
      <c r="V265"/>
      <c r="X265" s="131"/>
      <c r="AC265" s="131"/>
    </row>
    <row r="266" spans="1:29">
      <c r="A266"/>
      <c r="B266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/>
      <c r="U266"/>
      <c r="V266"/>
      <c r="X266" s="131"/>
      <c r="AC266" s="131"/>
    </row>
    <row r="267" spans="1:29">
      <c r="A267"/>
      <c r="B267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/>
      <c r="U267"/>
      <c r="V267"/>
      <c r="X267" s="131"/>
      <c r="AC267" s="131"/>
    </row>
    <row r="268" spans="1:29">
      <c r="A268"/>
      <c r="B268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/>
      <c r="U268"/>
      <c r="V268"/>
      <c r="X268" s="131"/>
      <c r="AC268" s="131"/>
    </row>
    <row r="269" spans="1:29">
      <c r="A269"/>
      <c r="B269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/>
      <c r="U269"/>
      <c r="V269"/>
      <c r="X269" s="131"/>
      <c r="AC269" s="131"/>
    </row>
    <row r="270" spans="1:29">
      <c r="A270"/>
      <c r="B270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/>
      <c r="U270"/>
      <c r="V270"/>
      <c r="X270" s="131"/>
      <c r="AC270" s="131"/>
    </row>
    <row r="271" spans="1:29">
      <c r="A271"/>
      <c r="B271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/>
      <c r="U271"/>
      <c r="V271"/>
      <c r="X271" s="131"/>
      <c r="AC271" s="131"/>
    </row>
    <row r="272" spans="1:29">
      <c r="A272"/>
      <c r="B272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  <c r="T272"/>
      <c r="U272"/>
      <c r="V272"/>
      <c r="X272" s="131"/>
      <c r="AC272" s="131"/>
    </row>
    <row r="273" spans="1:29">
      <c r="A273"/>
      <c r="B273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  <c r="T273"/>
      <c r="U273"/>
      <c r="V273"/>
      <c r="X273" s="131"/>
      <c r="AC273" s="131"/>
    </row>
    <row r="274" spans="1:29">
      <c r="A274"/>
      <c r="B274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  <c r="T274"/>
      <c r="U274"/>
      <c r="V274"/>
      <c r="X274" s="131"/>
      <c r="AC274" s="131"/>
    </row>
    <row r="275" spans="1:29">
      <c r="A275"/>
      <c r="B275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  <c r="T275"/>
      <c r="U275"/>
      <c r="V275"/>
      <c r="X275" s="131"/>
      <c r="AC275" s="131"/>
    </row>
    <row r="276" spans="1:29">
      <c r="A276"/>
      <c r="B276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  <c r="T276"/>
      <c r="U276"/>
      <c r="V276"/>
      <c r="X276" s="131"/>
      <c r="AC276" s="131"/>
    </row>
    <row r="277" spans="1:29">
      <c r="A277"/>
      <c r="B277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  <c r="T277"/>
      <c r="U277"/>
      <c r="V277"/>
      <c r="X277" s="131"/>
      <c r="AC277" s="131"/>
    </row>
    <row r="278" spans="1:29">
      <c r="A278"/>
      <c r="B278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  <c r="T278"/>
      <c r="U278"/>
      <c r="V278"/>
      <c r="X278" s="131"/>
      <c r="AC278" s="131"/>
    </row>
    <row r="279" spans="1:29">
      <c r="A279"/>
      <c r="B279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  <c r="T279"/>
      <c r="U279"/>
      <c r="V279"/>
      <c r="X279" s="131"/>
      <c r="AC279" s="131"/>
    </row>
    <row r="280" spans="1:29">
      <c r="A280"/>
      <c r="B280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  <c r="T280"/>
      <c r="U280"/>
      <c r="V280"/>
      <c r="X280" s="131"/>
      <c r="AC280" s="131"/>
    </row>
    <row r="281" spans="1:29">
      <c r="A281"/>
      <c r="B281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  <c r="T281"/>
      <c r="U281"/>
      <c r="V281"/>
      <c r="X281" s="131"/>
      <c r="AC281" s="131"/>
    </row>
    <row r="282" spans="1:29">
      <c r="A282"/>
      <c r="B282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  <c r="T282"/>
      <c r="U282"/>
      <c r="V282"/>
      <c r="X282" s="131"/>
      <c r="AC282" s="131"/>
    </row>
    <row r="283" spans="1:29">
      <c r="A283"/>
      <c r="B283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  <c r="T283"/>
      <c r="U283"/>
      <c r="V283"/>
      <c r="X283" s="131"/>
      <c r="AC283" s="131"/>
    </row>
    <row r="284" spans="1:29">
      <c r="A284"/>
      <c r="B284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  <c r="T284"/>
      <c r="U284"/>
      <c r="V284"/>
      <c r="X284" s="131"/>
      <c r="AC284" s="131"/>
    </row>
    <row r="285" spans="1:29">
      <c r="A285"/>
      <c r="B285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  <c r="T285"/>
      <c r="U285"/>
      <c r="V285"/>
      <c r="X285" s="131"/>
      <c r="AC285" s="131"/>
    </row>
    <row r="286" spans="1:29">
      <c r="A286"/>
      <c r="B286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  <c r="T286"/>
      <c r="U286"/>
      <c r="V286"/>
      <c r="X286" s="131"/>
      <c r="AC286" s="131"/>
    </row>
    <row r="287" spans="1:29">
      <c r="A287"/>
      <c r="B287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  <c r="T287"/>
      <c r="U287"/>
      <c r="V287"/>
      <c r="X287" s="131"/>
      <c r="AC287" s="131"/>
    </row>
    <row r="288" spans="1:29">
      <c r="A288"/>
      <c r="B288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  <c r="T288"/>
      <c r="U288"/>
      <c r="V288"/>
      <c r="X288" s="131"/>
      <c r="AC288" s="131"/>
    </row>
    <row r="289" spans="1:29">
      <c r="A289"/>
      <c r="B289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  <c r="T289"/>
      <c r="U289"/>
      <c r="V289"/>
      <c r="X289" s="131"/>
      <c r="AC289" s="131"/>
    </row>
    <row r="290" spans="1:29">
      <c r="A290"/>
      <c r="B290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  <c r="T290"/>
      <c r="U290"/>
      <c r="V290"/>
      <c r="X290" s="131"/>
      <c r="AC290" s="131"/>
    </row>
    <row r="291" spans="1:29">
      <c r="A291"/>
      <c r="B291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  <c r="T291"/>
      <c r="U291"/>
      <c r="V291"/>
      <c r="X291" s="131"/>
      <c r="AC291" s="131"/>
    </row>
    <row r="292" spans="1:29">
      <c r="A292"/>
      <c r="B292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  <c r="T292"/>
      <c r="U292"/>
      <c r="V292"/>
      <c r="X292" s="131"/>
      <c r="AC292" s="131"/>
    </row>
    <row r="293" spans="1:29">
      <c r="A293"/>
      <c r="B293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  <c r="T293"/>
      <c r="U293"/>
      <c r="V293"/>
      <c r="X293" s="131"/>
      <c r="AC293" s="131"/>
    </row>
    <row r="294" spans="1:29">
      <c r="A294"/>
      <c r="B294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  <c r="T294"/>
      <c r="U294"/>
      <c r="V294"/>
      <c r="X294" s="131"/>
      <c r="AC294" s="131"/>
    </row>
    <row r="295" spans="1:29">
      <c r="A295"/>
      <c r="B295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  <c r="T295"/>
      <c r="U295"/>
      <c r="V295"/>
      <c r="X295" s="131"/>
      <c r="AC295" s="131"/>
    </row>
    <row r="296" spans="1:29">
      <c r="A296"/>
      <c r="B296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  <c r="T296"/>
      <c r="U296"/>
      <c r="V296"/>
      <c r="X296" s="131"/>
      <c r="AC296" s="131"/>
    </row>
    <row r="297" spans="1:29">
      <c r="A297"/>
      <c r="B297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  <c r="T297"/>
      <c r="U297"/>
      <c r="V297"/>
      <c r="X297" s="131"/>
      <c r="AC297" s="131"/>
    </row>
    <row r="298" spans="1:29">
      <c r="A298"/>
      <c r="B298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  <c r="T298"/>
      <c r="U298"/>
      <c r="V298"/>
      <c r="X298" s="131"/>
      <c r="AC298" s="131"/>
    </row>
    <row r="299" spans="1:29">
      <c r="A299"/>
      <c r="B299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  <c r="T299"/>
      <c r="U299"/>
      <c r="V299"/>
      <c r="X299" s="131"/>
      <c r="AC299" s="131"/>
    </row>
    <row r="300" spans="1:29">
      <c r="A300"/>
      <c r="B300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  <c r="T300"/>
      <c r="U300"/>
      <c r="V300"/>
      <c r="X300" s="131"/>
      <c r="AC300" s="131"/>
    </row>
    <row r="301" spans="1:29">
      <c r="A301"/>
      <c r="B301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  <c r="T301"/>
      <c r="U301"/>
      <c r="V301"/>
      <c r="X301" s="131"/>
      <c r="AC301" s="131"/>
    </row>
    <row r="302" spans="1:29">
      <c r="A302"/>
      <c r="B302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  <c r="T302"/>
      <c r="U302"/>
      <c r="V302"/>
      <c r="X302" s="131"/>
      <c r="AC302" s="131"/>
    </row>
    <row r="303" spans="1:29">
      <c r="A303"/>
      <c r="B303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  <c r="T303"/>
      <c r="U303"/>
      <c r="V303"/>
      <c r="X303" s="131"/>
      <c r="AC303" s="131"/>
    </row>
    <row r="304" spans="1:29">
      <c r="A304"/>
      <c r="B304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  <c r="T304"/>
      <c r="U304"/>
      <c r="V304"/>
      <c r="X304" s="131"/>
      <c r="AC304" s="131"/>
    </row>
    <row r="305" spans="1:29">
      <c r="A305"/>
      <c r="B305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  <c r="T305"/>
      <c r="U305"/>
      <c r="V305"/>
      <c r="X305" s="131"/>
      <c r="AC305" s="131"/>
    </row>
    <row r="306" spans="1:29">
      <c r="A306"/>
      <c r="B306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  <c r="T306"/>
      <c r="U306"/>
      <c r="V306"/>
      <c r="X306" s="131"/>
      <c r="AC306" s="131"/>
    </row>
    <row r="307" spans="1:29">
      <c r="A307"/>
      <c r="B307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  <c r="T307"/>
      <c r="U307"/>
      <c r="V307"/>
      <c r="X307" s="131"/>
      <c r="AC307" s="131"/>
    </row>
    <row r="308" spans="1:29">
      <c r="A308"/>
      <c r="B308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  <c r="T308"/>
      <c r="U308"/>
      <c r="V308"/>
      <c r="X308" s="131"/>
      <c r="AC308" s="131"/>
    </row>
    <row r="309" spans="1:29">
      <c r="A309"/>
      <c r="B309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  <c r="T309"/>
      <c r="U309"/>
      <c r="V309"/>
      <c r="X309" s="131"/>
      <c r="AC309" s="131"/>
    </row>
    <row r="310" spans="1:29">
      <c r="A310"/>
      <c r="B310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  <c r="T310"/>
      <c r="U310"/>
      <c r="V310"/>
      <c r="X310" s="131"/>
      <c r="AC310" s="131"/>
    </row>
    <row r="311" spans="1:29">
      <c r="A311"/>
      <c r="B311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  <c r="T311"/>
      <c r="U311"/>
      <c r="V311"/>
      <c r="X311" s="131"/>
      <c r="AC311" s="131"/>
    </row>
    <row r="312" spans="1:29">
      <c r="A312"/>
      <c r="B312"/>
      <c r="C312"/>
      <c r="D312"/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  <c r="T312"/>
      <c r="U312"/>
      <c r="V312"/>
      <c r="X312" s="131"/>
      <c r="AC312" s="131"/>
    </row>
    <row r="313" spans="1:29">
      <c r="A313"/>
      <c r="B313"/>
      <c r="C313"/>
      <c r="D313"/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  <c r="T313"/>
      <c r="U313"/>
      <c r="V313"/>
      <c r="X313" s="131"/>
      <c r="AC313" s="131"/>
    </row>
    <row r="314" spans="1:29">
      <c r="A314"/>
      <c r="B314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  <c r="T314"/>
      <c r="U314"/>
      <c r="V314"/>
      <c r="X314" s="131"/>
      <c r="AC314" s="131"/>
    </row>
    <row r="315" spans="1:29">
      <c r="A315"/>
      <c r="B315"/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  <c r="T315"/>
      <c r="U315"/>
      <c r="V315"/>
      <c r="X315" s="131"/>
      <c r="AC315" s="131"/>
    </row>
    <row r="316" spans="1:29">
      <c r="A316"/>
      <c r="B316"/>
      <c r="C316"/>
      <c r="D316"/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  <c r="T316"/>
      <c r="U316"/>
      <c r="V316"/>
      <c r="X316" s="131"/>
      <c r="AC316" s="131"/>
    </row>
    <row r="317" spans="1:29">
      <c r="A317"/>
      <c r="B317"/>
      <c r="C317"/>
      <c r="D317"/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  <c r="T317"/>
      <c r="U317"/>
      <c r="V317"/>
      <c r="X317" s="131"/>
      <c r="AC317" s="131"/>
    </row>
    <row r="318" spans="1:29">
      <c r="A318"/>
      <c r="B318"/>
      <c r="C318"/>
      <c r="D318"/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  <c r="T318"/>
      <c r="U318"/>
      <c r="V318"/>
      <c r="X318" s="131"/>
      <c r="AC318" s="131"/>
    </row>
    <row r="319" spans="1:29">
      <c r="A319"/>
      <c r="B319"/>
      <c r="C319"/>
      <c r="D319"/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  <c r="T319"/>
      <c r="U319"/>
      <c r="V319"/>
      <c r="X319" s="131"/>
      <c r="AC319" s="131"/>
    </row>
    <row r="320" spans="1:29">
      <c r="A320"/>
      <c r="B320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  <c r="T320"/>
      <c r="U320"/>
      <c r="V320"/>
      <c r="X320" s="131"/>
      <c r="AC320" s="131"/>
    </row>
    <row r="321" spans="1:29">
      <c r="A321"/>
      <c r="B321"/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  <c r="T321"/>
      <c r="U321"/>
      <c r="V321"/>
      <c r="X321" s="131"/>
      <c r="AC321" s="131"/>
    </row>
    <row r="322" spans="1:29">
      <c r="A322"/>
      <c r="B322"/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  <c r="T322"/>
      <c r="U322"/>
      <c r="V322"/>
      <c r="X322" s="131"/>
      <c r="AC322" s="131"/>
    </row>
    <row r="323" spans="1:29">
      <c r="A323"/>
      <c r="B323"/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  <c r="T323"/>
      <c r="U323"/>
      <c r="V323"/>
      <c r="X323" s="131"/>
      <c r="AC323" s="131"/>
    </row>
    <row r="324" spans="1:29">
      <c r="A324"/>
      <c r="B324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  <c r="T324"/>
      <c r="U324"/>
      <c r="V324"/>
      <c r="X324" s="131"/>
      <c r="AC324" s="131"/>
    </row>
    <row r="325" spans="1:29">
      <c r="A325"/>
      <c r="B325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  <c r="T325"/>
      <c r="U325"/>
      <c r="V325"/>
      <c r="X325" s="131"/>
      <c r="AC325" s="131"/>
    </row>
    <row r="326" spans="1:29">
      <c r="A326"/>
      <c r="B326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  <c r="T326"/>
      <c r="U326"/>
      <c r="V326"/>
      <c r="X326" s="131"/>
      <c r="AC326" s="131"/>
    </row>
    <row r="327" spans="1:29">
      <c r="A327"/>
      <c r="B327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  <c r="T327"/>
      <c r="U327"/>
      <c r="V327"/>
      <c r="X327" s="131"/>
      <c r="AC327" s="131"/>
    </row>
    <row r="328" spans="1:29">
      <c r="A328"/>
      <c r="B328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  <c r="T328"/>
      <c r="U328"/>
      <c r="V328"/>
      <c r="X328" s="131"/>
      <c r="AC328" s="131"/>
    </row>
    <row r="329" spans="1:29">
      <c r="A329"/>
      <c r="B329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  <c r="T329"/>
      <c r="U329"/>
      <c r="V329"/>
      <c r="X329" s="131"/>
      <c r="AC329" s="131"/>
    </row>
    <row r="330" spans="1:29">
      <c r="A330"/>
      <c r="B330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  <c r="T330"/>
      <c r="U330"/>
      <c r="V330"/>
      <c r="X330" s="131"/>
      <c r="AC330" s="131"/>
    </row>
    <row r="331" spans="1:29">
      <c r="A331"/>
      <c r="B331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  <c r="T331"/>
      <c r="U331"/>
      <c r="V331"/>
      <c r="X331" s="131"/>
      <c r="AC331" s="131"/>
    </row>
    <row r="332" spans="1:29">
      <c r="A332"/>
      <c r="B332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  <c r="T332"/>
      <c r="U332"/>
      <c r="V332"/>
      <c r="X332" s="131"/>
      <c r="AC332" s="131"/>
    </row>
    <row r="333" spans="1:29">
      <c r="A333"/>
      <c r="B333"/>
      <c r="C333"/>
      <c r="D333"/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  <c r="T333"/>
      <c r="U333"/>
      <c r="V333"/>
      <c r="X333" s="131"/>
      <c r="AC333" s="131"/>
    </row>
    <row r="334" spans="1:29">
      <c r="A334"/>
      <c r="B334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  <c r="T334"/>
      <c r="U334"/>
      <c r="V334"/>
      <c r="X334" s="131"/>
      <c r="AC334" s="131"/>
    </row>
    <row r="335" spans="1:29">
      <c r="A335"/>
      <c r="B335"/>
      <c r="C335"/>
      <c r="D335"/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  <c r="T335"/>
      <c r="U335"/>
      <c r="V335"/>
      <c r="X335" s="131"/>
      <c r="AC335" s="131"/>
    </row>
    <row r="336" spans="1:29">
      <c r="A336"/>
      <c r="B336"/>
      <c r="C336"/>
      <c r="D336"/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  <c r="T336"/>
      <c r="U336"/>
      <c r="V336"/>
      <c r="X336" s="131"/>
      <c r="AC336" s="131"/>
    </row>
    <row r="337" spans="1:29">
      <c r="A337"/>
      <c r="B337"/>
      <c r="C337"/>
      <c r="D337"/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  <c r="T337"/>
      <c r="U337"/>
      <c r="V337"/>
      <c r="X337" s="131"/>
      <c r="AC337" s="131"/>
    </row>
    <row r="338" spans="1:29">
      <c r="A338"/>
      <c r="B338"/>
      <c r="C338"/>
      <c r="D338"/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  <c r="T338"/>
      <c r="U338"/>
      <c r="V338"/>
      <c r="X338" s="131"/>
      <c r="AC338" s="131"/>
    </row>
    <row r="339" spans="1:29">
      <c r="A339"/>
      <c r="B339"/>
      <c r="C339"/>
      <c r="D339"/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  <c r="T339"/>
      <c r="U339"/>
      <c r="V339"/>
      <c r="X339" s="131"/>
      <c r="AC339" s="131"/>
    </row>
    <row r="340" spans="1:29">
      <c r="A340"/>
      <c r="B340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  <c r="T340"/>
      <c r="U340"/>
      <c r="V340"/>
      <c r="X340" s="131"/>
      <c r="AC340" s="131"/>
    </row>
    <row r="341" spans="1:29">
      <c r="A341"/>
      <c r="B341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  <c r="T341"/>
      <c r="U341"/>
      <c r="V341"/>
      <c r="X341" s="131"/>
      <c r="AC341" s="131"/>
    </row>
    <row r="342" spans="1:29">
      <c r="A342"/>
      <c r="B342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  <c r="T342"/>
      <c r="U342"/>
      <c r="V342"/>
      <c r="X342" s="131"/>
      <c r="AC342" s="131"/>
    </row>
    <row r="343" spans="1:29">
      <c r="A343"/>
      <c r="B343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  <c r="T343"/>
      <c r="U343"/>
      <c r="V343"/>
      <c r="X343" s="131"/>
      <c r="AC343" s="131"/>
    </row>
    <row r="344" spans="1:29">
      <c r="A344"/>
      <c r="B344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  <c r="T344"/>
      <c r="U344"/>
      <c r="V344"/>
      <c r="X344" s="131"/>
      <c r="AC344" s="131"/>
    </row>
    <row r="345" spans="1:29">
      <c r="A345"/>
      <c r="B345"/>
      <c r="C345"/>
      <c r="D345"/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  <c r="T345"/>
      <c r="U345"/>
      <c r="V345"/>
      <c r="X345" s="131"/>
      <c r="AC345" s="131"/>
    </row>
    <row r="346" spans="1:29">
      <c r="A346"/>
      <c r="B346"/>
      <c r="C346"/>
      <c r="D346"/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  <c r="T346"/>
      <c r="U346"/>
      <c r="V346"/>
      <c r="X346" s="131"/>
      <c r="AC346" s="131"/>
    </row>
    <row r="347" spans="1:29">
      <c r="A347"/>
      <c r="B347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  <c r="T347"/>
      <c r="U347"/>
      <c r="V347"/>
      <c r="X347" s="131"/>
      <c r="AC347" s="131"/>
    </row>
    <row r="348" spans="1:29">
      <c r="A348"/>
      <c r="B348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  <c r="T348"/>
      <c r="U348"/>
      <c r="V348"/>
      <c r="X348" s="131"/>
      <c r="AC348" s="131"/>
    </row>
    <row r="349" spans="1:29">
      <c r="A349"/>
      <c r="B349"/>
      <c r="C349"/>
      <c r="D349"/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  <c r="T349"/>
      <c r="U349"/>
      <c r="V349"/>
      <c r="X349" s="131"/>
      <c r="AC349" s="131"/>
    </row>
    <row r="350" spans="1:29">
      <c r="A350"/>
      <c r="B350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  <c r="T350"/>
      <c r="U350"/>
      <c r="V350"/>
      <c r="X350" s="131"/>
      <c r="AC350" s="131"/>
    </row>
    <row r="351" spans="1:29">
      <c r="A351"/>
      <c r="B351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  <c r="T351"/>
      <c r="U351"/>
      <c r="V351"/>
      <c r="X351" s="131"/>
      <c r="AC351" s="131"/>
    </row>
    <row r="352" spans="1:29">
      <c r="A352"/>
      <c r="B352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  <c r="T352"/>
      <c r="U352"/>
      <c r="V352"/>
      <c r="X352" s="131"/>
      <c r="AC352" s="131"/>
    </row>
    <row r="353" spans="1:29">
      <c r="A353"/>
      <c r="B353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  <c r="T353"/>
      <c r="U353"/>
      <c r="V353"/>
      <c r="X353" s="131"/>
      <c r="AC353" s="131"/>
    </row>
    <row r="354" spans="1:29">
      <c r="A354"/>
      <c r="B354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  <c r="T354"/>
      <c r="U354"/>
      <c r="V354"/>
      <c r="X354" s="131"/>
      <c r="AC354" s="131"/>
    </row>
    <row r="355" spans="1:29">
      <c r="A355"/>
      <c r="B355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  <c r="T355"/>
      <c r="U355"/>
      <c r="V355"/>
      <c r="X355" s="131"/>
      <c r="AC355" s="131"/>
    </row>
    <row r="356" spans="1:29">
      <c r="A356"/>
      <c r="B356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  <c r="T356"/>
      <c r="U356"/>
      <c r="V356"/>
      <c r="X356" s="131"/>
      <c r="AC356" s="131"/>
    </row>
    <row r="357" spans="1:29">
      <c r="A357"/>
      <c r="B357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  <c r="T357"/>
      <c r="U357"/>
      <c r="V357"/>
      <c r="X357" s="131"/>
      <c r="AC357" s="131"/>
    </row>
    <row r="358" spans="1:29">
      <c r="A358"/>
      <c r="B358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  <c r="T358"/>
      <c r="U358"/>
      <c r="V358"/>
      <c r="X358" s="131"/>
      <c r="AC358" s="131"/>
    </row>
    <row r="359" spans="1:29">
      <c r="A359"/>
      <c r="B359"/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  <c r="T359"/>
      <c r="U359"/>
      <c r="V359"/>
      <c r="X359" s="131"/>
      <c r="AC359" s="131"/>
    </row>
    <row r="360" spans="1:29">
      <c r="A360"/>
      <c r="B360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  <c r="T360"/>
      <c r="U360"/>
      <c r="V360"/>
      <c r="X360" s="131"/>
      <c r="AC360" s="131"/>
    </row>
    <row r="361" spans="1:29">
      <c r="A361"/>
      <c r="B361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  <c r="T361"/>
      <c r="U361"/>
      <c r="V361"/>
      <c r="X361" s="131"/>
      <c r="AC361" s="131"/>
    </row>
    <row r="362" spans="1:29">
      <c r="A362"/>
      <c r="B362"/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  <c r="T362"/>
      <c r="U362"/>
      <c r="V362"/>
      <c r="X362" s="131"/>
      <c r="AC362" s="131"/>
    </row>
    <row r="363" spans="1:29">
      <c r="A363"/>
      <c r="B363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  <c r="T363"/>
      <c r="U363"/>
      <c r="V363"/>
      <c r="X363" s="131"/>
      <c r="AC363" s="131"/>
    </row>
    <row r="364" spans="1:29">
      <c r="A364"/>
      <c r="B364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  <c r="T364"/>
      <c r="U364"/>
      <c r="V364"/>
      <c r="X364" s="131"/>
      <c r="AC364" s="131"/>
    </row>
    <row r="365" spans="1:29">
      <c r="A365"/>
      <c r="B365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  <c r="T365"/>
      <c r="U365"/>
      <c r="V365"/>
      <c r="X365" s="131"/>
      <c r="AC365" s="131"/>
    </row>
    <row r="366" spans="1:29">
      <c r="A366"/>
      <c r="B366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  <c r="T366"/>
      <c r="U366"/>
      <c r="V366"/>
      <c r="X366" s="131"/>
      <c r="AC366" s="131"/>
    </row>
    <row r="367" spans="1:29">
      <c r="A367"/>
      <c r="B367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  <c r="T367"/>
      <c r="U367"/>
      <c r="V367"/>
      <c r="X367" s="131"/>
      <c r="AC367" s="131"/>
    </row>
    <row r="368" spans="1:29">
      <c r="A368"/>
      <c r="B368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  <c r="T368"/>
      <c r="U368"/>
      <c r="V368"/>
      <c r="X368" s="131"/>
      <c r="AC368" s="131"/>
    </row>
    <row r="369" spans="1:29">
      <c r="A369"/>
      <c r="B369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  <c r="T369"/>
      <c r="U369"/>
      <c r="V369"/>
      <c r="X369" s="131"/>
      <c r="AC369" s="131"/>
    </row>
    <row r="370" spans="1:29">
      <c r="A370"/>
      <c r="B370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  <c r="T370"/>
      <c r="U370"/>
      <c r="V370"/>
      <c r="X370" s="131"/>
      <c r="AC370" s="131"/>
    </row>
    <row r="371" spans="1:29">
      <c r="A371"/>
      <c r="B371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  <c r="T371"/>
      <c r="U371"/>
      <c r="V371"/>
      <c r="X371" s="131"/>
      <c r="AC371" s="131"/>
    </row>
  </sheetData>
  <mergeCells count="10">
    <mergeCell ref="A1:A2"/>
    <mergeCell ref="B1:B2"/>
    <mergeCell ref="C1:C2"/>
    <mergeCell ref="D1:D2"/>
    <mergeCell ref="E1:I1"/>
    <mergeCell ref="AC1:AE1"/>
    <mergeCell ref="J1:N1"/>
    <mergeCell ref="O1:S1"/>
    <mergeCell ref="U1:V1"/>
    <mergeCell ref="X1:Z1"/>
  </mergeCells>
  <phoneticPr fontId="9" type="noConversion"/>
  <conditionalFormatting sqref="F3:H144 O3:R144">
    <cfRule type="cellIs" dxfId="11" priority="8" operator="greaterThan">
      <formula>$AC$3&gt;=15</formula>
    </cfRule>
  </conditionalFormatting>
  <conditionalFormatting sqref="T3:T140">
    <cfRule type="cellIs" dxfId="10" priority="7" operator="greaterThan">
      <formula>$AC$3&gt;=15</formula>
    </cfRule>
  </conditionalFormatting>
  <conditionalFormatting sqref="L3:M144">
    <cfRule type="cellIs" dxfId="9" priority="6" operator="greaterThan">
      <formula>$AC$3&gt;=15</formula>
    </cfRule>
  </conditionalFormatting>
  <conditionalFormatting sqref="K3:K144">
    <cfRule type="cellIs" dxfId="8" priority="5" operator="greaterThan">
      <formula>$AC$3&gt;=15</formula>
    </cfRule>
  </conditionalFormatting>
  <conditionalFormatting sqref="I3:I144">
    <cfRule type="cellIs" dxfId="7" priority="3" operator="greaterThan">
      <formula>$AC$3&gt;=15</formula>
    </cfRule>
  </conditionalFormatting>
  <conditionalFormatting sqref="N3:N144">
    <cfRule type="cellIs" dxfId="6" priority="2" operator="greaterThan">
      <formula>$AC$3&gt;=15</formula>
    </cfRule>
  </conditionalFormatting>
  <conditionalFormatting sqref="S3:S144">
    <cfRule type="cellIs" dxfId="5" priority="1" operator="greaterThan">
      <formula>$AC$3&gt;=15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EA614-8380-41B9-8381-901D27A90462}">
  <dimension ref="A1:AK147"/>
  <sheetViews>
    <sheetView topLeftCell="T55" zoomScale="85" zoomScaleNormal="85" workbookViewId="0">
      <selection activeCell="AL66" sqref="AL66"/>
    </sheetView>
  </sheetViews>
  <sheetFormatPr defaultRowHeight="14"/>
  <cols>
    <col min="4" max="5" width="8.6640625" customWidth="1"/>
    <col min="6" max="6" width="8.6640625" style="46" customWidth="1"/>
    <col min="7" max="7" width="8.6640625" style="26" customWidth="1"/>
    <col min="8" max="8" width="8.6640625" style="47" customWidth="1"/>
    <col min="9" max="9" width="8.6640625" style="46" customWidth="1"/>
    <col min="10" max="10" width="8.6640625" style="26" customWidth="1"/>
    <col min="11" max="11" width="8.6640625" style="47" customWidth="1"/>
    <col min="12" max="12" width="8.6640625" style="46" customWidth="1"/>
    <col min="13" max="13" width="8.6640625" style="26" customWidth="1"/>
    <col min="14" max="14" width="8.6640625" style="47" customWidth="1"/>
    <col min="15" max="15" width="8.6640625" style="46" customWidth="1"/>
    <col min="16" max="16" width="8.6640625" style="26" customWidth="1"/>
    <col min="17" max="17" width="8.6640625" style="47" customWidth="1"/>
    <col min="18" max="18" width="8.6640625" style="46" customWidth="1"/>
    <col min="19" max="19" width="8.6640625" style="26" customWidth="1"/>
    <col min="20" max="20" width="8.6640625" style="47" customWidth="1"/>
    <col min="21" max="21" width="8.6640625" customWidth="1"/>
    <col min="22" max="29" width="8.6640625" style="21" customWidth="1"/>
    <col min="30" max="31" width="8.6640625" customWidth="1"/>
    <col min="32" max="32" width="8.6640625" style="91" customWidth="1"/>
    <col min="33" max="33" width="8.6640625" style="46" customWidth="1"/>
    <col min="34" max="34" width="8.6640625" customWidth="1"/>
    <col min="35" max="35" width="8.6640625" style="55"/>
  </cols>
  <sheetData>
    <row r="1" spans="1:36" s="6" customFormat="1" ht="22" customHeight="1" thickBot="1">
      <c r="B1" s="192" t="s">
        <v>889</v>
      </c>
      <c r="C1" s="193" t="s">
        <v>0</v>
      </c>
      <c r="D1" s="193" t="s">
        <v>524</v>
      </c>
      <c r="E1" s="190" t="s">
        <v>1</v>
      </c>
      <c r="F1" s="34" t="s">
        <v>2</v>
      </c>
      <c r="G1" s="35" t="s">
        <v>730</v>
      </c>
      <c r="H1" s="36" t="s">
        <v>731</v>
      </c>
      <c r="I1" s="48" t="s">
        <v>2</v>
      </c>
      <c r="J1" s="35" t="s">
        <v>732</v>
      </c>
      <c r="K1" s="36" t="s">
        <v>733</v>
      </c>
      <c r="L1" s="48" t="s">
        <v>2</v>
      </c>
      <c r="M1" s="35" t="s">
        <v>734</v>
      </c>
      <c r="N1" s="36" t="s">
        <v>735</v>
      </c>
      <c r="O1" s="48" t="s">
        <v>909</v>
      </c>
      <c r="P1" s="35" t="s">
        <v>736</v>
      </c>
      <c r="Q1" s="36" t="s">
        <v>746</v>
      </c>
      <c r="R1" s="48" t="s">
        <v>2</v>
      </c>
      <c r="S1" s="35" t="s">
        <v>747</v>
      </c>
      <c r="T1" s="36" t="s">
        <v>737</v>
      </c>
      <c r="V1" s="187" t="s">
        <v>751</v>
      </c>
      <c r="W1" s="188"/>
      <c r="X1" s="188"/>
      <c r="Y1" s="188"/>
      <c r="Z1" s="189"/>
      <c r="AA1" s="187" t="s">
        <v>895</v>
      </c>
      <c r="AB1" s="188"/>
      <c r="AC1" s="188"/>
      <c r="AD1" s="188"/>
      <c r="AE1" s="189"/>
      <c r="AF1" s="85"/>
      <c r="AH1" s="75" t="s">
        <v>907</v>
      </c>
      <c r="AI1" s="57"/>
    </row>
    <row r="2" spans="1:36" s="6" customFormat="1" ht="22" customHeight="1">
      <c r="B2" s="192"/>
      <c r="C2" s="194"/>
      <c r="D2" s="194"/>
      <c r="E2" s="191"/>
      <c r="F2" s="37" t="s">
        <v>3</v>
      </c>
      <c r="G2" s="4" t="s">
        <v>189</v>
      </c>
      <c r="H2" s="38" t="s">
        <v>190</v>
      </c>
      <c r="I2" s="37" t="s">
        <v>3</v>
      </c>
      <c r="J2" s="4" t="s">
        <v>189</v>
      </c>
      <c r="K2" s="38" t="s">
        <v>190</v>
      </c>
      <c r="L2" s="37" t="s">
        <v>3</v>
      </c>
      <c r="M2" s="4" t="s">
        <v>189</v>
      </c>
      <c r="N2" s="38" t="s">
        <v>190</v>
      </c>
      <c r="O2" s="37" t="s">
        <v>3</v>
      </c>
      <c r="P2" s="4" t="s">
        <v>189</v>
      </c>
      <c r="Q2" s="38" t="s">
        <v>190</v>
      </c>
      <c r="R2" s="37" t="s">
        <v>3</v>
      </c>
      <c r="S2" s="4" t="s">
        <v>189</v>
      </c>
      <c r="T2" s="71" t="s">
        <v>190</v>
      </c>
      <c r="V2" s="23" t="s">
        <v>749</v>
      </c>
      <c r="W2" s="23" t="s">
        <v>750</v>
      </c>
      <c r="X2" s="23" t="s">
        <v>738</v>
      </c>
      <c r="Y2" s="23" t="s">
        <v>748</v>
      </c>
      <c r="Z2" s="23" t="s">
        <v>890</v>
      </c>
      <c r="AA2" s="23" t="s">
        <v>749</v>
      </c>
      <c r="AB2" s="23" t="s">
        <v>750</v>
      </c>
      <c r="AC2" s="23" t="s">
        <v>738</v>
      </c>
      <c r="AD2" s="23" t="s">
        <v>748</v>
      </c>
      <c r="AE2" s="23" t="s">
        <v>890</v>
      </c>
      <c r="AF2" s="86" t="s">
        <v>891</v>
      </c>
      <c r="AG2" s="48" t="s">
        <v>901</v>
      </c>
      <c r="AH2" s="75" t="s">
        <v>908</v>
      </c>
      <c r="AI2" s="57" t="s">
        <v>896</v>
      </c>
    </row>
    <row r="3" spans="1:36" s="12" customFormat="1" ht="22" customHeight="1">
      <c r="A3" s="12">
        <v>1</v>
      </c>
      <c r="B3" s="12" t="s">
        <v>752</v>
      </c>
      <c r="C3" s="9" t="s">
        <v>4</v>
      </c>
      <c r="D3" s="14" t="s">
        <v>525</v>
      </c>
      <c r="E3" s="27" t="s">
        <v>37</v>
      </c>
      <c r="F3" s="39">
        <v>42807</v>
      </c>
      <c r="G3" s="11" t="s">
        <v>200</v>
      </c>
      <c r="H3" s="40" t="s">
        <v>272</v>
      </c>
      <c r="I3" s="39">
        <v>42842</v>
      </c>
      <c r="J3" s="11" t="s">
        <v>233</v>
      </c>
      <c r="K3" s="40" t="s">
        <v>273</v>
      </c>
      <c r="L3" s="58" t="s">
        <v>6</v>
      </c>
      <c r="M3" s="11" t="s">
        <v>231</v>
      </c>
      <c r="N3" s="40" t="s">
        <v>274</v>
      </c>
      <c r="O3" s="58" t="s">
        <v>598</v>
      </c>
      <c r="P3" s="11" t="s">
        <v>195</v>
      </c>
      <c r="Q3" s="40" t="s">
        <v>275</v>
      </c>
      <c r="R3" s="62" t="s">
        <v>36</v>
      </c>
      <c r="S3" s="11" t="s">
        <v>205</v>
      </c>
      <c r="T3" s="41" t="s">
        <v>472</v>
      </c>
      <c r="V3" s="20">
        <v>11</v>
      </c>
      <c r="W3" s="20">
        <v>1</v>
      </c>
      <c r="X3" s="22">
        <v>0.28219178082191781</v>
      </c>
      <c r="Y3" s="20">
        <v>2</v>
      </c>
      <c r="Z3" s="20">
        <v>1</v>
      </c>
      <c r="AA3" s="20">
        <v>13</v>
      </c>
      <c r="AB3" s="20">
        <v>1</v>
      </c>
      <c r="AC3" s="22">
        <v>0.27123287671232876</v>
      </c>
      <c r="AD3" s="20">
        <v>2</v>
      </c>
      <c r="AE3" s="20">
        <v>1</v>
      </c>
      <c r="AF3" s="87">
        <v>0</v>
      </c>
      <c r="AG3" s="58" t="s">
        <v>598</v>
      </c>
      <c r="AH3">
        <v>0</v>
      </c>
      <c r="AI3" s="53">
        <v>3</v>
      </c>
    </row>
    <row r="4" spans="1:36" s="12" customFormat="1" ht="22" customHeight="1">
      <c r="A4" s="12">
        <v>2</v>
      </c>
      <c r="B4" s="12" t="s">
        <v>753</v>
      </c>
      <c r="C4" s="9" t="s">
        <v>107</v>
      </c>
      <c r="D4" s="14" t="s">
        <v>525</v>
      </c>
      <c r="E4" s="28" t="s">
        <v>5</v>
      </c>
      <c r="F4" s="39">
        <v>42811</v>
      </c>
      <c r="G4" s="11" t="s">
        <v>236</v>
      </c>
      <c r="H4" s="40" t="s">
        <v>276</v>
      </c>
      <c r="I4" s="39">
        <v>42839</v>
      </c>
      <c r="J4" s="11" t="s">
        <v>260</v>
      </c>
      <c r="K4" s="40" t="s">
        <v>277</v>
      </c>
      <c r="L4" s="59" t="s">
        <v>6</v>
      </c>
      <c r="M4" s="11" t="s">
        <v>199</v>
      </c>
      <c r="N4" s="40" t="s">
        <v>278</v>
      </c>
      <c r="O4" s="49" t="s">
        <v>515</v>
      </c>
      <c r="P4" s="11" t="s">
        <v>515</v>
      </c>
      <c r="Q4" s="40" t="s">
        <v>515</v>
      </c>
      <c r="R4" s="49" t="s">
        <v>515</v>
      </c>
      <c r="S4" s="11" t="s">
        <v>515</v>
      </c>
      <c r="T4" s="40" t="s">
        <v>515</v>
      </c>
      <c r="V4" s="20">
        <v>34</v>
      </c>
      <c r="W4" s="20">
        <v>1</v>
      </c>
      <c r="X4" s="22">
        <v>0.52566096423017106</v>
      </c>
      <c r="Y4" s="20">
        <v>2</v>
      </c>
      <c r="Z4" s="20">
        <v>1</v>
      </c>
      <c r="AA4" s="20" t="s">
        <v>894</v>
      </c>
      <c r="AB4" s="20" t="s">
        <v>894</v>
      </c>
      <c r="AC4" s="22" t="s">
        <v>894</v>
      </c>
      <c r="AD4" s="20" t="s">
        <v>894</v>
      </c>
      <c r="AE4" s="20" t="s">
        <v>894</v>
      </c>
      <c r="AF4" s="86">
        <v>0</v>
      </c>
      <c r="AG4" s="49" t="s">
        <v>515</v>
      </c>
      <c r="AH4" t="s">
        <v>515</v>
      </c>
      <c r="AI4" s="53">
        <v>3</v>
      </c>
      <c r="AJ4" s="12" t="s">
        <v>897</v>
      </c>
    </row>
    <row r="5" spans="1:36" s="12" customFormat="1" ht="22" customHeight="1">
      <c r="A5" s="12">
        <v>3</v>
      </c>
      <c r="B5" s="12" t="s">
        <v>754</v>
      </c>
      <c r="C5" s="9" t="s">
        <v>7</v>
      </c>
      <c r="D5" s="14" t="s">
        <v>525</v>
      </c>
      <c r="E5" s="29" t="s">
        <v>115</v>
      </c>
      <c r="F5" s="39">
        <v>42814</v>
      </c>
      <c r="G5" s="11" t="s">
        <v>226</v>
      </c>
      <c r="H5" s="40" t="s">
        <v>279</v>
      </c>
      <c r="I5" s="39">
        <v>42849</v>
      </c>
      <c r="J5" s="11" t="s">
        <v>243</v>
      </c>
      <c r="K5" s="40" t="s">
        <v>280</v>
      </c>
      <c r="L5" s="59" t="s">
        <v>6</v>
      </c>
      <c r="M5" s="16" t="s">
        <v>220</v>
      </c>
      <c r="N5" s="40" t="s">
        <v>391</v>
      </c>
      <c r="O5" s="49" t="s">
        <v>515</v>
      </c>
      <c r="P5" s="11" t="s">
        <v>515</v>
      </c>
      <c r="Q5" s="40" t="s">
        <v>515</v>
      </c>
      <c r="R5" s="49" t="s">
        <v>515</v>
      </c>
      <c r="S5" s="11" t="s">
        <v>515</v>
      </c>
      <c r="T5" s="40" t="s">
        <v>515</v>
      </c>
      <c r="V5" s="20">
        <v>1</v>
      </c>
      <c r="W5" s="20">
        <v>2</v>
      </c>
      <c r="X5" s="22">
        <v>0.51835853131749465</v>
      </c>
      <c r="Y5" s="20">
        <v>2</v>
      </c>
      <c r="Z5" s="20">
        <v>2</v>
      </c>
      <c r="AA5" s="20" t="s">
        <v>894</v>
      </c>
      <c r="AB5" s="20" t="s">
        <v>894</v>
      </c>
      <c r="AC5" s="22" t="s">
        <v>894</v>
      </c>
      <c r="AD5" s="20" t="s">
        <v>894</v>
      </c>
      <c r="AE5" s="20" t="s">
        <v>894</v>
      </c>
      <c r="AF5" s="86">
        <v>0</v>
      </c>
      <c r="AG5" s="49" t="s">
        <v>515</v>
      </c>
      <c r="AH5" t="s">
        <v>515</v>
      </c>
      <c r="AI5" s="53">
        <v>3</v>
      </c>
      <c r="AJ5" s="12" t="s">
        <v>897</v>
      </c>
    </row>
    <row r="6" spans="1:36" s="12" customFormat="1" ht="22" customHeight="1">
      <c r="A6" s="12">
        <v>4</v>
      </c>
      <c r="B6" s="12" t="s">
        <v>755</v>
      </c>
      <c r="C6" s="9" t="s">
        <v>8</v>
      </c>
      <c r="D6" s="14" t="s">
        <v>525</v>
      </c>
      <c r="E6" s="29" t="s">
        <v>448</v>
      </c>
      <c r="F6" s="39">
        <v>42830</v>
      </c>
      <c r="G6" s="11" t="s">
        <v>213</v>
      </c>
      <c r="H6" s="41" t="s">
        <v>545</v>
      </c>
      <c r="I6" s="39">
        <v>42860</v>
      </c>
      <c r="J6" s="11" t="s">
        <v>214</v>
      </c>
      <c r="K6" s="41" t="s">
        <v>394</v>
      </c>
      <c r="L6" s="43">
        <v>43008</v>
      </c>
      <c r="M6" s="11" t="s">
        <v>212</v>
      </c>
      <c r="N6" s="40" t="s">
        <v>281</v>
      </c>
      <c r="O6" s="49" t="s">
        <v>515</v>
      </c>
      <c r="P6" s="11" t="s">
        <v>515</v>
      </c>
      <c r="Q6" s="40" t="s">
        <v>515</v>
      </c>
      <c r="R6" s="49" t="s">
        <v>515</v>
      </c>
      <c r="S6" s="11" t="s">
        <v>515</v>
      </c>
      <c r="T6" s="40" t="s">
        <v>515</v>
      </c>
      <c r="V6" s="20">
        <v>-3</v>
      </c>
      <c r="W6" s="20">
        <v>3</v>
      </c>
      <c r="X6" s="22">
        <v>0.23645320197044334</v>
      </c>
      <c r="Y6" s="20">
        <v>3</v>
      </c>
      <c r="Z6" s="20">
        <v>2</v>
      </c>
      <c r="AA6" s="20" t="s">
        <v>894</v>
      </c>
      <c r="AB6" s="20" t="s">
        <v>894</v>
      </c>
      <c r="AC6" s="22" t="s">
        <v>894</v>
      </c>
      <c r="AD6" s="20" t="s">
        <v>894</v>
      </c>
      <c r="AE6" s="20" t="s">
        <v>894</v>
      </c>
      <c r="AF6" s="86">
        <v>0</v>
      </c>
      <c r="AG6" s="49" t="s">
        <v>515</v>
      </c>
      <c r="AH6" t="s">
        <v>515</v>
      </c>
      <c r="AI6" s="53">
        <v>4</v>
      </c>
      <c r="AJ6" s="12" t="s">
        <v>897</v>
      </c>
    </row>
    <row r="7" spans="1:36" s="12" customFormat="1" ht="22" customHeight="1">
      <c r="A7" s="12">
        <v>5</v>
      </c>
      <c r="B7" s="12" t="s">
        <v>756</v>
      </c>
      <c r="C7" s="9" t="s">
        <v>9</v>
      </c>
      <c r="D7" s="14" t="s">
        <v>525</v>
      </c>
      <c r="E7" s="29" t="s">
        <v>449</v>
      </c>
      <c r="F7" s="39">
        <v>42830</v>
      </c>
      <c r="G7" s="11" t="s">
        <v>241</v>
      </c>
      <c r="H7" s="40" t="s">
        <v>282</v>
      </c>
      <c r="I7" s="39">
        <v>42863</v>
      </c>
      <c r="J7" s="11" t="s">
        <v>241</v>
      </c>
      <c r="K7" s="40" t="s">
        <v>283</v>
      </c>
      <c r="L7" s="60"/>
      <c r="M7" s="17" t="s">
        <v>241</v>
      </c>
      <c r="N7" s="40" t="s">
        <v>284</v>
      </c>
      <c r="O7" s="49" t="s">
        <v>515</v>
      </c>
      <c r="P7" s="11" t="s">
        <v>515</v>
      </c>
      <c r="Q7" s="40" t="s">
        <v>515</v>
      </c>
      <c r="R7" s="49" t="s">
        <v>515</v>
      </c>
      <c r="S7" s="11" t="s">
        <v>515</v>
      </c>
      <c r="T7" s="40" t="s">
        <v>515</v>
      </c>
      <c r="V7" s="20">
        <v>0</v>
      </c>
      <c r="W7" s="20">
        <v>2</v>
      </c>
      <c r="X7" s="22">
        <v>0.24318658280922431</v>
      </c>
      <c r="Y7" s="20">
        <v>3</v>
      </c>
      <c r="Z7" s="20">
        <v>2</v>
      </c>
      <c r="AA7" s="20" t="s">
        <v>894</v>
      </c>
      <c r="AB7" s="20" t="s">
        <v>894</v>
      </c>
      <c r="AC7" s="22" t="s">
        <v>894</v>
      </c>
      <c r="AD7" s="20" t="s">
        <v>894</v>
      </c>
      <c r="AE7" s="20" t="s">
        <v>894</v>
      </c>
      <c r="AF7" s="86">
        <v>0</v>
      </c>
      <c r="AG7" s="49" t="s">
        <v>515</v>
      </c>
      <c r="AH7" t="s">
        <v>515</v>
      </c>
      <c r="AI7" s="53">
        <v>3</v>
      </c>
      <c r="AJ7" s="12" t="s">
        <v>897</v>
      </c>
    </row>
    <row r="8" spans="1:36" s="12" customFormat="1" ht="22" customHeight="1">
      <c r="A8" s="12">
        <v>6</v>
      </c>
      <c r="B8" s="12" t="s">
        <v>757</v>
      </c>
      <c r="C8" s="9" t="s">
        <v>10</v>
      </c>
      <c r="D8" s="14" t="s">
        <v>525</v>
      </c>
      <c r="E8" s="29" t="s">
        <v>139</v>
      </c>
      <c r="F8" s="39">
        <v>42837</v>
      </c>
      <c r="G8" s="11" t="s">
        <v>228</v>
      </c>
      <c r="H8" s="40" t="s">
        <v>285</v>
      </c>
      <c r="I8" s="39">
        <v>42870</v>
      </c>
      <c r="J8" s="11" t="s">
        <v>228</v>
      </c>
      <c r="K8" s="40" t="s">
        <v>286</v>
      </c>
      <c r="L8" s="58" t="s">
        <v>6</v>
      </c>
      <c r="M8" s="11" t="s">
        <v>228</v>
      </c>
      <c r="N8" s="40" t="s">
        <v>287</v>
      </c>
      <c r="O8" s="58" t="s">
        <v>598</v>
      </c>
      <c r="P8" s="11" t="s">
        <v>250</v>
      </c>
      <c r="Q8" s="40" t="s">
        <v>288</v>
      </c>
      <c r="R8" s="45">
        <v>43250</v>
      </c>
      <c r="S8" s="11" t="s">
        <v>251</v>
      </c>
      <c r="T8" s="41" t="s">
        <v>372</v>
      </c>
      <c r="V8" s="20">
        <v>0</v>
      </c>
      <c r="W8" s="20">
        <v>2</v>
      </c>
      <c r="X8" s="22">
        <v>9.285714285714286E-2</v>
      </c>
      <c r="Y8" s="20">
        <v>3</v>
      </c>
      <c r="Z8" s="20">
        <v>2</v>
      </c>
      <c r="AA8" s="20">
        <v>-1</v>
      </c>
      <c r="AB8" s="20">
        <v>3</v>
      </c>
      <c r="AC8" s="22">
        <v>1.7857142857142856E-2</v>
      </c>
      <c r="AD8" s="20">
        <v>3</v>
      </c>
      <c r="AE8" s="20">
        <v>2</v>
      </c>
      <c r="AF8" s="86">
        <v>0</v>
      </c>
      <c r="AG8" s="58" t="s">
        <v>598</v>
      </c>
      <c r="AH8">
        <v>0</v>
      </c>
      <c r="AI8" s="53">
        <v>4</v>
      </c>
    </row>
    <row r="9" spans="1:36" s="12" customFormat="1" ht="22" customHeight="1">
      <c r="A9" s="12">
        <v>7</v>
      </c>
      <c r="B9" s="12" t="s">
        <v>758</v>
      </c>
      <c r="C9" s="9" t="s">
        <v>11</v>
      </c>
      <c r="D9" s="14" t="s">
        <v>526</v>
      </c>
      <c r="E9" s="27" t="s">
        <v>117</v>
      </c>
      <c r="F9" s="39">
        <v>42837</v>
      </c>
      <c r="G9" s="11" t="s">
        <v>228</v>
      </c>
      <c r="H9" s="40" t="s">
        <v>289</v>
      </c>
      <c r="I9" s="49" t="s">
        <v>6</v>
      </c>
      <c r="J9" s="11" t="s">
        <v>251</v>
      </c>
      <c r="K9" s="40" t="s">
        <v>290</v>
      </c>
      <c r="L9" s="58" t="s">
        <v>6</v>
      </c>
      <c r="M9" s="11" t="s">
        <v>228</v>
      </c>
      <c r="N9" s="41" t="s">
        <v>546</v>
      </c>
      <c r="O9" s="61" t="s">
        <v>36</v>
      </c>
      <c r="P9" s="11" t="s">
        <v>221</v>
      </c>
      <c r="Q9" s="41" t="s">
        <v>547</v>
      </c>
      <c r="R9" s="45">
        <v>43198</v>
      </c>
      <c r="S9" s="11" t="s">
        <v>226</v>
      </c>
      <c r="T9" s="41" t="s">
        <v>548</v>
      </c>
      <c r="V9" s="20">
        <v>0</v>
      </c>
      <c r="W9" s="20">
        <v>2</v>
      </c>
      <c r="X9" s="22">
        <v>0.32367149758454106</v>
      </c>
      <c r="Y9" s="20">
        <v>2</v>
      </c>
      <c r="Z9" s="20">
        <v>2</v>
      </c>
      <c r="AA9" s="20">
        <v>3</v>
      </c>
      <c r="AB9" s="20">
        <v>2</v>
      </c>
      <c r="AC9" s="22">
        <v>0.3140096618357488</v>
      </c>
      <c r="AD9" s="20">
        <v>2</v>
      </c>
      <c r="AE9" s="20">
        <v>1</v>
      </c>
      <c r="AF9" s="86">
        <v>0</v>
      </c>
      <c r="AG9" s="61" t="s">
        <v>36</v>
      </c>
      <c r="AH9">
        <v>0</v>
      </c>
      <c r="AI9" s="53">
        <v>5</v>
      </c>
    </row>
    <row r="10" spans="1:36" s="12" customFormat="1" ht="22" customHeight="1">
      <c r="A10" s="12">
        <v>8</v>
      </c>
      <c r="B10" s="12" t="s">
        <v>759</v>
      </c>
      <c r="C10" s="9" t="s">
        <v>12</v>
      </c>
      <c r="D10" s="14" t="s">
        <v>526</v>
      </c>
      <c r="E10" s="29" t="s">
        <v>118</v>
      </c>
      <c r="F10" s="39">
        <v>42838</v>
      </c>
      <c r="G10" s="11" t="s">
        <v>265</v>
      </c>
      <c r="H10" s="40" t="s">
        <v>293</v>
      </c>
      <c r="I10" s="39">
        <v>42866</v>
      </c>
      <c r="J10" s="11" t="s">
        <v>194</v>
      </c>
      <c r="K10" s="41" t="s">
        <v>512</v>
      </c>
      <c r="L10" s="58" t="s">
        <v>6</v>
      </c>
      <c r="M10" s="11" t="s">
        <v>265</v>
      </c>
      <c r="N10" s="40" t="s">
        <v>294</v>
      </c>
      <c r="O10" s="61" t="s">
        <v>36</v>
      </c>
      <c r="P10" s="11" t="s">
        <v>259</v>
      </c>
      <c r="Q10" s="40" t="s">
        <v>295</v>
      </c>
      <c r="R10" s="49" t="s">
        <v>515</v>
      </c>
      <c r="S10" s="11" t="s">
        <v>515</v>
      </c>
      <c r="T10" s="40" t="s">
        <v>515</v>
      </c>
      <c r="V10" s="20">
        <v>0</v>
      </c>
      <c r="W10" s="20">
        <v>2</v>
      </c>
      <c r="X10" s="22">
        <v>2.3066485753052916E-2</v>
      </c>
      <c r="Y10" s="20">
        <v>3</v>
      </c>
      <c r="Z10" s="20">
        <v>2</v>
      </c>
      <c r="AA10" s="20">
        <v>-4</v>
      </c>
      <c r="AB10" s="20">
        <v>3</v>
      </c>
      <c r="AC10" s="22">
        <v>-0.24830393487109906</v>
      </c>
      <c r="AD10" s="20">
        <v>4</v>
      </c>
      <c r="AE10" s="20">
        <v>3</v>
      </c>
      <c r="AF10" s="86">
        <v>0</v>
      </c>
      <c r="AG10" s="61" t="s">
        <v>36</v>
      </c>
      <c r="AH10">
        <v>0</v>
      </c>
      <c r="AI10" s="53">
        <v>3</v>
      </c>
    </row>
    <row r="11" spans="1:36" s="12" customFormat="1" ht="22" customHeight="1">
      <c r="A11" s="12">
        <v>9</v>
      </c>
      <c r="B11" s="12" t="s">
        <v>760</v>
      </c>
      <c r="C11" s="9" t="s">
        <v>65</v>
      </c>
      <c r="D11" s="14" t="s">
        <v>525</v>
      </c>
      <c r="E11" s="29" t="s">
        <v>599</v>
      </c>
      <c r="F11" s="39">
        <v>42849</v>
      </c>
      <c r="G11" s="11" t="s">
        <v>206</v>
      </c>
      <c r="H11" s="40" t="s">
        <v>299</v>
      </c>
      <c r="I11" s="39">
        <v>42878</v>
      </c>
      <c r="J11" s="11" t="s">
        <v>263</v>
      </c>
      <c r="K11" s="40" t="s">
        <v>300</v>
      </c>
      <c r="L11" s="58" t="s">
        <v>36</v>
      </c>
      <c r="M11" s="11" t="s">
        <v>262</v>
      </c>
      <c r="N11" s="40" t="s">
        <v>301</v>
      </c>
      <c r="O11" s="61" t="s">
        <v>36</v>
      </c>
      <c r="P11" s="11" t="s">
        <v>211</v>
      </c>
      <c r="Q11" s="40" t="s">
        <v>302</v>
      </c>
      <c r="R11" s="62" t="s">
        <v>36</v>
      </c>
      <c r="S11" s="11" t="s">
        <v>211</v>
      </c>
      <c r="T11" s="41" t="s">
        <v>549</v>
      </c>
      <c r="V11" s="20">
        <v>14</v>
      </c>
      <c r="W11" s="20">
        <v>1</v>
      </c>
      <c r="X11" s="22">
        <v>0.22191528545119704</v>
      </c>
      <c r="Y11" s="20">
        <v>3</v>
      </c>
      <c r="Z11" s="20">
        <v>1</v>
      </c>
      <c r="AA11" s="20">
        <v>12</v>
      </c>
      <c r="AB11" s="20">
        <v>1</v>
      </c>
      <c r="AC11" s="22">
        <v>0.25874769797421732</v>
      </c>
      <c r="AD11" s="20">
        <v>2</v>
      </c>
      <c r="AE11" s="20">
        <v>1</v>
      </c>
      <c r="AF11" s="86">
        <v>0</v>
      </c>
      <c r="AG11" s="61" t="s">
        <v>36</v>
      </c>
      <c r="AH11">
        <v>0</v>
      </c>
      <c r="AI11" s="53">
        <v>5</v>
      </c>
    </row>
    <row r="12" spans="1:36" s="12" customFormat="1" ht="22" customHeight="1">
      <c r="A12" s="12">
        <v>10</v>
      </c>
      <c r="B12" s="12" t="s">
        <v>761</v>
      </c>
      <c r="C12" s="9" t="s">
        <v>13</v>
      </c>
      <c r="D12" s="14" t="s">
        <v>526</v>
      </c>
      <c r="E12" s="29" t="s">
        <v>166</v>
      </c>
      <c r="F12" s="39">
        <v>42849</v>
      </c>
      <c r="G12" s="13" t="s">
        <v>211</v>
      </c>
      <c r="H12" s="41" t="s">
        <v>303</v>
      </c>
      <c r="I12" s="39">
        <v>42883</v>
      </c>
      <c r="J12" s="13" t="s">
        <v>235</v>
      </c>
      <c r="K12" s="41" t="s">
        <v>304</v>
      </c>
      <c r="L12" s="58" t="s">
        <v>6</v>
      </c>
      <c r="M12" s="13" t="s">
        <v>242</v>
      </c>
      <c r="N12" s="41" t="s">
        <v>305</v>
      </c>
      <c r="O12" s="61" t="s">
        <v>36</v>
      </c>
      <c r="P12" s="13" t="s">
        <v>515</v>
      </c>
      <c r="Q12" s="41" t="s">
        <v>550</v>
      </c>
      <c r="R12" s="45">
        <v>43312</v>
      </c>
      <c r="S12" s="13" t="s">
        <v>264</v>
      </c>
      <c r="T12" s="41" t="s">
        <v>551</v>
      </c>
      <c r="V12" s="20">
        <v>-29</v>
      </c>
      <c r="W12" s="20">
        <v>4</v>
      </c>
      <c r="X12" s="22">
        <v>0.11056511056511056</v>
      </c>
      <c r="Y12" s="20">
        <v>3</v>
      </c>
      <c r="Z12" s="20">
        <v>3</v>
      </c>
      <c r="AA12" s="20" t="s">
        <v>894</v>
      </c>
      <c r="AB12" s="20" t="s">
        <v>894</v>
      </c>
      <c r="AC12" s="22">
        <v>-0.48648648648648651</v>
      </c>
      <c r="AD12" s="20">
        <v>4</v>
      </c>
      <c r="AE12" s="20" t="s">
        <v>894</v>
      </c>
      <c r="AF12" s="86">
        <v>0</v>
      </c>
      <c r="AG12" s="61" t="s">
        <v>36</v>
      </c>
      <c r="AH12">
        <v>0</v>
      </c>
      <c r="AI12" s="53">
        <v>4</v>
      </c>
    </row>
    <row r="13" spans="1:36" s="12" customFormat="1" ht="22" customHeight="1">
      <c r="A13" s="12">
        <v>11</v>
      </c>
      <c r="B13" s="12" t="s">
        <v>762</v>
      </c>
      <c r="C13" s="9" t="s">
        <v>14</v>
      </c>
      <c r="D13" s="14" t="s">
        <v>525</v>
      </c>
      <c r="E13" s="29" t="s">
        <v>122</v>
      </c>
      <c r="F13" s="39">
        <v>42849</v>
      </c>
      <c r="G13" s="11" t="s">
        <v>220</v>
      </c>
      <c r="H13" s="40" t="s">
        <v>306</v>
      </c>
      <c r="I13" s="39">
        <v>42882</v>
      </c>
      <c r="J13" s="11" t="s">
        <v>268</v>
      </c>
      <c r="K13" s="40" t="s">
        <v>307</v>
      </c>
      <c r="L13" s="43">
        <v>42954</v>
      </c>
      <c r="M13" s="11" t="s">
        <v>226</v>
      </c>
      <c r="N13" s="40" t="s">
        <v>308</v>
      </c>
      <c r="O13" s="45">
        <v>43045</v>
      </c>
      <c r="P13" s="11" t="s">
        <v>246</v>
      </c>
      <c r="Q13" s="40" t="s">
        <v>309</v>
      </c>
      <c r="R13" s="45">
        <v>43213</v>
      </c>
      <c r="S13" s="11" t="s">
        <v>251</v>
      </c>
      <c r="T13" s="41" t="s">
        <v>458</v>
      </c>
      <c r="V13" s="20">
        <v>-1</v>
      </c>
      <c r="W13" s="20">
        <v>3</v>
      </c>
      <c r="X13" s="22">
        <v>-2.7100271002710029E-2</v>
      </c>
      <c r="Y13" s="20">
        <v>4</v>
      </c>
      <c r="Z13" s="20">
        <v>3</v>
      </c>
      <c r="AA13" s="20">
        <v>-12</v>
      </c>
      <c r="AB13" s="20">
        <v>4</v>
      </c>
      <c r="AC13" s="22">
        <v>-0.16802168021680217</v>
      </c>
      <c r="AD13" s="20">
        <v>4</v>
      </c>
      <c r="AE13" s="20">
        <v>3</v>
      </c>
      <c r="AF13" s="87">
        <v>1</v>
      </c>
      <c r="AG13" s="45">
        <v>43045</v>
      </c>
      <c r="AH13">
        <v>1</v>
      </c>
      <c r="AI13" s="53">
        <v>8</v>
      </c>
    </row>
    <row r="14" spans="1:36" s="12" customFormat="1" ht="22" customHeight="1">
      <c r="A14" s="12">
        <v>12</v>
      </c>
      <c r="B14" s="12" t="s">
        <v>763</v>
      </c>
      <c r="C14" s="9" t="s">
        <v>15</v>
      </c>
      <c r="D14" s="14" t="s">
        <v>526</v>
      </c>
      <c r="E14" s="29" t="s">
        <v>73</v>
      </c>
      <c r="F14" s="39">
        <v>42852</v>
      </c>
      <c r="G14" s="11" t="s">
        <v>240</v>
      </c>
      <c r="H14" s="40" t="s">
        <v>305</v>
      </c>
      <c r="I14" s="39">
        <v>42887</v>
      </c>
      <c r="J14" s="11" t="s">
        <v>194</v>
      </c>
      <c r="K14" s="40" t="s">
        <v>314</v>
      </c>
      <c r="L14" s="39">
        <v>42929</v>
      </c>
      <c r="M14" s="18">
        <v>30</v>
      </c>
      <c r="N14" s="40" t="s">
        <v>315</v>
      </c>
      <c r="O14" s="49" t="s">
        <v>515</v>
      </c>
      <c r="P14" s="11" t="s">
        <v>515</v>
      </c>
      <c r="Q14" s="40" t="s">
        <v>515</v>
      </c>
      <c r="R14" s="49" t="s">
        <v>515</v>
      </c>
      <c r="S14" s="11" t="s">
        <v>515</v>
      </c>
      <c r="T14" s="40" t="s">
        <v>515</v>
      </c>
      <c r="V14" s="20">
        <v>0</v>
      </c>
      <c r="W14" s="20">
        <v>2</v>
      </c>
      <c r="X14" s="22">
        <v>0.30939226519337015</v>
      </c>
      <c r="Y14" s="20">
        <v>2</v>
      </c>
      <c r="Z14" s="20">
        <v>2</v>
      </c>
      <c r="AA14" s="20" t="s">
        <v>894</v>
      </c>
      <c r="AB14" s="20" t="s">
        <v>894</v>
      </c>
      <c r="AC14" s="22" t="s">
        <v>894</v>
      </c>
      <c r="AD14" s="20" t="s">
        <v>894</v>
      </c>
      <c r="AE14" s="20" t="s">
        <v>894</v>
      </c>
      <c r="AF14" s="87">
        <v>0</v>
      </c>
      <c r="AG14" s="49" t="s">
        <v>515</v>
      </c>
      <c r="AH14" t="s">
        <v>515</v>
      </c>
      <c r="AI14" s="53">
        <v>3</v>
      </c>
      <c r="AJ14" s="12" t="s">
        <v>899</v>
      </c>
    </row>
    <row r="15" spans="1:36" s="12" customFormat="1" ht="22" customHeight="1">
      <c r="A15" s="12">
        <v>13</v>
      </c>
      <c r="B15" s="12" t="s">
        <v>764</v>
      </c>
      <c r="C15" s="9" t="s">
        <v>16</v>
      </c>
      <c r="D15" s="14" t="s">
        <v>525</v>
      </c>
      <c r="E15" s="29" t="s">
        <v>450</v>
      </c>
      <c r="F15" s="39">
        <v>42865</v>
      </c>
      <c r="G15" s="11" t="s">
        <v>242</v>
      </c>
      <c r="H15" s="42" t="s">
        <v>337</v>
      </c>
      <c r="I15" s="39">
        <v>42894</v>
      </c>
      <c r="J15" s="11" t="s">
        <v>212</v>
      </c>
      <c r="K15" s="40" t="s">
        <v>318</v>
      </c>
      <c r="L15" s="39">
        <v>42950</v>
      </c>
      <c r="M15" s="11" t="s">
        <v>267</v>
      </c>
      <c r="N15" s="40" t="s">
        <v>306</v>
      </c>
      <c r="O15" s="61" t="s">
        <v>36</v>
      </c>
      <c r="P15" s="11" t="s">
        <v>200</v>
      </c>
      <c r="Q15" s="40" t="s">
        <v>319</v>
      </c>
      <c r="R15" s="49" t="s">
        <v>515</v>
      </c>
      <c r="S15" s="11" t="s">
        <v>515</v>
      </c>
      <c r="T15" s="40" t="s">
        <v>515</v>
      </c>
      <c r="V15" s="20">
        <v>15</v>
      </c>
      <c r="W15" s="20">
        <v>1</v>
      </c>
      <c r="X15" s="22">
        <v>0.28349514563106798</v>
      </c>
      <c r="Y15" s="20">
        <v>2</v>
      </c>
      <c r="Z15" s="20">
        <v>1</v>
      </c>
      <c r="AA15" s="20">
        <v>41</v>
      </c>
      <c r="AB15" s="20">
        <v>1</v>
      </c>
      <c r="AC15" s="22">
        <v>0.31844660194174756</v>
      </c>
      <c r="AD15" s="20">
        <v>2</v>
      </c>
      <c r="AE15" s="20">
        <v>1</v>
      </c>
      <c r="AF15" s="87">
        <v>0</v>
      </c>
      <c r="AG15" s="61" t="s">
        <v>36</v>
      </c>
      <c r="AH15">
        <v>0</v>
      </c>
      <c r="AI15" s="53">
        <v>3</v>
      </c>
    </row>
    <row r="16" spans="1:36" s="12" customFormat="1" ht="22" customHeight="1">
      <c r="A16" s="12">
        <v>14</v>
      </c>
      <c r="B16" s="12" t="s">
        <v>765</v>
      </c>
      <c r="C16" s="9" t="s">
        <v>17</v>
      </c>
      <c r="D16" s="14" t="s">
        <v>525</v>
      </c>
      <c r="E16" s="29" t="s">
        <v>131</v>
      </c>
      <c r="F16" s="39">
        <v>42870</v>
      </c>
      <c r="G16" s="11" t="s">
        <v>257</v>
      </c>
      <c r="H16" s="40">
        <v>435</v>
      </c>
      <c r="I16" s="39">
        <v>42898</v>
      </c>
      <c r="J16" s="11">
        <v>58</v>
      </c>
      <c r="K16" s="41" t="s">
        <v>405</v>
      </c>
      <c r="L16" s="43">
        <v>42968</v>
      </c>
      <c r="M16" s="11" t="s">
        <v>204</v>
      </c>
      <c r="N16" s="41" t="s">
        <v>552</v>
      </c>
      <c r="O16" s="61" t="s">
        <v>36</v>
      </c>
      <c r="P16" s="11" t="s">
        <v>211</v>
      </c>
      <c r="Q16" s="41" t="s">
        <v>298</v>
      </c>
      <c r="R16" s="62" t="s">
        <v>36</v>
      </c>
      <c r="S16" s="11" t="s">
        <v>258</v>
      </c>
      <c r="T16" s="41" t="s">
        <v>360</v>
      </c>
      <c r="V16" s="20">
        <v>-20</v>
      </c>
      <c r="W16" s="20">
        <v>4</v>
      </c>
      <c r="X16" s="22">
        <v>-0.2</v>
      </c>
      <c r="Y16" s="20">
        <v>4</v>
      </c>
      <c r="Z16" s="20">
        <v>3</v>
      </c>
      <c r="AA16" s="20">
        <v>-27</v>
      </c>
      <c r="AB16" s="20">
        <v>4</v>
      </c>
      <c r="AC16" s="22">
        <v>0.2620689655172414</v>
      </c>
      <c r="AD16" s="20">
        <v>2</v>
      </c>
      <c r="AE16" s="20">
        <v>1</v>
      </c>
      <c r="AF16" s="87">
        <v>0</v>
      </c>
      <c r="AG16" s="61" t="s">
        <v>36</v>
      </c>
      <c r="AH16">
        <v>0</v>
      </c>
      <c r="AI16" s="53">
        <v>4</v>
      </c>
    </row>
    <row r="17" spans="1:37" s="12" customFormat="1" ht="22" customHeight="1">
      <c r="A17" s="12">
        <v>15</v>
      </c>
      <c r="B17" s="12" t="s">
        <v>766</v>
      </c>
      <c r="C17" s="9" t="s">
        <v>18</v>
      </c>
      <c r="D17" s="14" t="s">
        <v>525</v>
      </c>
      <c r="E17" s="29" t="s">
        <v>132</v>
      </c>
      <c r="F17" s="43">
        <v>42879</v>
      </c>
      <c r="G17" s="11">
        <v>68</v>
      </c>
      <c r="H17" s="44" t="s">
        <v>328</v>
      </c>
      <c r="I17" s="39">
        <v>42914</v>
      </c>
      <c r="J17" s="11" t="s">
        <v>205</v>
      </c>
      <c r="K17" s="40" t="s">
        <v>320</v>
      </c>
      <c r="L17" s="59" t="s">
        <v>6</v>
      </c>
      <c r="M17" s="11" t="s">
        <v>223</v>
      </c>
      <c r="N17" s="40" t="s">
        <v>321</v>
      </c>
      <c r="O17" s="61" t="s">
        <v>36</v>
      </c>
      <c r="P17" s="11">
        <v>76</v>
      </c>
      <c r="Q17" s="40" t="s">
        <v>322</v>
      </c>
      <c r="R17" s="62" t="s">
        <v>36</v>
      </c>
      <c r="S17" s="11">
        <v>68</v>
      </c>
      <c r="T17" s="41" t="s">
        <v>288</v>
      </c>
      <c r="V17" s="20">
        <v>4</v>
      </c>
      <c r="W17" s="20">
        <v>2</v>
      </c>
      <c r="X17" s="22">
        <v>-8.6805555555555552E-2</v>
      </c>
      <c r="Y17" s="20">
        <v>4</v>
      </c>
      <c r="Z17" s="20">
        <v>3</v>
      </c>
      <c r="AA17" s="20">
        <v>8</v>
      </c>
      <c r="AB17" s="20">
        <v>1</v>
      </c>
      <c r="AC17" s="22">
        <v>-7.6388888888888895E-2</v>
      </c>
      <c r="AD17" s="20">
        <v>4</v>
      </c>
      <c r="AE17" s="20">
        <v>1</v>
      </c>
      <c r="AF17" s="87">
        <v>0</v>
      </c>
      <c r="AG17" s="61" t="s">
        <v>36</v>
      </c>
      <c r="AH17">
        <v>0</v>
      </c>
      <c r="AI17" s="53">
        <v>3</v>
      </c>
    </row>
    <row r="18" spans="1:37" s="12" customFormat="1" ht="22" customHeight="1">
      <c r="A18" s="12">
        <v>16</v>
      </c>
      <c r="B18" s="12" t="s">
        <v>767</v>
      </c>
      <c r="C18" s="9" t="s">
        <v>19</v>
      </c>
      <c r="D18" s="14" t="s">
        <v>526</v>
      </c>
      <c r="E18" s="29" t="s">
        <v>139</v>
      </c>
      <c r="F18" s="43">
        <v>42880</v>
      </c>
      <c r="G18" s="11" t="s">
        <v>236</v>
      </c>
      <c r="H18" s="40" t="s">
        <v>323</v>
      </c>
      <c r="I18" s="49" t="s">
        <v>6</v>
      </c>
      <c r="J18" s="11" t="s">
        <v>203</v>
      </c>
      <c r="K18" s="40" t="s">
        <v>324</v>
      </c>
      <c r="L18" s="59" t="s">
        <v>6</v>
      </c>
      <c r="M18" s="11" t="s">
        <v>210</v>
      </c>
      <c r="N18" s="41" t="s">
        <v>318</v>
      </c>
      <c r="O18" s="45">
        <v>43062</v>
      </c>
      <c r="P18" s="11" t="s">
        <v>203</v>
      </c>
      <c r="Q18" s="41" t="s">
        <v>373</v>
      </c>
      <c r="R18" s="62" t="s">
        <v>36</v>
      </c>
      <c r="S18" s="11" t="s">
        <v>201</v>
      </c>
      <c r="T18" s="41" t="s">
        <v>390</v>
      </c>
      <c r="V18" s="20">
        <v>27</v>
      </c>
      <c r="W18" s="20">
        <v>1</v>
      </c>
      <c r="X18" s="22">
        <v>0.11449016100178891</v>
      </c>
      <c r="Y18" s="20">
        <v>3</v>
      </c>
      <c r="Z18" s="20">
        <v>1</v>
      </c>
      <c r="AA18" s="20">
        <v>29</v>
      </c>
      <c r="AB18" s="20">
        <v>1</v>
      </c>
      <c r="AC18" s="22">
        <v>0.18246869409660108</v>
      </c>
      <c r="AD18" s="20">
        <v>3</v>
      </c>
      <c r="AE18" s="20">
        <v>1</v>
      </c>
      <c r="AF18" s="87">
        <v>1</v>
      </c>
      <c r="AG18" s="45">
        <v>43062</v>
      </c>
      <c r="AH18">
        <v>1</v>
      </c>
      <c r="AI18" s="53">
        <v>4</v>
      </c>
    </row>
    <row r="19" spans="1:37" s="12" customFormat="1" ht="22" customHeight="1">
      <c r="A19" s="12">
        <v>17</v>
      </c>
      <c r="B19" s="12" t="s">
        <v>768</v>
      </c>
      <c r="C19" s="9" t="s">
        <v>20</v>
      </c>
      <c r="D19" s="14" t="s">
        <v>526</v>
      </c>
      <c r="E19" s="29" t="s">
        <v>133</v>
      </c>
      <c r="F19" s="43">
        <v>42894</v>
      </c>
      <c r="G19" s="17" t="s">
        <v>194</v>
      </c>
      <c r="H19" s="40" t="s">
        <v>326</v>
      </c>
      <c r="I19" s="39">
        <v>42929</v>
      </c>
      <c r="J19" s="11" t="s">
        <v>240</v>
      </c>
      <c r="K19" s="40" t="s">
        <v>327</v>
      </c>
      <c r="L19" s="45">
        <v>42985</v>
      </c>
      <c r="M19" s="11" t="s">
        <v>200</v>
      </c>
      <c r="N19" s="40" t="s">
        <v>328</v>
      </c>
      <c r="O19" s="49" t="s">
        <v>36</v>
      </c>
      <c r="P19" s="11" t="s">
        <v>515</v>
      </c>
      <c r="Q19" s="40" t="s">
        <v>515</v>
      </c>
      <c r="R19" s="49" t="s">
        <v>515</v>
      </c>
      <c r="S19" s="11" t="s">
        <v>515</v>
      </c>
      <c r="T19" s="40" t="s">
        <v>515</v>
      </c>
      <c r="V19" s="20">
        <v>17</v>
      </c>
      <c r="W19" s="20">
        <v>1</v>
      </c>
      <c r="X19" s="22">
        <v>1.0309278350515464E-2</v>
      </c>
      <c r="Y19" s="20">
        <v>3</v>
      </c>
      <c r="Z19" s="20">
        <v>1</v>
      </c>
      <c r="AA19" s="20" t="s">
        <v>894</v>
      </c>
      <c r="AB19" s="20" t="s">
        <v>894</v>
      </c>
      <c r="AC19" s="22" t="s">
        <v>894</v>
      </c>
      <c r="AD19" s="20" t="s">
        <v>894</v>
      </c>
      <c r="AE19" s="20" t="s">
        <v>894</v>
      </c>
      <c r="AF19" s="87">
        <v>0</v>
      </c>
      <c r="AG19" s="49" t="s">
        <v>36</v>
      </c>
      <c r="AH19">
        <v>0</v>
      </c>
      <c r="AI19" s="53">
        <v>4</v>
      </c>
    </row>
    <row r="20" spans="1:37" s="12" customFormat="1" ht="22" customHeight="1">
      <c r="A20" s="12">
        <v>18</v>
      </c>
      <c r="B20" s="12" t="s">
        <v>769</v>
      </c>
      <c r="C20" s="9" t="s">
        <v>21</v>
      </c>
      <c r="D20" s="14" t="s">
        <v>525</v>
      </c>
      <c r="E20" s="29" t="s">
        <v>154</v>
      </c>
      <c r="F20" s="43">
        <v>42927</v>
      </c>
      <c r="G20" s="11" t="s">
        <v>195</v>
      </c>
      <c r="H20" s="40" t="s">
        <v>330</v>
      </c>
      <c r="I20" s="43" t="s">
        <v>6</v>
      </c>
      <c r="J20" s="11" t="s">
        <v>244</v>
      </c>
      <c r="K20" s="40" t="s">
        <v>274</v>
      </c>
      <c r="L20" s="58" t="s">
        <v>6</v>
      </c>
      <c r="M20" s="11" t="s">
        <v>205</v>
      </c>
      <c r="N20" s="40" t="s">
        <v>331</v>
      </c>
      <c r="O20" s="61" t="s">
        <v>36</v>
      </c>
      <c r="P20" s="11" t="s">
        <v>269</v>
      </c>
      <c r="Q20" s="41" t="s">
        <v>477</v>
      </c>
      <c r="R20" s="62" t="s">
        <v>36</v>
      </c>
      <c r="S20" s="13" t="s">
        <v>252</v>
      </c>
      <c r="T20" s="41" t="s">
        <v>476</v>
      </c>
      <c r="V20" s="20">
        <v>14</v>
      </c>
      <c r="W20" s="20">
        <v>1</v>
      </c>
      <c r="X20" s="22">
        <v>0.26582278481012656</v>
      </c>
      <c r="Y20" s="20">
        <v>2</v>
      </c>
      <c r="Z20" s="20">
        <v>1</v>
      </c>
      <c r="AA20" s="20">
        <v>22</v>
      </c>
      <c r="AB20" s="20">
        <v>1</v>
      </c>
      <c r="AC20" s="22">
        <v>0.37721518987341773</v>
      </c>
      <c r="AD20" s="20">
        <v>2</v>
      </c>
      <c r="AE20" s="20">
        <v>1</v>
      </c>
      <c r="AF20" s="87">
        <v>0</v>
      </c>
      <c r="AG20" s="61" t="s">
        <v>36</v>
      </c>
      <c r="AH20">
        <v>0</v>
      </c>
      <c r="AI20" s="53">
        <v>4</v>
      </c>
    </row>
    <row r="21" spans="1:37" s="12" customFormat="1" ht="22" customHeight="1">
      <c r="A21" s="12">
        <v>19</v>
      </c>
      <c r="B21" s="12" t="s">
        <v>770</v>
      </c>
      <c r="C21" s="9" t="s">
        <v>22</v>
      </c>
      <c r="D21" s="14" t="s">
        <v>526</v>
      </c>
      <c r="E21" s="29" t="s">
        <v>91</v>
      </c>
      <c r="F21" s="43">
        <v>42927</v>
      </c>
      <c r="G21" s="11" t="s">
        <v>259</v>
      </c>
      <c r="H21" s="40" t="s">
        <v>332</v>
      </c>
      <c r="I21" s="43">
        <v>42961</v>
      </c>
      <c r="J21" s="11" t="s">
        <v>199</v>
      </c>
      <c r="K21" s="40" t="s">
        <v>333</v>
      </c>
      <c r="L21" s="58" t="s">
        <v>6</v>
      </c>
      <c r="M21" s="11" t="s">
        <v>222</v>
      </c>
      <c r="N21" s="40" t="s">
        <v>334</v>
      </c>
      <c r="O21" s="45">
        <v>43115</v>
      </c>
      <c r="P21" s="11" t="s">
        <v>231</v>
      </c>
      <c r="Q21" s="41" t="s">
        <v>444</v>
      </c>
      <c r="R21" s="62" t="s">
        <v>36</v>
      </c>
      <c r="S21" s="11" t="s">
        <v>251</v>
      </c>
      <c r="T21" s="41" t="s">
        <v>475</v>
      </c>
      <c r="V21" s="20">
        <v>22</v>
      </c>
      <c r="W21" s="20">
        <v>1</v>
      </c>
      <c r="X21" s="22">
        <v>0.42706502636203869</v>
      </c>
      <c r="Y21" s="20">
        <v>2</v>
      </c>
      <c r="Z21" s="20">
        <v>1</v>
      </c>
      <c r="AA21" s="20">
        <v>36</v>
      </c>
      <c r="AB21" s="20">
        <v>1</v>
      </c>
      <c r="AC21" s="22">
        <v>0.57469244288224952</v>
      </c>
      <c r="AD21" s="20">
        <v>2</v>
      </c>
      <c r="AE21" s="20">
        <v>1</v>
      </c>
      <c r="AF21" s="87">
        <v>1</v>
      </c>
      <c r="AG21" s="45">
        <v>43115</v>
      </c>
      <c r="AH21">
        <v>1</v>
      </c>
      <c r="AI21" s="53">
        <v>6</v>
      </c>
    </row>
    <row r="22" spans="1:37" s="12" customFormat="1" ht="22" customHeight="1">
      <c r="A22" s="12">
        <v>20</v>
      </c>
      <c r="B22" s="12" t="s">
        <v>771</v>
      </c>
      <c r="C22" s="9" t="s">
        <v>23</v>
      </c>
      <c r="D22" s="14" t="s">
        <v>526</v>
      </c>
      <c r="E22" s="29" t="s">
        <v>133</v>
      </c>
      <c r="F22" s="43">
        <v>42933</v>
      </c>
      <c r="G22" s="11" t="s">
        <v>193</v>
      </c>
      <c r="H22" s="44" t="s">
        <v>892</v>
      </c>
      <c r="I22" s="43">
        <v>42968</v>
      </c>
      <c r="J22" s="11" t="s">
        <v>240</v>
      </c>
      <c r="K22" s="40" t="s">
        <v>335</v>
      </c>
      <c r="L22" s="58" t="s">
        <v>6</v>
      </c>
      <c r="M22" s="11" t="s">
        <v>203</v>
      </c>
      <c r="N22" s="40" t="s">
        <v>336</v>
      </c>
      <c r="O22" s="61" t="s">
        <v>36</v>
      </c>
      <c r="P22" s="11" t="s">
        <v>231</v>
      </c>
      <c r="Q22" s="41" t="s">
        <v>395</v>
      </c>
      <c r="R22" s="62" t="s">
        <v>36</v>
      </c>
      <c r="S22" s="11" t="s">
        <v>267</v>
      </c>
      <c r="T22" s="44" t="s">
        <v>580</v>
      </c>
      <c r="V22" s="20">
        <v>18</v>
      </c>
      <c r="W22" s="20">
        <v>1</v>
      </c>
      <c r="X22" s="22">
        <v>0.26461538461538464</v>
      </c>
      <c r="Y22" s="20">
        <v>2</v>
      </c>
      <c r="Z22" s="20">
        <v>1</v>
      </c>
      <c r="AA22" s="20">
        <v>33</v>
      </c>
      <c r="AB22" s="20">
        <v>1</v>
      </c>
      <c r="AC22" s="22">
        <v>0.27846153846153848</v>
      </c>
      <c r="AD22" s="20">
        <v>2</v>
      </c>
      <c r="AE22" s="20">
        <v>1</v>
      </c>
      <c r="AF22" s="88">
        <v>0</v>
      </c>
      <c r="AG22" s="61" t="s">
        <v>36</v>
      </c>
      <c r="AH22">
        <v>0</v>
      </c>
      <c r="AI22" s="53">
        <v>3</v>
      </c>
    </row>
    <row r="23" spans="1:37" s="12" customFormat="1" ht="22" customHeight="1">
      <c r="A23" s="12">
        <v>21</v>
      </c>
      <c r="B23" s="12" t="s">
        <v>772</v>
      </c>
      <c r="C23" s="9" t="s">
        <v>24</v>
      </c>
      <c r="D23" s="14" t="s">
        <v>525</v>
      </c>
      <c r="E23" s="29" t="s">
        <v>163</v>
      </c>
      <c r="F23" s="43">
        <v>42935</v>
      </c>
      <c r="G23" s="11" t="s">
        <v>210</v>
      </c>
      <c r="H23" s="40" t="s">
        <v>337</v>
      </c>
      <c r="I23" s="45">
        <v>42970</v>
      </c>
      <c r="J23" s="11" t="s">
        <v>227</v>
      </c>
      <c r="K23" s="40" t="s">
        <v>337</v>
      </c>
      <c r="L23" s="39">
        <v>43027</v>
      </c>
      <c r="M23" s="11" t="s">
        <v>200</v>
      </c>
      <c r="N23" s="40" t="s">
        <v>338</v>
      </c>
      <c r="O23" s="61" t="s">
        <v>36</v>
      </c>
      <c r="P23" s="11" t="s">
        <v>196</v>
      </c>
      <c r="Q23" s="41" t="s">
        <v>401</v>
      </c>
      <c r="R23" s="62" t="s">
        <v>36</v>
      </c>
      <c r="S23" s="11" t="s">
        <v>211</v>
      </c>
      <c r="T23" s="44" t="s">
        <v>513</v>
      </c>
      <c r="V23" s="20">
        <v>6</v>
      </c>
      <c r="W23" s="20">
        <v>1</v>
      </c>
      <c r="X23" s="22">
        <v>-0.41747572815533979</v>
      </c>
      <c r="Y23" s="20">
        <v>4</v>
      </c>
      <c r="Z23" s="20">
        <v>1</v>
      </c>
      <c r="AA23" s="20">
        <v>10</v>
      </c>
      <c r="AB23" s="20">
        <v>1</v>
      </c>
      <c r="AC23" s="22">
        <v>-0.31844660194174756</v>
      </c>
      <c r="AD23" s="20">
        <v>4</v>
      </c>
      <c r="AE23" s="20">
        <v>1</v>
      </c>
      <c r="AF23" s="88">
        <v>0</v>
      </c>
      <c r="AG23" s="61" t="s">
        <v>36</v>
      </c>
      <c r="AH23">
        <v>0</v>
      </c>
      <c r="AI23" s="53">
        <v>4</v>
      </c>
    </row>
    <row r="24" spans="1:37" s="12" customFormat="1" ht="22" customHeight="1">
      <c r="A24" s="12">
        <v>22</v>
      </c>
      <c r="B24" s="12" t="s">
        <v>773</v>
      </c>
      <c r="C24" s="9" t="s">
        <v>25</v>
      </c>
      <c r="D24" s="14" t="s">
        <v>525</v>
      </c>
      <c r="E24" s="29" t="s">
        <v>171</v>
      </c>
      <c r="F24" s="43">
        <v>42944</v>
      </c>
      <c r="G24" s="11" t="s">
        <v>193</v>
      </c>
      <c r="H24" s="40" t="s">
        <v>339</v>
      </c>
      <c r="I24" s="45">
        <v>42975</v>
      </c>
      <c r="J24" s="11" t="s">
        <v>249</v>
      </c>
      <c r="K24" s="40" t="s">
        <v>340</v>
      </c>
      <c r="L24" s="58" t="s">
        <v>6</v>
      </c>
      <c r="M24" s="11" t="s">
        <v>256</v>
      </c>
      <c r="N24" s="40" t="s">
        <v>341</v>
      </c>
      <c r="O24" s="49" t="s">
        <v>515</v>
      </c>
      <c r="P24" s="11" t="s">
        <v>515</v>
      </c>
      <c r="Q24" s="40" t="s">
        <v>515</v>
      </c>
      <c r="R24" s="49" t="s">
        <v>515</v>
      </c>
      <c r="S24" s="11" t="s">
        <v>515</v>
      </c>
      <c r="T24" s="40" t="s">
        <v>515</v>
      </c>
      <c r="V24" s="20">
        <v>-6</v>
      </c>
      <c r="W24" s="20">
        <v>4</v>
      </c>
      <c r="X24" s="22">
        <v>0.52671755725190839</v>
      </c>
      <c r="Y24" s="20">
        <v>2</v>
      </c>
      <c r="Z24" s="20">
        <v>3</v>
      </c>
      <c r="AA24" s="20" t="s">
        <v>894</v>
      </c>
      <c r="AB24" s="20" t="s">
        <v>894</v>
      </c>
      <c r="AC24" s="22" t="s">
        <v>894</v>
      </c>
      <c r="AD24" s="20" t="s">
        <v>894</v>
      </c>
      <c r="AE24" s="20" t="s">
        <v>894</v>
      </c>
      <c r="AF24" s="88">
        <v>0</v>
      </c>
      <c r="AG24" s="49" t="s">
        <v>515</v>
      </c>
      <c r="AH24" t="s">
        <v>515</v>
      </c>
      <c r="AI24" s="53">
        <v>3</v>
      </c>
      <c r="AJ24" s="52" t="s">
        <v>899</v>
      </c>
    </row>
    <row r="25" spans="1:37" s="12" customFormat="1" ht="22" customHeight="1">
      <c r="A25" s="12">
        <v>23</v>
      </c>
      <c r="B25" s="12" t="s">
        <v>774</v>
      </c>
      <c r="C25" s="9" t="s">
        <v>26</v>
      </c>
      <c r="D25" s="24" t="s">
        <v>525</v>
      </c>
      <c r="E25" s="29" t="s">
        <v>56</v>
      </c>
      <c r="F25" s="43">
        <v>42940</v>
      </c>
      <c r="G25" s="11" t="s">
        <v>202</v>
      </c>
      <c r="H25" s="40" t="s">
        <v>496</v>
      </c>
      <c r="I25" s="45">
        <v>42975</v>
      </c>
      <c r="J25" s="11" t="s">
        <v>255</v>
      </c>
      <c r="K25" s="42" t="s">
        <v>428</v>
      </c>
      <c r="L25" s="45">
        <v>43031</v>
      </c>
      <c r="M25" s="11" t="s">
        <v>255</v>
      </c>
      <c r="N25" s="42" t="s">
        <v>718</v>
      </c>
      <c r="O25" s="49" t="s">
        <v>515</v>
      </c>
      <c r="P25" s="11" t="s">
        <v>515</v>
      </c>
      <c r="Q25" s="40" t="s">
        <v>515</v>
      </c>
      <c r="R25" s="49" t="s">
        <v>515</v>
      </c>
      <c r="S25" s="11" t="s">
        <v>515</v>
      </c>
      <c r="T25" s="40" t="s">
        <v>515</v>
      </c>
      <c r="V25" s="20">
        <v>-8</v>
      </c>
      <c r="W25" s="20">
        <v>4</v>
      </c>
      <c r="X25" s="22">
        <v>-0.41254125412541254</v>
      </c>
      <c r="Y25" s="20">
        <v>4</v>
      </c>
      <c r="Z25" s="20">
        <v>3</v>
      </c>
      <c r="AA25" s="20" t="s">
        <v>894</v>
      </c>
      <c r="AB25" s="20" t="s">
        <v>894</v>
      </c>
      <c r="AC25" s="22" t="s">
        <v>894</v>
      </c>
      <c r="AD25" s="20" t="s">
        <v>894</v>
      </c>
      <c r="AE25" s="20" t="s">
        <v>894</v>
      </c>
      <c r="AF25" s="88">
        <v>0</v>
      </c>
      <c r="AG25" s="49" t="s">
        <v>515</v>
      </c>
      <c r="AH25" t="s">
        <v>515</v>
      </c>
      <c r="AI25" s="53">
        <v>3</v>
      </c>
      <c r="AJ25" s="52" t="s">
        <v>899</v>
      </c>
    </row>
    <row r="26" spans="1:37" s="12" customFormat="1" ht="22" customHeight="1">
      <c r="A26" s="12">
        <v>24</v>
      </c>
      <c r="B26" s="12" t="s">
        <v>775</v>
      </c>
      <c r="C26" s="9" t="s">
        <v>27</v>
      </c>
      <c r="D26" s="14" t="s">
        <v>526</v>
      </c>
      <c r="E26" s="29" t="s">
        <v>451</v>
      </c>
      <c r="F26" s="43">
        <v>42964</v>
      </c>
      <c r="G26" s="11" t="s">
        <v>233</v>
      </c>
      <c r="H26" s="40" t="s">
        <v>343</v>
      </c>
      <c r="I26" s="45">
        <v>42998</v>
      </c>
      <c r="J26" s="11" t="s">
        <v>221</v>
      </c>
      <c r="K26" s="40" t="s">
        <v>344</v>
      </c>
      <c r="L26" s="58" t="s">
        <v>6</v>
      </c>
      <c r="M26" s="11" t="s">
        <v>223</v>
      </c>
      <c r="N26" s="40" t="s">
        <v>345</v>
      </c>
      <c r="O26" s="61" t="s">
        <v>36</v>
      </c>
      <c r="P26" s="11" t="s">
        <v>268</v>
      </c>
      <c r="Q26" s="44" t="s">
        <v>427</v>
      </c>
      <c r="R26" s="62" t="s">
        <v>36</v>
      </c>
      <c r="S26" s="11" t="s">
        <v>268</v>
      </c>
      <c r="T26" s="41" t="s">
        <v>427</v>
      </c>
      <c r="V26" s="20">
        <v>18</v>
      </c>
      <c r="W26" s="20">
        <v>1</v>
      </c>
      <c r="X26" s="22">
        <v>0.24880382775119617</v>
      </c>
      <c r="Y26" s="20">
        <v>3</v>
      </c>
      <c r="Z26" s="20">
        <v>1</v>
      </c>
      <c r="AA26" s="20">
        <v>22</v>
      </c>
      <c r="AB26" s="20">
        <v>1</v>
      </c>
      <c r="AC26" s="22">
        <v>0.39473684210526316</v>
      </c>
      <c r="AD26" s="20">
        <v>2</v>
      </c>
      <c r="AE26" s="20">
        <v>1</v>
      </c>
      <c r="AF26" s="88">
        <v>0</v>
      </c>
      <c r="AG26" s="61" t="s">
        <v>36</v>
      </c>
      <c r="AH26">
        <v>0</v>
      </c>
      <c r="AI26" s="53">
        <v>3</v>
      </c>
    </row>
    <row r="27" spans="1:37" s="12" customFormat="1" ht="22" customHeight="1">
      <c r="A27" s="12">
        <v>25</v>
      </c>
      <c r="B27" s="12" t="s">
        <v>776</v>
      </c>
      <c r="C27" s="9" t="s">
        <v>28</v>
      </c>
      <c r="D27" s="14" t="s">
        <v>526</v>
      </c>
      <c r="E27" s="29" t="s">
        <v>29</v>
      </c>
      <c r="F27" s="43">
        <v>42978</v>
      </c>
      <c r="G27" s="11" t="s">
        <v>238</v>
      </c>
      <c r="H27" s="40" t="s">
        <v>346</v>
      </c>
      <c r="I27" s="45">
        <v>43008</v>
      </c>
      <c r="J27" s="11" t="s">
        <v>206</v>
      </c>
      <c r="K27" s="40" t="s">
        <v>347</v>
      </c>
      <c r="L27" s="45">
        <v>43068</v>
      </c>
      <c r="M27" s="11" t="s">
        <v>248</v>
      </c>
      <c r="N27" s="40" t="s">
        <v>348</v>
      </c>
      <c r="O27" s="61" t="s">
        <v>36</v>
      </c>
      <c r="P27" s="11" t="s">
        <v>240</v>
      </c>
      <c r="Q27" s="44" t="s">
        <v>514</v>
      </c>
      <c r="R27" s="45" t="s">
        <v>900</v>
      </c>
      <c r="S27" s="45" t="s">
        <v>900</v>
      </c>
      <c r="T27" s="45" t="s">
        <v>900</v>
      </c>
      <c r="V27" s="20">
        <v>9</v>
      </c>
      <c r="W27" s="20">
        <v>1</v>
      </c>
      <c r="X27" s="22">
        <v>0.51637764932562624</v>
      </c>
      <c r="Y27" s="20">
        <v>2</v>
      </c>
      <c r="Z27" s="20">
        <v>1</v>
      </c>
      <c r="AA27" s="20">
        <v>13</v>
      </c>
      <c r="AB27" s="20">
        <v>1</v>
      </c>
      <c r="AC27" s="22">
        <v>0.80732177263969174</v>
      </c>
      <c r="AD27" s="20">
        <v>1</v>
      </c>
      <c r="AE27" s="20">
        <v>1</v>
      </c>
      <c r="AF27" s="88">
        <v>0</v>
      </c>
      <c r="AG27" s="61" t="s">
        <v>36</v>
      </c>
      <c r="AH27">
        <v>0</v>
      </c>
      <c r="AI27" s="53">
        <v>4</v>
      </c>
    </row>
    <row r="28" spans="1:37" s="7" customFormat="1" ht="22" customHeight="1">
      <c r="A28" s="12">
        <v>26</v>
      </c>
      <c r="B28" s="12" t="s">
        <v>777</v>
      </c>
      <c r="C28" s="10" t="s">
        <v>30</v>
      </c>
      <c r="D28" s="14" t="s">
        <v>525</v>
      </c>
      <c r="E28" s="27" t="s">
        <v>31</v>
      </c>
      <c r="F28" s="45">
        <v>42975</v>
      </c>
      <c r="G28" s="11" t="s">
        <v>251</v>
      </c>
      <c r="H28" s="40" t="s">
        <v>349</v>
      </c>
      <c r="I28" s="45" t="s">
        <v>36</v>
      </c>
      <c r="J28" s="11" t="s">
        <v>231</v>
      </c>
      <c r="K28" s="40" t="s">
        <v>350</v>
      </c>
      <c r="L28" s="58" t="s">
        <v>6</v>
      </c>
      <c r="M28" s="11" t="s">
        <v>252</v>
      </c>
      <c r="N28" s="41" t="s">
        <v>531</v>
      </c>
      <c r="O28" s="61" t="s">
        <v>36</v>
      </c>
      <c r="P28" s="11" t="s">
        <v>218</v>
      </c>
      <c r="Q28" s="41" t="s">
        <v>498</v>
      </c>
      <c r="R28" s="62" t="s">
        <v>36</v>
      </c>
      <c r="S28" s="11" t="s">
        <v>223</v>
      </c>
      <c r="T28" s="44" t="s">
        <v>422</v>
      </c>
      <c r="V28" s="20">
        <v>17</v>
      </c>
      <c r="W28" s="20">
        <v>1</v>
      </c>
      <c r="X28" s="22">
        <v>0.36301369863013699</v>
      </c>
      <c r="Y28" s="20">
        <v>2</v>
      </c>
      <c r="Z28" s="20">
        <v>1</v>
      </c>
      <c r="AA28" s="20">
        <v>20</v>
      </c>
      <c r="AB28" s="20">
        <v>1</v>
      </c>
      <c r="AC28" s="22">
        <v>0.30821917808219179</v>
      </c>
      <c r="AD28" s="20">
        <v>2</v>
      </c>
      <c r="AE28" s="20">
        <v>1</v>
      </c>
      <c r="AF28" s="88">
        <v>0</v>
      </c>
      <c r="AG28" s="61" t="s">
        <v>36</v>
      </c>
      <c r="AH28">
        <v>0</v>
      </c>
      <c r="AI28" s="56">
        <v>3</v>
      </c>
      <c r="AK28" s="12"/>
    </row>
    <row r="29" spans="1:37" s="12" customFormat="1" ht="22" customHeight="1">
      <c r="A29" s="12">
        <v>27</v>
      </c>
      <c r="B29" s="12" t="s">
        <v>778</v>
      </c>
      <c r="C29" s="9" t="s">
        <v>32</v>
      </c>
      <c r="D29" s="14" t="s">
        <v>525</v>
      </c>
      <c r="E29" s="29" t="s">
        <v>600</v>
      </c>
      <c r="F29" s="43">
        <v>42982</v>
      </c>
      <c r="G29" s="11" t="s">
        <v>219</v>
      </c>
      <c r="H29" s="40" t="s">
        <v>351</v>
      </c>
      <c r="I29" s="39">
        <v>43017</v>
      </c>
      <c r="J29" s="11" t="s">
        <v>233</v>
      </c>
      <c r="K29" s="40" t="s">
        <v>352</v>
      </c>
      <c r="L29" s="58" t="s">
        <v>6</v>
      </c>
      <c r="M29" s="11" t="s">
        <v>217</v>
      </c>
      <c r="N29" s="41" t="s">
        <v>532</v>
      </c>
      <c r="O29" s="45">
        <v>43178</v>
      </c>
      <c r="P29" s="11" t="s">
        <v>254</v>
      </c>
      <c r="Q29" s="41" t="s">
        <v>331</v>
      </c>
      <c r="R29" s="11" t="s">
        <v>515</v>
      </c>
      <c r="S29" s="11" t="s">
        <v>515</v>
      </c>
      <c r="T29" s="11" t="s">
        <v>515</v>
      </c>
      <c r="V29" s="20">
        <v>27</v>
      </c>
      <c r="W29" s="20">
        <v>1</v>
      </c>
      <c r="X29" s="22">
        <v>0.68307086614173229</v>
      </c>
      <c r="Y29" s="20">
        <v>2</v>
      </c>
      <c r="Z29" s="20">
        <v>1</v>
      </c>
      <c r="AA29" s="20">
        <v>12</v>
      </c>
      <c r="AB29" s="20">
        <v>1</v>
      </c>
      <c r="AC29" s="22">
        <v>0.42913385826771655</v>
      </c>
      <c r="AD29" s="20">
        <v>2</v>
      </c>
      <c r="AE29" s="20">
        <v>1</v>
      </c>
      <c r="AF29" s="87">
        <v>1</v>
      </c>
      <c r="AG29" s="45">
        <v>43178</v>
      </c>
      <c r="AH29">
        <v>1</v>
      </c>
      <c r="AI29" s="53">
        <v>5</v>
      </c>
    </row>
    <row r="30" spans="1:37" s="12" customFormat="1" ht="22" customHeight="1">
      <c r="A30" s="12">
        <v>28</v>
      </c>
      <c r="B30" s="12" t="s">
        <v>779</v>
      </c>
      <c r="C30" s="9" t="s">
        <v>33</v>
      </c>
      <c r="D30" s="14" t="s">
        <v>525</v>
      </c>
      <c r="E30" s="29" t="s">
        <v>601</v>
      </c>
      <c r="F30" s="43">
        <v>42982</v>
      </c>
      <c r="G30" s="11" t="s">
        <v>233</v>
      </c>
      <c r="H30" s="41" t="s">
        <v>329</v>
      </c>
      <c r="I30" s="45">
        <v>43031</v>
      </c>
      <c r="J30" s="11" t="s">
        <v>221</v>
      </c>
      <c r="K30" s="40" t="s">
        <v>723</v>
      </c>
      <c r="L30" s="39">
        <v>43073</v>
      </c>
      <c r="M30" s="11" t="s">
        <v>250</v>
      </c>
      <c r="N30" s="41" t="s">
        <v>553</v>
      </c>
      <c r="O30" s="11" t="s">
        <v>36</v>
      </c>
      <c r="P30" s="11" t="s">
        <v>515</v>
      </c>
      <c r="Q30" s="40" t="s">
        <v>515</v>
      </c>
      <c r="R30" s="11" t="s">
        <v>515</v>
      </c>
      <c r="S30" s="11" t="s">
        <v>515</v>
      </c>
      <c r="T30" s="11" t="s">
        <v>515</v>
      </c>
      <c r="V30" s="20">
        <v>9</v>
      </c>
      <c r="W30" s="20">
        <v>1</v>
      </c>
      <c r="X30" s="22">
        <v>0.1484375</v>
      </c>
      <c r="Y30" s="20">
        <v>3</v>
      </c>
      <c r="Z30" s="20">
        <v>1</v>
      </c>
      <c r="AA30" s="20" t="s">
        <v>894</v>
      </c>
      <c r="AB30" s="20" t="s">
        <v>894</v>
      </c>
      <c r="AC30" s="22" t="s">
        <v>894</v>
      </c>
      <c r="AD30" s="20" t="s">
        <v>894</v>
      </c>
      <c r="AE30" s="20" t="s">
        <v>894</v>
      </c>
      <c r="AF30" s="87">
        <v>0</v>
      </c>
      <c r="AG30" s="11" t="s">
        <v>36</v>
      </c>
      <c r="AH30">
        <v>0</v>
      </c>
      <c r="AI30" s="53">
        <v>3</v>
      </c>
      <c r="AJ30" s="12" t="s">
        <v>902</v>
      </c>
    </row>
    <row r="31" spans="1:37" s="12" customFormat="1" ht="22" customHeight="1">
      <c r="A31" s="12">
        <v>29</v>
      </c>
      <c r="B31" s="12" t="s">
        <v>780</v>
      </c>
      <c r="C31" s="9" t="s">
        <v>35</v>
      </c>
      <c r="D31" s="14" t="s">
        <v>526</v>
      </c>
      <c r="E31" s="30" t="s">
        <v>34</v>
      </c>
      <c r="F31" s="43">
        <v>42982</v>
      </c>
      <c r="G31" s="11" t="s">
        <v>210</v>
      </c>
      <c r="H31" s="40" t="s">
        <v>353</v>
      </c>
      <c r="I31" s="45" t="s">
        <v>36</v>
      </c>
      <c r="J31" s="11" t="s">
        <v>204</v>
      </c>
      <c r="K31" s="40" t="s">
        <v>354</v>
      </c>
      <c r="L31" s="58" t="s">
        <v>6</v>
      </c>
      <c r="M31" s="11" t="s">
        <v>210</v>
      </c>
      <c r="N31" s="41" t="s">
        <v>286</v>
      </c>
      <c r="O31" s="61" t="s">
        <v>36</v>
      </c>
      <c r="P31" s="11" t="s">
        <v>241</v>
      </c>
      <c r="Q31" s="41" t="s">
        <v>470</v>
      </c>
      <c r="R31" s="62" t="s">
        <v>36</v>
      </c>
      <c r="S31" s="11" t="s">
        <v>200</v>
      </c>
      <c r="T31" s="41" t="s">
        <v>478</v>
      </c>
      <c r="V31" s="20">
        <v>0</v>
      </c>
      <c r="W31" s="20">
        <v>2</v>
      </c>
      <c r="X31" s="22">
        <v>0.14950166112956811</v>
      </c>
      <c r="Y31" s="20">
        <v>3</v>
      </c>
      <c r="Z31" s="20">
        <v>2</v>
      </c>
      <c r="AA31" s="20">
        <v>-3</v>
      </c>
      <c r="AB31" s="20">
        <v>3</v>
      </c>
      <c r="AC31" s="22">
        <v>0.27574750830564781</v>
      </c>
      <c r="AD31" s="20">
        <v>2</v>
      </c>
      <c r="AE31" s="20">
        <v>1</v>
      </c>
      <c r="AF31" s="87">
        <v>0</v>
      </c>
      <c r="AG31" s="61" t="s">
        <v>36</v>
      </c>
      <c r="AH31">
        <v>0</v>
      </c>
      <c r="AI31" s="56">
        <v>3</v>
      </c>
    </row>
    <row r="32" spans="1:37" s="12" customFormat="1" ht="22" customHeight="1">
      <c r="A32" s="12">
        <v>30</v>
      </c>
      <c r="B32" s="12" t="s">
        <v>781</v>
      </c>
      <c r="C32" s="9" t="s">
        <v>42</v>
      </c>
      <c r="D32" s="14" t="s">
        <v>525</v>
      </c>
      <c r="E32" s="30" t="s">
        <v>43</v>
      </c>
      <c r="F32" s="43">
        <v>42996</v>
      </c>
      <c r="G32" s="11" t="s">
        <v>255</v>
      </c>
      <c r="H32" s="40" t="s">
        <v>355</v>
      </c>
      <c r="I32" s="39">
        <v>43031</v>
      </c>
      <c r="J32" s="11" t="s">
        <v>240</v>
      </c>
      <c r="K32" s="40" t="s">
        <v>356</v>
      </c>
      <c r="L32" s="45">
        <v>43094</v>
      </c>
      <c r="M32" s="11" t="s">
        <v>240</v>
      </c>
      <c r="N32" s="41" t="s">
        <v>527</v>
      </c>
      <c r="O32" s="45">
        <v>43185</v>
      </c>
      <c r="P32" s="11" t="s">
        <v>203</v>
      </c>
      <c r="Q32" s="41" t="s">
        <v>535</v>
      </c>
      <c r="R32" s="11" t="s">
        <v>515</v>
      </c>
      <c r="S32" s="11" t="s">
        <v>515</v>
      </c>
      <c r="T32" s="11" t="s">
        <v>515</v>
      </c>
      <c r="V32" s="20">
        <v>28</v>
      </c>
      <c r="W32" s="20">
        <v>1</v>
      </c>
      <c r="X32" s="22">
        <v>0.25859872611464968</v>
      </c>
      <c r="Y32" s="20">
        <v>2</v>
      </c>
      <c r="Z32" s="20">
        <v>1</v>
      </c>
      <c r="AA32" s="20">
        <v>40</v>
      </c>
      <c r="AB32" s="20">
        <v>1</v>
      </c>
      <c r="AC32" s="22">
        <v>0.27770700636942675</v>
      </c>
      <c r="AD32" s="20">
        <v>2</v>
      </c>
      <c r="AE32" s="20">
        <v>1</v>
      </c>
      <c r="AF32" s="87">
        <v>1</v>
      </c>
      <c r="AG32" s="45">
        <v>43185</v>
      </c>
      <c r="AH32">
        <v>1</v>
      </c>
      <c r="AI32" s="53">
        <v>5</v>
      </c>
    </row>
    <row r="33" spans="1:37" s="12" customFormat="1" ht="22" customHeight="1">
      <c r="A33" s="12">
        <v>31</v>
      </c>
      <c r="B33" s="12" t="s">
        <v>782</v>
      </c>
      <c r="C33" s="9" t="s">
        <v>44</v>
      </c>
      <c r="D33" s="14" t="s">
        <v>526</v>
      </c>
      <c r="E33" s="30" t="s">
        <v>38</v>
      </c>
      <c r="F33" s="43">
        <v>42996</v>
      </c>
      <c r="G33" s="11" t="s">
        <v>222</v>
      </c>
      <c r="H33" s="40" t="s">
        <v>291</v>
      </c>
      <c r="I33" s="39">
        <v>43031</v>
      </c>
      <c r="J33" s="11" t="s">
        <v>200</v>
      </c>
      <c r="K33" s="40" t="s">
        <v>357</v>
      </c>
      <c r="L33" s="58" t="s">
        <v>6</v>
      </c>
      <c r="M33" s="11" t="s">
        <v>250</v>
      </c>
      <c r="N33" s="41" t="s">
        <v>358</v>
      </c>
      <c r="O33" s="61" t="s">
        <v>36</v>
      </c>
      <c r="P33" s="11" t="s">
        <v>232</v>
      </c>
      <c r="Q33" s="44" t="s">
        <v>492</v>
      </c>
      <c r="R33" s="62" t="s">
        <v>36</v>
      </c>
      <c r="S33" s="11" t="s">
        <v>197</v>
      </c>
      <c r="T33" s="41" t="s">
        <v>553</v>
      </c>
      <c r="V33" s="20">
        <v>20</v>
      </c>
      <c r="W33" s="20">
        <v>1</v>
      </c>
      <c r="X33" s="22">
        <v>0.10985915492957747</v>
      </c>
      <c r="Y33" s="20">
        <v>3</v>
      </c>
      <c r="Z33" s="20">
        <v>1</v>
      </c>
      <c r="AA33" s="20">
        <v>8</v>
      </c>
      <c r="AB33" s="20">
        <v>1</v>
      </c>
      <c r="AC33" s="22">
        <v>0.15492957746478872</v>
      </c>
      <c r="AD33" s="20">
        <v>3</v>
      </c>
      <c r="AE33" s="20">
        <v>1</v>
      </c>
      <c r="AF33" s="87">
        <v>0</v>
      </c>
      <c r="AG33" s="61" t="s">
        <v>36</v>
      </c>
      <c r="AH33">
        <v>0</v>
      </c>
      <c r="AI33" s="12">
        <v>5</v>
      </c>
    </row>
    <row r="34" spans="1:37" s="12" customFormat="1" ht="22" customHeight="1">
      <c r="A34" s="12">
        <v>32</v>
      </c>
      <c r="B34" s="12" t="s">
        <v>783</v>
      </c>
      <c r="C34" s="9" t="s">
        <v>40</v>
      </c>
      <c r="D34" s="14" t="s">
        <v>526</v>
      </c>
      <c r="E34" s="30" t="s">
        <v>41</v>
      </c>
      <c r="F34" s="43">
        <v>42999</v>
      </c>
      <c r="G34" s="11" t="s">
        <v>222</v>
      </c>
      <c r="H34" s="40" t="s">
        <v>358</v>
      </c>
      <c r="I34" s="45" t="s">
        <v>903</v>
      </c>
      <c r="J34" s="11" t="s">
        <v>237</v>
      </c>
      <c r="K34" s="40" t="s">
        <v>359</v>
      </c>
      <c r="L34" s="45">
        <v>43096</v>
      </c>
      <c r="M34" s="11" t="s">
        <v>200</v>
      </c>
      <c r="N34" s="41" t="s">
        <v>436</v>
      </c>
      <c r="O34" s="11" t="s">
        <v>904</v>
      </c>
      <c r="P34" s="11" t="s">
        <v>515</v>
      </c>
      <c r="Q34" s="11" t="s">
        <v>515</v>
      </c>
      <c r="R34" s="11" t="s">
        <v>515</v>
      </c>
      <c r="S34" s="11" t="s">
        <v>515</v>
      </c>
      <c r="T34" s="11" t="s">
        <v>515</v>
      </c>
      <c r="V34" s="20">
        <v>3</v>
      </c>
      <c r="W34" s="20">
        <v>2</v>
      </c>
      <c r="X34" s="22">
        <v>-4.746835443037975E-2</v>
      </c>
      <c r="Y34" s="20">
        <v>4</v>
      </c>
      <c r="Z34" s="20">
        <v>3</v>
      </c>
      <c r="AA34" s="20" t="s">
        <v>894</v>
      </c>
      <c r="AB34" s="20" t="s">
        <v>894</v>
      </c>
      <c r="AC34" s="22" t="s">
        <v>894</v>
      </c>
      <c r="AD34" s="20" t="s">
        <v>894</v>
      </c>
      <c r="AE34" s="20" t="s">
        <v>894</v>
      </c>
      <c r="AF34" s="87">
        <v>0</v>
      </c>
      <c r="AG34" s="11" t="s">
        <v>904</v>
      </c>
      <c r="AH34">
        <v>1</v>
      </c>
      <c r="AI34" s="12">
        <v>4</v>
      </c>
    </row>
    <row r="35" spans="1:37" s="12" customFormat="1" ht="22" customHeight="1">
      <c r="A35" s="12">
        <v>33</v>
      </c>
      <c r="B35" s="12" t="s">
        <v>784</v>
      </c>
      <c r="C35" s="9" t="s">
        <v>45</v>
      </c>
      <c r="D35" s="14" t="s">
        <v>525</v>
      </c>
      <c r="E35" s="30" t="s">
        <v>46</v>
      </c>
      <c r="F35" s="43">
        <v>42998</v>
      </c>
      <c r="G35" s="11" t="s">
        <v>211</v>
      </c>
      <c r="H35" s="40" t="s">
        <v>360</v>
      </c>
      <c r="I35" s="45">
        <v>43026</v>
      </c>
      <c r="J35" s="11" t="s">
        <v>265</v>
      </c>
      <c r="K35" s="41" t="s">
        <v>479</v>
      </c>
      <c r="L35" s="45">
        <v>43454</v>
      </c>
      <c r="M35" s="11" t="s">
        <v>209</v>
      </c>
      <c r="N35" s="41" t="s">
        <v>392</v>
      </c>
      <c r="O35" s="61" t="s">
        <v>36</v>
      </c>
      <c r="P35" s="11" t="s">
        <v>265</v>
      </c>
      <c r="Q35" s="41" t="s">
        <v>400</v>
      </c>
      <c r="R35" s="11" t="s">
        <v>515</v>
      </c>
      <c r="S35" s="11" t="s">
        <v>515</v>
      </c>
      <c r="T35" s="11" t="s">
        <v>515</v>
      </c>
      <c r="V35" s="20">
        <v>4</v>
      </c>
      <c r="W35" s="20">
        <v>2</v>
      </c>
      <c r="X35" s="22">
        <v>-0.18823529411764706</v>
      </c>
      <c r="Y35" s="20">
        <v>4</v>
      </c>
      <c r="Z35" s="20">
        <v>3</v>
      </c>
      <c r="AA35" s="20">
        <v>-9</v>
      </c>
      <c r="AB35" s="20">
        <v>4</v>
      </c>
      <c r="AC35" s="22">
        <v>-0.46176470588235297</v>
      </c>
      <c r="AD35" s="20">
        <v>4</v>
      </c>
      <c r="AE35" s="20">
        <v>3</v>
      </c>
      <c r="AF35" s="87">
        <v>0</v>
      </c>
      <c r="AG35" s="61" t="s">
        <v>36</v>
      </c>
      <c r="AH35">
        <v>0</v>
      </c>
      <c r="AI35" s="12">
        <v>4</v>
      </c>
    </row>
    <row r="36" spans="1:37" s="12" customFormat="1" ht="22" customHeight="1">
      <c r="A36" s="12">
        <v>34</v>
      </c>
      <c r="B36" s="12" t="s">
        <v>785</v>
      </c>
      <c r="C36" s="9" t="s">
        <v>48</v>
      </c>
      <c r="D36" s="14" t="s">
        <v>525</v>
      </c>
      <c r="E36" s="30" t="s">
        <v>47</v>
      </c>
      <c r="F36" s="43">
        <v>42999</v>
      </c>
      <c r="G36" s="11" t="s">
        <v>228</v>
      </c>
      <c r="H36" s="40" t="s">
        <v>361</v>
      </c>
      <c r="I36" s="45">
        <v>43026</v>
      </c>
      <c r="J36" s="11" t="s">
        <v>228</v>
      </c>
      <c r="K36" s="40" t="s">
        <v>362</v>
      </c>
      <c r="L36" s="58" t="s">
        <v>905</v>
      </c>
      <c r="M36" s="11" t="s">
        <v>197</v>
      </c>
      <c r="N36" s="41" t="s">
        <v>554</v>
      </c>
      <c r="O36" s="11" t="s">
        <v>904</v>
      </c>
      <c r="P36" s="11" t="s">
        <v>515</v>
      </c>
      <c r="Q36" s="11" t="s">
        <v>515</v>
      </c>
      <c r="R36" s="11" t="s">
        <v>515</v>
      </c>
      <c r="S36" s="11" t="s">
        <v>515</v>
      </c>
      <c r="T36" s="11" t="s">
        <v>515</v>
      </c>
      <c r="V36" s="20">
        <v>-11</v>
      </c>
      <c r="W36" s="20">
        <v>4</v>
      </c>
      <c r="X36" s="22">
        <v>-0.12333333333333334</v>
      </c>
      <c r="Y36" s="20">
        <v>4</v>
      </c>
      <c r="Z36" s="20">
        <v>3</v>
      </c>
      <c r="AA36" s="20" t="s">
        <v>894</v>
      </c>
      <c r="AB36" s="20" t="s">
        <v>894</v>
      </c>
      <c r="AC36" s="22" t="s">
        <v>894</v>
      </c>
      <c r="AD36" s="20" t="s">
        <v>894</v>
      </c>
      <c r="AE36" s="20" t="s">
        <v>894</v>
      </c>
      <c r="AF36" s="87">
        <v>0</v>
      </c>
      <c r="AG36" s="11" t="s">
        <v>904</v>
      </c>
      <c r="AH36">
        <v>1</v>
      </c>
      <c r="AI36" s="12">
        <v>4</v>
      </c>
      <c r="AJ36" s="12" t="s">
        <v>899</v>
      </c>
    </row>
    <row r="37" spans="1:37" s="7" customFormat="1" ht="22" customHeight="1">
      <c r="A37" s="12">
        <v>35</v>
      </c>
      <c r="B37" s="12" t="s">
        <v>786</v>
      </c>
      <c r="C37" s="10" t="s">
        <v>55</v>
      </c>
      <c r="D37" s="14" t="s">
        <v>525</v>
      </c>
      <c r="E37" s="31" t="s">
        <v>41</v>
      </c>
      <c r="F37" s="45">
        <v>43025</v>
      </c>
      <c r="G37" s="11" t="s">
        <v>222</v>
      </c>
      <c r="H37" s="40" t="s">
        <v>364</v>
      </c>
      <c r="I37" s="45">
        <v>43059</v>
      </c>
      <c r="J37" s="11" t="s">
        <v>197</v>
      </c>
      <c r="K37" s="40" t="s">
        <v>278</v>
      </c>
      <c r="L37" s="58" t="s">
        <v>6</v>
      </c>
      <c r="M37" s="11" t="s">
        <v>197</v>
      </c>
      <c r="N37" s="41" t="s">
        <v>465</v>
      </c>
      <c r="O37" s="45">
        <v>43206</v>
      </c>
      <c r="P37" s="11" t="s">
        <v>260</v>
      </c>
      <c r="Q37" s="41" t="s">
        <v>432</v>
      </c>
      <c r="R37" s="45">
        <v>43395</v>
      </c>
      <c r="S37" s="11" t="s">
        <v>260</v>
      </c>
      <c r="T37" s="41" t="s">
        <v>374</v>
      </c>
      <c r="V37" s="20">
        <v>10</v>
      </c>
      <c r="W37" s="20">
        <v>1</v>
      </c>
      <c r="X37" s="22">
        <v>0.41943734015345269</v>
      </c>
      <c r="Y37" s="20">
        <v>2</v>
      </c>
      <c r="Z37" s="20">
        <v>1</v>
      </c>
      <c r="AA37" s="20">
        <v>5</v>
      </c>
      <c r="AB37" s="20">
        <v>1</v>
      </c>
      <c r="AC37" s="22">
        <v>0.31713554987212278</v>
      </c>
      <c r="AD37" s="20">
        <v>2</v>
      </c>
      <c r="AE37" s="20">
        <v>1</v>
      </c>
      <c r="AF37" s="88">
        <v>1</v>
      </c>
      <c r="AG37" s="45">
        <v>43206</v>
      </c>
      <c r="AH37">
        <v>1</v>
      </c>
      <c r="AI37" s="12">
        <v>4</v>
      </c>
      <c r="AK37" s="12"/>
    </row>
    <row r="38" spans="1:37" s="12" customFormat="1" ht="22" customHeight="1">
      <c r="A38" s="12">
        <v>36</v>
      </c>
      <c r="B38" s="12" t="s">
        <v>787</v>
      </c>
      <c r="C38" s="9" t="s">
        <v>59</v>
      </c>
      <c r="D38" s="14" t="s">
        <v>525</v>
      </c>
      <c r="E38" s="30" t="s">
        <v>58</v>
      </c>
      <c r="F38" s="43">
        <v>43038</v>
      </c>
      <c r="G38" s="11" t="s">
        <v>221</v>
      </c>
      <c r="H38" s="40" t="s">
        <v>366</v>
      </c>
      <c r="I38" s="45" t="s">
        <v>36</v>
      </c>
      <c r="J38" s="11" t="s">
        <v>245</v>
      </c>
      <c r="K38" s="41" t="s">
        <v>517</v>
      </c>
      <c r="L38" s="58" t="s">
        <v>6</v>
      </c>
      <c r="M38" s="11" t="s">
        <v>223</v>
      </c>
      <c r="N38" s="41" t="s">
        <v>447</v>
      </c>
      <c r="O38" s="61" t="s">
        <v>36</v>
      </c>
      <c r="P38" s="11" t="s">
        <v>252</v>
      </c>
      <c r="Q38" s="41" t="s">
        <v>508</v>
      </c>
      <c r="R38" s="62" t="s">
        <v>36</v>
      </c>
      <c r="S38" s="11" t="s">
        <v>224</v>
      </c>
      <c r="T38" s="41" t="s">
        <v>541</v>
      </c>
      <c r="V38" s="20">
        <v>5</v>
      </c>
      <c r="W38" s="20">
        <v>1</v>
      </c>
      <c r="X38" s="22">
        <v>0.4254658385093168</v>
      </c>
      <c r="Y38" s="20">
        <v>2</v>
      </c>
      <c r="Z38" s="20">
        <v>1</v>
      </c>
      <c r="AA38" s="20">
        <v>12</v>
      </c>
      <c r="AB38" s="20">
        <v>1</v>
      </c>
      <c r="AC38" s="22">
        <v>0.44720496894409939</v>
      </c>
      <c r="AD38" s="20">
        <v>2</v>
      </c>
      <c r="AE38" s="20">
        <v>1</v>
      </c>
      <c r="AF38" s="87">
        <v>0</v>
      </c>
      <c r="AG38" s="61" t="s">
        <v>36</v>
      </c>
      <c r="AH38">
        <v>0</v>
      </c>
      <c r="AI38" s="53">
        <v>3</v>
      </c>
      <c r="AJ38" s="25"/>
    </row>
    <row r="39" spans="1:37" s="12" customFormat="1" ht="22" customHeight="1">
      <c r="A39" s="12">
        <v>37</v>
      </c>
      <c r="B39" s="12" t="s">
        <v>788</v>
      </c>
      <c r="C39" s="9" t="s">
        <v>60</v>
      </c>
      <c r="D39" s="14" t="s">
        <v>526</v>
      </c>
      <c r="E39" s="30" t="s">
        <v>61</v>
      </c>
      <c r="F39" s="43">
        <v>43038</v>
      </c>
      <c r="G39" s="11" t="s">
        <v>228</v>
      </c>
      <c r="H39" s="40" t="s">
        <v>367</v>
      </c>
      <c r="I39" s="45">
        <v>43073</v>
      </c>
      <c r="J39" s="11" t="s">
        <v>216</v>
      </c>
      <c r="K39" s="40" t="s">
        <v>368</v>
      </c>
      <c r="L39" s="39">
        <v>43122</v>
      </c>
      <c r="M39" s="11" t="s">
        <v>205</v>
      </c>
      <c r="N39" s="41" t="s">
        <v>436</v>
      </c>
      <c r="O39" s="45">
        <v>43368</v>
      </c>
      <c r="P39" s="11" t="s">
        <v>215</v>
      </c>
      <c r="Q39" s="41" t="s">
        <v>331</v>
      </c>
      <c r="R39" s="62" t="s">
        <v>36</v>
      </c>
      <c r="S39" s="11" t="s">
        <v>245</v>
      </c>
      <c r="T39" s="42"/>
      <c r="V39" s="20">
        <v>9</v>
      </c>
      <c r="W39" s="20">
        <v>1</v>
      </c>
      <c r="X39" s="22">
        <v>0.19660194174757281</v>
      </c>
      <c r="Y39" s="20">
        <v>3</v>
      </c>
      <c r="Z39" s="20">
        <v>1</v>
      </c>
      <c r="AA39" s="20">
        <v>10</v>
      </c>
      <c r="AB39" s="20">
        <v>1</v>
      </c>
      <c r="AC39" s="22">
        <v>0.29611650485436891</v>
      </c>
      <c r="AD39" s="20">
        <v>2</v>
      </c>
      <c r="AE39" s="20">
        <v>1</v>
      </c>
      <c r="AF39" s="87">
        <v>1</v>
      </c>
      <c r="AG39" s="45">
        <v>43368</v>
      </c>
      <c r="AH39">
        <v>1</v>
      </c>
      <c r="AI39" s="12">
        <v>4</v>
      </c>
    </row>
    <row r="40" spans="1:37" s="12" customFormat="1" ht="22" customHeight="1">
      <c r="A40" s="12">
        <v>38</v>
      </c>
      <c r="B40" s="12" t="s">
        <v>789</v>
      </c>
      <c r="C40" s="9" t="s">
        <v>63</v>
      </c>
      <c r="D40" s="14" t="s">
        <v>526</v>
      </c>
      <c r="E40" s="30" t="s">
        <v>49</v>
      </c>
      <c r="F40" s="43">
        <v>43038</v>
      </c>
      <c r="G40" s="11" t="s">
        <v>241</v>
      </c>
      <c r="H40" s="40" t="s">
        <v>369</v>
      </c>
      <c r="I40" s="45">
        <v>43073</v>
      </c>
      <c r="J40" s="11" t="s">
        <v>229</v>
      </c>
      <c r="K40" s="40" t="s">
        <v>370</v>
      </c>
      <c r="L40" s="58" t="s">
        <v>6</v>
      </c>
      <c r="M40" s="11" t="s">
        <v>231</v>
      </c>
      <c r="N40" s="41" t="s">
        <v>312</v>
      </c>
      <c r="O40" s="45">
        <v>43222</v>
      </c>
      <c r="P40" s="11" t="s">
        <v>198</v>
      </c>
      <c r="Q40" s="41" t="s">
        <v>321</v>
      </c>
      <c r="R40" s="62" t="s">
        <v>36</v>
      </c>
      <c r="S40" s="11" t="s">
        <v>270</v>
      </c>
      <c r="T40" s="42"/>
      <c r="V40" s="20">
        <v>20</v>
      </c>
      <c r="W40" s="20">
        <v>1</v>
      </c>
      <c r="X40" s="22">
        <v>0.2052505966587112</v>
      </c>
      <c r="Y40" s="20">
        <v>3</v>
      </c>
      <c r="Z40" s="20">
        <v>1</v>
      </c>
      <c r="AA40" s="20">
        <v>15</v>
      </c>
      <c r="AB40" s="20">
        <v>1</v>
      </c>
      <c r="AC40" s="22">
        <v>0.2529832935560859</v>
      </c>
      <c r="AD40" s="20">
        <v>2</v>
      </c>
      <c r="AE40" s="20">
        <v>1</v>
      </c>
      <c r="AF40" s="87">
        <v>1</v>
      </c>
      <c r="AG40" s="45">
        <v>43222</v>
      </c>
      <c r="AH40">
        <v>1</v>
      </c>
      <c r="AI40" s="12">
        <v>5</v>
      </c>
    </row>
    <row r="41" spans="1:37" s="12" customFormat="1" ht="22" customHeight="1">
      <c r="A41" s="12">
        <v>39</v>
      </c>
      <c r="B41" s="12" t="s">
        <v>790</v>
      </c>
      <c r="C41" s="9" t="s">
        <v>64</v>
      </c>
      <c r="D41" s="14" t="s">
        <v>526</v>
      </c>
      <c r="E41" s="30" t="s">
        <v>62</v>
      </c>
      <c r="F41" s="43">
        <v>43038</v>
      </c>
      <c r="G41" s="11" t="s">
        <v>258</v>
      </c>
      <c r="H41" s="41" t="s">
        <v>496</v>
      </c>
      <c r="I41" s="45" t="s">
        <v>36</v>
      </c>
      <c r="J41" s="11" t="s">
        <v>234</v>
      </c>
      <c r="K41" s="41" t="s">
        <v>497</v>
      </c>
      <c r="L41" s="45">
        <v>43129</v>
      </c>
      <c r="M41" s="11" t="s">
        <v>221</v>
      </c>
      <c r="N41" s="41" t="s">
        <v>498</v>
      </c>
      <c r="O41" s="61" t="s">
        <v>36</v>
      </c>
      <c r="P41" s="11" t="s">
        <v>221</v>
      </c>
      <c r="Q41" s="41" t="s">
        <v>499</v>
      </c>
      <c r="R41" s="62" t="s">
        <v>36</v>
      </c>
      <c r="S41" s="11" t="s">
        <v>216</v>
      </c>
      <c r="T41" s="41" t="s">
        <v>555</v>
      </c>
      <c r="V41" s="20">
        <v>35</v>
      </c>
      <c r="W41" s="20">
        <v>1</v>
      </c>
      <c r="X41" s="22">
        <v>0.33333333333333331</v>
      </c>
      <c r="Y41" s="20">
        <v>2</v>
      </c>
      <c r="Z41" s="20">
        <v>1</v>
      </c>
      <c r="AA41" s="20">
        <v>35</v>
      </c>
      <c r="AB41" s="20">
        <v>1</v>
      </c>
      <c r="AC41" s="22">
        <v>0.25742574257425743</v>
      </c>
      <c r="AD41" s="20">
        <v>2</v>
      </c>
      <c r="AE41" s="20">
        <v>1</v>
      </c>
      <c r="AF41" s="87">
        <v>0</v>
      </c>
      <c r="AG41" s="61" t="s">
        <v>36</v>
      </c>
      <c r="AH41">
        <v>0</v>
      </c>
      <c r="AI41" s="12">
        <v>3</v>
      </c>
    </row>
    <row r="42" spans="1:37" s="12" customFormat="1" ht="22" customHeight="1">
      <c r="A42" s="12">
        <v>40</v>
      </c>
      <c r="B42" s="12" t="s">
        <v>791</v>
      </c>
      <c r="C42" s="9" t="s">
        <v>66</v>
      </c>
      <c r="D42" s="14" t="s">
        <v>525</v>
      </c>
      <c r="E42" s="30" t="s">
        <v>67</v>
      </c>
      <c r="F42" s="43">
        <v>43045</v>
      </c>
      <c r="G42" s="11" t="s">
        <v>227</v>
      </c>
      <c r="H42" s="42" t="s">
        <v>893</v>
      </c>
      <c r="I42" s="45">
        <v>43087</v>
      </c>
      <c r="J42" s="11" t="s">
        <v>229</v>
      </c>
      <c r="K42" s="41" t="s">
        <v>603</v>
      </c>
      <c r="L42" s="45">
        <v>43129</v>
      </c>
      <c r="M42" s="11" t="s">
        <v>196</v>
      </c>
      <c r="N42" s="41" t="s">
        <v>411</v>
      </c>
      <c r="O42" s="11" t="s">
        <v>515</v>
      </c>
      <c r="P42" s="11" t="s">
        <v>515</v>
      </c>
      <c r="Q42" s="11" t="s">
        <v>515</v>
      </c>
      <c r="R42" s="11" t="s">
        <v>515</v>
      </c>
      <c r="S42" s="11" t="s">
        <v>515</v>
      </c>
      <c r="T42" s="11" t="s">
        <v>515</v>
      </c>
      <c r="V42" s="20">
        <v>5</v>
      </c>
      <c r="W42" s="20">
        <v>1</v>
      </c>
      <c r="X42" s="22">
        <v>3.9325842696629212E-2</v>
      </c>
      <c r="Y42" s="20">
        <v>3</v>
      </c>
      <c r="Z42" s="20">
        <v>1</v>
      </c>
      <c r="AA42" s="20" t="s">
        <v>894</v>
      </c>
      <c r="AB42" s="20" t="s">
        <v>894</v>
      </c>
      <c r="AC42" s="22" t="s">
        <v>894</v>
      </c>
      <c r="AD42" s="20" t="s">
        <v>894</v>
      </c>
      <c r="AE42" s="20" t="s">
        <v>894</v>
      </c>
      <c r="AF42" s="87">
        <v>0</v>
      </c>
      <c r="AG42" s="11" t="s">
        <v>515</v>
      </c>
      <c r="AH42" t="s">
        <v>515</v>
      </c>
      <c r="AI42" s="53">
        <v>3</v>
      </c>
      <c r="AJ42" s="12" t="s">
        <v>899</v>
      </c>
    </row>
    <row r="43" spans="1:37" s="12" customFormat="1" ht="22" customHeight="1">
      <c r="A43" s="12">
        <v>41</v>
      </c>
      <c r="B43" s="12" t="s">
        <v>792</v>
      </c>
      <c r="C43" s="9" t="s">
        <v>69</v>
      </c>
      <c r="D43" s="14" t="s">
        <v>526</v>
      </c>
      <c r="E43" s="30" t="s">
        <v>70</v>
      </c>
      <c r="F43" s="43">
        <v>43052</v>
      </c>
      <c r="G43" s="11" t="s">
        <v>222</v>
      </c>
      <c r="H43" s="41" t="s">
        <v>410</v>
      </c>
      <c r="I43" s="45">
        <v>43088</v>
      </c>
      <c r="J43" s="11" t="s">
        <v>200</v>
      </c>
      <c r="K43" s="41" t="s">
        <v>439</v>
      </c>
      <c r="L43" s="58" t="s">
        <v>6</v>
      </c>
      <c r="M43" s="11" t="s">
        <v>197</v>
      </c>
      <c r="N43" s="41" t="s">
        <v>500</v>
      </c>
      <c r="O43" s="45">
        <v>43241</v>
      </c>
      <c r="P43" s="13" t="s">
        <v>197</v>
      </c>
      <c r="Q43" s="41" t="s">
        <v>501</v>
      </c>
      <c r="R43" s="11" t="s">
        <v>515</v>
      </c>
      <c r="S43" s="11" t="s">
        <v>515</v>
      </c>
      <c r="T43" s="11" t="s">
        <v>515</v>
      </c>
      <c r="V43" s="20">
        <v>10</v>
      </c>
      <c r="W43" s="20">
        <v>1</v>
      </c>
      <c r="X43" s="22">
        <v>0.60152284263959388</v>
      </c>
      <c r="Y43" s="20">
        <v>2</v>
      </c>
      <c r="Z43" s="20">
        <v>1</v>
      </c>
      <c r="AA43" s="20">
        <v>10</v>
      </c>
      <c r="AB43" s="20">
        <v>1</v>
      </c>
      <c r="AC43" s="22">
        <v>0.6116751269035533</v>
      </c>
      <c r="AD43" s="20">
        <v>2</v>
      </c>
      <c r="AE43" s="20">
        <v>1</v>
      </c>
      <c r="AF43" s="87">
        <v>1</v>
      </c>
      <c r="AG43" s="45">
        <v>43241</v>
      </c>
      <c r="AH43">
        <v>1</v>
      </c>
      <c r="AI43" s="12">
        <v>4</v>
      </c>
    </row>
    <row r="44" spans="1:37" s="12" customFormat="1" ht="22" customHeight="1">
      <c r="A44" s="12">
        <v>42</v>
      </c>
      <c r="B44" s="12" t="s">
        <v>793</v>
      </c>
      <c r="C44" s="9" t="s">
        <v>72</v>
      </c>
      <c r="D44" s="14" t="s">
        <v>526</v>
      </c>
      <c r="E44" s="30" t="s">
        <v>71</v>
      </c>
      <c r="F44" s="43">
        <v>43052</v>
      </c>
      <c r="G44" s="17" t="s">
        <v>233</v>
      </c>
      <c r="H44" s="42" t="s">
        <v>377</v>
      </c>
      <c r="I44" s="45">
        <v>43088</v>
      </c>
      <c r="J44" s="11" t="s">
        <v>250</v>
      </c>
      <c r="K44" s="42" t="s">
        <v>412</v>
      </c>
      <c r="L44" s="39">
        <v>43122</v>
      </c>
      <c r="M44" s="11" t="s">
        <v>228</v>
      </c>
      <c r="N44" s="42" t="s">
        <v>371</v>
      </c>
      <c r="O44" s="61" t="s">
        <v>36</v>
      </c>
      <c r="P44" s="11" t="s">
        <v>205</v>
      </c>
      <c r="Q44" s="42" t="s">
        <v>673</v>
      </c>
      <c r="R44" s="11" t="s">
        <v>515</v>
      </c>
      <c r="S44" s="11" t="s">
        <v>515</v>
      </c>
      <c r="T44" s="11" t="s">
        <v>515</v>
      </c>
      <c r="V44" s="20">
        <v>10</v>
      </c>
      <c r="W44" s="20">
        <v>1</v>
      </c>
      <c r="X44" s="22">
        <v>0.29606299212598425</v>
      </c>
      <c r="Y44" s="20">
        <v>2</v>
      </c>
      <c r="Z44" s="20">
        <v>1</v>
      </c>
      <c r="AA44" s="20">
        <v>19</v>
      </c>
      <c r="AB44" s="20">
        <v>1</v>
      </c>
      <c r="AC44" s="22">
        <v>0.34330708661417325</v>
      </c>
      <c r="AD44" s="20">
        <v>2</v>
      </c>
      <c r="AE44" s="20">
        <v>1</v>
      </c>
      <c r="AF44" s="87">
        <v>0</v>
      </c>
      <c r="AG44" s="61" t="s">
        <v>36</v>
      </c>
      <c r="AH44">
        <v>0</v>
      </c>
      <c r="AI44" s="12">
        <v>7</v>
      </c>
    </row>
    <row r="45" spans="1:37" s="12" customFormat="1" ht="22" customHeight="1">
      <c r="A45" s="12">
        <v>43</v>
      </c>
      <c r="B45" s="12" t="s">
        <v>794</v>
      </c>
      <c r="C45" s="9" t="s">
        <v>76</v>
      </c>
      <c r="D45" s="14" t="s">
        <v>525</v>
      </c>
      <c r="E45" s="30" t="s">
        <v>51</v>
      </c>
      <c r="F45" s="43">
        <v>43069</v>
      </c>
      <c r="G45" s="11" t="s">
        <v>221</v>
      </c>
      <c r="H45" s="41" t="s">
        <v>416</v>
      </c>
      <c r="I45" s="45">
        <v>43102</v>
      </c>
      <c r="J45" s="11" t="s">
        <v>223</v>
      </c>
      <c r="K45" s="40" t="s">
        <v>372</v>
      </c>
      <c r="L45" s="61" t="s">
        <v>36</v>
      </c>
      <c r="M45" s="11" t="s">
        <v>224</v>
      </c>
      <c r="N45" s="40" t="s">
        <v>429</v>
      </c>
      <c r="O45" s="11" t="s">
        <v>515</v>
      </c>
      <c r="P45" s="11" t="s">
        <v>515</v>
      </c>
      <c r="Q45" s="11" t="s">
        <v>515</v>
      </c>
      <c r="R45" s="11" t="s">
        <v>515</v>
      </c>
      <c r="S45" s="11" t="s">
        <v>515</v>
      </c>
      <c r="T45" s="11" t="s">
        <v>515</v>
      </c>
      <c r="V45" s="20">
        <v>13</v>
      </c>
      <c r="W45" s="20">
        <v>1</v>
      </c>
      <c r="X45" s="22">
        <v>0.34126984126984128</v>
      </c>
      <c r="Y45" s="20">
        <v>2</v>
      </c>
      <c r="Z45" s="20">
        <v>1</v>
      </c>
      <c r="AA45" s="20" t="s">
        <v>894</v>
      </c>
      <c r="AB45" s="20" t="s">
        <v>894</v>
      </c>
      <c r="AC45" s="22" t="s">
        <v>894</v>
      </c>
      <c r="AD45" s="20" t="s">
        <v>894</v>
      </c>
      <c r="AE45" s="20" t="s">
        <v>894</v>
      </c>
      <c r="AF45" s="87">
        <v>0</v>
      </c>
      <c r="AG45" s="11" t="s">
        <v>515</v>
      </c>
      <c r="AH45" t="s">
        <v>900</v>
      </c>
      <c r="AI45" s="53">
        <v>3</v>
      </c>
      <c r="AJ45" s="12" t="s">
        <v>899</v>
      </c>
    </row>
    <row r="46" spans="1:37" s="12" customFormat="1" ht="22" customHeight="1">
      <c r="A46" s="12">
        <v>44</v>
      </c>
      <c r="B46" s="12" t="s">
        <v>795</v>
      </c>
      <c r="C46" s="9" t="s">
        <v>77</v>
      </c>
      <c r="D46" s="14" t="s">
        <v>526</v>
      </c>
      <c r="E46" s="30" t="s">
        <v>78</v>
      </c>
      <c r="F46" s="43">
        <v>43076</v>
      </c>
      <c r="G46" s="11" t="s">
        <v>215</v>
      </c>
      <c r="H46" s="41" t="s">
        <v>502</v>
      </c>
      <c r="I46" s="45">
        <v>43110</v>
      </c>
      <c r="J46" s="11" t="s">
        <v>215</v>
      </c>
      <c r="K46" s="41" t="s">
        <v>369</v>
      </c>
      <c r="L46" s="39">
        <v>43174</v>
      </c>
      <c r="M46" s="11" t="s">
        <v>268</v>
      </c>
      <c r="N46" s="41" t="s">
        <v>438</v>
      </c>
      <c r="O46" s="61" t="s">
        <v>906</v>
      </c>
      <c r="P46" s="11" t="s">
        <v>270</v>
      </c>
      <c r="Q46" s="41" t="s">
        <v>459</v>
      </c>
      <c r="R46" s="62" t="s">
        <v>36</v>
      </c>
      <c r="S46" s="11" t="s">
        <v>250</v>
      </c>
      <c r="T46" s="41" t="s">
        <v>627</v>
      </c>
      <c r="V46" s="20">
        <v>2</v>
      </c>
      <c r="W46" s="20">
        <v>2</v>
      </c>
      <c r="X46" s="22">
        <v>1.2755102040816327E-2</v>
      </c>
      <c r="Y46" s="20">
        <v>3</v>
      </c>
      <c r="Z46" s="20">
        <v>2</v>
      </c>
      <c r="AA46" s="20">
        <v>-9</v>
      </c>
      <c r="AB46" s="20">
        <v>4</v>
      </c>
      <c r="AC46" s="22">
        <v>0.18367346938775511</v>
      </c>
      <c r="AD46" s="20">
        <v>3</v>
      </c>
      <c r="AE46" s="20">
        <v>3</v>
      </c>
      <c r="AF46" s="87">
        <v>0</v>
      </c>
      <c r="AG46" s="61" t="s">
        <v>906</v>
      </c>
      <c r="AH46">
        <v>1</v>
      </c>
      <c r="AI46" s="12">
        <v>4</v>
      </c>
    </row>
    <row r="47" spans="1:37" s="12" customFormat="1" ht="22" customHeight="1">
      <c r="A47" s="12">
        <v>45</v>
      </c>
      <c r="B47" s="12" t="s">
        <v>796</v>
      </c>
      <c r="C47" s="9" t="s">
        <v>80</v>
      </c>
      <c r="D47" s="14" t="s">
        <v>525</v>
      </c>
      <c r="E47" s="30" t="s">
        <v>81</v>
      </c>
      <c r="F47" s="43">
        <v>43082</v>
      </c>
      <c r="G47" s="11" t="s">
        <v>198</v>
      </c>
      <c r="H47" s="41" t="s">
        <v>539</v>
      </c>
      <c r="I47" s="45">
        <v>43117</v>
      </c>
      <c r="J47" s="11" t="s">
        <v>220</v>
      </c>
      <c r="K47" s="41" t="s">
        <v>408</v>
      </c>
      <c r="L47" s="39">
        <v>43178</v>
      </c>
      <c r="M47" s="11" t="s">
        <v>217</v>
      </c>
      <c r="N47" s="44" t="s">
        <v>581</v>
      </c>
      <c r="O47" s="45">
        <v>43265</v>
      </c>
      <c r="P47" s="13" t="s">
        <v>252</v>
      </c>
      <c r="Q47" s="40" t="s">
        <v>304</v>
      </c>
      <c r="R47" s="62" t="s">
        <v>36</v>
      </c>
      <c r="S47" s="11" t="s">
        <v>252</v>
      </c>
      <c r="T47" s="41" t="s">
        <v>283</v>
      </c>
      <c r="V47" s="20">
        <v>19</v>
      </c>
      <c r="W47" s="20">
        <v>1</v>
      </c>
      <c r="X47" s="22">
        <v>0.22428571428571428</v>
      </c>
      <c r="Y47" s="20">
        <v>3</v>
      </c>
      <c r="Z47" s="20">
        <v>1</v>
      </c>
      <c r="AA47" s="20">
        <v>27</v>
      </c>
      <c r="AB47" s="20">
        <v>1</v>
      </c>
      <c r="AC47" s="22">
        <v>0.47428571428571431</v>
      </c>
      <c r="AD47" s="20">
        <v>2</v>
      </c>
      <c r="AE47" s="20">
        <v>1</v>
      </c>
      <c r="AF47" s="87">
        <v>1</v>
      </c>
      <c r="AG47" s="45">
        <v>43265</v>
      </c>
      <c r="AH47">
        <v>1</v>
      </c>
      <c r="AI47" s="12">
        <v>7</v>
      </c>
    </row>
    <row r="48" spans="1:37" s="12" customFormat="1" ht="22" customHeight="1">
      <c r="A48" s="12">
        <v>46</v>
      </c>
      <c r="B48" s="12" t="s">
        <v>797</v>
      </c>
      <c r="C48" s="9" t="s">
        <v>88</v>
      </c>
      <c r="D48" s="14" t="s">
        <v>525</v>
      </c>
      <c r="E48" s="30" t="s">
        <v>81</v>
      </c>
      <c r="F48" s="43">
        <v>43104</v>
      </c>
      <c r="G48" s="11" t="s">
        <v>221</v>
      </c>
      <c r="H48" s="41" t="s">
        <v>273</v>
      </c>
      <c r="I48" s="45">
        <v>43132</v>
      </c>
      <c r="J48" s="11" t="s">
        <v>226</v>
      </c>
      <c r="K48" s="41" t="s">
        <v>503</v>
      </c>
      <c r="L48" s="45">
        <v>43202</v>
      </c>
      <c r="M48" s="11" t="s">
        <v>245</v>
      </c>
      <c r="N48" s="41" t="s">
        <v>347</v>
      </c>
      <c r="O48" s="61" t="s">
        <v>36</v>
      </c>
      <c r="P48" s="11" t="s">
        <v>269</v>
      </c>
      <c r="Q48" s="41" t="s">
        <v>424</v>
      </c>
      <c r="R48" s="62" t="s">
        <v>36</v>
      </c>
      <c r="S48" s="11" t="s">
        <v>269</v>
      </c>
      <c r="T48" s="40" t="s">
        <v>399</v>
      </c>
      <c r="V48" s="20">
        <v>10</v>
      </c>
      <c r="W48" s="20">
        <v>1</v>
      </c>
      <c r="X48" s="22">
        <v>0.29972752043596729</v>
      </c>
      <c r="Y48" s="20">
        <v>2</v>
      </c>
      <c r="Z48" s="20">
        <v>1</v>
      </c>
      <c r="AA48" s="20">
        <v>14</v>
      </c>
      <c r="AB48" s="20">
        <v>1</v>
      </c>
      <c r="AC48" s="22">
        <v>0.39509536784741145</v>
      </c>
      <c r="AD48" s="20">
        <v>2</v>
      </c>
      <c r="AE48" s="20">
        <v>1</v>
      </c>
      <c r="AF48" s="87">
        <v>0</v>
      </c>
      <c r="AG48" s="61" t="s">
        <v>36</v>
      </c>
      <c r="AH48">
        <v>0</v>
      </c>
      <c r="AI48" s="12">
        <v>3</v>
      </c>
    </row>
    <row r="49" spans="1:36" s="12" customFormat="1" ht="22" customHeight="1">
      <c r="A49" s="12">
        <v>47</v>
      </c>
      <c r="B49" s="12" t="s">
        <v>798</v>
      </c>
      <c r="C49" s="9" t="s">
        <v>89</v>
      </c>
      <c r="D49" s="14" t="s">
        <v>525</v>
      </c>
      <c r="E49" s="30" t="s">
        <v>90</v>
      </c>
      <c r="F49" s="43">
        <v>43110</v>
      </c>
      <c r="G49" s="11" t="s">
        <v>258</v>
      </c>
      <c r="H49" s="41" t="s">
        <v>367</v>
      </c>
      <c r="I49" s="45">
        <v>43143</v>
      </c>
      <c r="J49" s="11" t="s">
        <v>201</v>
      </c>
      <c r="K49" s="41" t="s">
        <v>348</v>
      </c>
      <c r="L49" s="62" t="s">
        <v>36</v>
      </c>
      <c r="M49" s="13" t="s">
        <v>232</v>
      </c>
      <c r="N49" s="41" t="s">
        <v>403</v>
      </c>
      <c r="O49" s="39">
        <v>43413</v>
      </c>
      <c r="P49" s="11" t="s">
        <v>216</v>
      </c>
      <c r="Q49" s="40" t="s">
        <v>393</v>
      </c>
      <c r="R49" s="45">
        <v>43496</v>
      </c>
      <c r="S49" s="11" t="s">
        <v>210</v>
      </c>
      <c r="T49" s="41" t="s">
        <v>632</v>
      </c>
      <c r="V49" s="20">
        <v>19</v>
      </c>
      <c r="W49" s="20">
        <v>1</v>
      </c>
      <c r="X49" s="22">
        <v>0.43689320388349512</v>
      </c>
      <c r="Y49" s="20">
        <v>2</v>
      </c>
      <c r="Z49" s="20">
        <v>1</v>
      </c>
      <c r="AA49" s="20">
        <v>36</v>
      </c>
      <c r="AB49" s="20">
        <v>1</v>
      </c>
      <c r="AC49" s="22">
        <v>-0.22572815533980584</v>
      </c>
      <c r="AD49" s="20">
        <v>4</v>
      </c>
      <c r="AE49" s="20">
        <v>1</v>
      </c>
      <c r="AF49" s="87">
        <v>1</v>
      </c>
      <c r="AG49" s="39">
        <v>43413</v>
      </c>
      <c r="AH49">
        <v>1</v>
      </c>
      <c r="AI49" s="12">
        <v>6</v>
      </c>
    </row>
    <row r="50" spans="1:36" s="12" customFormat="1" ht="22" customHeight="1">
      <c r="A50" s="12">
        <v>48</v>
      </c>
      <c r="B50" s="12" t="s">
        <v>799</v>
      </c>
      <c r="C50" s="9" t="s">
        <v>120</v>
      </c>
      <c r="D50" s="14" t="s">
        <v>526</v>
      </c>
      <c r="E50" s="30" t="s">
        <v>51</v>
      </c>
      <c r="F50" s="43">
        <v>43110</v>
      </c>
      <c r="G50" s="11" t="s">
        <v>249</v>
      </c>
      <c r="H50" s="44" t="s">
        <v>323</v>
      </c>
      <c r="I50" s="45">
        <v>43139</v>
      </c>
      <c r="J50" s="11" t="s">
        <v>249</v>
      </c>
      <c r="K50" s="41" t="s">
        <v>421</v>
      </c>
      <c r="L50" s="62" t="s">
        <v>36</v>
      </c>
      <c r="M50" s="11" t="s">
        <v>206</v>
      </c>
      <c r="N50" s="41" t="s">
        <v>316</v>
      </c>
      <c r="O50" s="61" t="s">
        <v>36</v>
      </c>
      <c r="P50" s="11" t="s">
        <v>249</v>
      </c>
      <c r="Q50" s="41" t="s">
        <v>478</v>
      </c>
      <c r="R50" s="62" t="s">
        <v>36</v>
      </c>
      <c r="S50" s="11" t="s">
        <v>211</v>
      </c>
      <c r="T50" s="41" t="s">
        <v>495</v>
      </c>
      <c r="V50" s="20">
        <v>-5</v>
      </c>
      <c r="W50" s="20">
        <v>4</v>
      </c>
      <c r="X50" s="22">
        <v>0.1037567084078712</v>
      </c>
      <c r="Y50" s="20">
        <v>3</v>
      </c>
      <c r="Z50" s="20">
        <v>3</v>
      </c>
      <c r="AA50" s="20">
        <v>0</v>
      </c>
      <c r="AB50" s="20">
        <v>2</v>
      </c>
      <c r="AC50" s="22">
        <v>0.55635062611806796</v>
      </c>
      <c r="AD50" s="20">
        <v>2</v>
      </c>
      <c r="AE50" s="20">
        <v>1</v>
      </c>
      <c r="AF50" s="87">
        <v>0</v>
      </c>
      <c r="AG50" s="61" t="s">
        <v>36</v>
      </c>
      <c r="AH50">
        <v>0</v>
      </c>
      <c r="AI50" s="12">
        <v>5</v>
      </c>
    </row>
    <row r="51" spans="1:36" s="12" customFormat="1" ht="22" customHeight="1">
      <c r="A51" s="12">
        <v>49</v>
      </c>
      <c r="B51" s="12" t="s">
        <v>800</v>
      </c>
      <c r="C51" s="9" t="s">
        <v>92</v>
      </c>
      <c r="D51" s="14" t="s">
        <v>526</v>
      </c>
      <c r="E51" s="30" t="s">
        <v>93</v>
      </c>
      <c r="F51" s="43">
        <v>43110</v>
      </c>
      <c r="G51" s="11" t="s">
        <v>210</v>
      </c>
      <c r="H51" s="41" t="s">
        <v>313</v>
      </c>
      <c r="I51" s="50" t="s">
        <v>36</v>
      </c>
      <c r="J51" s="11" t="s">
        <v>210</v>
      </c>
      <c r="K51" s="40" t="s">
        <v>480</v>
      </c>
      <c r="L51" s="62" t="s">
        <v>36</v>
      </c>
      <c r="M51" s="11" t="s">
        <v>203</v>
      </c>
      <c r="N51" s="41" t="s">
        <v>540</v>
      </c>
      <c r="O51" s="61" t="s">
        <v>36</v>
      </c>
      <c r="P51" s="11" t="s">
        <v>222</v>
      </c>
      <c r="Q51" s="41" t="s">
        <v>556</v>
      </c>
      <c r="R51" s="45">
        <v>43495</v>
      </c>
      <c r="S51" s="11" t="s">
        <v>211</v>
      </c>
      <c r="T51" s="41" t="s">
        <v>633</v>
      </c>
      <c r="V51" s="20">
        <v>2</v>
      </c>
      <c r="W51" s="20">
        <v>2</v>
      </c>
      <c r="X51" s="22">
        <v>0.352112676056338</v>
      </c>
      <c r="Y51" s="20">
        <v>2</v>
      </c>
      <c r="Z51" s="20">
        <v>2</v>
      </c>
      <c r="AA51" s="20">
        <v>3</v>
      </c>
      <c r="AB51" s="20">
        <v>2</v>
      </c>
      <c r="AC51" s="22">
        <v>0.47887323943661969</v>
      </c>
      <c r="AD51" s="20">
        <v>2</v>
      </c>
      <c r="AE51" s="20">
        <v>1</v>
      </c>
      <c r="AF51" s="87">
        <v>0</v>
      </c>
      <c r="AG51" s="61" t="s">
        <v>36</v>
      </c>
      <c r="AH51">
        <v>0</v>
      </c>
      <c r="AI51" s="12">
        <v>4</v>
      </c>
    </row>
    <row r="52" spans="1:36" s="12" customFormat="1" ht="22" customHeight="1">
      <c r="A52" s="12">
        <v>50</v>
      </c>
      <c r="B52" s="12" t="s">
        <v>801</v>
      </c>
      <c r="C52" s="9" t="s">
        <v>94</v>
      </c>
      <c r="D52" s="14" t="s">
        <v>525</v>
      </c>
      <c r="E52" s="30" t="s">
        <v>43</v>
      </c>
      <c r="F52" s="43">
        <v>43118</v>
      </c>
      <c r="G52" s="11" t="s">
        <v>211</v>
      </c>
      <c r="H52" s="41" t="s">
        <v>402</v>
      </c>
      <c r="I52" s="45">
        <v>43167</v>
      </c>
      <c r="J52" s="11" t="s">
        <v>211</v>
      </c>
      <c r="K52" s="41" t="s">
        <v>353</v>
      </c>
      <c r="L52" s="45">
        <v>43198</v>
      </c>
      <c r="M52" s="11" t="s">
        <v>202</v>
      </c>
      <c r="N52" s="41" t="s">
        <v>507</v>
      </c>
      <c r="O52" s="11" t="s">
        <v>515</v>
      </c>
      <c r="P52" s="11" t="s">
        <v>515</v>
      </c>
      <c r="Q52" s="11" t="s">
        <v>515</v>
      </c>
      <c r="R52" s="11" t="s">
        <v>515</v>
      </c>
      <c r="S52" s="11" t="s">
        <v>515</v>
      </c>
      <c r="T52" s="11" t="s">
        <v>515</v>
      </c>
      <c r="V52" s="20">
        <v>-24</v>
      </c>
      <c r="W52" s="20">
        <v>4</v>
      </c>
      <c r="X52" s="22">
        <v>0.53934426229508192</v>
      </c>
      <c r="Y52" s="20">
        <v>2</v>
      </c>
      <c r="Z52" s="20">
        <v>3</v>
      </c>
      <c r="AA52" s="20" t="s">
        <v>894</v>
      </c>
      <c r="AB52" s="20" t="s">
        <v>894</v>
      </c>
      <c r="AC52" s="22" t="s">
        <v>894</v>
      </c>
      <c r="AD52" s="20" t="s">
        <v>894</v>
      </c>
      <c r="AE52" s="20" t="s">
        <v>894</v>
      </c>
      <c r="AF52" s="87">
        <v>0</v>
      </c>
      <c r="AG52" s="11" t="s">
        <v>515</v>
      </c>
      <c r="AH52" t="s">
        <v>515</v>
      </c>
      <c r="AI52" s="12">
        <v>3</v>
      </c>
      <c r="AJ52" s="12" t="s">
        <v>899</v>
      </c>
    </row>
    <row r="53" spans="1:36" s="12" customFormat="1" ht="22" customHeight="1">
      <c r="A53" s="12">
        <v>51</v>
      </c>
      <c r="B53" s="12" t="s">
        <v>802</v>
      </c>
      <c r="C53" s="9" t="s">
        <v>96</v>
      </c>
      <c r="D53" s="14" t="s">
        <v>526</v>
      </c>
      <c r="E53" s="30" t="s">
        <v>97</v>
      </c>
      <c r="F53" s="43">
        <v>43118</v>
      </c>
      <c r="G53" s="11" t="s">
        <v>212</v>
      </c>
      <c r="H53" s="41" t="s">
        <v>436</v>
      </c>
      <c r="I53" s="45">
        <v>43153</v>
      </c>
      <c r="J53" s="11" t="s">
        <v>248</v>
      </c>
      <c r="K53" s="41" t="s">
        <v>557</v>
      </c>
      <c r="L53" s="62" t="s">
        <v>74</v>
      </c>
      <c r="M53" s="11" t="s">
        <v>249</v>
      </c>
      <c r="N53" s="41" t="s">
        <v>446</v>
      </c>
      <c r="O53" s="11" t="s">
        <v>515</v>
      </c>
      <c r="P53" s="11" t="s">
        <v>515</v>
      </c>
      <c r="Q53" s="11" t="s">
        <v>515</v>
      </c>
      <c r="R53" s="11" t="s">
        <v>515</v>
      </c>
      <c r="S53" s="11" t="s">
        <v>515</v>
      </c>
      <c r="T53" s="11" t="s">
        <v>515</v>
      </c>
      <c r="V53" s="20">
        <v>15</v>
      </c>
      <c r="W53" s="20">
        <v>1</v>
      </c>
      <c r="X53" s="22">
        <v>-0.58006042296072513</v>
      </c>
      <c r="Y53" s="20">
        <v>4</v>
      </c>
      <c r="Z53" s="20">
        <v>1</v>
      </c>
      <c r="AA53" s="20" t="s">
        <v>894</v>
      </c>
      <c r="AB53" s="20" t="s">
        <v>894</v>
      </c>
      <c r="AC53" s="22" t="s">
        <v>894</v>
      </c>
      <c r="AD53" s="20" t="s">
        <v>894</v>
      </c>
      <c r="AE53" s="20" t="s">
        <v>894</v>
      </c>
      <c r="AF53" s="87">
        <v>0</v>
      </c>
      <c r="AG53" s="11" t="s">
        <v>515</v>
      </c>
      <c r="AH53" t="s">
        <v>515</v>
      </c>
      <c r="AI53" s="12">
        <v>6</v>
      </c>
    </row>
    <row r="54" spans="1:36" s="12" customFormat="1" ht="22" customHeight="1">
      <c r="A54" s="12">
        <v>52</v>
      </c>
      <c r="B54" s="12" t="s">
        <v>803</v>
      </c>
      <c r="C54" s="9" t="s">
        <v>98</v>
      </c>
      <c r="D54" s="14" t="s">
        <v>526</v>
      </c>
      <c r="E54" s="29" t="s">
        <v>99</v>
      </c>
      <c r="F54" s="43">
        <v>43122</v>
      </c>
      <c r="G54" s="11" t="s">
        <v>209</v>
      </c>
      <c r="H54" s="41" t="s">
        <v>445</v>
      </c>
      <c r="I54" s="39">
        <v>43164</v>
      </c>
      <c r="J54" s="11" t="s">
        <v>200</v>
      </c>
      <c r="K54" s="41" t="s">
        <v>454</v>
      </c>
      <c r="L54" s="62" t="s">
        <v>36</v>
      </c>
      <c r="M54" s="11" t="s">
        <v>233</v>
      </c>
      <c r="N54" s="41" t="s">
        <v>536</v>
      </c>
      <c r="O54" s="65" t="s">
        <v>36</v>
      </c>
      <c r="P54" s="13" t="s">
        <v>254</v>
      </c>
      <c r="Q54" s="40" t="s">
        <v>452</v>
      </c>
      <c r="R54" s="62" t="s">
        <v>36</v>
      </c>
      <c r="S54" s="11" t="s">
        <v>197</v>
      </c>
      <c r="T54" s="41" t="s">
        <v>541</v>
      </c>
      <c r="V54" s="20">
        <v>16</v>
      </c>
      <c r="W54" s="20">
        <v>1</v>
      </c>
      <c r="X54" s="22">
        <v>0.69579831932773106</v>
      </c>
      <c r="Y54" s="20">
        <v>2</v>
      </c>
      <c r="Z54" s="20">
        <v>1</v>
      </c>
      <c r="AA54" s="20">
        <v>18</v>
      </c>
      <c r="AB54" s="20">
        <v>1</v>
      </c>
      <c r="AC54" s="22">
        <v>0.74117647058823533</v>
      </c>
      <c r="AD54" s="20">
        <v>2</v>
      </c>
      <c r="AE54" s="20">
        <v>1</v>
      </c>
      <c r="AF54" s="87">
        <v>0</v>
      </c>
      <c r="AG54" s="65" t="s">
        <v>36</v>
      </c>
      <c r="AH54">
        <v>0</v>
      </c>
      <c r="AI54" s="12">
        <v>4</v>
      </c>
    </row>
    <row r="55" spans="1:36" s="12" customFormat="1" ht="22" customHeight="1">
      <c r="A55" s="12">
        <v>53</v>
      </c>
      <c r="B55" s="12" t="s">
        <v>804</v>
      </c>
      <c r="C55" s="9" t="s">
        <v>100</v>
      </c>
      <c r="D55" s="14" t="s">
        <v>525</v>
      </c>
      <c r="E55" s="29" t="s">
        <v>46</v>
      </c>
      <c r="F55" s="43">
        <v>43118</v>
      </c>
      <c r="G55" s="11" t="s">
        <v>216</v>
      </c>
      <c r="H55" s="41" t="s">
        <v>381</v>
      </c>
      <c r="I55" s="45">
        <v>43160</v>
      </c>
      <c r="J55" s="11" t="s">
        <v>243</v>
      </c>
      <c r="K55" s="41" t="s">
        <v>272</v>
      </c>
      <c r="L55" s="62" t="s">
        <v>36</v>
      </c>
      <c r="M55" s="11" t="s">
        <v>228</v>
      </c>
      <c r="N55" s="41" t="s">
        <v>416</v>
      </c>
      <c r="O55" s="65" t="s">
        <v>36</v>
      </c>
      <c r="P55" s="11" t="s">
        <v>246</v>
      </c>
      <c r="Q55" s="40" t="s">
        <v>380</v>
      </c>
      <c r="R55" s="62" t="s">
        <v>36</v>
      </c>
      <c r="S55" s="11" t="s">
        <v>216</v>
      </c>
      <c r="T55" s="40" t="s">
        <v>604</v>
      </c>
      <c r="V55" s="20">
        <v>-4</v>
      </c>
      <c r="W55" s="20">
        <v>3</v>
      </c>
      <c r="X55" s="22">
        <v>0.10849056603773585</v>
      </c>
      <c r="Y55" s="20">
        <v>3</v>
      </c>
      <c r="Z55" s="20">
        <v>2</v>
      </c>
      <c r="AA55" s="20">
        <v>-10</v>
      </c>
      <c r="AB55" s="20">
        <v>4</v>
      </c>
      <c r="AC55" s="22">
        <v>1.8867924528301886E-2</v>
      </c>
      <c r="AD55" s="20">
        <v>3</v>
      </c>
      <c r="AE55" s="20">
        <v>3</v>
      </c>
      <c r="AF55" s="87">
        <v>0</v>
      </c>
      <c r="AG55" s="65" t="s">
        <v>36</v>
      </c>
      <c r="AH55">
        <v>0</v>
      </c>
      <c r="AI55" s="12">
        <v>8</v>
      </c>
    </row>
    <row r="56" spans="1:36" s="12" customFormat="1" ht="22" customHeight="1">
      <c r="A56" s="12">
        <v>54</v>
      </c>
      <c r="B56" s="12" t="s">
        <v>805</v>
      </c>
      <c r="C56" s="9" t="s">
        <v>102</v>
      </c>
      <c r="D56" s="14" t="s">
        <v>525</v>
      </c>
      <c r="E56" s="29" t="s">
        <v>103</v>
      </c>
      <c r="F56" s="43">
        <v>43129</v>
      </c>
      <c r="G56" s="11" t="s">
        <v>237</v>
      </c>
      <c r="H56" s="41" t="s">
        <v>558</v>
      </c>
      <c r="I56" s="45">
        <v>43164</v>
      </c>
      <c r="J56" s="11" t="s">
        <v>231</v>
      </c>
      <c r="K56" s="41" t="s">
        <v>529</v>
      </c>
      <c r="L56" s="62" t="s">
        <v>36</v>
      </c>
      <c r="M56" s="11" t="s">
        <v>257</v>
      </c>
      <c r="N56" s="41" t="s">
        <v>471</v>
      </c>
      <c r="O56" s="11" t="s">
        <v>515</v>
      </c>
      <c r="P56" s="11" t="s">
        <v>515</v>
      </c>
      <c r="Q56" s="11" t="s">
        <v>515</v>
      </c>
      <c r="R56" s="11" t="s">
        <v>515</v>
      </c>
      <c r="S56" s="11" t="s">
        <v>515</v>
      </c>
      <c r="T56" s="11" t="s">
        <v>515</v>
      </c>
      <c r="V56" s="20">
        <v>12</v>
      </c>
      <c r="W56" s="20">
        <v>1</v>
      </c>
      <c r="X56" s="22">
        <v>0.55072463768115942</v>
      </c>
      <c r="Y56" s="20">
        <v>2</v>
      </c>
      <c r="Z56" s="20">
        <v>1</v>
      </c>
      <c r="AA56" s="20" t="s">
        <v>894</v>
      </c>
      <c r="AB56" s="20" t="s">
        <v>894</v>
      </c>
      <c r="AC56" s="22" t="s">
        <v>894</v>
      </c>
      <c r="AD56" s="20" t="s">
        <v>894</v>
      </c>
      <c r="AE56" s="20" t="s">
        <v>894</v>
      </c>
      <c r="AF56" s="87">
        <v>0</v>
      </c>
      <c r="AG56" s="11" t="s">
        <v>515</v>
      </c>
      <c r="AH56" t="s">
        <v>515</v>
      </c>
      <c r="AI56" s="12">
        <v>3</v>
      </c>
      <c r="AJ56" s="12" t="s">
        <v>897</v>
      </c>
    </row>
    <row r="57" spans="1:36" s="12" customFormat="1" ht="22" customHeight="1">
      <c r="A57" s="12">
        <v>55</v>
      </c>
      <c r="B57" s="12" t="s">
        <v>806</v>
      </c>
      <c r="C57" s="9" t="s">
        <v>104</v>
      </c>
      <c r="D57" s="14" t="s">
        <v>526</v>
      </c>
      <c r="E57" s="29" t="s">
        <v>105</v>
      </c>
      <c r="F57" s="43">
        <v>43132</v>
      </c>
      <c r="G57" s="11" t="s">
        <v>232</v>
      </c>
      <c r="H57" s="41" t="s">
        <v>333</v>
      </c>
      <c r="I57" s="50" t="s">
        <v>36</v>
      </c>
      <c r="J57" s="11" t="s">
        <v>198</v>
      </c>
      <c r="K57" s="41" t="s">
        <v>305</v>
      </c>
      <c r="L57" s="45">
        <v>43223</v>
      </c>
      <c r="M57" s="11" t="s">
        <v>210</v>
      </c>
      <c r="N57" s="41" t="s">
        <v>365</v>
      </c>
      <c r="O57" s="39">
        <v>43372</v>
      </c>
      <c r="P57" s="11" t="s">
        <v>200</v>
      </c>
      <c r="Q57" s="41" t="s">
        <v>406</v>
      </c>
      <c r="R57" s="45">
        <v>43489</v>
      </c>
      <c r="S57" s="11" t="s">
        <v>237</v>
      </c>
      <c r="T57" s="41" t="s">
        <v>634</v>
      </c>
      <c r="V57" s="20">
        <v>-11</v>
      </c>
      <c r="W57" s="20">
        <v>4</v>
      </c>
      <c r="X57" s="22">
        <v>1.7391304347826087E-2</v>
      </c>
      <c r="Y57" s="20">
        <v>3</v>
      </c>
      <c r="Z57" s="20">
        <v>3</v>
      </c>
      <c r="AA57" s="20">
        <v>-5</v>
      </c>
      <c r="AB57" s="20">
        <v>4</v>
      </c>
      <c r="AC57" s="22">
        <v>-5.5072463768115941E-2</v>
      </c>
      <c r="AD57" s="20">
        <v>4</v>
      </c>
      <c r="AE57" s="20">
        <v>3</v>
      </c>
      <c r="AF57" s="87">
        <v>1</v>
      </c>
      <c r="AG57" s="39">
        <v>43372</v>
      </c>
      <c r="AH57">
        <v>1</v>
      </c>
      <c r="AI57" s="12">
        <v>7</v>
      </c>
    </row>
    <row r="58" spans="1:36" s="12" customFormat="1" ht="22" customHeight="1">
      <c r="A58" s="12">
        <v>56</v>
      </c>
      <c r="B58" s="12" t="s">
        <v>807</v>
      </c>
      <c r="C58" s="9" t="s">
        <v>106</v>
      </c>
      <c r="D58" s="14" t="s">
        <v>525</v>
      </c>
      <c r="E58" s="29" t="s">
        <v>95</v>
      </c>
      <c r="F58" s="43">
        <v>43143</v>
      </c>
      <c r="G58" s="11" t="s">
        <v>222</v>
      </c>
      <c r="H58" s="41" t="s">
        <v>559</v>
      </c>
      <c r="I58" s="45">
        <v>43178</v>
      </c>
      <c r="J58" s="11" t="s">
        <v>229</v>
      </c>
      <c r="K58" s="41" t="s">
        <v>345</v>
      </c>
      <c r="L58" s="45">
        <v>43248</v>
      </c>
      <c r="M58" s="11" t="s">
        <v>237</v>
      </c>
      <c r="N58" s="41" t="s">
        <v>478</v>
      </c>
      <c r="O58" s="11" t="s">
        <v>515</v>
      </c>
      <c r="P58" s="11" t="s">
        <v>515</v>
      </c>
      <c r="Q58" s="11" t="s">
        <v>515</v>
      </c>
      <c r="R58" s="11" t="s">
        <v>515</v>
      </c>
      <c r="S58" s="11" t="s">
        <v>515</v>
      </c>
      <c r="T58" s="11" t="s">
        <v>515</v>
      </c>
      <c r="V58" s="20">
        <v>6</v>
      </c>
      <c r="W58" s="20">
        <v>1</v>
      </c>
      <c r="X58" s="22">
        <v>0.42725173210161665</v>
      </c>
      <c r="Y58" s="20">
        <v>2</v>
      </c>
      <c r="Z58" s="20">
        <v>1</v>
      </c>
      <c r="AA58" s="20" t="s">
        <v>894</v>
      </c>
      <c r="AB58" s="20" t="s">
        <v>894</v>
      </c>
      <c r="AC58" s="22" t="s">
        <v>894</v>
      </c>
      <c r="AD58" s="20" t="s">
        <v>894</v>
      </c>
      <c r="AE58" s="20" t="s">
        <v>894</v>
      </c>
      <c r="AF58" s="87">
        <v>0</v>
      </c>
      <c r="AG58" s="11" t="s">
        <v>515</v>
      </c>
      <c r="AH58" t="s">
        <v>515</v>
      </c>
      <c r="AI58" s="12">
        <v>4</v>
      </c>
      <c r="AJ58" s="12" t="s">
        <v>897</v>
      </c>
    </row>
    <row r="59" spans="1:36" s="12" customFormat="1" ht="22" customHeight="1">
      <c r="A59" s="12">
        <v>57</v>
      </c>
      <c r="B59" s="12" t="s">
        <v>808</v>
      </c>
      <c r="C59" s="9" t="s">
        <v>108</v>
      </c>
      <c r="D59" s="14" t="s">
        <v>525</v>
      </c>
      <c r="E59" s="29" t="s">
        <v>516</v>
      </c>
      <c r="F59" s="43">
        <v>43136</v>
      </c>
      <c r="G59" s="11" t="s">
        <v>211</v>
      </c>
      <c r="H59" s="41" t="s">
        <v>560</v>
      </c>
      <c r="I59" s="45">
        <v>43167</v>
      </c>
      <c r="J59" s="11" t="s">
        <v>225</v>
      </c>
      <c r="K59" s="41" t="s">
        <v>287</v>
      </c>
      <c r="L59" s="39">
        <v>43217</v>
      </c>
      <c r="M59" s="13" t="s">
        <v>224</v>
      </c>
      <c r="N59" s="41" t="s">
        <v>391</v>
      </c>
      <c r="O59" s="65" t="s">
        <v>36</v>
      </c>
      <c r="P59" s="13" t="s">
        <v>252</v>
      </c>
      <c r="Q59" s="41" t="s">
        <v>424</v>
      </c>
      <c r="R59" s="62" t="s">
        <v>36</v>
      </c>
      <c r="S59" s="11" t="s">
        <v>253</v>
      </c>
      <c r="T59" s="41" t="s">
        <v>635</v>
      </c>
      <c r="V59" s="20">
        <v>46</v>
      </c>
      <c r="W59" s="20">
        <v>1</v>
      </c>
      <c r="X59" s="22">
        <v>0.48970251716247137</v>
      </c>
      <c r="Y59" s="20">
        <v>2</v>
      </c>
      <c r="Z59" s="20">
        <v>1</v>
      </c>
      <c r="AA59" s="20">
        <v>45</v>
      </c>
      <c r="AB59" s="20">
        <v>1</v>
      </c>
      <c r="AC59" s="22">
        <v>0.49199084668192222</v>
      </c>
      <c r="AD59" s="20">
        <v>2</v>
      </c>
      <c r="AE59" s="20">
        <v>1</v>
      </c>
      <c r="AF59" s="87">
        <v>0</v>
      </c>
      <c r="AG59" s="65" t="s">
        <v>36</v>
      </c>
      <c r="AH59">
        <v>0</v>
      </c>
      <c r="AI59" s="12">
        <v>3</v>
      </c>
    </row>
    <row r="60" spans="1:36" s="12" customFormat="1" ht="22" customHeight="1">
      <c r="A60" s="12">
        <v>58</v>
      </c>
      <c r="B60" s="12" t="s">
        <v>809</v>
      </c>
      <c r="C60" s="9" t="s">
        <v>109</v>
      </c>
      <c r="D60" s="14" t="s">
        <v>525</v>
      </c>
      <c r="E60" s="30" t="s">
        <v>95</v>
      </c>
      <c r="F60" s="43">
        <v>43142</v>
      </c>
      <c r="G60" s="11" t="s">
        <v>270</v>
      </c>
      <c r="H60" s="41" t="s">
        <v>408</v>
      </c>
      <c r="I60" s="45">
        <v>43181</v>
      </c>
      <c r="J60" s="11" t="s">
        <v>220</v>
      </c>
      <c r="K60" s="41" t="s">
        <v>404</v>
      </c>
      <c r="L60" s="62" t="s">
        <v>36</v>
      </c>
      <c r="M60" s="11" t="s">
        <v>251</v>
      </c>
      <c r="N60" s="41" t="s">
        <v>474</v>
      </c>
      <c r="O60" s="65" t="s">
        <v>36</v>
      </c>
      <c r="P60" s="11" t="s">
        <v>216</v>
      </c>
      <c r="Q60" s="41" t="s">
        <v>453</v>
      </c>
      <c r="R60" s="45">
        <v>43552</v>
      </c>
      <c r="S60" s="11" t="s">
        <v>216</v>
      </c>
      <c r="T60" s="41" t="s">
        <v>637</v>
      </c>
      <c r="V60" s="20">
        <v>-3</v>
      </c>
      <c r="W60" s="20">
        <v>3</v>
      </c>
      <c r="X60" s="22">
        <v>0.33918128654970758</v>
      </c>
      <c r="Y60" s="20">
        <v>2</v>
      </c>
      <c r="Z60" s="20">
        <v>2</v>
      </c>
      <c r="AA60" s="20">
        <v>3</v>
      </c>
      <c r="AB60" s="20">
        <v>2</v>
      </c>
      <c r="AC60" s="22">
        <v>0.38596491228070173</v>
      </c>
      <c r="AD60" s="20">
        <v>2</v>
      </c>
      <c r="AE60" s="20">
        <v>1</v>
      </c>
      <c r="AF60" s="87">
        <v>0</v>
      </c>
      <c r="AG60" s="65" t="s">
        <v>36</v>
      </c>
      <c r="AH60">
        <v>0</v>
      </c>
      <c r="AI60" s="12">
        <v>4</v>
      </c>
    </row>
    <row r="61" spans="1:36" s="12" customFormat="1" ht="22" customHeight="1">
      <c r="A61" s="12">
        <v>59</v>
      </c>
      <c r="B61" s="12" t="s">
        <v>810</v>
      </c>
      <c r="C61" s="9" t="s">
        <v>111</v>
      </c>
      <c r="D61" s="14" t="s">
        <v>525</v>
      </c>
      <c r="E61" s="30" t="s">
        <v>79</v>
      </c>
      <c r="F61" s="43">
        <v>43168</v>
      </c>
      <c r="G61" s="11" t="s">
        <v>243</v>
      </c>
      <c r="H61" s="41" t="s">
        <v>380</v>
      </c>
      <c r="I61" s="45">
        <v>43198</v>
      </c>
      <c r="J61" s="11" t="s">
        <v>221</v>
      </c>
      <c r="K61" s="41" t="s">
        <v>364</v>
      </c>
      <c r="L61" s="62" t="s">
        <v>36</v>
      </c>
      <c r="M61" s="11" t="s">
        <v>250</v>
      </c>
      <c r="N61" s="41" t="s">
        <v>370</v>
      </c>
      <c r="O61" s="11" t="s">
        <v>515</v>
      </c>
      <c r="P61" s="11" t="s">
        <v>515</v>
      </c>
      <c r="Q61" s="11" t="s">
        <v>515</v>
      </c>
      <c r="R61" s="11" t="s">
        <v>515</v>
      </c>
      <c r="S61" s="11" t="s">
        <v>515</v>
      </c>
      <c r="T61" s="11" t="s">
        <v>515</v>
      </c>
      <c r="V61" s="20">
        <v>-3</v>
      </c>
      <c r="W61" s="20">
        <v>3</v>
      </c>
      <c r="X61" s="22">
        <v>4.3269230769230768E-2</v>
      </c>
      <c r="Y61" s="20">
        <v>3</v>
      </c>
      <c r="Z61" s="20">
        <v>2</v>
      </c>
      <c r="AA61" s="20" t="s">
        <v>894</v>
      </c>
      <c r="AB61" s="20" t="s">
        <v>894</v>
      </c>
      <c r="AC61" s="22" t="s">
        <v>894</v>
      </c>
      <c r="AD61" s="20" t="s">
        <v>894</v>
      </c>
      <c r="AE61" s="20" t="s">
        <v>894</v>
      </c>
      <c r="AF61" s="87">
        <v>0</v>
      </c>
      <c r="AG61" s="11" t="s">
        <v>515</v>
      </c>
      <c r="AH61" t="s">
        <v>515</v>
      </c>
      <c r="AI61" s="12">
        <v>3</v>
      </c>
      <c r="AJ61" s="12" t="s">
        <v>899</v>
      </c>
    </row>
    <row r="62" spans="1:36" s="12" customFormat="1" ht="22" customHeight="1">
      <c r="A62" s="12">
        <v>60</v>
      </c>
      <c r="B62" s="12" t="s">
        <v>811</v>
      </c>
      <c r="C62" s="9" t="s">
        <v>112</v>
      </c>
      <c r="D62" s="14" t="s">
        <v>526</v>
      </c>
      <c r="E62" s="32" t="s">
        <v>103</v>
      </c>
      <c r="F62" s="43">
        <v>43185</v>
      </c>
      <c r="G62" s="11" t="s">
        <v>203</v>
      </c>
      <c r="H62" s="41" t="s">
        <v>419</v>
      </c>
      <c r="I62" s="45">
        <v>43222</v>
      </c>
      <c r="J62" s="11" t="s">
        <v>260</v>
      </c>
      <c r="K62" s="41" t="s">
        <v>492</v>
      </c>
      <c r="L62" s="62" t="s">
        <v>36</v>
      </c>
      <c r="M62" s="11" t="s">
        <v>232</v>
      </c>
      <c r="N62" s="41" t="s">
        <v>379</v>
      </c>
      <c r="O62" s="62" t="s">
        <v>36</v>
      </c>
      <c r="P62" s="11" t="s">
        <v>199</v>
      </c>
      <c r="Q62" s="41" t="s">
        <v>374</v>
      </c>
      <c r="R62" s="45" t="s">
        <v>616</v>
      </c>
      <c r="S62" s="11" t="s">
        <v>210</v>
      </c>
      <c r="T62" s="41" t="s">
        <v>636</v>
      </c>
      <c r="V62" s="20">
        <v>9</v>
      </c>
      <c r="W62" s="20">
        <v>1</v>
      </c>
      <c r="X62" s="22">
        <v>3.1700288184438041E-2</v>
      </c>
      <c r="Y62" s="20">
        <v>3</v>
      </c>
      <c r="Z62" s="20">
        <v>1</v>
      </c>
      <c r="AA62" s="20">
        <v>5</v>
      </c>
      <c r="AB62" s="20">
        <v>1</v>
      </c>
      <c r="AC62" s="22">
        <v>6.9164265129683003E-2</v>
      </c>
      <c r="AD62" s="20">
        <v>3</v>
      </c>
      <c r="AE62" s="20">
        <v>1</v>
      </c>
      <c r="AF62" s="87">
        <v>0</v>
      </c>
      <c r="AG62" s="62" t="s">
        <v>36</v>
      </c>
      <c r="AH62">
        <v>0</v>
      </c>
      <c r="AI62" s="12">
        <v>9</v>
      </c>
    </row>
    <row r="63" spans="1:36" s="12" customFormat="1" ht="22" customHeight="1">
      <c r="A63" s="12">
        <v>61</v>
      </c>
      <c r="B63" s="12" t="s">
        <v>812</v>
      </c>
      <c r="C63" s="9" t="s">
        <v>113</v>
      </c>
      <c r="D63" s="14" t="s">
        <v>525</v>
      </c>
      <c r="E63" s="32" t="s">
        <v>103</v>
      </c>
      <c r="F63" s="43">
        <v>43192</v>
      </c>
      <c r="G63" s="11" t="s">
        <v>262</v>
      </c>
      <c r="H63" s="41" t="s">
        <v>563</v>
      </c>
      <c r="I63" s="45">
        <v>43213</v>
      </c>
      <c r="J63" s="11" t="s">
        <v>246</v>
      </c>
      <c r="K63" s="41" t="s">
        <v>564</v>
      </c>
      <c r="L63" s="62" t="s">
        <v>36</v>
      </c>
      <c r="M63" s="11" t="s">
        <v>198</v>
      </c>
      <c r="N63" s="40" t="s">
        <v>481</v>
      </c>
      <c r="O63" s="11" t="s">
        <v>515</v>
      </c>
      <c r="P63" s="11" t="s">
        <v>515</v>
      </c>
      <c r="Q63" s="11" t="s">
        <v>515</v>
      </c>
      <c r="R63" s="11" t="s">
        <v>515</v>
      </c>
      <c r="S63" s="11" t="s">
        <v>515</v>
      </c>
      <c r="T63" s="11" t="s">
        <v>515</v>
      </c>
      <c r="V63" s="20">
        <v>16</v>
      </c>
      <c r="W63" s="20">
        <v>1</v>
      </c>
      <c r="X63" s="22">
        <v>-1.0329457364341086</v>
      </c>
      <c r="Y63" s="20">
        <v>4</v>
      </c>
      <c r="Z63" s="20">
        <v>1</v>
      </c>
      <c r="AA63" s="20" t="s">
        <v>894</v>
      </c>
      <c r="AB63" s="20" t="s">
        <v>894</v>
      </c>
      <c r="AC63" s="22" t="s">
        <v>894</v>
      </c>
      <c r="AD63" s="20" t="s">
        <v>894</v>
      </c>
      <c r="AE63" s="20" t="s">
        <v>894</v>
      </c>
      <c r="AF63" s="87">
        <v>0</v>
      </c>
      <c r="AG63" s="11" t="s">
        <v>515</v>
      </c>
      <c r="AH63" t="s">
        <v>515</v>
      </c>
      <c r="AI63" s="12">
        <v>3</v>
      </c>
      <c r="AJ63" s="12" t="s">
        <v>899</v>
      </c>
    </row>
    <row r="64" spans="1:36" s="12" customFormat="1" ht="22" customHeight="1">
      <c r="A64" s="12">
        <v>62</v>
      </c>
      <c r="B64" s="12" t="s">
        <v>813</v>
      </c>
      <c r="C64" s="9" t="s">
        <v>116</v>
      </c>
      <c r="D64" s="14" t="s">
        <v>525</v>
      </c>
      <c r="E64" s="32" t="s">
        <v>75</v>
      </c>
      <c r="F64" s="43">
        <v>43198</v>
      </c>
      <c r="G64" s="11" t="s">
        <v>204</v>
      </c>
      <c r="H64" s="41" t="s">
        <v>441</v>
      </c>
      <c r="I64" s="45">
        <v>43238</v>
      </c>
      <c r="J64" s="11" t="s">
        <v>198</v>
      </c>
      <c r="K64" s="41" t="s">
        <v>456</v>
      </c>
      <c r="L64" s="43">
        <v>43301</v>
      </c>
      <c r="M64" s="11" t="s">
        <v>241</v>
      </c>
      <c r="N64" s="41" t="s">
        <v>383</v>
      </c>
      <c r="O64" s="51" t="s">
        <v>36</v>
      </c>
      <c r="P64" s="11" t="s">
        <v>260</v>
      </c>
      <c r="Q64" s="41" t="s">
        <v>565</v>
      </c>
      <c r="R64" s="51" t="s">
        <v>36</v>
      </c>
      <c r="S64" s="11" t="s">
        <v>204</v>
      </c>
      <c r="T64" s="41" t="s">
        <v>714</v>
      </c>
      <c r="V64" s="20">
        <v>-4</v>
      </c>
      <c r="W64" s="20">
        <v>3</v>
      </c>
      <c r="X64" s="22">
        <v>0.2347266881028939</v>
      </c>
      <c r="Y64" s="20">
        <v>3</v>
      </c>
      <c r="Z64" s="20">
        <v>2</v>
      </c>
      <c r="AA64" s="20">
        <v>7</v>
      </c>
      <c r="AB64" s="20">
        <v>1</v>
      </c>
      <c r="AC64" s="22">
        <v>0.41479099678456594</v>
      </c>
      <c r="AD64" s="20">
        <v>2</v>
      </c>
      <c r="AE64" s="20">
        <v>1</v>
      </c>
      <c r="AF64" s="87">
        <v>0</v>
      </c>
      <c r="AG64" s="51" t="s">
        <v>36</v>
      </c>
      <c r="AH64">
        <v>0</v>
      </c>
      <c r="AI64" s="12">
        <v>5</v>
      </c>
    </row>
    <row r="65" spans="1:36" s="12" customFormat="1" ht="22" customHeight="1">
      <c r="A65" s="12">
        <v>63</v>
      </c>
      <c r="B65" s="12" t="s">
        <v>814</v>
      </c>
      <c r="C65" s="9" t="s">
        <v>121</v>
      </c>
      <c r="D65" s="14" t="s">
        <v>525</v>
      </c>
      <c r="E65" s="32" t="s">
        <v>53</v>
      </c>
      <c r="F65" s="43">
        <v>43209</v>
      </c>
      <c r="G65" s="11" t="s">
        <v>231</v>
      </c>
      <c r="H65" s="41" t="s">
        <v>398</v>
      </c>
      <c r="I65" s="43">
        <v>43238</v>
      </c>
      <c r="J65" s="11" t="s">
        <v>199</v>
      </c>
      <c r="K65" s="41" t="s">
        <v>307</v>
      </c>
      <c r="L65" s="62" t="s">
        <v>36</v>
      </c>
      <c r="M65" s="11" t="s">
        <v>260</v>
      </c>
      <c r="N65" s="41" t="s">
        <v>345</v>
      </c>
      <c r="O65" s="43">
        <v>43412</v>
      </c>
      <c r="P65" s="11" t="s">
        <v>195</v>
      </c>
      <c r="Q65" s="40" t="s">
        <v>578</v>
      </c>
      <c r="R65" s="43">
        <v>43572</v>
      </c>
      <c r="S65" s="11" t="s">
        <v>231</v>
      </c>
      <c r="T65" s="41" t="s">
        <v>630</v>
      </c>
      <c r="V65" s="20">
        <v>-9</v>
      </c>
      <c r="W65" s="20">
        <v>4</v>
      </c>
      <c r="X65" s="22">
        <v>0.4311594202898551</v>
      </c>
      <c r="Y65" s="20">
        <v>2</v>
      </c>
      <c r="Z65" s="20">
        <v>3</v>
      </c>
      <c r="AA65" s="20">
        <v>2</v>
      </c>
      <c r="AB65" s="20">
        <v>2</v>
      </c>
      <c r="AC65" s="22">
        <v>-0.10869565217391304</v>
      </c>
      <c r="AD65" s="20">
        <v>4</v>
      </c>
      <c r="AE65" s="20">
        <v>3</v>
      </c>
      <c r="AF65" s="87">
        <v>1</v>
      </c>
      <c r="AG65" s="43">
        <v>43412</v>
      </c>
      <c r="AH65">
        <v>1</v>
      </c>
      <c r="AI65" s="12">
        <v>8</v>
      </c>
    </row>
    <row r="66" spans="1:36" s="12" customFormat="1" ht="22" customHeight="1">
      <c r="A66" s="12">
        <v>64</v>
      </c>
      <c r="B66" s="12" t="s">
        <v>815</v>
      </c>
      <c r="C66" s="9" t="s">
        <v>124</v>
      </c>
      <c r="D66" s="14" t="s">
        <v>525</v>
      </c>
      <c r="E66" s="32" t="s">
        <v>58</v>
      </c>
      <c r="F66" s="43">
        <v>43217</v>
      </c>
      <c r="G66" s="11" t="s">
        <v>246</v>
      </c>
      <c r="H66" s="41" t="s">
        <v>496</v>
      </c>
      <c r="I66" s="45">
        <v>43259</v>
      </c>
      <c r="J66" s="11" t="s">
        <v>237</v>
      </c>
      <c r="K66" s="41" t="s">
        <v>432</v>
      </c>
      <c r="L66" s="43">
        <v>43328</v>
      </c>
      <c r="M66" s="11" t="s">
        <v>260</v>
      </c>
      <c r="N66" s="41" t="s">
        <v>350</v>
      </c>
      <c r="O66" s="51" t="s">
        <v>36</v>
      </c>
      <c r="P66" s="11" t="s">
        <v>196</v>
      </c>
      <c r="Q66" s="41" t="s">
        <v>473</v>
      </c>
      <c r="R66" s="11" t="s">
        <v>515</v>
      </c>
      <c r="S66" s="11" t="s">
        <v>515</v>
      </c>
      <c r="T66" s="11" t="s">
        <v>515</v>
      </c>
      <c r="V66" s="20">
        <v>-10</v>
      </c>
      <c r="W66" s="20">
        <v>4</v>
      </c>
      <c r="X66" s="22">
        <v>0.20462046204620463</v>
      </c>
      <c r="Y66" s="20">
        <v>3</v>
      </c>
      <c r="Z66" s="20">
        <v>3</v>
      </c>
      <c r="AA66" s="20">
        <v>-8</v>
      </c>
      <c r="AB66" s="20">
        <v>4</v>
      </c>
      <c r="AC66" s="22">
        <v>0.18481848184818481</v>
      </c>
      <c r="AD66" s="20">
        <v>3</v>
      </c>
      <c r="AE66" s="20">
        <v>3</v>
      </c>
      <c r="AF66" s="87">
        <v>0</v>
      </c>
      <c r="AG66" s="51" t="s">
        <v>36</v>
      </c>
      <c r="AH66">
        <v>0</v>
      </c>
      <c r="AI66" s="12">
        <v>3</v>
      </c>
    </row>
    <row r="67" spans="1:36" s="12" customFormat="1" ht="22" customHeight="1">
      <c r="A67" s="12">
        <v>65</v>
      </c>
      <c r="B67" s="12" t="s">
        <v>816</v>
      </c>
      <c r="C67" s="9" t="s">
        <v>123</v>
      </c>
      <c r="D67" s="14" t="s">
        <v>525</v>
      </c>
      <c r="E67" s="32" t="s">
        <v>68</v>
      </c>
      <c r="F67" s="43">
        <v>43218</v>
      </c>
      <c r="G67" s="11" t="s">
        <v>207</v>
      </c>
      <c r="H67" s="41" t="s">
        <v>566</v>
      </c>
      <c r="I67" s="45">
        <v>43248</v>
      </c>
      <c r="J67" s="11" t="s">
        <v>238</v>
      </c>
      <c r="K67" s="41" t="s">
        <v>567</v>
      </c>
      <c r="L67" s="62">
        <v>43312</v>
      </c>
      <c r="M67" s="11" t="s">
        <v>264</v>
      </c>
      <c r="N67" s="41" t="s">
        <v>363</v>
      </c>
      <c r="O67" s="11" t="s">
        <v>515</v>
      </c>
      <c r="P67" s="11" t="s">
        <v>515</v>
      </c>
      <c r="Q67" s="11" t="s">
        <v>515</v>
      </c>
      <c r="R67" s="11" t="s">
        <v>515</v>
      </c>
      <c r="S67" s="11" t="s">
        <v>515</v>
      </c>
      <c r="T67" s="11" t="s">
        <v>515</v>
      </c>
      <c r="V67" s="20">
        <v>-16</v>
      </c>
      <c r="W67" s="20">
        <v>4</v>
      </c>
      <c r="X67" s="22">
        <v>5.4545454545454543E-2</v>
      </c>
      <c r="Y67" s="20">
        <v>3</v>
      </c>
      <c r="Z67" s="20">
        <v>3</v>
      </c>
      <c r="AA67" s="20" t="s">
        <v>894</v>
      </c>
      <c r="AB67" s="20" t="s">
        <v>894</v>
      </c>
      <c r="AC67" s="22" t="s">
        <v>894</v>
      </c>
      <c r="AD67" s="20" t="s">
        <v>894</v>
      </c>
      <c r="AE67" s="20" t="s">
        <v>894</v>
      </c>
      <c r="AF67" s="89">
        <v>1</v>
      </c>
      <c r="AG67" s="11" t="s">
        <v>515</v>
      </c>
      <c r="AH67" t="s">
        <v>515</v>
      </c>
      <c r="AI67" s="12">
        <v>6</v>
      </c>
    </row>
    <row r="68" spans="1:36" s="12" customFormat="1" ht="22" customHeight="1">
      <c r="A68" s="12">
        <v>66</v>
      </c>
      <c r="B68" s="12" t="s">
        <v>817</v>
      </c>
      <c r="C68" s="9" t="s">
        <v>125</v>
      </c>
      <c r="D68" s="14" t="s">
        <v>525</v>
      </c>
      <c r="E68" s="32" t="s">
        <v>81</v>
      </c>
      <c r="F68" s="43">
        <v>43241</v>
      </c>
      <c r="G68" s="11" t="s">
        <v>227</v>
      </c>
      <c r="H68" s="44" t="s">
        <v>313</v>
      </c>
      <c r="I68" s="50" t="s">
        <v>36</v>
      </c>
      <c r="J68" s="11" t="s">
        <v>231</v>
      </c>
      <c r="K68" s="44" t="s">
        <v>477</v>
      </c>
      <c r="L68" s="43">
        <v>43353</v>
      </c>
      <c r="M68" s="11" t="s">
        <v>246</v>
      </c>
      <c r="N68" s="44" t="s">
        <v>422</v>
      </c>
      <c r="O68" s="11" t="s">
        <v>515</v>
      </c>
      <c r="P68" s="11" t="s">
        <v>515</v>
      </c>
      <c r="Q68" s="11" t="s">
        <v>515</v>
      </c>
      <c r="R68" s="11" t="s">
        <v>515</v>
      </c>
      <c r="S68" s="11" t="s">
        <v>515</v>
      </c>
      <c r="T68" s="11" t="s">
        <v>515</v>
      </c>
      <c r="V68" s="20">
        <v>13</v>
      </c>
      <c r="W68" s="20">
        <v>1</v>
      </c>
      <c r="X68" s="22">
        <v>5.6338028169014086E-2</v>
      </c>
      <c r="Y68" s="20">
        <v>3</v>
      </c>
      <c r="Z68" s="20">
        <v>1</v>
      </c>
      <c r="AA68" s="20" t="s">
        <v>894</v>
      </c>
      <c r="AB68" s="20" t="s">
        <v>894</v>
      </c>
      <c r="AC68" s="22" t="s">
        <v>894</v>
      </c>
      <c r="AD68" s="20" t="s">
        <v>894</v>
      </c>
      <c r="AE68" s="20" t="s">
        <v>894</v>
      </c>
      <c r="AF68" s="89">
        <v>1</v>
      </c>
      <c r="AG68" s="11" t="s">
        <v>515</v>
      </c>
      <c r="AH68" t="s">
        <v>515</v>
      </c>
      <c r="AI68" s="12">
        <v>3</v>
      </c>
      <c r="AJ68" s="12" t="s">
        <v>899</v>
      </c>
    </row>
    <row r="69" spans="1:36" s="12" customFormat="1" ht="22" customHeight="1">
      <c r="A69" s="12">
        <v>67</v>
      </c>
      <c r="B69" s="12" t="s">
        <v>818</v>
      </c>
      <c r="C69" s="9" t="s">
        <v>126</v>
      </c>
      <c r="D69" s="14" t="s">
        <v>526</v>
      </c>
      <c r="E69" s="32" t="s">
        <v>57</v>
      </c>
      <c r="F69" s="43">
        <v>43231</v>
      </c>
      <c r="G69" s="11" t="s">
        <v>195</v>
      </c>
      <c r="H69" s="41" t="s">
        <v>504</v>
      </c>
      <c r="I69" s="43">
        <v>43265</v>
      </c>
      <c r="J69" s="11" t="s">
        <v>234</v>
      </c>
      <c r="K69" s="41" t="s">
        <v>505</v>
      </c>
      <c r="L69" s="45">
        <v>43328</v>
      </c>
      <c r="M69" s="11" t="s">
        <v>231</v>
      </c>
      <c r="N69" s="41" t="s">
        <v>506</v>
      </c>
      <c r="O69" s="45">
        <v>43426</v>
      </c>
      <c r="P69" s="11" t="s">
        <v>257</v>
      </c>
      <c r="Q69" s="40" t="s">
        <v>486</v>
      </c>
      <c r="R69" s="65" t="s">
        <v>36</v>
      </c>
      <c r="S69" s="11" t="s">
        <v>232</v>
      </c>
      <c r="T69" s="41" t="s">
        <v>406</v>
      </c>
      <c r="V69" s="20">
        <v>-2</v>
      </c>
      <c r="W69" s="20">
        <v>3</v>
      </c>
      <c r="X69" s="22">
        <v>0.12589285714285714</v>
      </c>
      <c r="Y69" s="20">
        <v>3</v>
      </c>
      <c r="Z69" s="20">
        <v>2</v>
      </c>
      <c r="AA69" s="20">
        <v>2</v>
      </c>
      <c r="AB69" s="20">
        <v>2</v>
      </c>
      <c r="AC69" s="22">
        <v>0.52410714285714288</v>
      </c>
      <c r="AD69" s="20">
        <v>2</v>
      </c>
      <c r="AE69" s="20">
        <v>1</v>
      </c>
      <c r="AF69" s="87">
        <v>1</v>
      </c>
      <c r="AG69" s="45">
        <v>43426</v>
      </c>
      <c r="AH69">
        <v>1</v>
      </c>
      <c r="AI69" s="12">
        <v>5</v>
      </c>
    </row>
    <row r="70" spans="1:36" s="7" customFormat="1" ht="22" customHeight="1">
      <c r="A70" s="12">
        <v>68</v>
      </c>
      <c r="B70" s="12" t="s">
        <v>819</v>
      </c>
      <c r="C70" s="10" t="s">
        <v>127</v>
      </c>
      <c r="D70" s="8" t="s">
        <v>525</v>
      </c>
      <c r="E70" s="33" t="s">
        <v>128</v>
      </c>
      <c r="F70" s="45">
        <v>43237</v>
      </c>
      <c r="G70" s="13" t="s">
        <v>205</v>
      </c>
      <c r="H70" s="41" t="s">
        <v>568</v>
      </c>
      <c r="I70" s="45">
        <v>43279</v>
      </c>
      <c r="J70" s="13" t="s">
        <v>245</v>
      </c>
      <c r="K70" s="41" t="s">
        <v>470</v>
      </c>
      <c r="L70" s="62" t="s">
        <v>36</v>
      </c>
      <c r="M70" s="13" t="s">
        <v>266</v>
      </c>
      <c r="N70" s="41" t="s">
        <v>485</v>
      </c>
      <c r="O70" s="43">
        <v>43418</v>
      </c>
      <c r="P70" s="11" t="s">
        <v>245</v>
      </c>
      <c r="Q70" s="41" t="s">
        <v>285</v>
      </c>
      <c r="R70" s="65" t="s">
        <v>36</v>
      </c>
      <c r="S70" s="11" t="s">
        <v>215</v>
      </c>
      <c r="T70" s="41" t="s">
        <v>638</v>
      </c>
      <c r="V70" s="20">
        <v>5</v>
      </c>
      <c r="W70" s="20">
        <v>1</v>
      </c>
      <c r="X70" s="22">
        <v>2.3255813953488372E-2</v>
      </c>
      <c r="Y70" s="20">
        <v>3</v>
      </c>
      <c r="Z70" s="20">
        <v>1</v>
      </c>
      <c r="AA70" s="20">
        <v>4</v>
      </c>
      <c r="AB70" s="20">
        <v>2</v>
      </c>
      <c r="AC70" s="22">
        <v>-8.5271317829457363E-2</v>
      </c>
      <c r="AD70" s="20">
        <v>4</v>
      </c>
      <c r="AE70" s="20">
        <v>3</v>
      </c>
      <c r="AF70" s="87">
        <v>1</v>
      </c>
      <c r="AG70" s="43">
        <v>43418</v>
      </c>
      <c r="AH70">
        <v>1</v>
      </c>
      <c r="AI70" s="12">
        <v>3</v>
      </c>
    </row>
    <row r="71" spans="1:36" s="12" customFormat="1" ht="22" customHeight="1">
      <c r="A71" s="12">
        <v>69</v>
      </c>
      <c r="B71" s="12" t="s">
        <v>820</v>
      </c>
      <c r="C71" s="9" t="s">
        <v>129</v>
      </c>
      <c r="D71" s="14" t="s">
        <v>525</v>
      </c>
      <c r="E71" s="32" t="s">
        <v>110</v>
      </c>
      <c r="F71" s="43">
        <v>43244</v>
      </c>
      <c r="G71" s="11" t="s">
        <v>233</v>
      </c>
      <c r="H71" s="42" t="s">
        <v>463</v>
      </c>
      <c r="I71" s="43" t="s">
        <v>149</v>
      </c>
      <c r="J71" s="11" t="s">
        <v>270</v>
      </c>
      <c r="K71" s="42" t="s">
        <v>386</v>
      </c>
      <c r="L71" s="45">
        <v>43346</v>
      </c>
      <c r="M71" s="11" t="s">
        <v>232</v>
      </c>
      <c r="N71" s="41" t="s">
        <v>289</v>
      </c>
      <c r="O71" s="45">
        <v>43423</v>
      </c>
      <c r="P71" s="11" t="s">
        <v>231</v>
      </c>
      <c r="Q71" s="40" t="s">
        <v>605</v>
      </c>
      <c r="R71" s="65" t="s">
        <v>36</v>
      </c>
      <c r="S71" s="11" t="s">
        <v>229</v>
      </c>
      <c r="T71" s="41" t="s">
        <v>715</v>
      </c>
      <c r="V71" s="20">
        <v>-3</v>
      </c>
      <c r="W71" s="20">
        <v>3</v>
      </c>
      <c r="X71" s="22">
        <v>2.358490566037736E-2</v>
      </c>
      <c r="Y71" s="20">
        <v>3</v>
      </c>
      <c r="Z71" s="20">
        <v>2</v>
      </c>
      <c r="AA71" s="20">
        <v>3</v>
      </c>
      <c r="AB71" s="20">
        <v>2</v>
      </c>
      <c r="AC71" s="22">
        <v>-2.0141509433962264</v>
      </c>
      <c r="AD71" s="20">
        <v>4</v>
      </c>
      <c r="AE71" s="20">
        <v>3</v>
      </c>
      <c r="AF71" s="87">
        <v>1</v>
      </c>
      <c r="AG71" s="45">
        <v>43423</v>
      </c>
      <c r="AH71">
        <v>1</v>
      </c>
      <c r="AI71" s="12">
        <v>10</v>
      </c>
    </row>
    <row r="72" spans="1:36" s="12" customFormat="1" ht="22" customHeight="1">
      <c r="A72" s="12">
        <v>70</v>
      </c>
      <c r="B72" s="12" t="s">
        <v>821</v>
      </c>
      <c r="C72" s="9" t="s">
        <v>130</v>
      </c>
      <c r="D72" s="14" t="s">
        <v>525</v>
      </c>
      <c r="E72" s="32" t="s">
        <v>62</v>
      </c>
      <c r="F72" s="43">
        <v>43252</v>
      </c>
      <c r="G72" s="11" t="s">
        <v>228</v>
      </c>
      <c r="H72" s="41" t="s">
        <v>498</v>
      </c>
      <c r="I72" s="43">
        <v>43327</v>
      </c>
      <c r="J72" s="11" t="s">
        <v>228</v>
      </c>
      <c r="K72" s="41" t="s">
        <v>497</v>
      </c>
      <c r="L72" s="43">
        <v>43392</v>
      </c>
      <c r="M72" s="11" t="s">
        <v>234</v>
      </c>
      <c r="N72" s="41" t="s">
        <v>453</v>
      </c>
      <c r="O72" s="51" t="s">
        <v>36</v>
      </c>
      <c r="P72" s="11" t="s">
        <v>196</v>
      </c>
      <c r="Q72" s="63" t="s">
        <v>641</v>
      </c>
      <c r="R72" s="43">
        <v>43726</v>
      </c>
      <c r="S72" s="11" t="s">
        <v>711</v>
      </c>
      <c r="T72" s="41" t="s">
        <v>716</v>
      </c>
      <c r="V72" s="20">
        <v>-4</v>
      </c>
      <c r="W72" s="20">
        <v>3</v>
      </c>
      <c r="X72" s="22">
        <v>-3.9603960396039604E-2</v>
      </c>
      <c r="Y72" s="20">
        <v>4</v>
      </c>
      <c r="Z72" s="20">
        <v>3</v>
      </c>
      <c r="AA72" s="20">
        <v>-14</v>
      </c>
      <c r="AB72" s="20">
        <v>4</v>
      </c>
      <c r="AC72" s="22">
        <v>-0.34653465346534651</v>
      </c>
      <c r="AD72" s="20">
        <v>4</v>
      </c>
      <c r="AE72" s="20">
        <v>3</v>
      </c>
      <c r="AF72" s="87">
        <v>0</v>
      </c>
      <c r="AG72" s="51" t="s">
        <v>36</v>
      </c>
      <c r="AH72">
        <v>0</v>
      </c>
      <c r="AI72" s="53">
        <v>5</v>
      </c>
    </row>
    <row r="73" spans="1:36" s="12" customFormat="1" ht="22" customHeight="1">
      <c r="A73" s="12">
        <v>71</v>
      </c>
      <c r="B73" s="12" t="s">
        <v>822</v>
      </c>
      <c r="C73" s="9" t="s">
        <v>134</v>
      </c>
      <c r="D73" s="14" t="s">
        <v>526</v>
      </c>
      <c r="E73" s="32" t="s">
        <v>85</v>
      </c>
      <c r="F73" s="43">
        <v>43249</v>
      </c>
      <c r="G73" s="11" t="s">
        <v>245</v>
      </c>
      <c r="H73" s="41" t="s">
        <v>507</v>
      </c>
      <c r="I73" s="45">
        <v>43277</v>
      </c>
      <c r="J73" s="11" t="s">
        <v>215</v>
      </c>
      <c r="K73" s="41" t="s">
        <v>508</v>
      </c>
      <c r="L73" s="51" t="s">
        <v>36</v>
      </c>
      <c r="M73" s="13" t="s">
        <v>266</v>
      </c>
      <c r="N73" s="41" t="s">
        <v>461</v>
      </c>
      <c r="O73" s="51" t="s">
        <v>36</v>
      </c>
      <c r="P73" s="11" t="s">
        <v>269</v>
      </c>
      <c r="Q73" s="63" t="s">
        <v>622</v>
      </c>
      <c r="R73" s="65" t="s">
        <v>36</v>
      </c>
      <c r="S73" s="11" t="s">
        <v>269</v>
      </c>
      <c r="T73" s="41" t="s">
        <v>425</v>
      </c>
      <c r="V73" s="20">
        <v>1</v>
      </c>
      <c r="W73" s="20">
        <v>2</v>
      </c>
      <c r="X73" s="22">
        <v>0.31672597864768681</v>
      </c>
      <c r="Y73" s="20">
        <v>2</v>
      </c>
      <c r="Z73" s="20">
        <v>2</v>
      </c>
      <c r="AA73" s="20">
        <v>4</v>
      </c>
      <c r="AB73" s="20">
        <v>2</v>
      </c>
      <c r="AC73" s="22">
        <v>6.0498220640569395E-2</v>
      </c>
      <c r="AD73" s="20">
        <v>3</v>
      </c>
      <c r="AE73" s="20">
        <v>2</v>
      </c>
      <c r="AF73" s="87">
        <v>0</v>
      </c>
      <c r="AG73" s="51" t="s">
        <v>36</v>
      </c>
      <c r="AH73">
        <v>0</v>
      </c>
      <c r="AI73" s="12">
        <v>5</v>
      </c>
    </row>
    <row r="74" spans="1:36" s="12" customFormat="1" ht="22" customHeight="1">
      <c r="A74" s="12">
        <v>72</v>
      </c>
      <c r="B74" s="12" t="s">
        <v>823</v>
      </c>
      <c r="C74" s="9" t="s">
        <v>135</v>
      </c>
      <c r="D74" s="14" t="s">
        <v>525</v>
      </c>
      <c r="E74" s="32" t="s">
        <v>136</v>
      </c>
      <c r="F74" s="43">
        <v>43250</v>
      </c>
      <c r="G74" s="11" t="s">
        <v>249</v>
      </c>
      <c r="H74" s="41" t="s">
        <v>440</v>
      </c>
      <c r="I74" s="43">
        <v>43280</v>
      </c>
      <c r="J74" s="11" t="s">
        <v>195</v>
      </c>
      <c r="K74" s="41" t="s">
        <v>509</v>
      </c>
      <c r="L74" s="51" t="s">
        <v>36</v>
      </c>
      <c r="M74" s="11" t="s">
        <v>205</v>
      </c>
      <c r="N74" s="41" t="s">
        <v>569</v>
      </c>
      <c r="O74" s="51" t="s">
        <v>36</v>
      </c>
      <c r="P74" s="11" t="s">
        <v>245</v>
      </c>
      <c r="Q74" s="40" t="s">
        <v>441</v>
      </c>
      <c r="R74" s="65" t="s">
        <v>36</v>
      </c>
      <c r="S74" s="11" t="s">
        <v>696</v>
      </c>
      <c r="T74" s="41" t="s">
        <v>717</v>
      </c>
      <c r="V74" s="20">
        <v>46</v>
      </c>
      <c r="W74" s="20">
        <v>1</v>
      </c>
      <c r="X74" s="22">
        <v>0.11980440097799511</v>
      </c>
      <c r="Y74" s="20">
        <v>3</v>
      </c>
      <c r="Z74" s="20">
        <v>1</v>
      </c>
      <c r="AA74" s="20">
        <v>50</v>
      </c>
      <c r="AB74" s="20">
        <v>1</v>
      </c>
      <c r="AC74" s="22">
        <v>0.23960880195599021</v>
      </c>
      <c r="AD74" s="20">
        <v>3</v>
      </c>
      <c r="AE74" s="20">
        <v>1</v>
      </c>
      <c r="AF74" s="87">
        <v>0</v>
      </c>
      <c r="AG74" s="51" t="s">
        <v>36</v>
      </c>
      <c r="AH74">
        <v>0</v>
      </c>
      <c r="AI74" s="12">
        <v>7</v>
      </c>
    </row>
    <row r="75" spans="1:36" s="12" customFormat="1" ht="22" customHeight="1">
      <c r="A75" s="12">
        <v>73</v>
      </c>
      <c r="B75" s="12" t="s">
        <v>824</v>
      </c>
      <c r="C75" s="9" t="s">
        <v>137</v>
      </c>
      <c r="D75" s="14" t="s">
        <v>526</v>
      </c>
      <c r="E75" s="32" t="s">
        <v>75</v>
      </c>
      <c r="F75" s="43">
        <v>43252</v>
      </c>
      <c r="G75" s="11" t="s">
        <v>216</v>
      </c>
      <c r="H75" s="41" t="s">
        <v>489</v>
      </c>
      <c r="I75" s="43">
        <v>43287</v>
      </c>
      <c r="J75" s="11" t="s">
        <v>228</v>
      </c>
      <c r="K75" s="41" t="s">
        <v>510</v>
      </c>
      <c r="L75" s="43">
        <v>43349</v>
      </c>
      <c r="M75" s="11" t="s">
        <v>215</v>
      </c>
      <c r="N75" s="41" t="s">
        <v>511</v>
      </c>
      <c r="O75" s="51" t="s">
        <v>36</v>
      </c>
      <c r="P75" s="11" t="s">
        <v>215</v>
      </c>
      <c r="Q75" s="40" t="s">
        <v>511</v>
      </c>
      <c r="R75" s="65" t="s">
        <v>36</v>
      </c>
      <c r="S75" s="11" t="s">
        <v>244</v>
      </c>
      <c r="T75" s="63" t="s">
        <v>639</v>
      </c>
      <c r="V75" s="20">
        <v>6</v>
      </c>
      <c r="W75" s="20">
        <v>1</v>
      </c>
      <c r="X75" s="22">
        <v>0.17085427135678391</v>
      </c>
      <c r="Y75" s="20">
        <v>3</v>
      </c>
      <c r="Z75" s="20">
        <v>1</v>
      </c>
      <c r="AA75" s="20">
        <v>6</v>
      </c>
      <c r="AB75" s="20">
        <v>1</v>
      </c>
      <c r="AC75" s="22">
        <v>0.17085427135678391</v>
      </c>
      <c r="AD75" s="20">
        <v>3</v>
      </c>
      <c r="AE75" s="20">
        <v>1</v>
      </c>
      <c r="AF75" s="87">
        <v>0</v>
      </c>
      <c r="AG75" s="51" t="s">
        <v>36</v>
      </c>
      <c r="AH75">
        <v>0</v>
      </c>
      <c r="AI75" s="12">
        <v>4</v>
      </c>
    </row>
    <row r="76" spans="1:36" s="12" customFormat="1" ht="22" customHeight="1">
      <c r="A76" s="12">
        <v>74</v>
      </c>
      <c r="B76" s="12" t="s">
        <v>825</v>
      </c>
      <c r="C76" s="9" t="s">
        <v>138</v>
      </c>
      <c r="D76" s="14" t="s">
        <v>525</v>
      </c>
      <c r="E76" s="32" t="s">
        <v>54</v>
      </c>
      <c r="F76" s="43">
        <v>43255</v>
      </c>
      <c r="G76" s="11" t="s">
        <v>238</v>
      </c>
      <c r="H76" s="40" t="s">
        <v>482</v>
      </c>
      <c r="I76" s="43">
        <v>43290</v>
      </c>
      <c r="J76" s="11" t="s">
        <v>203</v>
      </c>
      <c r="K76" s="40" t="s">
        <v>483</v>
      </c>
      <c r="L76" s="51" t="s">
        <v>36</v>
      </c>
      <c r="M76" s="11" t="s">
        <v>253</v>
      </c>
      <c r="N76" s="40" t="s">
        <v>484</v>
      </c>
      <c r="O76" s="51" t="s">
        <v>36</v>
      </c>
      <c r="P76" s="11" t="s">
        <v>219</v>
      </c>
      <c r="Q76" s="40" t="s">
        <v>606</v>
      </c>
      <c r="R76" s="65" t="s">
        <v>36</v>
      </c>
      <c r="S76" s="11" t="s">
        <v>231</v>
      </c>
      <c r="T76" s="41" t="s">
        <v>399</v>
      </c>
      <c r="V76" s="20">
        <v>67</v>
      </c>
      <c r="W76" s="20">
        <v>1</v>
      </c>
      <c r="X76" s="22">
        <v>0.7191558441558441</v>
      </c>
      <c r="Y76" s="20">
        <v>2</v>
      </c>
      <c r="Z76" s="20">
        <v>1</v>
      </c>
      <c r="AA76" s="20">
        <v>27</v>
      </c>
      <c r="AB76" s="20">
        <v>1</v>
      </c>
      <c r="AC76" s="22">
        <v>0.73538961038961037</v>
      </c>
      <c r="AD76" s="20">
        <v>2</v>
      </c>
      <c r="AE76" s="20">
        <v>1</v>
      </c>
      <c r="AF76" s="87">
        <v>0</v>
      </c>
      <c r="AG76" s="51" t="s">
        <v>36</v>
      </c>
      <c r="AH76">
        <v>0</v>
      </c>
      <c r="AI76" s="53">
        <v>5</v>
      </c>
    </row>
    <row r="77" spans="1:36" s="12" customFormat="1" ht="22" customHeight="1">
      <c r="A77" s="12">
        <v>75</v>
      </c>
      <c r="B77" s="12" t="s">
        <v>826</v>
      </c>
      <c r="C77" s="9" t="s">
        <v>140</v>
      </c>
      <c r="D77" s="14" t="s">
        <v>525</v>
      </c>
      <c r="E77" s="32" t="s">
        <v>84</v>
      </c>
      <c r="F77" s="43">
        <v>43250</v>
      </c>
      <c r="G77" s="11" t="s">
        <v>241</v>
      </c>
      <c r="H77" s="40" t="s">
        <v>431</v>
      </c>
      <c r="I77" s="45">
        <v>43278</v>
      </c>
      <c r="J77" s="11" t="s">
        <v>246</v>
      </c>
      <c r="K77" s="40" t="s">
        <v>483</v>
      </c>
      <c r="L77" s="43">
        <v>43335</v>
      </c>
      <c r="M77" s="11" t="s">
        <v>220</v>
      </c>
      <c r="N77" s="40" t="s">
        <v>383</v>
      </c>
      <c r="O77" s="45">
        <v>43419</v>
      </c>
      <c r="P77" s="11" t="s">
        <v>216</v>
      </c>
      <c r="Q77" s="40" t="s">
        <v>499</v>
      </c>
      <c r="R77" s="65" t="s">
        <v>36</v>
      </c>
      <c r="S77" s="11" t="s">
        <v>217</v>
      </c>
      <c r="T77" s="63" t="s">
        <v>640</v>
      </c>
      <c r="V77" s="20">
        <v>33</v>
      </c>
      <c r="W77" s="20">
        <v>1</v>
      </c>
      <c r="X77" s="22">
        <v>9.8484848484848481E-2</v>
      </c>
      <c r="Y77" s="20">
        <v>3</v>
      </c>
      <c r="Z77" s="20">
        <v>1</v>
      </c>
      <c r="AA77" s="20">
        <v>31</v>
      </c>
      <c r="AB77" s="20">
        <v>1</v>
      </c>
      <c r="AC77" s="22">
        <v>0.14772727272727273</v>
      </c>
      <c r="AD77" s="20">
        <v>3</v>
      </c>
      <c r="AE77" s="20">
        <v>1</v>
      </c>
      <c r="AF77" s="87">
        <v>1</v>
      </c>
      <c r="AG77" s="45">
        <v>43419</v>
      </c>
      <c r="AH77">
        <v>1</v>
      </c>
      <c r="AI77" s="12">
        <v>5</v>
      </c>
    </row>
    <row r="78" spans="1:36" s="12" customFormat="1" ht="22" customHeight="1">
      <c r="A78" s="12">
        <v>76</v>
      </c>
      <c r="B78" s="12" t="s">
        <v>827</v>
      </c>
      <c r="C78" s="9" t="s">
        <v>143</v>
      </c>
      <c r="D78" s="14" t="s">
        <v>525</v>
      </c>
      <c r="E78" s="32" t="s">
        <v>141</v>
      </c>
      <c r="F78" s="43">
        <v>43251</v>
      </c>
      <c r="G78" s="11" t="s">
        <v>260</v>
      </c>
      <c r="H78" s="44" t="s">
        <v>469</v>
      </c>
      <c r="I78" s="45">
        <v>43279</v>
      </c>
      <c r="J78" s="11" t="s">
        <v>203</v>
      </c>
      <c r="K78" s="40" t="s">
        <v>342</v>
      </c>
      <c r="L78" s="45">
        <v>43349</v>
      </c>
      <c r="M78" s="11" t="s">
        <v>233</v>
      </c>
      <c r="N78" s="40" t="s">
        <v>485</v>
      </c>
      <c r="O78" s="43">
        <v>43425</v>
      </c>
      <c r="P78" s="11" t="s">
        <v>222</v>
      </c>
      <c r="Q78" s="40" t="s">
        <v>434</v>
      </c>
      <c r="R78" s="43">
        <v>43699</v>
      </c>
      <c r="S78" s="11" t="s">
        <v>203</v>
      </c>
      <c r="T78" s="41" t="s">
        <v>503</v>
      </c>
      <c r="V78" s="20">
        <v>6</v>
      </c>
      <c r="W78" s="20">
        <v>1</v>
      </c>
      <c r="X78" s="22">
        <v>0.17647058823529413</v>
      </c>
      <c r="Y78" s="20">
        <v>3</v>
      </c>
      <c r="Z78" s="20">
        <v>1</v>
      </c>
      <c r="AA78" s="20">
        <v>-5</v>
      </c>
      <c r="AB78" s="20">
        <v>4</v>
      </c>
      <c r="AC78" s="22">
        <v>0.21568627450980393</v>
      </c>
      <c r="AD78" s="20">
        <v>3</v>
      </c>
      <c r="AE78" s="20">
        <v>3</v>
      </c>
      <c r="AF78" s="87">
        <v>1</v>
      </c>
      <c r="AG78" s="43">
        <v>43425</v>
      </c>
      <c r="AH78">
        <v>1</v>
      </c>
      <c r="AI78" s="12">
        <v>9</v>
      </c>
    </row>
    <row r="79" spans="1:36" s="12" customFormat="1" ht="22" customHeight="1">
      <c r="A79" s="12">
        <v>77</v>
      </c>
      <c r="B79" s="12" t="s">
        <v>828</v>
      </c>
      <c r="C79" s="9" t="s">
        <v>142</v>
      </c>
      <c r="D79" s="14" t="s">
        <v>525</v>
      </c>
      <c r="E79" s="32" t="s">
        <v>103</v>
      </c>
      <c r="F79" s="43">
        <v>43251</v>
      </c>
      <c r="G79" s="11" t="s">
        <v>246</v>
      </c>
      <c r="H79" s="41" t="s">
        <v>564</v>
      </c>
      <c r="I79" s="45">
        <v>43280</v>
      </c>
      <c r="J79" s="11" t="s">
        <v>226</v>
      </c>
      <c r="K79" s="40" t="s">
        <v>486</v>
      </c>
      <c r="L79" s="43">
        <v>43335</v>
      </c>
      <c r="M79" s="11" t="s">
        <v>220</v>
      </c>
      <c r="N79" s="40" t="s">
        <v>487</v>
      </c>
      <c r="O79" s="45">
        <v>43426</v>
      </c>
      <c r="P79" s="11" t="s">
        <v>244</v>
      </c>
      <c r="Q79" s="40" t="s">
        <v>530</v>
      </c>
      <c r="R79" s="43">
        <v>43594</v>
      </c>
      <c r="S79" s="11" t="s">
        <v>243</v>
      </c>
      <c r="T79" s="42"/>
      <c r="V79" s="20">
        <v>12</v>
      </c>
      <c r="W79" s="20">
        <v>1</v>
      </c>
      <c r="X79" s="22">
        <v>5.5658627087198514E-3</v>
      </c>
      <c r="Y79" s="20">
        <v>3</v>
      </c>
      <c r="Z79" s="20">
        <v>1</v>
      </c>
      <c r="AA79" s="20">
        <v>17</v>
      </c>
      <c r="AB79" s="20">
        <v>1</v>
      </c>
      <c r="AC79" s="22">
        <v>0.20408163265306123</v>
      </c>
      <c r="AD79" s="20">
        <v>3</v>
      </c>
      <c r="AE79" s="20">
        <v>1</v>
      </c>
      <c r="AF79" s="87">
        <v>1</v>
      </c>
      <c r="AG79" s="45">
        <v>43426</v>
      </c>
      <c r="AH79">
        <v>1</v>
      </c>
      <c r="AI79" s="12">
        <v>5</v>
      </c>
    </row>
    <row r="80" spans="1:36" s="12" customFormat="1" ht="22" customHeight="1">
      <c r="A80" s="12">
        <v>78</v>
      </c>
      <c r="B80" s="12" t="s">
        <v>829</v>
      </c>
      <c r="C80" s="9" t="s">
        <v>144</v>
      </c>
      <c r="D80" s="14" t="s">
        <v>526</v>
      </c>
      <c r="E80" s="32" t="s">
        <v>99</v>
      </c>
      <c r="F80" s="43">
        <v>43265</v>
      </c>
      <c r="G80" s="11" t="s">
        <v>240</v>
      </c>
      <c r="H80" s="40" t="s">
        <v>281</v>
      </c>
      <c r="I80" s="45">
        <v>43293</v>
      </c>
      <c r="J80" s="11" t="s">
        <v>240</v>
      </c>
      <c r="K80" s="40" t="s">
        <v>384</v>
      </c>
      <c r="L80" s="45">
        <v>43370</v>
      </c>
      <c r="M80" s="11" t="s">
        <v>263</v>
      </c>
      <c r="N80" s="41" t="s">
        <v>477</v>
      </c>
      <c r="O80" s="45">
        <v>43433</v>
      </c>
      <c r="P80" s="11" t="s">
        <v>203</v>
      </c>
      <c r="Q80" s="40" t="s">
        <v>427</v>
      </c>
      <c r="R80" s="43">
        <v>43643</v>
      </c>
      <c r="S80" s="11" t="s">
        <v>693</v>
      </c>
      <c r="T80" s="42"/>
      <c r="V80" s="20">
        <v>-19</v>
      </c>
      <c r="W80" s="20">
        <v>4</v>
      </c>
      <c r="X80" s="22">
        <v>0.47096774193548385</v>
      </c>
      <c r="Y80" s="20">
        <v>2</v>
      </c>
      <c r="Z80" s="20">
        <v>3</v>
      </c>
      <c r="AA80" s="20">
        <v>12</v>
      </c>
      <c r="AB80" s="20">
        <v>1</v>
      </c>
      <c r="AC80" s="22">
        <v>0.45591397849462367</v>
      </c>
      <c r="AD80" s="20">
        <v>2</v>
      </c>
      <c r="AE80" s="20">
        <v>1</v>
      </c>
      <c r="AF80" s="87">
        <v>1</v>
      </c>
      <c r="AG80" s="45">
        <v>43433</v>
      </c>
      <c r="AH80">
        <v>1</v>
      </c>
      <c r="AI80" s="12">
        <v>6</v>
      </c>
    </row>
    <row r="81" spans="1:35" s="12" customFormat="1" ht="22" customHeight="1">
      <c r="A81" s="12">
        <v>79</v>
      </c>
      <c r="B81" s="12" t="s">
        <v>830</v>
      </c>
      <c r="C81" s="9" t="s">
        <v>146</v>
      </c>
      <c r="D81" s="14" t="s">
        <v>525</v>
      </c>
      <c r="E81" s="32" t="s">
        <v>147</v>
      </c>
      <c r="F81" s="43">
        <v>43271</v>
      </c>
      <c r="G81" s="11" t="s">
        <v>237</v>
      </c>
      <c r="H81" s="40" t="s">
        <v>435</v>
      </c>
      <c r="I81" s="43">
        <v>43298</v>
      </c>
      <c r="J81" s="11" t="s">
        <v>216</v>
      </c>
      <c r="K81" s="40" t="s">
        <v>312</v>
      </c>
      <c r="L81" s="45">
        <v>43356</v>
      </c>
      <c r="M81" s="11" t="s">
        <v>205</v>
      </c>
      <c r="N81" s="41" t="s">
        <v>534</v>
      </c>
      <c r="O81" s="45">
        <v>43440</v>
      </c>
      <c r="P81" s="11" t="s">
        <v>245</v>
      </c>
      <c r="Q81" s="40" t="s">
        <v>607</v>
      </c>
      <c r="R81" s="65" t="s">
        <v>36</v>
      </c>
      <c r="S81" s="11" t="s">
        <v>245</v>
      </c>
      <c r="T81" s="40"/>
      <c r="V81" s="20">
        <v>24</v>
      </c>
      <c r="W81" s="20">
        <v>1</v>
      </c>
      <c r="X81" s="22">
        <v>0.23725055432372505</v>
      </c>
      <c r="Y81" s="20">
        <v>3</v>
      </c>
      <c r="Z81" s="20">
        <v>1</v>
      </c>
      <c r="AA81" s="20">
        <v>28</v>
      </c>
      <c r="AB81" s="20">
        <v>1</v>
      </c>
      <c r="AC81" s="22">
        <v>0.16851441241685144</v>
      </c>
      <c r="AD81" s="20">
        <v>3</v>
      </c>
      <c r="AE81" s="20">
        <v>1</v>
      </c>
      <c r="AF81" s="87">
        <v>1</v>
      </c>
      <c r="AG81" s="45">
        <v>43440</v>
      </c>
      <c r="AH81">
        <v>1</v>
      </c>
      <c r="AI81" s="12">
        <v>6</v>
      </c>
    </row>
    <row r="82" spans="1:35" s="12" customFormat="1" ht="22" customHeight="1">
      <c r="A82" s="12">
        <v>80</v>
      </c>
      <c r="B82" s="12" t="s">
        <v>831</v>
      </c>
      <c r="C82" s="9" t="s">
        <v>148</v>
      </c>
      <c r="D82" s="14" t="s">
        <v>525</v>
      </c>
      <c r="E82" s="32" t="s">
        <v>82</v>
      </c>
      <c r="F82" s="43">
        <v>43279</v>
      </c>
      <c r="G82" s="11" t="s">
        <v>270</v>
      </c>
      <c r="H82" s="41" t="s">
        <v>423</v>
      </c>
      <c r="I82" s="45">
        <v>43307</v>
      </c>
      <c r="J82" s="11" t="s">
        <v>205</v>
      </c>
      <c r="K82" s="40" t="s">
        <v>488</v>
      </c>
      <c r="L82" s="45">
        <v>43370</v>
      </c>
      <c r="M82" s="11" t="s">
        <v>217</v>
      </c>
      <c r="N82" s="41" t="s">
        <v>570</v>
      </c>
      <c r="O82" s="43">
        <v>43447</v>
      </c>
      <c r="P82" s="11" t="s">
        <v>234</v>
      </c>
      <c r="Q82" s="40" t="s">
        <v>354</v>
      </c>
      <c r="R82" s="65"/>
      <c r="S82" s="11"/>
      <c r="T82" s="40"/>
      <c r="V82" s="20">
        <v>6</v>
      </c>
      <c r="W82" s="20">
        <v>1</v>
      </c>
      <c r="X82" s="22">
        <v>0.4007220216606498</v>
      </c>
      <c r="Y82" s="20">
        <v>2</v>
      </c>
      <c r="Z82" s="20">
        <v>1</v>
      </c>
      <c r="AA82" s="20">
        <v>-5</v>
      </c>
      <c r="AB82" s="20">
        <v>4</v>
      </c>
      <c r="AC82" s="22">
        <v>7.9422382671480149E-2</v>
      </c>
      <c r="AD82" s="20">
        <v>3</v>
      </c>
      <c r="AE82" s="20">
        <v>3</v>
      </c>
      <c r="AF82" s="87">
        <v>1</v>
      </c>
      <c r="AG82" s="43">
        <v>43447</v>
      </c>
      <c r="AH82">
        <v>1</v>
      </c>
      <c r="AI82" s="12">
        <v>5</v>
      </c>
    </row>
    <row r="83" spans="1:35" s="12" customFormat="1" ht="22" customHeight="1">
      <c r="A83" s="12">
        <v>81</v>
      </c>
      <c r="B83" s="12" t="s">
        <v>832</v>
      </c>
      <c r="C83" s="9" t="s">
        <v>150</v>
      </c>
      <c r="D83" s="14" t="s">
        <v>526</v>
      </c>
      <c r="E83" s="32" t="s">
        <v>34</v>
      </c>
      <c r="F83" s="43">
        <v>43278</v>
      </c>
      <c r="G83" s="11" t="s">
        <v>241</v>
      </c>
      <c r="H83" s="40" t="s">
        <v>490</v>
      </c>
      <c r="I83" s="45">
        <v>43306</v>
      </c>
      <c r="J83" s="11" t="s">
        <v>201</v>
      </c>
      <c r="K83" s="40" t="s">
        <v>491</v>
      </c>
      <c r="L83" s="43">
        <v>43369</v>
      </c>
      <c r="M83" s="11" t="s">
        <v>203</v>
      </c>
      <c r="N83" s="41" t="s">
        <v>362</v>
      </c>
      <c r="O83" s="45">
        <v>43447</v>
      </c>
      <c r="P83" s="11" t="s">
        <v>209</v>
      </c>
      <c r="Q83" s="40" t="s">
        <v>579</v>
      </c>
      <c r="R83" s="43">
        <v>43663</v>
      </c>
      <c r="S83" s="11" t="s">
        <v>210</v>
      </c>
      <c r="T83" s="41" t="s">
        <v>324</v>
      </c>
      <c r="V83" s="20">
        <v>5</v>
      </c>
      <c r="W83" s="20">
        <v>1</v>
      </c>
      <c r="X83" s="22">
        <v>0.10192837465564739</v>
      </c>
      <c r="Y83" s="20">
        <v>3</v>
      </c>
      <c r="Z83" s="20">
        <v>1</v>
      </c>
      <c r="AA83" s="20">
        <v>1</v>
      </c>
      <c r="AB83" s="20">
        <v>2</v>
      </c>
      <c r="AC83" s="22">
        <v>0.14462809917355371</v>
      </c>
      <c r="AD83" s="20">
        <v>3</v>
      </c>
      <c r="AE83" s="20">
        <v>2</v>
      </c>
      <c r="AF83" s="87">
        <v>1</v>
      </c>
      <c r="AG83" s="45">
        <v>43447</v>
      </c>
      <c r="AH83">
        <v>1</v>
      </c>
      <c r="AI83" s="12">
        <v>5</v>
      </c>
    </row>
    <row r="84" spans="1:35" s="12" customFormat="1" ht="22" customHeight="1">
      <c r="A84" s="12">
        <v>82</v>
      </c>
      <c r="B84" s="12" t="s">
        <v>833</v>
      </c>
      <c r="C84" s="9" t="s">
        <v>151</v>
      </c>
      <c r="D84" s="14" t="s">
        <v>526</v>
      </c>
      <c r="E84" s="32" t="s">
        <v>86</v>
      </c>
      <c r="F84" s="43">
        <v>43285</v>
      </c>
      <c r="G84" s="11" t="s">
        <v>264</v>
      </c>
      <c r="H84" s="40" t="s">
        <v>310</v>
      </c>
      <c r="I84" s="43">
        <v>43327</v>
      </c>
      <c r="J84" s="11" t="s">
        <v>255</v>
      </c>
      <c r="K84" s="40" t="s">
        <v>471</v>
      </c>
      <c r="L84" s="45">
        <v>43385</v>
      </c>
      <c r="M84" s="11" t="s">
        <v>212</v>
      </c>
      <c r="N84" s="41" t="s">
        <v>277</v>
      </c>
      <c r="O84" s="11" t="s">
        <v>515</v>
      </c>
      <c r="P84" s="11" t="s">
        <v>515</v>
      </c>
      <c r="Q84" s="11" t="s">
        <v>515</v>
      </c>
      <c r="R84" s="11" t="s">
        <v>515</v>
      </c>
      <c r="S84" s="11" t="s">
        <v>515</v>
      </c>
      <c r="T84" s="11" t="s">
        <v>515</v>
      </c>
      <c r="V84" s="20">
        <v>9</v>
      </c>
      <c r="W84" s="20">
        <v>1</v>
      </c>
      <c r="X84" s="22">
        <v>9.1715976331360943E-2</v>
      </c>
      <c r="Y84" s="20">
        <v>3</v>
      </c>
      <c r="Z84" s="20">
        <v>1</v>
      </c>
      <c r="AA84" s="20" t="s">
        <v>894</v>
      </c>
      <c r="AB84" s="20" t="s">
        <v>894</v>
      </c>
      <c r="AC84" s="22" t="s">
        <v>894</v>
      </c>
      <c r="AD84" s="20" t="s">
        <v>894</v>
      </c>
      <c r="AE84" s="20" t="s">
        <v>894</v>
      </c>
      <c r="AF84" s="87">
        <v>0</v>
      </c>
      <c r="AG84" s="11" t="s">
        <v>515</v>
      </c>
      <c r="AH84" t="s">
        <v>515</v>
      </c>
      <c r="AI84" s="12">
        <v>5</v>
      </c>
    </row>
    <row r="85" spans="1:35" s="12" customFormat="1" ht="22" customHeight="1">
      <c r="A85" s="12">
        <v>83</v>
      </c>
      <c r="B85" s="12" t="s">
        <v>834</v>
      </c>
      <c r="C85" s="9" t="s">
        <v>152</v>
      </c>
      <c r="D85" s="14" t="s">
        <v>526</v>
      </c>
      <c r="E85" s="32" t="s">
        <v>50</v>
      </c>
      <c r="F85" s="43">
        <v>43290</v>
      </c>
      <c r="G85" s="11" t="s">
        <v>271</v>
      </c>
      <c r="H85" s="40" t="s">
        <v>325</v>
      </c>
      <c r="I85" s="45">
        <v>43325</v>
      </c>
      <c r="J85" s="11" t="s">
        <v>230</v>
      </c>
      <c r="K85" s="40" t="s">
        <v>370</v>
      </c>
      <c r="L85" s="43">
        <v>43381</v>
      </c>
      <c r="M85" s="13" t="s">
        <v>265</v>
      </c>
      <c r="N85" s="41" t="s">
        <v>433</v>
      </c>
      <c r="O85" s="11" t="s">
        <v>515</v>
      </c>
      <c r="P85" s="11" t="s">
        <v>515</v>
      </c>
      <c r="Q85" s="11" t="s">
        <v>515</v>
      </c>
      <c r="R85" s="11" t="s">
        <v>515</v>
      </c>
      <c r="S85" s="11" t="s">
        <v>515</v>
      </c>
      <c r="T85" s="11" t="s">
        <v>515</v>
      </c>
      <c r="V85" s="20">
        <v>-6</v>
      </c>
      <c r="W85" s="20">
        <v>4</v>
      </c>
      <c r="X85" s="22">
        <v>4.5130641330166268E-2</v>
      </c>
      <c r="Y85" s="20">
        <v>3</v>
      </c>
      <c r="Z85" s="20">
        <v>3</v>
      </c>
      <c r="AA85" s="20" t="s">
        <v>894</v>
      </c>
      <c r="AB85" s="20" t="s">
        <v>894</v>
      </c>
      <c r="AC85" s="22" t="s">
        <v>894</v>
      </c>
      <c r="AD85" s="20" t="s">
        <v>894</v>
      </c>
      <c r="AE85" s="20" t="s">
        <v>894</v>
      </c>
      <c r="AF85" s="87">
        <v>0</v>
      </c>
      <c r="AG85" s="11" t="s">
        <v>515</v>
      </c>
      <c r="AH85" t="s">
        <v>515</v>
      </c>
      <c r="AI85" s="12">
        <v>3</v>
      </c>
    </row>
    <row r="86" spans="1:35" s="12" customFormat="1" ht="22" customHeight="1">
      <c r="A86" s="12">
        <v>84</v>
      </c>
      <c r="B86" s="12" t="s">
        <v>835</v>
      </c>
      <c r="C86" s="9" t="s">
        <v>153</v>
      </c>
      <c r="D86" s="14" t="s">
        <v>525</v>
      </c>
      <c r="E86" s="32" t="s">
        <v>51</v>
      </c>
      <c r="F86" s="43">
        <v>43286</v>
      </c>
      <c r="G86" s="11" t="s">
        <v>270</v>
      </c>
      <c r="H86" s="41" t="s">
        <v>375</v>
      </c>
      <c r="I86" s="45">
        <v>43314</v>
      </c>
      <c r="J86" s="11" t="s">
        <v>216</v>
      </c>
      <c r="K86" s="40" t="s">
        <v>375</v>
      </c>
      <c r="L86" s="45">
        <v>43370</v>
      </c>
      <c r="M86" s="11" t="s">
        <v>221</v>
      </c>
      <c r="N86" s="41" t="s">
        <v>317</v>
      </c>
      <c r="O86" s="43">
        <v>43454</v>
      </c>
      <c r="P86" s="11" t="s">
        <v>216</v>
      </c>
      <c r="Q86" s="40" t="s">
        <v>608</v>
      </c>
      <c r="R86" s="43">
        <v>43650</v>
      </c>
      <c r="S86" s="11" t="s">
        <v>243</v>
      </c>
      <c r="T86" s="41" t="s">
        <v>296</v>
      </c>
      <c r="V86" s="20">
        <v>2</v>
      </c>
      <c r="W86" s="20">
        <v>2</v>
      </c>
      <c r="X86" s="22">
        <v>0.1012987012987013</v>
      </c>
      <c r="Y86" s="20">
        <v>3</v>
      </c>
      <c r="Z86" s="20">
        <v>2</v>
      </c>
      <c r="AA86" s="20">
        <v>3</v>
      </c>
      <c r="AB86" s="20">
        <v>2</v>
      </c>
      <c r="AC86" s="22">
        <v>8.0519480519480519E-2</v>
      </c>
      <c r="AD86" s="20">
        <v>3</v>
      </c>
      <c r="AE86" s="20">
        <v>2</v>
      </c>
      <c r="AF86" s="87">
        <v>1</v>
      </c>
      <c r="AG86" s="43">
        <v>43454</v>
      </c>
      <c r="AH86">
        <v>1</v>
      </c>
      <c r="AI86" s="12">
        <v>4</v>
      </c>
    </row>
    <row r="87" spans="1:35" s="12" customFormat="1" ht="22" customHeight="1">
      <c r="A87" s="12">
        <v>85</v>
      </c>
      <c r="B87" s="12" t="s">
        <v>836</v>
      </c>
      <c r="C87" s="9" t="s">
        <v>155</v>
      </c>
      <c r="D87" s="14" t="s">
        <v>526</v>
      </c>
      <c r="E87" s="32" t="s">
        <v>71</v>
      </c>
      <c r="F87" s="43">
        <v>43292</v>
      </c>
      <c r="G87" s="11" t="s">
        <v>244</v>
      </c>
      <c r="H87" s="40" t="s">
        <v>434</v>
      </c>
      <c r="I87" s="51" t="s">
        <v>36</v>
      </c>
      <c r="J87" s="11" t="s">
        <v>215</v>
      </c>
      <c r="K87" s="40" t="s">
        <v>429</v>
      </c>
      <c r="L87" s="51" t="s">
        <v>36</v>
      </c>
      <c r="M87" s="11" t="s">
        <v>223</v>
      </c>
      <c r="N87" s="41" t="s">
        <v>568</v>
      </c>
      <c r="O87" s="45">
        <v>43482</v>
      </c>
      <c r="P87" s="11" t="s">
        <v>217</v>
      </c>
      <c r="Q87" s="40" t="s">
        <v>347</v>
      </c>
      <c r="R87" s="43">
        <v>43650</v>
      </c>
      <c r="S87" s="11" t="s">
        <v>724</v>
      </c>
      <c r="T87" s="41" t="s">
        <v>420</v>
      </c>
      <c r="V87" s="20">
        <v>-3</v>
      </c>
      <c r="W87" s="20">
        <v>3</v>
      </c>
      <c r="X87" s="22">
        <v>-7.4999999999999997E-2</v>
      </c>
      <c r="Y87" s="20">
        <v>4</v>
      </c>
      <c r="Z87" s="20">
        <v>3</v>
      </c>
      <c r="AA87" s="20">
        <v>-4</v>
      </c>
      <c r="AB87" s="20">
        <v>3</v>
      </c>
      <c r="AC87" s="22">
        <v>-7.0833333333333331E-2</v>
      </c>
      <c r="AD87" s="20">
        <v>4</v>
      </c>
      <c r="AE87" s="20">
        <v>3</v>
      </c>
      <c r="AF87" s="87">
        <v>1</v>
      </c>
      <c r="AG87" s="45">
        <v>43482</v>
      </c>
      <c r="AH87">
        <v>1</v>
      </c>
      <c r="AI87" s="12">
        <v>3</v>
      </c>
    </row>
    <row r="88" spans="1:35" s="12" customFormat="1" ht="22" customHeight="1">
      <c r="A88" s="12">
        <v>86</v>
      </c>
      <c r="B88" s="12" t="s">
        <v>837</v>
      </c>
      <c r="C88" s="9" t="s">
        <v>156</v>
      </c>
      <c r="D88" s="14" t="s">
        <v>525</v>
      </c>
      <c r="E88" s="32" t="s">
        <v>75</v>
      </c>
      <c r="F88" s="43">
        <v>43300</v>
      </c>
      <c r="G88" s="11" t="s">
        <v>207</v>
      </c>
      <c r="H88" s="41" t="s">
        <v>426</v>
      </c>
      <c r="I88" s="45">
        <v>43328</v>
      </c>
      <c r="J88" s="11" t="s">
        <v>234</v>
      </c>
      <c r="K88" s="40" t="s">
        <v>492</v>
      </c>
      <c r="L88" s="51" t="s">
        <v>36</v>
      </c>
      <c r="M88" s="11" t="s">
        <v>196</v>
      </c>
      <c r="N88" s="41" t="s">
        <v>533</v>
      </c>
      <c r="O88" s="62" t="s">
        <v>36</v>
      </c>
      <c r="P88" s="11" t="s">
        <v>237</v>
      </c>
      <c r="Q88" s="40" t="s">
        <v>456</v>
      </c>
      <c r="R88" s="65" t="s">
        <v>36</v>
      </c>
      <c r="S88" s="11" t="s">
        <v>233</v>
      </c>
      <c r="T88" s="41" t="s">
        <v>286</v>
      </c>
      <c r="V88" s="20">
        <v>31</v>
      </c>
      <c r="W88" s="20">
        <v>1</v>
      </c>
      <c r="X88" s="22">
        <v>0.53521126760563376</v>
      </c>
      <c r="Y88" s="20">
        <v>2</v>
      </c>
      <c r="Z88" s="20">
        <v>1</v>
      </c>
      <c r="AA88" s="20">
        <v>30</v>
      </c>
      <c r="AB88" s="20">
        <v>1</v>
      </c>
      <c r="AC88" s="22">
        <v>0.51173708920187788</v>
      </c>
      <c r="AD88" s="20">
        <v>2</v>
      </c>
      <c r="AE88" s="20">
        <v>1</v>
      </c>
      <c r="AF88" s="87">
        <v>0</v>
      </c>
      <c r="AG88" s="62" t="s">
        <v>36</v>
      </c>
      <c r="AH88">
        <v>0</v>
      </c>
      <c r="AI88" s="12">
        <v>8</v>
      </c>
    </row>
    <row r="89" spans="1:35" s="12" customFormat="1" ht="22" customHeight="1">
      <c r="A89" s="12">
        <v>87</v>
      </c>
      <c r="B89" s="12" t="s">
        <v>838</v>
      </c>
      <c r="C89" s="9" t="s">
        <v>157</v>
      </c>
      <c r="D89" s="14" t="s">
        <v>526</v>
      </c>
      <c r="E89" s="32" t="s">
        <v>43</v>
      </c>
      <c r="F89" s="43">
        <v>43293</v>
      </c>
      <c r="G89" s="11" t="s">
        <v>191</v>
      </c>
      <c r="H89" s="41" t="s">
        <v>345</v>
      </c>
      <c r="I89" s="45">
        <v>43320</v>
      </c>
      <c r="J89" s="11" t="s">
        <v>226</v>
      </c>
      <c r="K89" s="40" t="s">
        <v>415</v>
      </c>
      <c r="L89" s="43">
        <v>43370</v>
      </c>
      <c r="M89" s="11" t="s">
        <v>216</v>
      </c>
      <c r="N89" s="41" t="s">
        <v>313</v>
      </c>
      <c r="O89" s="62" t="s">
        <v>36</v>
      </c>
      <c r="P89" s="11" t="s">
        <v>231</v>
      </c>
      <c r="Q89" s="40" t="s">
        <v>614</v>
      </c>
      <c r="R89" s="65" t="s">
        <v>36</v>
      </c>
      <c r="S89" s="11" t="s">
        <v>689</v>
      </c>
      <c r="T89" s="41" t="s">
        <v>287</v>
      </c>
      <c r="V89" s="20">
        <v>33</v>
      </c>
      <c r="W89" s="20">
        <v>1</v>
      </c>
      <c r="X89" s="22">
        <v>9.5541401273885357E-2</v>
      </c>
      <c r="Y89" s="20">
        <v>3</v>
      </c>
      <c r="Z89" s="20">
        <v>1</v>
      </c>
      <c r="AA89" s="20">
        <v>22</v>
      </c>
      <c r="AB89" s="20">
        <v>1</v>
      </c>
      <c r="AC89" s="22">
        <v>0.36305732484076431</v>
      </c>
      <c r="AD89" s="20">
        <v>2</v>
      </c>
      <c r="AE89" s="20">
        <v>1</v>
      </c>
      <c r="AF89" s="87">
        <v>0</v>
      </c>
      <c r="AG89" s="62" t="s">
        <v>36</v>
      </c>
      <c r="AH89">
        <v>0</v>
      </c>
      <c r="AI89" s="12">
        <v>5</v>
      </c>
    </row>
    <row r="90" spans="1:35" s="12" customFormat="1" ht="22" customHeight="1">
      <c r="A90" s="12">
        <v>88</v>
      </c>
      <c r="B90" s="12" t="s">
        <v>839</v>
      </c>
      <c r="C90" s="9" t="s">
        <v>158</v>
      </c>
      <c r="D90" s="14" t="s">
        <v>526</v>
      </c>
      <c r="E90" s="32" t="s">
        <v>87</v>
      </c>
      <c r="F90" s="43">
        <v>43297</v>
      </c>
      <c r="G90" s="11" t="s">
        <v>255</v>
      </c>
      <c r="H90" s="40" t="s">
        <v>493</v>
      </c>
      <c r="I90" s="43" t="s">
        <v>170</v>
      </c>
      <c r="J90" s="11" t="s">
        <v>256</v>
      </c>
      <c r="K90" s="40" t="s">
        <v>494</v>
      </c>
      <c r="L90" s="51" t="s">
        <v>36</v>
      </c>
      <c r="M90" s="13" t="s">
        <v>233</v>
      </c>
      <c r="N90" s="41" t="s">
        <v>571</v>
      </c>
      <c r="O90" s="62" t="s">
        <v>36</v>
      </c>
      <c r="P90" s="11" t="s">
        <v>194</v>
      </c>
      <c r="Q90" s="63" t="s">
        <v>642</v>
      </c>
      <c r="R90" s="65"/>
      <c r="S90" s="11"/>
      <c r="T90" s="40"/>
      <c r="V90" s="20">
        <v>52</v>
      </c>
      <c r="W90" s="20">
        <v>1</v>
      </c>
      <c r="X90" s="22">
        <v>0.11624203821656051</v>
      </c>
      <c r="Y90" s="20">
        <v>3</v>
      </c>
      <c r="Z90" s="20">
        <v>1</v>
      </c>
      <c r="AA90" s="20">
        <v>27</v>
      </c>
      <c r="AB90" s="20">
        <v>1</v>
      </c>
      <c r="AC90" s="22">
        <v>0.14490445859872611</v>
      </c>
      <c r="AD90" s="20">
        <v>3</v>
      </c>
      <c r="AE90" s="20">
        <v>1</v>
      </c>
      <c r="AF90" s="87">
        <v>0</v>
      </c>
      <c r="AG90" s="62" t="s">
        <v>36</v>
      </c>
      <c r="AH90">
        <v>0</v>
      </c>
      <c r="AI90" s="12">
        <v>3</v>
      </c>
    </row>
    <row r="91" spans="1:35" s="12" customFormat="1" ht="22" customHeight="1">
      <c r="A91" s="12">
        <v>89</v>
      </c>
      <c r="B91" s="12" t="s">
        <v>840</v>
      </c>
      <c r="C91" s="9" t="s">
        <v>159</v>
      </c>
      <c r="D91" s="14" t="s">
        <v>525</v>
      </c>
      <c r="E91" s="32" t="s">
        <v>49</v>
      </c>
      <c r="F91" s="43">
        <v>43304</v>
      </c>
      <c r="G91" s="11" t="s">
        <v>229</v>
      </c>
      <c r="H91" s="41" t="s">
        <v>314</v>
      </c>
      <c r="I91" s="45">
        <v>43339</v>
      </c>
      <c r="J91" s="11" t="s">
        <v>270</v>
      </c>
      <c r="K91" s="40" t="s">
        <v>466</v>
      </c>
      <c r="L91" s="51" t="s">
        <v>36</v>
      </c>
      <c r="M91" s="11" t="s">
        <v>228</v>
      </c>
      <c r="N91" s="41" t="s">
        <v>404</v>
      </c>
      <c r="O91" s="62" t="s">
        <v>36</v>
      </c>
      <c r="P91" s="11" t="s">
        <v>234</v>
      </c>
      <c r="Q91" s="63" t="s">
        <v>625</v>
      </c>
      <c r="R91" s="43">
        <v>43661</v>
      </c>
      <c r="S91" s="11" t="s">
        <v>200</v>
      </c>
      <c r="T91" s="41" t="s">
        <v>364</v>
      </c>
      <c r="V91" s="20">
        <v>9</v>
      </c>
      <c r="W91" s="20">
        <v>1</v>
      </c>
      <c r="X91" s="22">
        <v>0.16538461538461538</v>
      </c>
      <c r="Y91" s="20">
        <v>3</v>
      </c>
      <c r="Z91" s="20">
        <v>1</v>
      </c>
      <c r="AA91" s="20">
        <v>5</v>
      </c>
      <c r="AB91" s="20">
        <v>1</v>
      </c>
      <c r="AC91" s="22">
        <v>2.6923076923076925E-2</v>
      </c>
      <c r="AD91" s="20">
        <v>3</v>
      </c>
      <c r="AE91" s="20">
        <v>1</v>
      </c>
      <c r="AF91" s="87">
        <v>0</v>
      </c>
      <c r="AG91" s="62" t="s">
        <v>36</v>
      </c>
      <c r="AH91">
        <v>0</v>
      </c>
      <c r="AI91" s="12">
        <v>3</v>
      </c>
    </row>
    <row r="92" spans="1:35" s="12" customFormat="1" ht="22" customHeight="1">
      <c r="A92" s="12">
        <v>90</v>
      </c>
      <c r="B92" s="12" t="s">
        <v>841</v>
      </c>
      <c r="C92" s="9" t="s">
        <v>162</v>
      </c>
      <c r="D92" s="14" t="s">
        <v>525</v>
      </c>
      <c r="E92" s="32" t="s">
        <v>68</v>
      </c>
      <c r="F92" s="43">
        <v>43306</v>
      </c>
      <c r="G92" s="11" t="s">
        <v>198</v>
      </c>
      <c r="H92" s="40" t="s">
        <v>310</v>
      </c>
      <c r="I92" s="45">
        <v>43341</v>
      </c>
      <c r="J92" s="11" t="s">
        <v>257</v>
      </c>
      <c r="K92" s="40" t="s">
        <v>286</v>
      </c>
      <c r="L92" s="43">
        <v>43398</v>
      </c>
      <c r="M92" s="11" t="s">
        <v>234</v>
      </c>
      <c r="N92" s="41" t="s">
        <v>460</v>
      </c>
      <c r="O92" s="51" t="s">
        <v>36</v>
      </c>
      <c r="P92" s="11" t="s">
        <v>270</v>
      </c>
      <c r="Q92" s="63" t="s">
        <v>643</v>
      </c>
      <c r="R92" s="65" t="s">
        <v>36</v>
      </c>
      <c r="S92" s="11" t="s">
        <v>725</v>
      </c>
      <c r="T92" s="41" t="s">
        <v>384</v>
      </c>
      <c r="V92" s="20">
        <v>8</v>
      </c>
      <c r="W92" s="20">
        <v>1</v>
      </c>
      <c r="X92" s="22">
        <v>0.27810650887573962</v>
      </c>
      <c r="Y92" s="20">
        <v>2</v>
      </c>
      <c r="Z92" s="20">
        <v>1</v>
      </c>
      <c r="AA92" s="20">
        <v>13</v>
      </c>
      <c r="AB92" s="20">
        <v>1</v>
      </c>
      <c r="AC92" s="22">
        <v>6.8047337278106509E-2</v>
      </c>
      <c r="AD92" s="20">
        <v>3</v>
      </c>
      <c r="AE92" s="20">
        <v>1</v>
      </c>
      <c r="AF92" s="87">
        <v>0</v>
      </c>
      <c r="AG92" s="51" t="s">
        <v>36</v>
      </c>
      <c r="AH92">
        <v>0</v>
      </c>
      <c r="AI92" s="12">
        <v>6</v>
      </c>
    </row>
    <row r="93" spans="1:35" s="12" customFormat="1" ht="22" customHeight="1">
      <c r="A93" s="12">
        <v>91</v>
      </c>
      <c r="B93" s="12" t="s">
        <v>842</v>
      </c>
      <c r="C93" s="9" t="s">
        <v>164</v>
      </c>
      <c r="D93" s="14" t="s">
        <v>525</v>
      </c>
      <c r="E93" s="32" t="s">
        <v>165</v>
      </c>
      <c r="F93" s="43">
        <v>43311</v>
      </c>
      <c r="G93" s="11" t="s">
        <v>200</v>
      </c>
      <c r="H93" s="41" t="s">
        <v>423</v>
      </c>
      <c r="I93" s="45">
        <v>43346</v>
      </c>
      <c r="J93" s="11" t="s">
        <v>246</v>
      </c>
      <c r="K93" s="40" t="s">
        <v>453</v>
      </c>
      <c r="L93" s="51" t="s">
        <v>36</v>
      </c>
      <c r="M93" s="11" t="s">
        <v>195</v>
      </c>
      <c r="N93" s="41" t="s">
        <v>461</v>
      </c>
      <c r="O93" s="51" t="s">
        <v>36</v>
      </c>
      <c r="P93" s="11" t="s">
        <v>233</v>
      </c>
      <c r="Q93" s="63" t="s">
        <v>644</v>
      </c>
      <c r="R93" s="43">
        <v>43668</v>
      </c>
      <c r="S93" s="11" t="s">
        <v>199</v>
      </c>
      <c r="T93" s="41" t="s">
        <v>275</v>
      </c>
      <c r="V93" s="20">
        <v>13</v>
      </c>
      <c r="W93" s="20">
        <v>1</v>
      </c>
      <c r="X93" s="22">
        <v>0.30685920577617326</v>
      </c>
      <c r="Y93" s="20">
        <v>2</v>
      </c>
      <c r="Z93" s="20">
        <v>1</v>
      </c>
      <c r="AA93" s="20">
        <v>8</v>
      </c>
      <c r="AB93" s="20">
        <v>1</v>
      </c>
      <c r="AC93" s="22">
        <v>-0.21299638989169675</v>
      </c>
      <c r="AD93" s="20">
        <v>4</v>
      </c>
      <c r="AE93" s="20">
        <v>1</v>
      </c>
      <c r="AF93" s="87">
        <v>0</v>
      </c>
      <c r="AG93" s="51" t="s">
        <v>36</v>
      </c>
      <c r="AH93">
        <v>0</v>
      </c>
      <c r="AI93" s="53">
        <v>3</v>
      </c>
    </row>
    <row r="94" spans="1:35" s="12" customFormat="1" ht="22" customHeight="1">
      <c r="A94" s="12">
        <v>92</v>
      </c>
      <c r="B94" s="12" t="s">
        <v>843</v>
      </c>
      <c r="C94" s="9" t="s">
        <v>167</v>
      </c>
      <c r="D94" s="14" t="s">
        <v>525</v>
      </c>
      <c r="E94" s="32" t="s">
        <v>147</v>
      </c>
      <c r="F94" s="43">
        <v>43320</v>
      </c>
      <c r="G94" s="11" t="s">
        <v>241</v>
      </c>
      <c r="H94" s="40" t="s">
        <v>326</v>
      </c>
      <c r="I94" s="45">
        <v>43353</v>
      </c>
      <c r="J94" s="11" t="s">
        <v>254</v>
      </c>
      <c r="K94" s="40" t="s">
        <v>396</v>
      </c>
      <c r="L94" s="43">
        <v>43416</v>
      </c>
      <c r="M94" s="11" t="s">
        <v>254</v>
      </c>
      <c r="N94" s="40" t="s">
        <v>609</v>
      </c>
      <c r="O94" s="45">
        <v>43514</v>
      </c>
      <c r="P94" s="11" t="s">
        <v>226</v>
      </c>
      <c r="Q94" s="63" t="s">
        <v>645</v>
      </c>
      <c r="R94" s="43">
        <v>43682</v>
      </c>
      <c r="S94" s="11" t="s">
        <v>205</v>
      </c>
      <c r="T94" s="41" t="s">
        <v>562</v>
      </c>
      <c r="V94" s="20">
        <v>19</v>
      </c>
      <c r="W94" s="20">
        <v>1</v>
      </c>
      <c r="X94" s="22">
        <v>-0.14776632302405499</v>
      </c>
      <c r="Y94" s="20">
        <v>4</v>
      </c>
      <c r="Z94" s="20">
        <v>1</v>
      </c>
      <c r="AA94" s="20">
        <v>32</v>
      </c>
      <c r="AB94" s="20">
        <v>1</v>
      </c>
      <c r="AC94" s="22">
        <v>-0.38487972508591067</v>
      </c>
      <c r="AD94" s="20">
        <v>4</v>
      </c>
      <c r="AE94" s="20">
        <v>1</v>
      </c>
      <c r="AF94" s="87">
        <v>1</v>
      </c>
      <c r="AG94" s="45">
        <v>43514</v>
      </c>
      <c r="AH94">
        <v>1</v>
      </c>
      <c r="AI94" s="12">
        <v>10</v>
      </c>
    </row>
    <row r="95" spans="1:35" s="12" customFormat="1" ht="22" customHeight="1">
      <c r="A95" s="12">
        <v>93</v>
      </c>
      <c r="B95" s="12" t="s">
        <v>844</v>
      </c>
      <c r="C95" s="9" t="s">
        <v>168</v>
      </c>
      <c r="D95" s="14" t="s">
        <v>526</v>
      </c>
      <c r="E95" s="32" t="s">
        <v>103</v>
      </c>
      <c r="F95" s="43">
        <v>43325</v>
      </c>
      <c r="G95" s="11" t="s">
        <v>205</v>
      </c>
      <c r="H95" s="41" t="s">
        <v>572</v>
      </c>
      <c r="I95" s="45">
        <v>43360</v>
      </c>
      <c r="J95" s="11" t="s">
        <v>220</v>
      </c>
      <c r="K95" s="44" t="s">
        <v>333</v>
      </c>
      <c r="L95" s="43">
        <v>43423</v>
      </c>
      <c r="M95" s="11" t="s">
        <v>205</v>
      </c>
      <c r="N95" s="41" t="s">
        <v>366</v>
      </c>
      <c r="O95" s="43">
        <v>43493</v>
      </c>
      <c r="P95" s="11" t="s">
        <v>268</v>
      </c>
      <c r="Q95" s="41" t="s">
        <v>438</v>
      </c>
      <c r="R95" s="65" t="s">
        <v>36</v>
      </c>
      <c r="S95" s="11">
        <v>30</v>
      </c>
      <c r="T95" s="41" t="s">
        <v>397</v>
      </c>
      <c r="V95" s="20">
        <v>0</v>
      </c>
      <c r="W95" s="20">
        <v>2</v>
      </c>
      <c r="X95" s="22">
        <v>7.7363896848137534E-2</v>
      </c>
      <c r="Y95" s="20">
        <v>3</v>
      </c>
      <c r="Z95" s="20">
        <v>2</v>
      </c>
      <c r="AA95" s="20">
        <v>3</v>
      </c>
      <c r="AB95" s="20">
        <v>2</v>
      </c>
      <c r="AC95" s="22">
        <v>-0.10888252148997135</v>
      </c>
      <c r="AD95" s="20">
        <v>4</v>
      </c>
      <c r="AE95" s="20">
        <v>3</v>
      </c>
      <c r="AF95" s="87">
        <v>1</v>
      </c>
      <c r="AG95" s="43">
        <v>43493</v>
      </c>
      <c r="AH95">
        <v>1</v>
      </c>
      <c r="AI95" s="12">
        <v>5</v>
      </c>
    </row>
    <row r="96" spans="1:35" s="12" customFormat="1" ht="22" customHeight="1">
      <c r="A96" s="12">
        <v>94</v>
      </c>
      <c r="B96" s="12" t="s">
        <v>845</v>
      </c>
      <c r="C96" s="9" t="s">
        <v>169</v>
      </c>
      <c r="D96" s="14" t="s">
        <v>525</v>
      </c>
      <c r="E96" s="32" t="s">
        <v>50</v>
      </c>
      <c r="F96" s="43">
        <v>43325</v>
      </c>
      <c r="G96" s="11" t="s">
        <v>216</v>
      </c>
      <c r="H96" s="40" t="s">
        <v>454</v>
      </c>
      <c r="I96" s="45">
        <v>43360</v>
      </c>
      <c r="J96" s="11" t="s">
        <v>250</v>
      </c>
      <c r="K96" s="40" t="s">
        <v>455</v>
      </c>
      <c r="L96" s="43">
        <v>43423</v>
      </c>
      <c r="M96" s="11" t="s">
        <v>220</v>
      </c>
      <c r="N96" s="63" t="s">
        <v>646</v>
      </c>
      <c r="O96" s="51" t="s">
        <v>36</v>
      </c>
      <c r="P96" s="11" t="s">
        <v>245</v>
      </c>
      <c r="Q96" s="63" t="s">
        <v>647</v>
      </c>
      <c r="R96" s="65" t="s">
        <v>36</v>
      </c>
      <c r="S96" s="11" t="s">
        <v>215</v>
      </c>
      <c r="T96" s="41" t="s">
        <v>542</v>
      </c>
      <c r="V96" s="20">
        <v>2</v>
      </c>
      <c r="W96" s="20">
        <v>2</v>
      </c>
      <c r="X96" s="22">
        <v>0</v>
      </c>
      <c r="Y96" s="20">
        <v>4</v>
      </c>
      <c r="Z96" s="20">
        <v>3</v>
      </c>
      <c r="AA96" s="20">
        <v>9</v>
      </c>
      <c r="AB96" s="20">
        <v>1</v>
      </c>
      <c r="AC96" s="22">
        <v>1.7543859649122806E-2</v>
      </c>
      <c r="AD96" s="20">
        <v>3</v>
      </c>
      <c r="AE96" s="20">
        <v>1</v>
      </c>
      <c r="AF96" s="87">
        <v>0</v>
      </c>
      <c r="AG96" s="51" t="s">
        <v>36</v>
      </c>
      <c r="AH96">
        <v>0</v>
      </c>
      <c r="AI96" s="12">
        <v>9</v>
      </c>
    </row>
    <row r="97" spans="1:36" s="12" customFormat="1" ht="22" customHeight="1">
      <c r="A97" s="12">
        <v>95</v>
      </c>
      <c r="B97" s="12" t="s">
        <v>846</v>
      </c>
      <c r="C97" s="9" t="s">
        <v>172</v>
      </c>
      <c r="D97" s="14" t="s">
        <v>525</v>
      </c>
      <c r="E97" s="32" t="s">
        <v>46</v>
      </c>
      <c r="F97" s="43">
        <v>43335</v>
      </c>
      <c r="G97" s="11" t="s">
        <v>234</v>
      </c>
      <c r="H97" s="40" t="s">
        <v>456</v>
      </c>
      <c r="I97" s="51" t="s">
        <v>36</v>
      </c>
      <c r="J97" s="11" t="s">
        <v>215</v>
      </c>
      <c r="K97" s="41" t="s">
        <v>541</v>
      </c>
      <c r="L97" s="51" t="s">
        <v>36</v>
      </c>
      <c r="M97" s="11" t="s">
        <v>223</v>
      </c>
      <c r="N97" s="40" t="s">
        <v>541</v>
      </c>
      <c r="O97" s="11" t="s">
        <v>515</v>
      </c>
      <c r="P97" s="11" t="s">
        <v>515</v>
      </c>
      <c r="Q97" s="11" t="s">
        <v>515</v>
      </c>
      <c r="R97" s="11" t="s">
        <v>515</v>
      </c>
      <c r="S97" s="11" t="s">
        <v>515</v>
      </c>
      <c r="T97" s="11" t="s">
        <v>515</v>
      </c>
      <c r="V97" s="20">
        <v>12</v>
      </c>
      <c r="W97" s="20">
        <v>1</v>
      </c>
      <c r="X97" s="22">
        <v>5.2884615384615384E-2</v>
      </c>
      <c r="Y97" s="20">
        <v>3</v>
      </c>
      <c r="Z97" s="20">
        <v>1</v>
      </c>
      <c r="AA97" s="20" t="s">
        <v>894</v>
      </c>
      <c r="AB97" s="20" t="s">
        <v>894</v>
      </c>
      <c r="AC97" s="22" t="s">
        <v>894</v>
      </c>
      <c r="AD97" s="20" t="s">
        <v>894</v>
      </c>
      <c r="AE97" s="20" t="s">
        <v>894</v>
      </c>
      <c r="AF97" s="87">
        <v>0</v>
      </c>
      <c r="AG97" s="11" t="s">
        <v>515</v>
      </c>
      <c r="AH97" t="s">
        <v>515</v>
      </c>
      <c r="AI97" s="53">
        <v>3</v>
      </c>
      <c r="AJ97" s="12" t="s">
        <v>899</v>
      </c>
    </row>
    <row r="98" spans="1:36" s="12" customFormat="1" ht="22" customHeight="1">
      <c r="A98" s="12">
        <v>96</v>
      </c>
      <c r="B98" s="12" t="s">
        <v>626</v>
      </c>
      <c r="C98" s="9" t="s">
        <v>173</v>
      </c>
      <c r="D98" s="14" t="s">
        <v>526</v>
      </c>
      <c r="E98" s="32" t="s">
        <v>34</v>
      </c>
      <c r="F98" s="43">
        <v>43346</v>
      </c>
      <c r="G98" s="11" t="s">
        <v>203</v>
      </c>
      <c r="H98" s="40" t="s">
        <v>278</v>
      </c>
      <c r="I98" s="45">
        <v>43381</v>
      </c>
      <c r="J98" s="11" t="s">
        <v>251</v>
      </c>
      <c r="K98" s="41" t="s">
        <v>573</v>
      </c>
      <c r="L98" s="51" t="s">
        <v>36</v>
      </c>
      <c r="M98" s="11" t="s">
        <v>221</v>
      </c>
      <c r="N98" s="40" t="s">
        <v>610</v>
      </c>
      <c r="O98" s="51" t="s">
        <v>36</v>
      </c>
      <c r="P98" s="11" t="s">
        <v>205</v>
      </c>
      <c r="Q98" s="63" t="s">
        <v>648</v>
      </c>
      <c r="R98" s="65" t="s">
        <v>36</v>
      </c>
      <c r="S98" s="11" t="s">
        <v>244</v>
      </c>
      <c r="T98" s="41" t="s">
        <v>399</v>
      </c>
      <c r="V98" s="20">
        <v>25</v>
      </c>
      <c r="W98" s="20">
        <v>1</v>
      </c>
      <c r="X98" s="22">
        <v>0.37704918032786883</v>
      </c>
      <c r="Y98" s="20">
        <v>2</v>
      </c>
      <c r="Z98" s="20">
        <v>1</v>
      </c>
      <c r="AA98" s="20">
        <v>31</v>
      </c>
      <c r="AB98" s="20">
        <v>1</v>
      </c>
      <c r="AC98" s="22">
        <v>0.27868852459016391</v>
      </c>
      <c r="AD98" s="20">
        <v>2</v>
      </c>
      <c r="AE98" s="20">
        <v>1</v>
      </c>
      <c r="AF98" s="87">
        <v>0</v>
      </c>
      <c r="AG98" s="51" t="s">
        <v>36</v>
      </c>
      <c r="AH98">
        <v>0</v>
      </c>
      <c r="AI98" s="53">
        <v>4</v>
      </c>
    </row>
    <row r="99" spans="1:36" s="12" customFormat="1" ht="22" customHeight="1">
      <c r="A99" s="12">
        <v>97</v>
      </c>
      <c r="B99" s="12" t="s">
        <v>847</v>
      </c>
      <c r="C99" s="9" t="s">
        <v>726</v>
      </c>
      <c r="D99" s="14" t="s">
        <v>525</v>
      </c>
      <c r="E99" s="32" t="s">
        <v>57</v>
      </c>
      <c r="F99" s="43">
        <v>43348</v>
      </c>
      <c r="G99" s="11" t="s">
        <v>200</v>
      </c>
      <c r="H99" s="40" t="s">
        <v>458</v>
      </c>
      <c r="I99" s="45">
        <v>43383</v>
      </c>
      <c r="J99" s="11" t="s">
        <v>237</v>
      </c>
      <c r="K99" s="41" t="s">
        <v>321</v>
      </c>
      <c r="L99" s="51" t="s">
        <v>36</v>
      </c>
      <c r="M99" s="11" t="s">
        <v>251</v>
      </c>
      <c r="N99" s="40" t="s">
        <v>462</v>
      </c>
      <c r="O99" s="51" t="s">
        <v>36</v>
      </c>
      <c r="P99" s="11" t="s">
        <v>220</v>
      </c>
      <c r="Q99" s="63" t="s">
        <v>649</v>
      </c>
      <c r="R99" s="65" t="s">
        <v>36</v>
      </c>
      <c r="S99" s="11" t="s">
        <v>221</v>
      </c>
      <c r="T99" s="41" t="s">
        <v>327</v>
      </c>
      <c r="V99" s="20">
        <v>16</v>
      </c>
      <c r="W99" s="20">
        <v>1</v>
      </c>
      <c r="X99" s="22">
        <v>0.4088050314465409</v>
      </c>
      <c r="Y99" s="20">
        <v>2</v>
      </c>
      <c r="Z99" s="20">
        <v>1</v>
      </c>
      <c r="AA99" s="20">
        <v>24</v>
      </c>
      <c r="AB99" s="20">
        <v>1</v>
      </c>
      <c r="AC99" s="22">
        <v>0.31446540880503143</v>
      </c>
      <c r="AD99" s="20">
        <v>2</v>
      </c>
      <c r="AE99" s="20">
        <v>1</v>
      </c>
      <c r="AF99" s="87">
        <v>0</v>
      </c>
      <c r="AG99" s="51" t="s">
        <v>36</v>
      </c>
      <c r="AH99">
        <v>0</v>
      </c>
      <c r="AI99" s="12">
        <v>3</v>
      </c>
    </row>
    <row r="100" spans="1:36" s="12" customFormat="1" ht="22" customHeight="1">
      <c r="A100" s="12">
        <v>98</v>
      </c>
      <c r="B100" s="12" t="s">
        <v>848</v>
      </c>
      <c r="C100" s="9" t="s">
        <v>174</v>
      </c>
      <c r="D100" s="14" t="s">
        <v>526</v>
      </c>
      <c r="E100" s="32" t="s">
        <v>53</v>
      </c>
      <c r="F100" s="43">
        <v>43349</v>
      </c>
      <c r="G100" s="11" t="s">
        <v>233</v>
      </c>
      <c r="H100" s="40" t="s">
        <v>460</v>
      </c>
      <c r="I100" s="45">
        <v>43384</v>
      </c>
      <c r="J100" s="11" t="s">
        <v>203</v>
      </c>
      <c r="K100" s="41" t="s">
        <v>277</v>
      </c>
      <c r="L100" s="51" t="s">
        <v>36</v>
      </c>
      <c r="M100" s="11" t="s">
        <v>250</v>
      </c>
      <c r="N100" s="40" t="s">
        <v>417</v>
      </c>
      <c r="O100" s="51" t="s">
        <v>36</v>
      </c>
      <c r="P100" s="11" t="s">
        <v>254</v>
      </c>
      <c r="Q100" s="63" t="s">
        <v>633</v>
      </c>
      <c r="R100" s="65" t="s">
        <v>36</v>
      </c>
      <c r="S100" s="11" t="s">
        <v>228</v>
      </c>
      <c r="T100" s="41" t="s">
        <v>310</v>
      </c>
      <c r="V100" s="20">
        <v>9</v>
      </c>
      <c r="W100" s="20">
        <v>1</v>
      </c>
      <c r="X100" s="22">
        <v>-0.20491803278688525</v>
      </c>
      <c r="Y100" s="20">
        <v>4</v>
      </c>
      <c r="Z100" s="20">
        <v>1</v>
      </c>
      <c r="AA100" s="20">
        <v>2</v>
      </c>
      <c r="AB100" s="20">
        <v>2</v>
      </c>
      <c r="AC100" s="22">
        <v>-0.35655737704918034</v>
      </c>
      <c r="AD100" s="20">
        <v>4</v>
      </c>
      <c r="AE100" s="20">
        <v>3</v>
      </c>
      <c r="AF100" s="87">
        <v>0</v>
      </c>
      <c r="AG100" s="51" t="s">
        <v>36</v>
      </c>
      <c r="AH100">
        <v>0</v>
      </c>
      <c r="AI100" s="12">
        <v>4</v>
      </c>
    </row>
    <row r="101" spans="1:36" s="12" customFormat="1" ht="22" customHeight="1">
      <c r="A101" s="12">
        <v>99</v>
      </c>
      <c r="B101" s="12" t="s">
        <v>849</v>
      </c>
      <c r="C101" s="9" t="s">
        <v>175</v>
      </c>
      <c r="D101" s="14" t="s">
        <v>525</v>
      </c>
      <c r="E101" s="32" t="s">
        <v>51</v>
      </c>
      <c r="F101" s="43">
        <v>43350</v>
      </c>
      <c r="G101" s="11" t="s">
        <v>244</v>
      </c>
      <c r="H101" s="42" t="s">
        <v>474</v>
      </c>
      <c r="I101" s="45">
        <v>43390</v>
      </c>
      <c r="J101" s="11" t="s">
        <v>252</v>
      </c>
      <c r="K101" s="41" t="s">
        <v>372</v>
      </c>
      <c r="L101" s="43">
        <v>43460</v>
      </c>
      <c r="M101" s="11" t="s">
        <v>224</v>
      </c>
      <c r="N101" s="40" t="s">
        <v>328</v>
      </c>
      <c r="O101" s="51" t="s">
        <v>36</v>
      </c>
      <c r="P101" s="11" t="s">
        <v>245</v>
      </c>
      <c r="Q101" s="63" t="s">
        <v>650</v>
      </c>
      <c r="R101" s="11" t="s">
        <v>515</v>
      </c>
      <c r="S101" s="11" t="s">
        <v>515</v>
      </c>
      <c r="T101" s="11" t="s">
        <v>515</v>
      </c>
      <c r="V101" s="20">
        <v>5</v>
      </c>
      <c r="W101" s="20">
        <v>1</v>
      </c>
      <c r="X101" s="22">
        <v>-0.27433628318584069</v>
      </c>
      <c r="Y101" s="20">
        <v>4</v>
      </c>
      <c r="Z101" s="20">
        <v>1</v>
      </c>
      <c r="AA101" s="20">
        <v>2</v>
      </c>
      <c r="AB101" s="20">
        <v>2</v>
      </c>
      <c r="AC101" s="22">
        <v>-0.18141592920353983</v>
      </c>
      <c r="AD101" s="20">
        <v>4</v>
      </c>
      <c r="AE101" s="20">
        <v>3</v>
      </c>
      <c r="AF101" s="87">
        <v>0</v>
      </c>
      <c r="AG101" s="51" t="s">
        <v>36</v>
      </c>
      <c r="AH101">
        <v>0</v>
      </c>
      <c r="AI101" s="12">
        <v>6</v>
      </c>
    </row>
    <row r="102" spans="1:36" s="12" customFormat="1" ht="22" customHeight="1">
      <c r="A102" s="12">
        <v>100</v>
      </c>
      <c r="B102" s="12" t="s">
        <v>850</v>
      </c>
      <c r="C102" s="9" t="s">
        <v>176</v>
      </c>
      <c r="D102" s="14" t="s">
        <v>525</v>
      </c>
      <c r="E102" s="32" t="s">
        <v>101</v>
      </c>
      <c r="F102" s="43">
        <v>43360</v>
      </c>
      <c r="G102" s="11" t="s">
        <v>230</v>
      </c>
      <c r="H102" s="41" t="s">
        <v>446</v>
      </c>
      <c r="I102" s="43">
        <v>43395</v>
      </c>
      <c r="J102" s="11" t="s">
        <v>193</v>
      </c>
      <c r="K102" s="41" t="s">
        <v>378</v>
      </c>
      <c r="L102" s="43">
        <v>43463</v>
      </c>
      <c r="M102" s="11" t="s">
        <v>211</v>
      </c>
      <c r="N102" s="40" t="s">
        <v>376</v>
      </c>
      <c r="O102" s="43">
        <v>43528</v>
      </c>
      <c r="P102" s="11" t="s">
        <v>265</v>
      </c>
      <c r="Q102" s="63" t="s">
        <v>651</v>
      </c>
      <c r="R102" s="11" t="s">
        <v>515</v>
      </c>
      <c r="S102" s="11" t="s">
        <v>515</v>
      </c>
      <c r="T102" s="11" t="s">
        <v>515</v>
      </c>
      <c r="V102" s="20">
        <v>6</v>
      </c>
      <c r="W102" s="20">
        <v>1</v>
      </c>
      <c r="X102" s="22">
        <v>0.16634799235181644</v>
      </c>
      <c r="Y102" s="20">
        <v>3</v>
      </c>
      <c r="Z102" s="20">
        <v>1</v>
      </c>
      <c r="AA102" s="20">
        <v>-3</v>
      </c>
      <c r="AB102" s="20">
        <v>3</v>
      </c>
      <c r="AC102" s="22">
        <v>0.33269598470363287</v>
      </c>
      <c r="AD102" s="20">
        <v>2</v>
      </c>
      <c r="AE102" s="20">
        <v>1</v>
      </c>
      <c r="AF102" s="87">
        <v>1</v>
      </c>
      <c r="AG102" s="43">
        <v>43528</v>
      </c>
      <c r="AH102">
        <v>1</v>
      </c>
      <c r="AI102" s="12">
        <v>6</v>
      </c>
    </row>
    <row r="103" spans="1:36" s="12" customFormat="1" ht="22" customHeight="1">
      <c r="A103" s="12">
        <v>101</v>
      </c>
      <c r="B103" s="12" t="s">
        <v>851</v>
      </c>
      <c r="C103" s="9" t="s">
        <v>177</v>
      </c>
      <c r="D103" s="14" t="s">
        <v>525</v>
      </c>
      <c r="E103" s="32" t="s">
        <v>178</v>
      </c>
      <c r="F103" s="43">
        <v>43360</v>
      </c>
      <c r="G103" s="11" t="s">
        <v>198</v>
      </c>
      <c r="H103" s="41" t="s">
        <v>528</v>
      </c>
      <c r="I103" s="43">
        <v>43388</v>
      </c>
      <c r="J103" s="11" t="s">
        <v>246</v>
      </c>
      <c r="K103" s="41" t="s">
        <v>574</v>
      </c>
      <c r="L103" s="51" t="s">
        <v>36</v>
      </c>
      <c r="M103" s="11" t="s">
        <v>257</v>
      </c>
      <c r="N103" s="40" t="s">
        <v>544</v>
      </c>
      <c r="O103" s="51" t="s">
        <v>36</v>
      </c>
      <c r="P103" s="11" t="s">
        <v>227</v>
      </c>
      <c r="Q103" s="63" t="s">
        <v>652</v>
      </c>
      <c r="R103" s="43">
        <v>43731</v>
      </c>
      <c r="S103" s="11" t="s">
        <v>199</v>
      </c>
      <c r="T103" s="41" t="s">
        <v>727</v>
      </c>
      <c r="V103" s="20">
        <v>9</v>
      </c>
      <c r="W103" s="20">
        <v>1</v>
      </c>
      <c r="X103" s="22">
        <v>2.3743016759776536E-2</v>
      </c>
      <c r="Y103" s="20">
        <v>3</v>
      </c>
      <c r="Z103" s="20">
        <v>1</v>
      </c>
      <c r="AA103" s="20">
        <v>-7</v>
      </c>
      <c r="AB103" s="20">
        <v>4</v>
      </c>
      <c r="AC103" s="22">
        <v>0.29329608938547486</v>
      </c>
      <c r="AD103" s="20">
        <v>2</v>
      </c>
      <c r="AE103" s="20">
        <v>1</v>
      </c>
      <c r="AF103" s="87">
        <v>0</v>
      </c>
      <c r="AG103" s="51" t="s">
        <v>36</v>
      </c>
      <c r="AH103">
        <v>0</v>
      </c>
      <c r="AI103" s="12">
        <v>7</v>
      </c>
    </row>
    <row r="104" spans="1:36" s="12" customFormat="1" ht="22" customHeight="1">
      <c r="A104" s="12">
        <v>102</v>
      </c>
      <c r="B104" s="12" t="s">
        <v>852</v>
      </c>
      <c r="C104" s="9" t="s">
        <v>179</v>
      </c>
      <c r="D104" s="14" t="s">
        <v>525</v>
      </c>
      <c r="E104" s="32" t="s">
        <v>147</v>
      </c>
      <c r="F104" s="43">
        <v>43368</v>
      </c>
      <c r="G104" s="11" t="s">
        <v>196</v>
      </c>
      <c r="H104" s="41" t="s">
        <v>413</v>
      </c>
      <c r="I104" s="43">
        <v>43396</v>
      </c>
      <c r="J104" s="11" t="s">
        <v>254</v>
      </c>
      <c r="K104" s="41" t="s">
        <v>329</v>
      </c>
      <c r="L104" s="45">
        <v>43480</v>
      </c>
      <c r="M104" s="11" t="s">
        <v>246</v>
      </c>
      <c r="N104" s="40" t="s">
        <v>416</v>
      </c>
      <c r="O104" s="51" t="s">
        <v>36</v>
      </c>
      <c r="P104" s="11" t="s">
        <v>195</v>
      </c>
      <c r="Q104" s="63" t="s">
        <v>653</v>
      </c>
      <c r="R104" s="11" t="s">
        <v>515</v>
      </c>
      <c r="S104" s="11" t="s">
        <v>515</v>
      </c>
      <c r="T104" s="11" t="s">
        <v>515</v>
      </c>
      <c r="V104" s="20">
        <v>8</v>
      </c>
      <c r="W104" s="20">
        <v>1</v>
      </c>
      <c r="X104" s="22">
        <v>0.12093023255813953</v>
      </c>
      <c r="Y104" s="20">
        <v>3</v>
      </c>
      <c r="Z104" s="20">
        <v>1</v>
      </c>
      <c r="AA104" s="20">
        <v>9</v>
      </c>
      <c r="AB104" s="20">
        <v>1</v>
      </c>
      <c r="AC104" s="22">
        <v>-6.9767441860465115E-3</v>
      </c>
      <c r="AD104" s="20">
        <v>4</v>
      </c>
      <c r="AE104" s="20">
        <v>1</v>
      </c>
      <c r="AF104" s="87">
        <v>0</v>
      </c>
      <c r="AG104" s="51" t="s">
        <v>36</v>
      </c>
      <c r="AH104">
        <v>0</v>
      </c>
      <c r="AI104" s="12">
        <v>4</v>
      </c>
    </row>
    <row r="105" spans="1:36" s="12" customFormat="1" ht="22" customHeight="1">
      <c r="A105" s="12">
        <v>103</v>
      </c>
      <c r="B105" s="12" t="s">
        <v>853</v>
      </c>
      <c r="C105" s="9" t="s">
        <v>180</v>
      </c>
      <c r="D105" s="14" t="s">
        <v>526</v>
      </c>
      <c r="E105" s="32" t="s">
        <v>81</v>
      </c>
      <c r="F105" s="43">
        <v>43370</v>
      </c>
      <c r="G105" s="11" t="s">
        <v>243</v>
      </c>
      <c r="H105" s="41" t="s">
        <v>465</v>
      </c>
      <c r="I105" s="43">
        <v>43406</v>
      </c>
      <c r="J105" s="11" t="s">
        <v>220</v>
      </c>
      <c r="K105" s="40" t="s">
        <v>542</v>
      </c>
      <c r="L105" s="51" t="s">
        <v>36</v>
      </c>
      <c r="M105" s="11" t="s">
        <v>223</v>
      </c>
      <c r="N105" s="40" t="s">
        <v>464</v>
      </c>
      <c r="O105" s="51" t="s">
        <v>36</v>
      </c>
      <c r="P105" s="11" t="s">
        <v>197</v>
      </c>
      <c r="Q105" s="63" t="s">
        <v>654</v>
      </c>
      <c r="R105" s="11" t="s">
        <v>515</v>
      </c>
      <c r="S105" s="11" t="s">
        <v>515</v>
      </c>
      <c r="T105" s="11" t="s">
        <v>515</v>
      </c>
      <c r="V105" s="20">
        <v>6</v>
      </c>
      <c r="W105" s="20">
        <v>1</v>
      </c>
      <c r="X105" s="22">
        <v>-8.8105726872246704E-3</v>
      </c>
      <c r="Y105" s="20">
        <v>4</v>
      </c>
      <c r="Z105" s="20">
        <v>1</v>
      </c>
      <c r="AA105" s="20">
        <v>-13</v>
      </c>
      <c r="AB105" s="20">
        <v>4</v>
      </c>
      <c r="AC105" s="22">
        <v>-0.15859030837004406</v>
      </c>
      <c r="AD105" s="20">
        <v>4</v>
      </c>
      <c r="AE105" s="20">
        <v>3</v>
      </c>
      <c r="AF105" s="87">
        <v>0</v>
      </c>
      <c r="AG105" s="51" t="s">
        <v>36</v>
      </c>
      <c r="AH105">
        <v>0</v>
      </c>
      <c r="AI105" s="12">
        <v>4</v>
      </c>
    </row>
    <row r="106" spans="1:36" s="12" customFormat="1" ht="22" customHeight="1">
      <c r="A106" s="12">
        <v>104</v>
      </c>
      <c r="B106" s="12" t="s">
        <v>854</v>
      </c>
      <c r="C106" s="9" t="s">
        <v>181</v>
      </c>
      <c r="D106" s="14" t="s">
        <v>525</v>
      </c>
      <c r="E106" s="32" t="s">
        <v>182</v>
      </c>
      <c r="F106" s="43">
        <v>43369</v>
      </c>
      <c r="G106" s="11" t="s">
        <v>195</v>
      </c>
      <c r="H106" s="41" t="s">
        <v>510</v>
      </c>
      <c r="I106" s="43">
        <v>43398</v>
      </c>
      <c r="J106" s="11" t="s">
        <v>250</v>
      </c>
      <c r="K106" s="41" t="s">
        <v>483</v>
      </c>
      <c r="L106" s="51" t="s">
        <v>36</v>
      </c>
      <c r="M106" s="11" t="s">
        <v>251</v>
      </c>
      <c r="N106" s="40" t="s">
        <v>540</v>
      </c>
      <c r="O106" s="51" t="s">
        <v>36</v>
      </c>
      <c r="P106" s="11" t="s">
        <v>250</v>
      </c>
      <c r="Q106" s="63" t="s">
        <v>655</v>
      </c>
      <c r="R106" s="43">
        <v>43862</v>
      </c>
      <c r="S106" s="11" t="s">
        <v>246</v>
      </c>
      <c r="T106" s="42"/>
      <c r="V106" s="20">
        <v>3</v>
      </c>
      <c r="W106" s="20">
        <v>2</v>
      </c>
      <c r="X106" s="22">
        <v>0.12796208530805686</v>
      </c>
      <c r="Y106" s="20">
        <v>3</v>
      </c>
      <c r="Z106" s="20">
        <v>2</v>
      </c>
      <c r="AA106" s="20">
        <v>4</v>
      </c>
      <c r="AB106" s="20">
        <v>2</v>
      </c>
      <c r="AC106" s="22">
        <v>-0.12796208530805686</v>
      </c>
      <c r="AD106" s="20">
        <v>4</v>
      </c>
      <c r="AE106" s="20">
        <v>3</v>
      </c>
      <c r="AF106" s="87">
        <v>0</v>
      </c>
      <c r="AG106" s="51" t="s">
        <v>36</v>
      </c>
      <c r="AH106">
        <v>0</v>
      </c>
      <c r="AI106" s="12">
        <v>8</v>
      </c>
    </row>
    <row r="107" spans="1:36" s="12" customFormat="1" ht="22" customHeight="1">
      <c r="A107" s="12">
        <v>105</v>
      </c>
      <c r="B107" s="12" t="s">
        <v>855</v>
      </c>
      <c r="C107" s="9" t="s">
        <v>183</v>
      </c>
      <c r="D107" s="14" t="s">
        <v>526</v>
      </c>
      <c r="E107" s="32" t="s">
        <v>119</v>
      </c>
      <c r="F107" s="43">
        <v>43384</v>
      </c>
      <c r="G107" s="11" t="s">
        <v>225</v>
      </c>
      <c r="H107" s="41" t="s">
        <v>437</v>
      </c>
      <c r="I107" s="45">
        <v>43419</v>
      </c>
      <c r="J107" s="13" t="s">
        <v>225</v>
      </c>
      <c r="K107" s="40" t="s">
        <v>414</v>
      </c>
      <c r="L107" s="51" t="s">
        <v>36</v>
      </c>
      <c r="M107" s="11" t="s">
        <v>245</v>
      </c>
      <c r="N107" s="63" t="s">
        <v>656</v>
      </c>
      <c r="O107" s="51" t="s">
        <v>36</v>
      </c>
      <c r="P107" s="11" t="s">
        <v>218</v>
      </c>
      <c r="Q107" s="63" t="s">
        <v>657</v>
      </c>
      <c r="R107" s="65" t="s">
        <v>36</v>
      </c>
      <c r="S107" s="11" t="s">
        <v>224</v>
      </c>
      <c r="T107" s="41" t="s">
        <v>371</v>
      </c>
      <c r="V107" s="20">
        <v>-6</v>
      </c>
      <c r="W107" s="20">
        <v>4</v>
      </c>
      <c r="X107" s="22">
        <v>-0.13994169096209913</v>
      </c>
      <c r="Y107" s="20">
        <v>4</v>
      </c>
      <c r="Z107" s="20">
        <v>3</v>
      </c>
      <c r="AA107" s="20">
        <v>-1</v>
      </c>
      <c r="AB107" s="20">
        <v>3</v>
      </c>
      <c r="AC107" s="22">
        <v>-8.4548104956268216E-2</v>
      </c>
      <c r="AD107" s="20">
        <v>4</v>
      </c>
      <c r="AE107" s="20">
        <v>3</v>
      </c>
      <c r="AF107" s="87">
        <v>0</v>
      </c>
      <c r="AG107" s="51" t="s">
        <v>36</v>
      </c>
      <c r="AH107">
        <v>0</v>
      </c>
      <c r="AI107" s="12">
        <v>3</v>
      </c>
    </row>
    <row r="108" spans="1:36" s="12" customFormat="1" ht="22" customHeight="1">
      <c r="A108" s="12">
        <v>106</v>
      </c>
      <c r="B108" s="12" t="s">
        <v>856</v>
      </c>
      <c r="C108" s="9" t="s">
        <v>184</v>
      </c>
      <c r="D108" s="14" t="s">
        <v>525</v>
      </c>
      <c r="E108" s="32" t="s">
        <v>58</v>
      </c>
      <c r="F108" s="43">
        <v>43384</v>
      </c>
      <c r="G108" s="11" t="s">
        <v>204</v>
      </c>
      <c r="H108" s="41" t="s">
        <v>575</v>
      </c>
      <c r="I108" s="45">
        <v>43412</v>
      </c>
      <c r="J108" s="11" t="s">
        <v>217</v>
      </c>
      <c r="K108" s="40" t="s">
        <v>282</v>
      </c>
      <c r="L108" s="43">
        <v>43510</v>
      </c>
      <c r="M108" s="11" t="s">
        <v>243</v>
      </c>
      <c r="N108" s="63" t="s">
        <v>670</v>
      </c>
      <c r="O108" s="11" t="s">
        <v>515</v>
      </c>
      <c r="P108" s="11" t="s">
        <v>515</v>
      </c>
      <c r="Q108" s="11" t="s">
        <v>515</v>
      </c>
      <c r="R108" s="11" t="s">
        <v>515</v>
      </c>
      <c r="S108" s="11" t="s">
        <v>515</v>
      </c>
      <c r="T108" s="11" t="s">
        <v>515</v>
      </c>
      <c r="V108" s="20">
        <v>25</v>
      </c>
      <c r="W108" s="20">
        <v>1</v>
      </c>
      <c r="X108" s="22">
        <v>6.9767441860465115E-2</v>
      </c>
      <c r="Y108" s="20">
        <v>3</v>
      </c>
      <c r="Z108" s="20">
        <v>1</v>
      </c>
      <c r="AA108" s="20" t="s">
        <v>894</v>
      </c>
      <c r="AB108" s="20" t="s">
        <v>894</v>
      </c>
      <c r="AC108" s="22" t="s">
        <v>894</v>
      </c>
      <c r="AD108" s="20" t="s">
        <v>894</v>
      </c>
      <c r="AE108" s="20" t="s">
        <v>894</v>
      </c>
      <c r="AF108" s="87">
        <v>0</v>
      </c>
      <c r="AG108" s="11" t="s">
        <v>515</v>
      </c>
      <c r="AH108" t="s">
        <v>515</v>
      </c>
      <c r="AI108" s="12">
        <v>5</v>
      </c>
    </row>
    <row r="109" spans="1:36" s="12" customFormat="1" ht="22" customHeight="1">
      <c r="A109" s="12">
        <v>107</v>
      </c>
      <c r="B109" s="12" t="s">
        <v>857</v>
      </c>
      <c r="C109" s="9" t="s">
        <v>185</v>
      </c>
      <c r="D109" s="14" t="s">
        <v>526</v>
      </c>
      <c r="E109" s="32" t="s">
        <v>53</v>
      </c>
      <c r="F109" s="43">
        <v>43391</v>
      </c>
      <c r="G109" s="11" t="s">
        <v>239</v>
      </c>
      <c r="H109" s="41" t="s">
        <v>468</v>
      </c>
      <c r="I109" s="45">
        <v>43440</v>
      </c>
      <c r="J109" s="11" t="s">
        <v>248</v>
      </c>
      <c r="K109" s="40" t="s">
        <v>387</v>
      </c>
      <c r="L109" s="45">
        <v>43482</v>
      </c>
      <c r="M109" s="11" t="s">
        <v>248</v>
      </c>
      <c r="N109" s="40" t="s">
        <v>555</v>
      </c>
      <c r="O109" s="51" t="s">
        <v>36</v>
      </c>
      <c r="P109" s="11" t="s">
        <v>271</v>
      </c>
      <c r="Q109" s="41" t="s">
        <v>418</v>
      </c>
      <c r="R109" s="11" t="s">
        <v>515</v>
      </c>
      <c r="S109" s="11" t="s">
        <v>515</v>
      </c>
      <c r="T109" s="11" t="s">
        <v>515</v>
      </c>
      <c r="V109" s="20">
        <v>3</v>
      </c>
      <c r="W109" s="20">
        <v>2</v>
      </c>
      <c r="X109" s="22">
        <v>0.26881720430107525</v>
      </c>
      <c r="Y109" s="20">
        <v>2</v>
      </c>
      <c r="Z109" s="20">
        <v>2</v>
      </c>
      <c r="AA109" s="20">
        <v>8</v>
      </c>
      <c r="AB109" s="20">
        <v>1</v>
      </c>
      <c r="AC109" s="22">
        <v>-2.8673835125448029E-2</v>
      </c>
      <c r="AD109" s="20">
        <v>4</v>
      </c>
      <c r="AE109" s="20">
        <v>1</v>
      </c>
      <c r="AF109" s="87">
        <v>0</v>
      </c>
      <c r="AG109" s="51" t="s">
        <v>36</v>
      </c>
      <c r="AH109">
        <v>0</v>
      </c>
      <c r="AI109" s="12">
        <v>5</v>
      </c>
    </row>
    <row r="110" spans="1:36" s="12" customFormat="1" ht="22" customHeight="1">
      <c r="A110" s="12">
        <v>108</v>
      </c>
      <c r="B110" s="12" t="s">
        <v>858</v>
      </c>
      <c r="C110" s="9" t="s">
        <v>186</v>
      </c>
      <c r="D110" s="14" t="s">
        <v>526</v>
      </c>
      <c r="E110" s="32" t="s">
        <v>187</v>
      </c>
      <c r="F110" s="43">
        <v>43391</v>
      </c>
      <c r="G110" s="13" t="s">
        <v>232</v>
      </c>
      <c r="H110" s="41" t="s">
        <v>576</v>
      </c>
      <c r="I110" s="45">
        <v>43425</v>
      </c>
      <c r="J110" s="11" t="s">
        <v>227</v>
      </c>
      <c r="K110" s="40" t="s">
        <v>611</v>
      </c>
      <c r="L110" s="62" t="s">
        <v>36</v>
      </c>
      <c r="M110" s="11" t="s">
        <v>271</v>
      </c>
      <c r="N110" s="63" t="s">
        <v>623</v>
      </c>
      <c r="O110" s="11" t="s">
        <v>515</v>
      </c>
      <c r="P110" s="11" t="s">
        <v>515</v>
      </c>
      <c r="Q110" s="11" t="s">
        <v>515</v>
      </c>
      <c r="R110" s="11" t="s">
        <v>515</v>
      </c>
      <c r="S110" s="11" t="s">
        <v>515</v>
      </c>
      <c r="T110" s="11" t="s">
        <v>515</v>
      </c>
      <c r="V110" s="20">
        <v>-20</v>
      </c>
      <c r="W110" s="20">
        <v>4</v>
      </c>
      <c r="X110" s="22">
        <v>0.82377332411886661</v>
      </c>
      <c r="Y110" s="20">
        <v>1</v>
      </c>
      <c r="Z110" s="20">
        <v>1</v>
      </c>
      <c r="AA110" s="20" t="s">
        <v>894</v>
      </c>
      <c r="AB110" s="20" t="s">
        <v>894</v>
      </c>
      <c r="AC110" s="22" t="s">
        <v>894</v>
      </c>
      <c r="AD110" s="20" t="s">
        <v>894</v>
      </c>
      <c r="AE110" s="20" t="s">
        <v>894</v>
      </c>
      <c r="AF110" s="87">
        <v>0</v>
      </c>
      <c r="AG110" s="11" t="s">
        <v>515</v>
      </c>
      <c r="AH110" t="s">
        <v>515</v>
      </c>
      <c r="AI110" s="12">
        <v>4</v>
      </c>
    </row>
    <row r="111" spans="1:36" s="12" customFormat="1" ht="22" customHeight="1">
      <c r="A111" s="12">
        <v>109</v>
      </c>
      <c r="B111" s="12" t="s">
        <v>859</v>
      </c>
      <c r="C111" s="9" t="s">
        <v>188</v>
      </c>
      <c r="D111" s="14" t="s">
        <v>525</v>
      </c>
      <c r="E111" s="32" t="s">
        <v>147</v>
      </c>
      <c r="F111" s="43">
        <v>43391</v>
      </c>
      <c r="G111" s="11" t="s">
        <v>233</v>
      </c>
      <c r="H111" s="41" t="s">
        <v>389</v>
      </c>
      <c r="I111" s="43">
        <v>43425</v>
      </c>
      <c r="J111" s="11" t="s">
        <v>234</v>
      </c>
      <c r="K111" s="41" t="s">
        <v>297</v>
      </c>
      <c r="L111" s="43">
        <v>43489</v>
      </c>
      <c r="M111" s="11" t="s">
        <v>252</v>
      </c>
      <c r="N111" s="41" t="s">
        <v>422</v>
      </c>
      <c r="O111" s="51" t="s">
        <v>36</v>
      </c>
      <c r="P111" s="11" t="s">
        <v>205</v>
      </c>
      <c r="Q111" s="41" t="s">
        <v>292</v>
      </c>
      <c r="R111" s="11" t="s">
        <v>515</v>
      </c>
      <c r="S111" s="11" t="s">
        <v>515</v>
      </c>
      <c r="T111" s="11" t="s">
        <v>515</v>
      </c>
      <c r="V111" s="20">
        <v>25</v>
      </c>
      <c r="W111" s="20">
        <v>1</v>
      </c>
      <c r="X111" s="22">
        <v>0.23863636363636365</v>
      </c>
      <c r="Y111" s="20">
        <v>3</v>
      </c>
      <c r="Z111" s="20">
        <v>1</v>
      </c>
      <c r="AA111" s="20">
        <v>19</v>
      </c>
      <c r="AB111" s="20">
        <v>1</v>
      </c>
      <c r="AC111" s="22">
        <v>0.23579545454545456</v>
      </c>
      <c r="AD111" s="20">
        <v>3</v>
      </c>
      <c r="AE111" s="20">
        <v>1</v>
      </c>
      <c r="AF111" s="87">
        <v>0</v>
      </c>
      <c r="AG111" s="51" t="s">
        <v>36</v>
      </c>
      <c r="AH111">
        <v>0</v>
      </c>
      <c r="AI111" s="12">
        <v>4</v>
      </c>
    </row>
    <row r="112" spans="1:36" s="12" customFormat="1" ht="22" customHeight="1">
      <c r="A112" s="12">
        <v>110</v>
      </c>
      <c r="B112" s="12" t="s">
        <v>860</v>
      </c>
      <c r="C112" s="9" t="s">
        <v>518</v>
      </c>
      <c r="D112" s="14" t="s">
        <v>525</v>
      </c>
      <c r="E112" s="32" t="s">
        <v>523</v>
      </c>
      <c r="F112" s="43">
        <v>43397</v>
      </c>
      <c r="G112" s="11" t="s">
        <v>233</v>
      </c>
      <c r="H112" s="44" t="s">
        <v>382</v>
      </c>
      <c r="I112" s="45">
        <v>43440</v>
      </c>
      <c r="J112" s="11" t="s">
        <v>203</v>
      </c>
      <c r="K112" s="40" t="s">
        <v>573</v>
      </c>
      <c r="L112" s="43">
        <v>43475</v>
      </c>
      <c r="M112" s="11" t="s">
        <v>197</v>
      </c>
      <c r="N112" s="63" t="s">
        <v>658</v>
      </c>
      <c r="O112" s="51" t="s">
        <v>36</v>
      </c>
      <c r="P112" s="11" t="s">
        <v>251</v>
      </c>
      <c r="Q112" s="63" t="s">
        <v>659</v>
      </c>
      <c r="R112" s="11" t="s">
        <v>515</v>
      </c>
      <c r="S112" s="11" t="s">
        <v>515</v>
      </c>
      <c r="T112" s="11" t="s">
        <v>515</v>
      </c>
      <c r="V112" s="20">
        <v>-1</v>
      </c>
      <c r="W112" s="20">
        <v>3</v>
      </c>
      <c r="X112" s="22">
        <v>6.0185185185185182E-2</v>
      </c>
      <c r="Y112" s="20">
        <v>3</v>
      </c>
      <c r="Z112" s="20">
        <v>2</v>
      </c>
      <c r="AA112" s="20">
        <v>8</v>
      </c>
      <c r="AB112" s="20">
        <v>1</v>
      </c>
      <c r="AC112" s="22">
        <v>5.5555555555555552E-2</v>
      </c>
      <c r="AD112" s="20">
        <v>3</v>
      </c>
      <c r="AE112" s="20">
        <v>1</v>
      </c>
      <c r="AF112" s="87">
        <v>0</v>
      </c>
      <c r="AG112" s="51" t="s">
        <v>36</v>
      </c>
      <c r="AH112">
        <v>0</v>
      </c>
      <c r="AI112" s="12">
        <v>6</v>
      </c>
    </row>
    <row r="113" spans="1:36" s="12" customFormat="1" ht="22" customHeight="1">
      <c r="A113" s="12">
        <v>111</v>
      </c>
      <c r="B113" s="12" t="s">
        <v>861</v>
      </c>
      <c r="C113" s="9" t="s">
        <v>519</v>
      </c>
      <c r="D113" s="14" t="s">
        <v>526</v>
      </c>
      <c r="E113" s="32" t="s">
        <v>75</v>
      </c>
      <c r="F113" s="43">
        <v>43395</v>
      </c>
      <c r="G113" s="11" t="s">
        <v>247</v>
      </c>
      <c r="H113" s="44" t="s">
        <v>582</v>
      </c>
      <c r="I113" s="45">
        <v>43430</v>
      </c>
      <c r="J113" s="11" t="s">
        <v>247</v>
      </c>
      <c r="K113" s="40" t="s">
        <v>368</v>
      </c>
      <c r="L113" s="43">
        <v>43493</v>
      </c>
      <c r="M113" s="11" t="s">
        <v>247</v>
      </c>
      <c r="N113" s="63" t="s">
        <v>661</v>
      </c>
      <c r="O113" s="51" t="s">
        <v>36</v>
      </c>
      <c r="P113" s="11" t="s">
        <v>247</v>
      </c>
      <c r="Q113" s="63" t="s">
        <v>662</v>
      </c>
      <c r="R113" s="11" t="s">
        <v>515</v>
      </c>
      <c r="S113" s="11" t="s">
        <v>515</v>
      </c>
      <c r="T113" s="11" t="s">
        <v>515</v>
      </c>
      <c r="V113" s="20">
        <v>0</v>
      </c>
      <c r="W113" s="20">
        <v>2</v>
      </c>
      <c r="X113" s="22">
        <v>0.10426540284360189</v>
      </c>
      <c r="Y113" s="20">
        <v>3</v>
      </c>
      <c r="Z113" s="20">
        <v>2</v>
      </c>
      <c r="AA113" s="20">
        <v>0</v>
      </c>
      <c r="AB113" s="20">
        <v>2</v>
      </c>
      <c r="AC113" s="22">
        <v>4.9763033175355451E-2</v>
      </c>
      <c r="AD113" s="20">
        <v>3</v>
      </c>
      <c r="AE113" s="20">
        <v>2</v>
      </c>
      <c r="AF113" s="87">
        <v>0</v>
      </c>
      <c r="AG113" s="51" t="s">
        <v>36</v>
      </c>
      <c r="AH113">
        <v>0</v>
      </c>
      <c r="AI113" s="53">
        <v>3</v>
      </c>
    </row>
    <row r="114" spans="1:36" s="12" customFormat="1" ht="22" customHeight="1">
      <c r="A114" s="12">
        <v>112</v>
      </c>
      <c r="B114" s="12" t="s">
        <v>862</v>
      </c>
      <c r="C114" s="9" t="s">
        <v>520</v>
      </c>
      <c r="D114" s="14" t="s">
        <v>525</v>
      </c>
      <c r="E114" s="32" t="s">
        <v>145</v>
      </c>
      <c r="F114" s="43">
        <v>43397</v>
      </c>
      <c r="G114" s="13" t="s">
        <v>246</v>
      </c>
      <c r="H114" s="44" t="s">
        <v>404</v>
      </c>
      <c r="I114" s="45">
        <v>43426</v>
      </c>
      <c r="J114" s="11" t="s">
        <v>244</v>
      </c>
      <c r="K114" s="40" t="s">
        <v>614</v>
      </c>
      <c r="L114" s="62" t="s">
        <v>36</v>
      </c>
      <c r="M114" s="11" t="s">
        <v>223</v>
      </c>
      <c r="N114" s="63" t="s">
        <v>671</v>
      </c>
      <c r="O114" s="66" t="s">
        <v>36</v>
      </c>
      <c r="P114" s="17" t="s">
        <v>196</v>
      </c>
      <c r="Q114" s="67" t="s">
        <v>443</v>
      </c>
      <c r="R114" s="65" t="s">
        <v>36</v>
      </c>
      <c r="S114" s="11" t="s">
        <v>196</v>
      </c>
      <c r="T114" s="41" t="s">
        <v>443</v>
      </c>
      <c r="V114" s="20">
        <v>14</v>
      </c>
      <c r="W114" s="20">
        <v>1</v>
      </c>
      <c r="X114" s="22">
        <v>-0.1152073732718894</v>
      </c>
      <c r="Y114" s="20">
        <v>4</v>
      </c>
      <c r="Z114" s="20">
        <v>1</v>
      </c>
      <c r="AA114" s="20">
        <v>-8</v>
      </c>
      <c r="AB114" s="20">
        <v>4</v>
      </c>
      <c r="AC114" s="22">
        <v>-0.10138248847926268</v>
      </c>
      <c r="AD114" s="20">
        <v>4</v>
      </c>
      <c r="AE114" s="20">
        <v>3</v>
      </c>
      <c r="AF114" s="87">
        <v>0</v>
      </c>
      <c r="AG114" s="66" t="s">
        <v>36</v>
      </c>
      <c r="AH114">
        <v>0</v>
      </c>
      <c r="AI114" s="53">
        <v>3</v>
      </c>
      <c r="AJ114" s="12" t="s">
        <v>899</v>
      </c>
    </row>
    <row r="115" spans="1:36" s="12" customFormat="1" ht="22" customHeight="1">
      <c r="A115" s="12">
        <v>113</v>
      </c>
      <c r="B115" s="12" t="s">
        <v>863</v>
      </c>
      <c r="C115" s="9" t="s">
        <v>521</v>
      </c>
      <c r="D115" s="14" t="s">
        <v>526</v>
      </c>
      <c r="E115" s="32" t="s">
        <v>79</v>
      </c>
      <c r="F115" s="43">
        <v>43411</v>
      </c>
      <c r="G115" s="13" t="s">
        <v>265</v>
      </c>
      <c r="H115" s="41" t="s">
        <v>400</v>
      </c>
      <c r="I115" s="45">
        <v>43441</v>
      </c>
      <c r="J115" s="11" t="s">
        <v>191</v>
      </c>
      <c r="K115" s="40" t="s">
        <v>457</v>
      </c>
      <c r="L115" s="62" t="s">
        <v>36</v>
      </c>
      <c r="M115" s="11" t="s">
        <v>219</v>
      </c>
      <c r="N115" s="63" t="s">
        <v>660</v>
      </c>
      <c r="O115" s="43">
        <v>43607</v>
      </c>
      <c r="P115" s="11" t="s">
        <v>219</v>
      </c>
      <c r="Q115" s="63" t="s">
        <v>629</v>
      </c>
      <c r="R115" s="43">
        <v>43791</v>
      </c>
      <c r="S115" s="11" t="s">
        <v>199</v>
      </c>
      <c r="T115" s="42"/>
      <c r="V115" s="20">
        <v>19</v>
      </c>
      <c r="W115" s="20">
        <v>1</v>
      </c>
      <c r="X115" s="22">
        <v>0.36217303822937624</v>
      </c>
      <c r="Y115" s="20">
        <v>2</v>
      </c>
      <c r="Z115" s="20">
        <v>1</v>
      </c>
      <c r="AA115" s="20">
        <v>19</v>
      </c>
      <c r="AB115" s="20">
        <v>1</v>
      </c>
      <c r="AC115" s="22">
        <v>0.42857142857142855</v>
      </c>
      <c r="AD115" s="20">
        <v>2</v>
      </c>
      <c r="AE115" s="20">
        <v>1</v>
      </c>
      <c r="AF115" s="87">
        <v>1</v>
      </c>
      <c r="AG115" s="43">
        <v>43607</v>
      </c>
      <c r="AH115">
        <v>1</v>
      </c>
      <c r="AI115" s="12">
        <v>8</v>
      </c>
    </row>
    <row r="116" spans="1:36" s="12" customFormat="1" ht="22" customHeight="1">
      <c r="A116" s="12">
        <v>114</v>
      </c>
      <c r="B116" s="12" t="s">
        <v>864</v>
      </c>
      <c r="C116" s="9" t="s">
        <v>522</v>
      </c>
      <c r="D116" s="14" t="s">
        <v>525</v>
      </c>
      <c r="E116" s="32" t="s">
        <v>83</v>
      </c>
      <c r="F116" s="43">
        <v>43404</v>
      </c>
      <c r="G116" s="11" t="s">
        <v>260</v>
      </c>
      <c r="H116" s="41" t="s">
        <v>364</v>
      </c>
      <c r="I116" s="45">
        <v>43440</v>
      </c>
      <c r="J116" s="11" t="s">
        <v>262</v>
      </c>
      <c r="K116" s="40" t="s">
        <v>543</v>
      </c>
      <c r="L116" s="62" t="s">
        <v>36</v>
      </c>
      <c r="M116" s="11" t="s">
        <v>262</v>
      </c>
      <c r="N116" s="63" t="s">
        <v>664</v>
      </c>
      <c r="O116" s="51" t="s">
        <v>36</v>
      </c>
      <c r="P116" s="11" t="s">
        <v>219</v>
      </c>
      <c r="Q116" s="63" t="s">
        <v>663</v>
      </c>
      <c r="R116" s="65" t="s">
        <v>36</v>
      </c>
      <c r="S116" s="11" t="s">
        <v>209</v>
      </c>
      <c r="T116" s="42"/>
      <c r="V116" s="20">
        <v>-12</v>
      </c>
      <c r="W116" s="20">
        <v>4</v>
      </c>
      <c r="X116" s="22">
        <v>-0.10230179028132992</v>
      </c>
      <c r="Y116" s="20">
        <v>4</v>
      </c>
      <c r="Z116" s="20">
        <v>3</v>
      </c>
      <c r="AA116" s="20">
        <v>-4</v>
      </c>
      <c r="AB116" s="20">
        <v>3</v>
      </c>
      <c r="AC116" s="22">
        <v>-0.11508951406649616</v>
      </c>
      <c r="AD116" s="20">
        <v>4</v>
      </c>
      <c r="AE116" s="20">
        <v>3</v>
      </c>
      <c r="AF116" s="87">
        <v>0</v>
      </c>
      <c r="AG116" s="51" t="s">
        <v>36</v>
      </c>
      <c r="AH116">
        <v>0</v>
      </c>
      <c r="AI116" s="12">
        <v>3</v>
      </c>
    </row>
    <row r="117" spans="1:36" s="12" customFormat="1" ht="22" customHeight="1">
      <c r="A117" s="12">
        <v>115</v>
      </c>
      <c r="B117" s="12" t="s">
        <v>865</v>
      </c>
      <c r="C117" s="9" t="s">
        <v>583</v>
      </c>
      <c r="D117" s="14" t="s">
        <v>525</v>
      </c>
      <c r="E117" s="32" t="s">
        <v>114</v>
      </c>
      <c r="F117" s="43">
        <v>43416</v>
      </c>
      <c r="G117" s="11">
        <v>24</v>
      </c>
      <c r="H117" s="41">
        <v>821</v>
      </c>
      <c r="I117" s="45">
        <v>43451</v>
      </c>
      <c r="J117" s="11" t="s">
        <v>235</v>
      </c>
      <c r="K117" s="40" t="s">
        <v>366</v>
      </c>
      <c r="L117" s="62" t="s">
        <v>36</v>
      </c>
      <c r="M117" s="11" t="s">
        <v>242</v>
      </c>
      <c r="N117" s="63" t="s">
        <v>665</v>
      </c>
      <c r="O117" s="43">
        <v>43605</v>
      </c>
      <c r="P117" s="11" t="s">
        <v>208</v>
      </c>
      <c r="Q117" s="63" t="s">
        <v>666</v>
      </c>
      <c r="R117" s="65" t="s">
        <v>36</v>
      </c>
      <c r="S117" s="11" t="s">
        <v>211</v>
      </c>
      <c r="T117" s="42"/>
      <c r="V117" s="20">
        <v>-19</v>
      </c>
      <c r="W117" s="20">
        <v>4</v>
      </c>
      <c r="X117" s="22">
        <v>0.49817295980511572</v>
      </c>
      <c r="Y117" s="20">
        <v>2</v>
      </c>
      <c r="Z117" s="20">
        <v>3</v>
      </c>
      <c r="AA117" s="20">
        <v>-10</v>
      </c>
      <c r="AB117" s="20">
        <v>4</v>
      </c>
      <c r="AC117" s="22">
        <v>0.55542021924482343</v>
      </c>
      <c r="AD117" s="20">
        <v>2</v>
      </c>
      <c r="AE117" s="20">
        <v>1</v>
      </c>
      <c r="AF117" s="87">
        <v>1</v>
      </c>
      <c r="AG117" s="43">
        <v>43605</v>
      </c>
      <c r="AH117">
        <v>1</v>
      </c>
      <c r="AI117" s="12">
        <v>5</v>
      </c>
    </row>
    <row r="118" spans="1:36" s="12" customFormat="1" ht="22" customHeight="1">
      <c r="A118" s="12">
        <v>116</v>
      </c>
      <c r="B118" s="12" t="s">
        <v>866</v>
      </c>
      <c r="C118" s="9" t="s">
        <v>584</v>
      </c>
      <c r="D118" s="14" t="s">
        <v>526</v>
      </c>
      <c r="E118" s="32" t="s">
        <v>43</v>
      </c>
      <c r="F118" s="43">
        <v>43416</v>
      </c>
      <c r="G118" s="11" t="s">
        <v>220</v>
      </c>
      <c r="H118" s="41" t="s">
        <v>348</v>
      </c>
      <c r="I118" s="45">
        <v>43451</v>
      </c>
      <c r="J118" s="11" t="s">
        <v>221</v>
      </c>
      <c r="K118" s="40" t="s">
        <v>274</v>
      </c>
      <c r="L118" s="45">
        <v>43521</v>
      </c>
      <c r="M118" s="11" t="s">
        <v>226</v>
      </c>
      <c r="N118" s="63" t="s">
        <v>672</v>
      </c>
      <c r="O118" s="11" t="s">
        <v>515</v>
      </c>
      <c r="P118" s="11" t="s">
        <v>515</v>
      </c>
      <c r="Q118" s="11" t="s">
        <v>515</v>
      </c>
      <c r="R118" s="11" t="s">
        <v>515</v>
      </c>
      <c r="S118" s="11" t="s">
        <v>515</v>
      </c>
      <c r="T118" s="11" t="s">
        <v>515</v>
      </c>
      <c r="V118" s="20">
        <v>-1</v>
      </c>
      <c r="W118" s="20">
        <v>3</v>
      </c>
      <c r="X118" s="22">
        <v>-8.7649402390438252E-2</v>
      </c>
      <c r="Y118" s="20">
        <v>4</v>
      </c>
      <c r="Z118" s="20">
        <v>3</v>
      </c>
      <c r="AA118" s="20" t="s">
        <v>894</v>
      </c>
      <c r="AB118" s="20" t="s">
        <v>894</v>
      </c>
      <c r="AC118" s="22" t="s">
        <v>894</v>
      </c>
      <c r="AD118" s="20" t="s">
        <v>894</v>
      </c>
      <c r="AE118" s="20" t="s">
        <v>894</v>
      </c>
      <c r="AF118" s="87">
        <v>0</v>
      </c>
      <c r="AG118" s="11" t="s">
        <v>515</v>
      </c>
      <c r="AH118" t="s">
        <v>515</v>
      </c>
      <c r="AI118" s="12">
        <v>4</v>
      </c>
    </row>
    <row r="119" spans="1:36" s="12" customFormat="1" ht="22" customHeight="1">
      <c r="A119" s="12">
        <v>117</v>
      </c>
      <c r="B119" s="12" t="s">
        <v>867</v>
      </c>
      <c r="C119" s="9" t="s">
        <v>585</v>
      </c>
      <c r="D119" s="14" t="s">
        <v>525</v>
      </c>
      <c r="E119" s="32" t="s">
        <v>86</v>
      </c>
      <c r="F119" s="43">
        <v>43416</v>
      </c>
      <c r="G119" s="11" t="s">
        <v>261</v>
      </c>
      <c r="H119" s="41" t="s">
        <v>537</v>
      </c>
      <c r="I119" s="45">
        <v>43451</v>
      </c>
      <c r="J119" s="11" t="s">
        <v>192</v>
      </c>
      <c r="K119" s="40" t="s">
        <v>561</v>
      </c>
      <c r="L119" s="43">
        <v>43528</v>
      </c>
      <c r="M119" s="11" t="s">
        <v>194</v>
      </c>
      <c r="N119" s="41" t="s">
        <v>675</v>
      </c>
      <c r="O119" s="11" t="s">
        <v>515</v>
      </c>
      <c r="P119" s="11" t="s">
        <v>515</v>
      </c>
      <c r="Q119" s="11" t="s">
        <v>515</v>
      </c>
      <c r="R119" s="11" t="s">
        <v>515</v>
      </c>
      <c r="S119" s="11" t="s">
        <v>515</v>
      </c>
      <c r="T119" s="11" t="s">
        <v>515</v>
      </c>
      <c r="V119" s="20">
        <v>23</v>
      </c>
      <c r="W119" s="20">
        <v>1</v>
      </c>
      <c r="X119" s="22">
        <v>0.22304283604135894</v>
      </c>
      <c r="Y119" s="20">
        <v>3</v>
      </c>
      <c r="Z119" s="20">
        <v>1</v>
      </c>
      <c r="AA119" s="20" t="s">
        <v>894</v>
      </c>
      <c r="AB119" s="20" t="s">
        <v>894</v>
      </c>
      <c r="AC119" s="22" t="s">
        <v>894</v>
      </c>
      <c r="AD119" s="20" t="s">
        <v>894</v>
      </c>
      <c r="AE119" s="20" t="s">
        <v>894</v>
      </c>
      <c r="AF119" s="87">
        <v>0</v>
      </c>
      <c r="AG119" s="11" t="s">
        <v>515</v>
      </c>
      <c r="AH119" t="s">
        <v>515</v>
      </c>
      <c r="AI119" s="12">
        <v>6</v>
      </c>
    </row>
    <row r="120" spans="1:36" s="12" customFormat="1" ht="22" customHeight="1">
      <c r="A120" s="12">
        <v>118</v>
      </c>
      <c r="B120" s="12" t="s">
        <v>868</v>
      </c>
      <c r="C120" s="9" t="s">
        <v>586</v>
      </c>
      <c r="D120" s="14" t="s">
        <v>525</v>
      </c>
      <c r="E120" s="32" t="s">
        <v>68</v>
      </c>
      <c r="F120" s="43">
        <v>43425</v>
      </c>
      <c r="G120" s="11" t="s">
        <v>231</v>
      </c>
      <c r="H120" s="41" t="s">
        <v>359</v>
      </c>
      <c r="I120" s="43">
        <v>43453</v>
      </c>
      <c r="J120" s="11" t="s">
        <v>222</v>
      </c>
      <c r="K120" s="40" t="s">
        <v>406</v>
      </c>
      <c r="L120" s="45">
        <v>43510</v>
      </c>
      <c r="M120" s="11" t="s">
        <v>197</v>
      </c>
      <c r="N120" s="41" t="s">
        <v>669</v>
      </c>
      <c r="O120" s="43">
        <v>43607</v>
      </c>
      <c r="P120" s="11" t="s">
        <v>246</v>
      </c>
      <c r="Q120" s="41" t="s">
        <v>315</v>
      </c>
      <c r="R120" s="43">
        <v>43796</v>
      </c>
      <c r="S120" s="11" t="s">
        <v>241</v>
      </c>
      <c r="T120" s="42"/>
      <c r="V120" s="20">
        <v>-4</v>
      </c>
      <c r="W120" s="20">
        <v>3</v>
      </c>
      <c r="X120" s="22">
        <v>7.4433656957928807E-2</v>
      </c>
      <c r="Y120" s="20">
        <v>3</v>
      </c>
      <c r="Z120" s="20">
        <v>2</v>
      </c>
      <c r="AA120" s="20">
        <v>1</v>
      </c>
      <c r="AB120" s="20">
        <v>2</v>
      </c>
      <c r="AC120" s="22">
        <v>0.19093851132686085</v>
      </c>
      <c r="AD120" s="20">
        <v>3</v>
      </c>
      <c r="AE120" s="20">
        <v>2</v>
      </c>
      <c r="AF120" s="87">
        <v>1</v>
      </c>
      <c r="AG120" s="43">
        <v>43607</v>
      </c>
      <c r="AH120">
        <v>1</v>
      </c>
      <c r="AI120" s="12">
        <v>10</v>
      </c>
    </row>
    <row r="121" spans="1:36" s="12" customFormat="1" ht="22" customHeight="1">
      <c r="A121" s="12">
        <v>119</v>
      </c>
      <c r="B121" s="12" t="s">
        <v>869</v>
      </c>
      <c r="C121" s="9" t="s">
        <v>587</v>
      </c>
      <c r="D121" s="14" t="s">
        <v>526</v>
      </c>
      <c r="E121" s="32" t="s">
        <v>588</v>
      </c>
      <c r="F121" s="43">
        <v>43425</v>
      </c>
      <c r="G121" s="11" t="s">
        <v>203</v>
      </c>
      <c r="H121" s="41" t="s">
        <v>382</v>
      </c>
      <c r="I121" s="43">
        <v>43460</v>
      </c>
      <c r="J121" s="11" t="s">
        <v>197</v>
      </c>
      <c r="K121" s="40" t="s">
        <v>483</v>
      </c>
      <c r="L121" s="45">
        <v>43530</v>
      </c>
      <c r="M121" s="11" t="s">
        <v>210</v>
      </c>
      <c r="N121" s="63" t="s">
        <v>624</v>
      </c>
      <c r="O121" s="43">
        <v>43601</v>
      </c>
      <c r="P121" s="11" t="s">
        <v>233</v>
      </c>
      <c r="Q121" s="63" t="s">
        <v>667</v>
      </c>
      <c r="R121" s="43">
        <v>43797</v>
      </c>
      <c r="S121" s="11" t="s">
        <v>206</v>
      </c>
      <c r="T121" s="42"/>
      <c r="V121" s="20">
        <v>-2</v>
      </c>
      <c r="W121" s="20">
        <v>3</v>
      </c>
      <c r="X121" s="22">
        <v>-0.1111111111111111</v>
      </c>
      <c r="Y121" s="20">
        <v>4</v>
      </c>
      <c r="Z121" s="20">
        <v>3</v>
      </c>
      <c r="AA121" s="20">
        <v>12</v>
      </c>
      <c r="AB121" s="20">
        <v>1</v>
      </c>
      <c r="AC121" s="22">
        <v>-9.2592592592592587E-2</v>
      </c>
      <c r="AD121" s="20">
        <v>4</v>
      </c>
      <c r="AE121" s="20">
        <v>1</v>
      </c>
      <c r="AF121" s="87">
        <v>1</v>
      </c>
      <c r="AG121" s="43">
        <v>43601</v>
      </c>
      <c r="AH121">
        <v>1</v>
      </c>
      <c r="AI121" s="12">
        <v>8</v>
      </c>
    </row>
    <row r="122" spans="1:36" s="12" customFormat="1" ht="22" customHeight="1">
      <c r="A122" s="12">
        <v>120</v>
      </c>
      <c r="B122" s="12" t="s">
        <v>870</v>
      </c>
      <c r="C122" s="9" t="s">
        <v>589</v>
      </c>
      <c r="D122" s="14" t="s">
        <v>525</v>
      </c>
      <c r="E122" s="32" t="s">
        <v>54</v>
      </c>
      <c r="F122" s="43">
        <v>43425</v>
      </c>
      <c r="G122" s="11" t="s">
        <v>222</v>
      </c>
      <c r="H122" s="42" t="s">
        <v>425</v>
      </c>
      <c r="I122" s="43">
        <v>43461</v>
      </c>
      <c r="J122" s="11" t="s">
        <v>233</v>
      </c>
      <c r="K122" s="40" t="s">
        <v>434</v>
      </c>
      <c r="L122" s="43">
        <v>43517</v>
      </c>
      <c r="M122" s="11" t="s">
        <v>231</v>
      </c>
      <c r="N122" s="63" t="s">
        <v>668</v>
      </c>
      <c r="O122" s="51" t="s">
        <v>36</v>
      </c>
      <c r="P122" s="11" t="s">
        <v>237</v>
      </c>
      <c r="Q122" s="63" t="s">
        <v>669</v>
      </c>
      <c r="R122" s="65" t="s">
        <v>36</v>
      </c>
      <c r="S122" s="11" t="s">
        <v>237</v>
      </c>
      <c r="T122" s="42"/>
      <c r="V122" s="20">
        <v>14</v>
      </c>
      <c r="W122" s="20">
        <v>1</v>
      </c>
      <c r="X122" s="22">
        <v>-0.10188679245283019</v>
      </c>
      <c r="Y122" s="20">
        <v>4</v>
      </c>
      <c r="Z122" s="20">
        <v>1</v>
      </c>
      <c r="AA122" s="20">
        <v>6</v>
      </c>
      <c r="AB122" s="20">
        <v>1</v>
      </c>
      <c r="AC122" s="22">
        <v>-7.9245283018867921E-2</v>
      </c>
      <c r="AD122" s="20">
        <v>4</v>
      </c>
      <c r="AE122" s="20">
        <v>1</v>
      </c>
      <c r="AF122" s="87">
        <v>0</v>
      </c>
      <c r="AG122" s="51" t="s">
        <v>36</v>
      </c>
      <c r="AH122">
        <v>0</v>
      </c>
      <c r="AI122" s="12">
        <v>4</v>
      </c>
    </row>
    <row r="123" spans="1:36" s="12" customFormat="1" ht="22" customHeight="1">
      <c r="A123" s="12">
        <v>121</v>
      </c>
      <c r="B123" s="12" t="s">
        <v>871</v>
      </c>
      <c r="C123" s="9" t="s">
        <v>590</v>
      </c>
      <c r="D123" s="14" t="s">
        <v>526</v>
      </c>
      <c r="E123" s="32" t="s">
        <v>38</v>
      </c>
      <c r="F123" s="43">
        <v>43431</v>
      </c>
      <c r="G123" s="11" t="s">
        <v>205</v>
      </c>
      <c r="H123" s="41" t="s">
        <v>341</v>
      </c>
      <c r="I123" s="43">
        <v>43459</v>
      </c>
      <c r="J123" s="11" t="s">
        <v>233</v>
      </c>
      <c r="K123" s="40" t="s">
        <v>341</v>
      </c>
      <c r="L123" s="43">
        <v>43529</v>
      </c>
      <c r="M123" s="11" t="s">
        <v>234</v>
      </c>
      <c r="N123" s="41" t="s">
        <v>676</v>
      </c>
      <c r="O123" s="51" t="s">
        <v>36</v>
      </c>
      <c r="P123" s="11" t="s">
        <v>244</v>
      </c>
      <c r="Q123" s="41" t="s">
        <v>406</v>
      </c>
      <c r="R123" s="11" t="s">
        <v>515</v>
      </c>
      <c r="S123" s="11" t="s">
        <v>515</v>
      </c>
      <c r="T123" s="11" t="s">
        <v>515</v>
      </c>
      <c r="V123" s="20">
        <v>-13</v>
      </c>
      <c r="W123" s="20">
        <v>4</v>
      </c>
      <c r="X123" s="22">
        <v>0.10599078341013825</v>
      </c>
      <c r="Y123" s="20">
        <v>3</v>
      </c>
      <c r="Z123" s="20">
        <v>3</v>
      </c>
      <c r="AA123" s="20">
        <v>2</v>
      </c>
      <c r="AB123" s="20">
        <v>2</v>
      </c>
      <c r="AC123" s="22">
        <v>0.16129032258064516</v>
      </c>
      <c r="AD123" s="20">
        <v>3</v>
      </c>
      <c r="AE123" s="20">
        <v>2</v>
      </c>
      <c r="AF123" s="87">
        <v>0</v>
      </c>
      <c r="AG123" s="51" t="s">
        <v>36</v>
      </c>
      <c r="AH123">
        <v>0</v>
      </c>
      <c r="AI123" s="12">
        <v>5</v>
      </c>
    </row>
    <row r="124" spans="1:36" s="12" customFormat="1" ht="22" customHeight="1">
      <c r="A124" s="12">
        <v>122</v>
      </c>
      <c r="B124" s="12" t="s">
        <v>872</v>
      </c>
      <c r="C124" s="9" t="s">
        <v>591</v>
      </c>
      <c r="D124" s="14" t="s">
        <v>525</v>
      </c>
      <c r="E124" s="32" t="s">
        <v>67</v>
      </c>
      <c r="F124" s="43">
        <v>43452</v>
      </c>
      <c r="G124" s="11" t="s">
        <v>251</v>
      </c>
      <c r="H124" s="41" t="s">
        <v>612</v>
      </c>
      <c r="I124" s="45">
        <v>43487</v>
      </c>
      <c r="J124" s="11" t="s">
        <v>216</v>
      </c>
      <c r="K124" s="40" t="s">
        <v>311</v>
      </c>
      <c r="L124" s="43">
        <v>43557</v>
      </c>
      <c r="M124" s="11" t="s">
        <v>216</v>
      </c>
      <c r="N124" s="41" t="s">
        <v>677</v>
      </c>
      <c r="O124" s="51" t="s">
        <v>36</v>
      </c>
      <c r="P124" s="11" t="s">
        <v>223</v>
      </c>
      <c r="Q124" s="41" t="s">
        <v>386</v>
      </c>
      <c r="R124" s="65" t="s">
        <v>36</v>
      </c>
      <c r="S124" s="11" t="s">
        <v>220</v>
      </c>
      <c r="T124" s="42"/>
      <c r="V124" s="20">
        <v>6</v>
      </c>
      <c r="W124" s="20">
        <v>1</v>
      </c>
      <c r="X124" s="22">
        <v>0.57991803278688525</v>
      </c>
      <c r="Y124" s="20">
        <v>2</v>
      </c>
      <c r="Z124" s="20">
        <v>1</v>
      </c>
      <c r="AA124" s="20">
        <v>10</v>
      </c>
      <c r="AB124" s="20">
        <v>1</v>
      </c>
      <c r="AC124" s="22">
        <v>0.50204918032786883</v>
      </c>
      <c r="AD124" s="20">
        <v>2</v>
      </c>
      <c r="AE124" s="20">
        <v>1</v>
      </c>
      <c r="AF124" s="87">
        <v>0</v>
      </c>
      <c r="AG124" s="51" t="s">
        <v>36</v>
      </c>
      <c r="AH124">
        <v>0</v>
      </c>
      <c r="AI124" s="12">
        <v>3</v>
      </c>
    </row>
    <row r="125" spans="1:36" s="12" customFormat="1" ht="22" customHeight="1">
      <c r="A125" s="12">
        <v>123</v>
      </c>
      <c r="B125" s="12" t="s">
        <v>873</v>
      </c>
      <c r="C125" s="9" t="s">
        <v>592</v>
      </c>
      <c r="D125" s="14" t="s">
        <v>526</v>
      </c>
      <c r="E125" s="32" t="s">
        <v>114</v>
      </c>
      <c r="F125" s="43">
        <v>43462</v>
      </c>
      <c r="G125" s="11" t="s">
        <v>244</v>
      </c>
      <c r="H125" s="41" t="s">
        <v>719</v>
      </c>
      <c r="I125" s="43">
        <v>43490</v>
      </c>
      <c r="J125" s="11" t="s">
        <v>216</v>
      </c>
      <c r="K125" s="41" t="s">
        <v>295</v>
      </c>
      <c r="L125" s="43">
        <v>43549</v>
      </c>
      <c r="M125" s="11" t="s">
        <v>215</v>
      </c>
      <c r="N125" s="41" t="s">
        <v>720</v>
      </c>
      <c r="O125" s="51">
        <v>43647</v>
      </c>
      <c r="P125" s="11" t="s">
        <v>220</v>
      </c>
      <c r="Q125" s="41" t="s">
        <v>421</v>
      </c>
      <c r="R125" s="43">
        <v>43822</v>
      </c>
      <c r="S125" s="11" t="s">
        <v>250</v>
      </c>
      <c r="T125" s="42"/>
      <c r="V125" s="20">
        <v>-1</v>
      </c>
      <c r="W125" s="20">
        <v>3</v>
      </c>
      <c r="X125" s="22">
        <v>-0.27600849256900212</v>
      </c>
      <c r="Y125" s="20">
        <v>4</v>
      </c>
      <c r="Z125" s="20">
        <v>3</v>
      </c>
      <c r="AA125" s="20">
        <v>-5</v>
      </c>
      <c r="AB125" s="20">
        <v>4</v>
      </c>
      <c r="AC125" s="22">
        <v>-1.0615711252653927E-2</v>
      </c>
      <c r="AD125" s="20">
        <v>4</v>
      </c>
      <c r="AE125" s="20">
        <v>3</v>
      </c>
      <c r="AF125" s="87">
        <v>1</v>
      </c>
      <c r="AG125" s="51">
        <v>43647</v>
      </c>
      <c r="AH125">
        <v>1</v>
      </c>
      <c r="AI125" s="12">
        <v>8</v>
      </c>
    </row>
    <row r="126" spans="1:36" s="12" customFormat="1" ht="22" customHeight="1">
      <c r="A126" s="12">
        <v>124</v>
      </c>
      <c r="B126" s="12" t="s">
        <v>874</v>
      </c>
      <c r="C126" s="9" t="s">
        <v>593</v>
      </c>
      <c r="D126" s="14" t="s">
        <v>526</v>
      </c>
      <c r="E126" s="32" t="s">
        <v>78</v>
      </c>
      <c r="F126" s="43">
        <v>43488</v>
      </c>
      <c r="G126" s="11" t="s">
        <v>252</v>
      </c>
      <c r="H126" s="41" t="s">
        <v>631</v>
      </c>
      <c r="I126" s="45">
        <v>43523</v>
      </c>
      <c r="J126" s="11" t="s">
        <v>244</v>
      </c>
      <c r="K126" s="41" t="s">
        <v>678</v>
      </c>
      <c r="L126" s="43">
        <v>43580</v>
      </c>
      <c r="M126" s="11" t="s">
        <v>215</v>
      </c>
      <c r="N126" s="41" t="s">
        <v>679</v>
      </c>
      <c r="O126" s="51" t="s">
        <v>36</v>
      </c>
      <c r="P126" s="11" t="s">
        <v>204</v>
      </c>
      <c r="Q126" s="41" t="s">
        <v>427</v>
      </c>
      <c r="R126" s="65" t="s">
        <v>36</v>
      </c>
      <c r="S126" s="11" t="s">
        <v>215</v>
      </c>
      <c r="T126" s="42"/>
      <c r="V126" s="20">
        <v>-5</v>
      </c>
      <c r="W126" s="20">
        <v>4</v>
      </c>
      <c r="X126" s="22">
        <v>1.7621145374449341E-2</v>
      </c>
      <c r="Y126" s="20">
        <v>3</v>
      </c>
      <c r="Z126" s="20">
        <v>3</v>
      </c>
      <c r="AA126" s="20">
        <v>-38</v>
      </c>
      <c r="AB126" s="20">
        <v>4</v>
      </c>
      <c r="AC126" s="22">
        <v>-0.11453744493392071</v>
      </c>
      <c r="AD126" s="20">
        <v>4</v>
      </c>
      <c r="AE126" s="20">
        <v>3</v>
      </c>
      <c r="AF126" s="90">
        <v>0</v>
      </c>
      <c r="AG126" s="51" t="s">
        <v>36</v>
      </c>
      <c r="AH126">
        <v>0</v>
      </c>
      <c r="AI126" s="12">
        <v>4</v>
      </c>
    </row>
    <row r="127" spans="1:36" s="12" customFormat="1" ht="22" customHeight="1">
      <c r="A127" s="12">
        <v>125</v>
      </c>
      <c r="B127" s="12" t="s">
        <v>875</v>
      </c>
      <c r="C127" s="9" t="s">
        <v>594</v>
      </c>
      <c r="D127" s="14" t="s">
        <v>526</v>
      </c>
      <c r="E127" s="32" t="s">
        <v>161</v>
      </c>
      <c r="F127" s="43">
        <v>43511</v>
      </c>
      <c r="G127" s="11" t="s">
        <v>249</v>
      </c>
      <c r="H127" s="41" t="s">
        <v>680</v>
      </c>
      <c r="I127" s="43">
        <v>43540</v>
      </c>
      <c r="J127" s="11" t="s">
        <v>204</v>
      </c>
      <c r="K127" s="41" t="s">
        <v>681</v>
      </c>
      <c r="L127" s="51" t="s">
        <v>36</v>
      </c>
      <c r="M127" s="11" t="s">
        <v>232</v>
      </c>
      <c r="N127" s="64" t="s">
        <v>331</v>
      </c>
      <c r="O127" s="51" t="s">
        <v>36</v>
      </c>
      <c r="P127" s="11" t="s">
        <v>707</v>
      </c>
      <c r="Q127" s="41" t="s">
        <v>349</v>
      </c>
      <c r="R127" s="68" t="s">
        <v>900</v>
      </c>
      <c r="S127" s="11" t="s">
        <v>254</v>
      </c>
      <c r="T127" s="42"/>
      <c r="V127" s="20">
        <v>24</v>
      </c>
      <c r="W127" s="20">
        <v>1</v>
      </c>
      <c r="X127" s="22">
        <v>0.5269168026101142</v>
      </c>
      <c r="Y127" s="20">
        <v>2</v>
      </c>
      <c r="Z127" s="20">
        <v>1</v>
      </c>
      <c r="AA127" s="20">
        <v>31</v>
      </c>
      <c r="AB127" s="20">
        <v>1</v>
      </c>
      <c r="AC127" s="22">
        <v>0.52365415986949426</v>
      </c>
      <c r="AD127" s="20">
        <v>2</v>
      </c>
      <c r="AE127" s="20">
        <v>1</v>
      </c>
      <c r="AF127" s="90">
        <v>0</v>
      </c>
      <c r="AG127" s="51" t="s">
        <v>36</v>
      </c>
      <c r="AH127">
        <v>0</v>
      </c>
      <c r="AI127" s="12">
        <v>5</v>
      </c>
    </row>
    <row r="128" spans="1:36" s="12" customFormat="1" ht="22" customHeight="1">
      <c r="A128" s="12">
        <v>126</v>
      </c>
      <c r="B128" s="12" t="s">
        <v>876</v>
      </c>
      <c r="C128" s="9" t="s">
        <v>595</v>
      </c>
      <c r="D128" s="14" t="s">
        <v>525</v>
      </c>
      <c r="E128" s="32" t="s">
        <v>596</v>
      </c>
      <c r="F128" s="43">
        <v>43517</v>
      </c>
      <c r="G128" s="11" t="s">
        <v>238</v>
      </c>
      <c r="H128" s="41" t="s">
        <v>682</v>
      </c>
      <c r="I128" s="43" t="s">
        <v>615</v>
      </c>
      <c r="J128" s="11" t="s">
        <v>259</v>
      </c>
      <c r="K128" s="41" t="s">
        <v>683</v>
      </c>
      <c r="L128" s="51" t="s">
        <v>36</v>
      </c>
      <c r="M128" s="11" t="s">
        <v>259</v>
      </c>
      <c r="N128" s="44" t="s">
        <v>332</v>
      </c>
      <c r="O128" s="11" t="s">
        <v>515</v>
      </c>
      <c r="P128" s="11" t="s">
        <v>515</v>
      </c>
      <c r="Q128" s="11" t="s">
        <v>515</v>
      </c>
      <c r="R128" s="11" t="s">
        <v>515</v>
      </c>
      <c r="S128" s="11" t="s">
        <v>515</v>
      </c>
      <c r="T128" s="11" t="s">
        <v>515</v>
      </c>
      <c r="V128" s="20">
        <v>4</v>
      </c>
      <c r="W128" s="20">
        <v>2</v>
      </c>
      <c r="X128" s="22">
        <v>0.18129496402877698</v>
      </c>
      <c r="Y128" s="20">
        <v>3</v>
      </c>
      <c r="Z128" s="20">
        <v>2</v>
      </c>
      <c r="AA128" s="20" t="s">
        <v>894</v>
      </c>
      <c r="AB128" s="20" t="s">
        <v>894</v>
      </c>
      <c r="AC128" s="22" t="s">
        <v>894</v>
      </c>
      <c r="AD128" s="20" t="s">
        <v>894</v>
      </c>
      <c r="AE128" s="20" t="s">
        <v>894</v>
      </c>
      <c r="AF128" s="90">
        <v>0</v>
      </c>
      <c r="AG128" s="11" t="s">
        <v>515</v>
      </c>
      <c r="AH128" t="s">
        <v>515</v>
      </c>
      <c r="AI128" s="12">
        <v>4</v>
      </c>
    </row>
    <row r="129" spans="1:36" s="12" customFormat="1" ht="22" customHeight="1">
      <c r="A129" s="12">
        <v>128</v>
      </c>
      <c r="B129" s="12" t="s">
        <v>877</v>
      </c>
      <c r="C129" s="9" t="s">
        <v>597</v>
      </c>
      <c r="D129" s="14" t="s">
        <v>526</v>
      </c>
      <c r="E129" s="32" t="s">
        <v>161</v>
      </c>
      <c r="F129" s="43">
        <v>43538</v>
      </c>
      <c r="G129" s="11" t="s">
        <v>215</v>
      </c>
      <c r="H129" s="41" t="s">
        <v>684</v>
      </c>
      <c r="I129" s="43">
        <v>43566</v>
      </c>
      <c r="J129" s="11" t="s">
        <v>223</v>
      </c>
      <c r="K129" s="41" t="s">
        <v>685</v>
      </c>
      <c r="L129" s="51" t="s">
        <v>36</v>
      </c>
      <c r="M129" s="11" t="s">
        <v>205</v>
      </c>
      <c r="N129" s="44" t="s">
        <v>473</v>
      </c>
      <c r="O129" s="43" t="s">
        <v>598</v>
      </c>
      <c r="P129" s="11" t="s">
        <v>268</v>
      </c>
      <c r="Q129" s="44" t="s">
        <v>422</v>
      </c>
      <c r="R129" s="11" t="s">
        <v>515</v>
      </c>
      <c r="S129" s="11" t="s">
        <v>515</v>
      </c>
      <c r="T129" s="11" t="s">
        <v>515</v>
      </c>
      <c r="V129" s="20">
        <v>-1</v>
      </c>
      <c r="W129" s="20">
        <v>3</v>
      </c>
      <c r="X129" s="22">
        <v>0.53396226415094339</v>
      </c>
      <c r="Y129" s="20">
        <v>2</v>
      </c>
      <c r="Z129" s="20">
        <v>2</v>
      </c>
      <c r="AA129" s="20">
        <v>2</v>
      </c>
      <c r="AB129" s="20">
        <v>2</v>
      </c>
      <c r="AC129" s="22">
        <v>0.49433962264150944</v>
      </c>
      <c r="AD129" s="20">
        <v>2</v>
      </c>
      <c r="AE129" s="20">
        <v>1</v>
      </c>
      <c r="AF129" s="90">
        <v>0</v>
      </c>
      <c r="AG129" s="43" t="s">
        <v>598</v>
      </c>
      <c r="AH129">
        <v>0</v>
      </c>
      <c r="AI129" s="12">
        <v>9</v>
      </c>
    </row>
    <row r="130" spans="1:36" s="12" customFormat="1" ht="22" customHeight="1">
      <c r="A130" s="12">
        <v>129</v>
      </c>
      <c r="B130" s="12" t="s">
        <v>878</v>
      </c>
      <c r="C130" s="9" t="s">
        <v>602</v>
      </c>
      <c r="D130" s="14" t="s">
        <v>526</v>
      </c>
      <c r="E130" s="32" t="s">
        <v>39</v>
      </c>
      <c r="F130" s="43">
        <v>43537</v>
      </c>
      <c r="G130" s="10" t="s">
        <v>196</v>
      </c>
      <c r="H130" s="41" t="s">
        <v>686</v>
      </c>
      <c r="I130" s="43">
        <v>43566</v>
      </c>
      <c r="J130" s="10" t="s">
        <v>233</v>
      </c>
      <c r="K130" s="41" t="s">
        <v>628</v>
      </c>
      <c r="L130" s="43">
        <v>43635</v>
      </c>
      <c r="M130" s="11">
        <v>38</v>
      </c>
      <c r="N130" s="44" t="s">
        <v>348</v>
      </c>
      <c r="O130" s="43" t="s">
        <v>598</v>
      </c>
      <c r="P130" s="11">
        <v>47</v>
      </c>
      <c r="Q130" s="42" t="s">
        <v>386</v>
      </c>
      <c r="R130" s="72" t="s">
        <v>674</v>
      </c>
      <c r="S130" s="11" t="s">
        <v>197</v>
      </c>
      <c r="T130" s="42" t="s">
        <v>614</v>
      </c>
      <c r="V130" s="20">
        <v>-12</v>
      </c>
      <c r="W130" s="20">
        <v>4</v>
      </c>
      <c r="X130" s="22">
        <v>0.27665706051873201</v>
      </c>
      <c r="Y130" s="20">
        <v>2</v>
      </c>
      <c r="Z130" s="20">
        <v>3</v>
      </c>
      <c r="AA130" s="20">
        <v>-3</v>
      </c>
      <c r="AB130" s="20">
        <v>3</v>
      </c>
      <c r="AC130" s="22">
        <v>0.29971181556195964</v>
      </c>
      <c r="AD130" s="20">
        <v>2</v>
      </c>
      <c r="AE130" s="20">
        <v>1</v>
      </c>
      <c r="AF130" s="90">
        <v>0</v>
      </c>
      <c r="AG130" s="43" t="s">
        <v>598</v>
      </c>
      <c r="AH130">
        <v>0</v>
      </c>
      <c r="AI130" s="12">
        <v>6</v>
      </c>
    </row>
    <row r="131" spans="1:36" s="1" customFormat="1" ht="22" customHeight="1">
      <c r="A131" s="12">
        <v>130</v>
      </c>
      <c r="B131" s="12" t="s">
        <v>879</v>
      </c>
      <c r="C131" s="9" t="s">
        <v>613</v>
      </c>
      <c r="D131" s="14" t="s">
        <v>526</v>
      </c>
      <c r="E131" s="32" t="s">
        <v>49</v>
      </c>
      <c r="F131" s="43">
        <v>43544</v>
      </c>
      <c r="G131" s="10" t="s">
        <v>205</v>
      </c>
      <c r="H131" s="44" t="s">
        <v>443</v>
      </c>
      <c r="I131" s="43">
        <v>43573</v>
      </c>
      <c r="J131" s="10" t="s">
        <v>244</v>
      </c>
      <c r="K131" s="44" t="s">
        <v>399</v>
      </c>
      <c r="L131" s="43">
        <v>43600</v>
      </c>
      <c r="M131" s="10">
        <v>79</v>
      </c>
      <c r="N131" s="44" t="s">
        <v>453</v>
      </c>
      <c r="O131" s="51" t="s">
        <v>36</v>
      </c>
      <c r="P131" s="11">
        <v>79</v>
      </c>
      <c r="Q131" s="44" t="s">
        <v>289</v>
      </c>
      <c r="R131" s="11" t="s">
        <v>515</v>
      </c>
      <c r="S131" s="11" t="s">
        <v>515</v>
      </c>
      <c r="T131" s="11" t="s">
        <v>515</v>
      </c>
      <c r="V131" s="20">
        <v>6</v>
      </c>
      <c r="W131" s="20">
        <v>1</v>
      </c>
      <c r="X131" s="22">
        <v>0.12133891213389121</v>
      </c>
      <c r="Y131" s="20">
        <v>3</v>
      </c>
      <c r="Z131" s="20">
        <v>1</v>
      </c>
      <c r="AA131" s="20">
        <v>6</v>
      </c>
      <c r="AB131" s="20">
        <v>1</v>
      </c>
      <c r="AC131" s="22">
        <v>0.13389121338912133</v>
      </c>
      <c r="AD131" s="20">
        <v>3</v>
      </c>
      <c r="AE131" s="20">
        <v>1</v>
      </c>
      <c r="AF131" s="90">
        <v>0</v>
      </c>
      <c r="AG131" s="51" t="s">
        <v>36</v>
      </c>
      <c r="AH131">
        <v>0</v>
      </c>
      <c r="AI131" s="54">
        <v>3</v>
      </c>
      <c r="AJ131" s="1" t="s">
        <v>902</v>
      </c>
    </row>
    <row r="132" spans="1:36" s="1" customFormat="1" ht="22" customHeight="1">
      <c r="A132" s="12">
        <v>131</v>
      </c>
      <c r="B132" s="12" t="s">
        <v>880</v>
      </c>
      <c r="C132" s="9" t="s">
        <v>617</v>
      </c>
      <c r="D132" s="9" t="s">
        <v>526</v>
      </c>
      <c r="E132" s="32" t="s">
        <v>68</v>
      </c>
      <c r="F132" s="43">
        <v>43595</v>
      </c>
      <c r="G132" s="10" t="s">
        <v>248</v>
      </c>
      <c r="H132" s="44" t="s">
        <v>333</v>
      </c>
      <c r="I132" s="45">
        <v>43636</v>
      </c>
      <c r="J132" s="10" t="s">
        <v>229</v>
      </c>
      <c r="K132" s="44" t="s">
        <v>384</v>
      </c>
      <c r="L132" s="43">
        <v>43692</v>
      </c>
      <c r="M132" s="11">
        <v>24</v>
      </c>
      <c r="N132" s="44" t="s">
        <v>722</v>
      </c>
      <c r="O132" s="11" t="s">
        <v>515</v>
      </c>
      <c r="P132" s="11" t="s">
        <v>515</v>
      </c>
      <c r="Q132" s="11" t="s">
        <v>515</v>
      </c>
      <c r="R132" s="11" t="s">
        <v>515</v>
      </c>
      <c r="S132" s="11" t="s">
        <v>515</v>
      </c>
      <c r="T132" s="11" t="s">
        <v>515</v>
      </c>
      <c r="V132" s="20">
        <v>-2</v>
      </c>
      <c r="W132" s="20">
        <v>3</v>
      </c>
      <c r="X132" s="22">
        <v>0.13333333333333333</v>
      </c>
      <c r="Y132" s="20">
        <v>3</v>
      </c>
      <c r="Z132" s="20">
        <v>2</v>
      </c>
      <c r="AA132" s="20" t="s">
        <v>894</v>
      </c>
      <c r="AB132" s="20" t="s">
        <v>894</v>
      </c>
      <c r="AC132" s="22" t="s">
        <v>894</v>
      </c>
      <c r="AD132" s="20" t="s">
        <v>894</v>
      </c>
      <c r="AE132" s="20" t="s">
        <v>894</v>
      </c>
      <c r="AF132" s="90">
        <v>0</v>
      </c>
      <c r="AG132" s="11" t="s">
        <v>515</v>
      </c>
      <c r="AH132" t="s">
        <v>515</v>
      </c>
      <c r="AI132" s="12">
        <v>4</v>
      </c>
    </row>
    <row r="133" spans="1:36" s="1" customFormat="1" ht="22" customHeight="1">
      <c r="A133" s="12">
        <v>132</v>
      </c>
      <c r="B133" s="12" t="s">
        <v>739</v>
      </c>
      <c r="C133" s="9" t="s">
        <v>618</v>
      </c>
      <c r="D133" s="14" t="s">
        <v>525</v>
      </c>
      <c r="E133" s="32" t="s">
        <v>161</v>
      </c>
      <c r="F133" s="43">
        <v>43595</v>
      </c>
      <c r="G133" s="10" t="s">
        <v>229</v>
      </c>
      <c r="H133" s="42" t="s">
        <v>304</v>
      </c>
      <c r="I133" s="43">
        <v>43628</v>
      </c>
      <c r="J133" s="10" t="s">
        <v>226</v>
      </c>
      <c r="K133" s="42" t="s">
        <v>322</v>
      </c>
      <c r="L133" s="43" t="s">
        <v>598</v>
      </c>
      <c r="M133" s="11">
        <v>74</v>
      </c>
      <c r="N133" s="42" t="s">
        <v>442</v>
      </c>
      <c r="O133" s="51" t="s">
        <v>36</v>
      </c>
      <c r="P133" s="11">
        <v>70</v>
      </c>
      <c r="Q133" s="42" t="s">
        <v>553</v>
      </c>
      <c r="R133" s="43">
        <v>43979</v>
      </c>
      <c r="S133" s="11" t="s">
        <v>217</v>
      </c>
      <c r="T133" s="42" t="s">
        <v>385</v>
      </c>
      <c r="V133" s="20">
        <v>19</v>
      </c>
      <c r="W133" s="20">
        <v>1</v>
      </c>
      <c r="X133" s="22">
        <v>0.14402173913043478</v>
      </c>
      <c r="Y133" s="20">
        <v>3</v>
      </c>
      <c r="Z133" s="20">
        <v>1</v>
      </c>
      <c r="AA133" s="20">
        <v>15</v>
      </c>
      <c r="AB133" s="20">
        <v>1</v>
      </c>
      <c r="AC133" s="22">
        <v>0.11141304347826086</v>
      </c>
      <c r="AD133" s="20">
        <v>3</v>
      </c>
      <c r="AE133" s="20">
        <v>1</v>
      </c>
      <c r="AF133" s="90">
        <v>0</v>
      </c>
      <c r="AG133" s="51" t="s">
        <v>36</v>
      </c>
      <c r="AH133">
        <v>0</v>
      </c>
      <c r="AI133" s="12">
        <v>5</v>
      </c>
    </row>
    <row r="134" spans="1:36" s="1" customFormat="1" ht="22" customHeight="1">
      <c r="A134" s="12">
        <v>133</v>
      </c>
      <c r="B134" s="12" t="s">
        <v>639</v>
      </c>
      <c r="C134" s="9" t="s">
        <v>619</v>
      </c>
      <c r="D134" s="14" t="s">
        <v>525</v>
      </c>
      <c r="E134" s="32" t="s">
        <v>620</v>
      </c>
      <c r="F134" s="43">
        <v>43603</v>
      </c>
      <c r="G134" s="10" t="s">
        <v>191</v>
      </c>
      <c r="H134" s="41" t="s">
        <v>687</v>
      </c>
      <c r="I134" s="43">
        <v>43635</v>
      </c>
      <c r="J134" s="10" t="s">
        <v>250</v>
      </c>
      <c r="K134" s="40" t="s">
        <v>428</v>
      </c>
      <c r="L134" s="51" t="s">
        <v>36</v>
      </c>
      <c r="M134" s="11">
        <v>57</v>
      </c>
      <c r="N134" s="40" t="s">
        <v>502</v>
      </c>
      <c r="O134" s="51" t="s">
        <v>36</v>
      </c>
      <c r="P134" s="11">
        <v>57</v>
      </c>
      <c r="Q134" s="42" t="s">
        <v>744</v>
      </c>
      <c r="R134" s="43">
        <v>43979</v>
      </c>
      <c r="S134" s="11" t="s">
        <v>262</v>
      </c>
      <c r="T134" s="42" t="s">
        <v>577</v>
      </c>
      <c r="V134" s="20">
        <v>22</v>
      </c>
      <c r="W134" s="20">
        <v>1</v>
      </c>
      <c r="X134" s="22">
        <v>0.02</v>
      </c>
      <c r="Y134" s="20">
        <v>3</v>
      </c>
      <c r="Z134" s="20">
        <v>1</v>
      </c>
      <c r="AA134" s="20">
        <v>22</v>
      </c>
      <c r="AB134" s="20">
        <v>1</v>
      </c>
      <c r="AC134" s="22">
        <v>-0.16500000000000001</v>
      </c>
      <c r="AD134" s="20">
        <v>4</v>
      </c>
      <c r="AE134" s="20">
        <v>1</v>
      </c>
      <c r="AF134" s="90">
        <v>0</v>
      </c>
      <c r="AG134" s="51" t="s">
        <v>36</v>
      </c>
      <c r="AH134">
        <v>0</v>
      </c>
      <c r="AI134" s="12">
        <v>4</v>
      </c>
    </row>
    <row r="135" spans="1:36" s="1" customFormat="1" ht="22" customHeight="1">
      <c r="A135" s="12">
        <v>134</v>
      </c>
      <c r="B135" s="12" t="s">
        <v>881</v>
      </c>
      <c r="C135" s="9" t="s">
        <v>621</v>
      </c>
      <c r="D135" s="14" t="s">
        <v>525</v>
      </c>
      <c r="E135" s="32" t="s">
        <v>87</v>
      </c>
      <c r="F135" s="43">
        <v>43603</v>
      </c>
      <c r="G135" s="10" t="s">
        <v>198</v>
      </c>
      <c r="H135" s="41" t="s">
        <v>688</v>
      </c>
      <c r="I135" s="43">
        <v>43629</v>
      </c>
      <c r="J135" s="10" t="s">
        <v>231</v>
      </c>
      <c r="K135" s="44" t="s">
        <v>473</v>
      </c>
      <c r="L135" s="43"/>
      <c r="M135" s="19">
        <v>63</v>
      </c>
      <c r="N135" s="63">
        <v>242</v>
      </c>
      <c r="O135" s="51" t="s">
        <v>36</v>
      </c>
      <c r="P135" s="11">
        <v>75</v>
      </c>
      <c r="Q135" s="42" t="s">
        <v>465</v>
      </c>
      <c r="R135" s="68" t="s">
        <v>36</v>
      </c>
      <c r="S135" s="11" t="s">
        <v>216</v>
      </c>
      <c r="T135" s="42" t="s">
        <v>409</v>
      </c>
      <c r="V135" s="20">
        <v>11</v>
      </c>
      <c r="W135" s="20">
        <v>1</v>
      </c>
      <c r="X135" s="22">
        <v>2.8112449799196786E-2</v>
      </c>
      <c r="Y135" s="20">
        <v>3</v>
      </c>
      <c r="Z135" s="20">
        <v>1</v>
      </c>
      <c r="AA135" s="20">
        <v>23</v>
      </c>
      <c r="AB135" s="20">
        <v>1</v>
      </c>
      <c r="AC135" s="22">
        <v>8.8353413654618476E-2</v>
      </c>
      <c r="AD135" s="20">
        <v>3</v>
      </c>
      <c r="AE135" s="20">
        <v>1</v>
      </c>
      <c r="AF135" s="90">
        <v>0</v>
      </c>
      <c r="AG135" s="51" t="s">
        <v>36</v>
      </c>
      <c r="AH135">
        <v>0</v>
      </c>
      <c r="AI135" s="12">
        <v>3</v>
      </c>
    </row>
    <row r="136" spans="1:36" s="1" customFormat="1" ht="22" customHeight="1">
      <c r="A136" s="12">
        <v>135</v>
      </c>
      <c r="B136" s="12" t="s">
        <v>882</v>
      </c>
      <c r="C136" s="9" t="s">
        <v>690</v>
      </c>
      <c r="D136" s="14" t="s">
        <v>525</v>
      </c>
      <c r="E136" s="32" t="s">
        <v>691</v>
      </c>
      <c r="F136" s="43">
        <v>43644</v>
      </c>
      <c r="G136" s="10" t="s">
        <v>196</v>
      </c>
      <c r="H136" s="41" t="s">
        <v>430</v>
      </c>
      <c r="I136" s="45">
        <v>43677</v>
      </c>
      <c r="J136" s="10" t="s">
        <v>250</v>
      </c>
      <c r="K136" s="41" t="s">
        <v>434</v>
      </c>
      <c r="L136" s="43">
        <v>43736</v>
      </c>
      <c r="M136" s="11">
        <v>58</v>
      </c>
      <c r="N136" s="41" t="s">
        <v>476</v>
      </c>
      <c r="O136" s="51" t="s">
        <v>36</v>
      </c>
      <c r="P136" s="11">
        <v>68</v>
      </c>
      <c r="Q136" s="42" t="s">
        <v>470</v>
      </c>
      <c r="R136" s="68" t="s">
        <v>36</v>
      </c>
      <c r="S136" s="11" t="s">
        <v>220</v>
      </c>
      <c r="T136" s="42" t="s">
        <v>542</v>
      </c>
      <c r="V136" s="20">
        <v>8</v>
      </c>
      <c r="W136" s="20">
        <v>1</v>
      </c>
      <c r="X136" s="22">
        <v>0.43971631205673761</v>
      </c>
      <c r="Y136" s="20">
        <v>2</v>
      </c>
      <c r="Z136" s="20">
        <v>1</v>
      </c>
      <c r="AA136" s="20">
        <v>18</v>
      </c>
      <c r="AB136" s="20">
        <v>1</v>
      </c>
      <c r="AC136" s="22">
        <v>0.4846335697399527</v>
      </c>
      <c r="AD136" s="20">
        <v>2</v>
      </c>
      <c r="AE136" s="20">
        <v>1</v>
      </c>
      <c r="AF136" s="90">
        <v>0</v>
      </c>
      <c r="AG136" s="51" t="s">
        <v>36</v>
      </c>
      <c r="AH136">
        <v>0</v>
      </c>
      <c r="AI136" s="12">
        <v>3</v>
      </c>
    </row>
    <row r="137" spans="1:36" s="1" customFormat="1" ht="22" customHeight="1">
      <c r="A137" s="12">
        <v>136</v>
      </c>
      <c r="B137" s="12" t="s">
        <v>883</v>
      </c>
      <c r="C137" s="9" t="s">
        <v>692</v>
      </c>
      <c r="D137" s="9" t="s">
        <v>526</v>
      </c>
      <c r="E137" s="32" t="s">
        <v>52</v>
      </c>
      <c r="F137" s="43">
        <v>43644</v>
      </c>
      <c r="G137" s="10" t="s">
        <v>222</v>
      </c>
      <c r="H137" s="41" t="s">
        <v>314</v>
      </c>
      <c r="I137" s="45" t="s">
        <v>701</v>
      </c>
      <c r="J137" s="10" t="s">
        <v>260</v>
      </c>
      <c r="K137" s="41" t="s">
        <v>388</v>
      </c>
      <c r="L137" s="51" t="s">
        <v>36</v>
      </c>
      <c r="M137" s="11">
        <v>53</v>
      </c>
      <c r="N137" s="41" t="s">
        <v>354</v>
      </c>
      <c r="O137" s="51" t="s">
        <v>36</v>
      </c>
      <c r="P137" s="11">
        <v>53</v>
      </c>
      <c r="Q137" s="42" t="s">
        <v>274</v>
      </c>
      <c r="R137" s="11" t="s">
        <v>515</v>
      </c>
      <c r="S137" s="11" t="s">
        <v>515</v>
      </c>
      <c r="T137" s="11" t="s">
        <v>515</v>
      </c>
      <c r="V137" s="20">
        <v>10</v>
      </c>
      <c r="W137" s="20">
        <v>1</v>
      </c>
      <c r="X137" s="22">
        <v>1.9230769230769232E-2</v>
      </c>
      <c r="Y137" s="20">
        <v>3</v>
      </c>
      <c r="Z137" s="20">
        <v>1</v>
      </c>
      <c r="AA137" s="20">
        <v>10</v>
      </c>
      <c r="AB137" s="20">
        <v>1</v>
      </c>
      <c r="AC137" s="22">
        <v>-7.6923076923076927E-3</v>
      </c>
      <c r="AD137" s="20">
        <v>4</v>
      </c>
      <c r="AE137" s="20">
        <v>1</v>
      </c>
      <c r="AF137" s="90">
        <v>0</v>
      </c>
      <c r="AG137" s="51" t="s">
        <v>36</v>
      </c>
      <c r="AH137">
        <v>0</v>
      </c>
      <c r="AI137" s="12">
        <v>4</v>
      </c>
    </row>
    <row r="138" spans="1:36" s="1" customFormat="1" ht="22" customHeight="1">
      <c r="A138" s="12">
        <v>137</v>
      </c>
      <c r="B138" s="12" t="s">
        <v>884</v>
      </c>
      <c r="C138" s="9" t="s">
        <v>694</v>
      </c>
      <c r="D138" s="9" t="s">
        <v>525</v>
      </c>
      <c r="E138" s="32" t="s">
        <v>695</v>
      </c>
      <c r="F138" s="43">
        <v>43658</v>
      </c>
      <c r="G138" s="10" t="s">
        <v>200</v>
      </c>
      <c r="H138" s="41" t="s">
        <v>407</v>
      </c>
      <c r="I138" s="43">
        <v>43686</v>
      </c>
      <c r="J138" s="10">
        <v>47</v>
      </c>
      <c r="K138" s="41" t="s">
        <v>437</v>
      </c>
      <c r="L138" s="51" t="s">
        <v>36</v>
      </c>
      <c r="M138" s="11">
        <v>52</v>
      </c>
      <c r="N138" s="41" t="s">
        <v>496</v>
      </c>
      <c r="O138" s="51" t="s">
        <v>36</v>
      </c>
      <c r="P138" s="11">
        <v>50</v>
      </c>
      <c r="Q138" s="42" t="s">
        <v>353</v>
      </c>
      <c r="R138" s="11" t="s">
        <v>515</v>
      </c>
      <c r="S138" s="11" t="s">
        <v>515</v>
      </c>
      <c r="T138" s="11" t="s">
        <v>515</v>
      </c>
      <c r="V138" s="20">
        <v>6</v>
      </c>
      <c r="W138" s="20">
        <v>1</v>
      </c>
      <c r="X138" s="22">
        <v>0.12931034482758622</v>
      </c>
      <c r="Y138" s="20">
        <v>3</v>
      </c>
      <c r="Z138" s="20">
        <v>1</v>
      </c>
      <c r="AA138" s="20">
        <v>4</v>
      </c>
      <c r="AB138" s="20">
        <v>2</v>
      </c>
      <c r="AC138" s="22">
        <v>0.13505747126436782</v>
      </c>
      <c r="AD138" s="20">
        <v>3</v>
      </c>
      <c r="AE138" s="20">
        <v>2</v>
      </c>
      <c r="AF138" s="90">
        <v>0</v>
      </c>
      <c r="AG138" s="51" t="s">
        <v>36</v>
      </c>
      <c r="AH138">
        <v>0</v>
      </c>
      <c r="AI138" s="12">
        <v>3</v>
      </c>
    </row>
    <row r="139" spans="1:36" s="1" customFormat="1" ht="22" customHeight="1">
      <c r="A139" s="12">
        <v>138</v>
      </c>
      <c r="B139" s="12" t="s">
        <v>885</v>
      </c>
      <c r="C139" s="9" t="s">
        <v>697</v>
      </c>
      <c r="D139" s="9" t="s">
        <v>525</v>
      </c>
      <c r="E139" s="32" t="s">
        <v>160</v>
      </c>
      <c r="F139" s="43">
        <v>43679</v>
      </c>
      <c r="G139" s="10" t="s">
        <v>262</v>
      </c>
      <c r="H139" s="40" t="s">
        <v>364</v>
      </c>
      <c r="I139" s="43" t="s">
        <v>712</v>
      </c>
      <c r="J139" s="10">
        <v>69</v>
      </c>
      <c r="K139" s="40" t="s">
        <v>510</v>
      </c>
      <c r="L139" s="43">
        <v>43761</v>
      </c>
      <c r="M139" s="11">
        <v>73</v>
      </c>
      <c r="N139" s="42" t="s">
        <v>467</v>
      </c>
      <c r="O139" s="11" t="s">
        <v>515</v>
      </c>
      <c r="P139" s="11" t="s">
        <v>515</v>
      </c>
      <c r="Q139" s="11" t="s">
        <v>515</v>
      </c>
      <c r="R139" s="11" t="s">
        <v>515</v>
      </c>
      <c r="S139" s="11" t="s">
        <v>515</v>
      </c>
      <c r="T139" s="11" t="s">
        <v>515</v>
      </c>
      <c r="V139" s="20">
        <v>37</v>
      </c>
      <c r="W139" s="20">
        <v>1</v>
      </c>
      <c r="X139" s="22">
        <v>0.29411764705882354</v>
      </c>
      <c r="Y139" s="20">
        <v>2</v>
      </c>
      <c r="Z139" s="20">
        <v>1</v>
      </c>
      <c r="AA139" s="20" t="s">
        <v>894</v>
      </c>
      <c r="AB139" s="20" t="s">
        <v>894</v>
      </c>
      <c r="AC139" s="22" t="s">
        <v>894</v>
      </c>
      <c r="AD139" s="20" t="s">
        <v>894</v>
      </c>
      <c r="AE139" s="20" t="s">
        <v>894</v>
      </c>
      <c r="AF139" s="90">
        <v>0</v>
      </c>
      <c r="AG139" s="11" t="s">
        <v>515</v>
      </c>
      <c r="AH139" t="s">
        <v>515</v>
      </c>
      <c r="AI139" s="12">
        <v>4</v>
      </c>
    </row>
    <row r="140" spans="1:36" s="1" customFormat="1" ht="22" customHeight="1">
      <c r="A140" s="12">
        <v>139</v>
      </c>
      <c r="B140" s="12" t="s">
        <v>886</v>
      </c>
      <c r="C140" s="9" t="s">
        <v>698</v>
      </c>
      <c r="D140" s="9" t="s">
        <v>526</v>
      </c>
      <c r="E140" s="32" t="s">
        <v>699</v>
      </c>
      <c r="F140" s="43">
        <v>43679</v>
      </c>
      <c r="G140" s="10" t="s">
        <v>246</v>
      </c>
      <c r="H140" s="44" t="s">
        <v>721</v>
      </c>
      <c r="I140" s="43" t="s">
        <v>706</v>
      </c>
      <c r="J140" s="10">
        <v>67</v>
      </c>
      <c r="K140" s="44" t="s">
        <v>433</v>
      </c>
      <c r="L140" s="51" t="s">
        <v>36</v>
      </c>
      <c r="M140" s="11">
        <v>76</v>
      </c>
      <c r="N140" s="42" t="s">
        <v>743</v>
      </c>
      <c r="O140" s="69">
        <v>43966</v>
      </c>
      <c r="P140" s="2">
        <v>66</v>
      </c>
      <c r="Q140" s="70">
        <v>417</v>
      </c>
      <c r="R140" s="51" t="s">
        <v>728</v>
      </c>
      <c r="S140" s="5" t="s">
        <v>729</v>
      </c>
      <c r="T140" s="44" t="s">
        <v>900</v>
      </c>
      <c r="V140" s="20">
        <v>18</v>
      </c>
      <c r="W140" s="20">
        <v>1</v>
      </c>
      <c r="X140" s="22">
        <v>0.23364485981308411</v>
      </c>
      <c r="Y140" s="20">
        <v>3</v>
      </c>
      <c r="Z140" s="20">
        <v>1</v>
      </c>
      <c r="AA140" s="20">
        <v>8</v>
      </c>
      <c r="AB140" s="20">
        <v>1</v>
      </c>
      <c r="AC140" s="22">
        <v>0.22056074766355141</v>
      </c>
      <c r="AD140" s="20">
        <v>3</v>
      </c>
      <c r="AE140" s="20">
        <v>1</v>
      </c>
      <c r="AF140" s="90">
        <v>1</v>
      </c>
      <c r="AG140" s="69">
        <v>43966</v>
      </c>
      <c r="AH140">
        <v>1</v>
      </c>
      <c r="AI140" s="12">
        <v>6</v>
      </c>
    </row>
    <row r="141" spans="1:36" s="1" customFormat="1" ht="22" customHeight="1">
      <c r="A141" s="12">
        <v>140</v>
      </c>
      <c r="B141" s="12" t="s">
        <v>887</v>
      </c>
      <c r="C141" s="9" t="s">
        <v>700</v>
      </c>
      <c r="D141" s="9" t="s">
        <v>526</v>
      </c>
      <c r="E141" s="32" t="s">
        <v>39</v>
      </c>
      <c r="F141" s="43">
        <v>43679</v>
      </c>
      <c r="G141" s="10" t="s">
        <v>231</v>
      </c>
      <c r="H141" s="42" t="s">
        <v>493</v>
      </c>
      <c r="I141" s="43" t="s">
        <v>713</v>
      </c>
      <c r="J141" s="10">
        <v>70</v>
      </c>
      <c r="K141" s="42" t="s">
        <v>742</v>
      </c>
      <c r="L141" s="43">
        <v>43776</v>
      </c>
      <c r="M141" s="11">
        <v>72</v>
      </c>
      <c r="N141" s="42" t="s">
        <v>538</v>
      </c>
      <c r="O141" s="11" t="s">
        <v>515</v>
      </c>
      <c r="P141" s="11" t="s">
        <v>515</v>
      </c>
      <c r="Q141" s="11" t="s">
        <v>515</v>
      </c>
      <c r="R141" s="11" t="s">
        <v>515</v>
      </c>
      <c r="S141" s="11" t="s">
        <v>515</v>
      </c>
      <c r="T141" s="11" t="s">
        <v>515</v>
      </c>
      <c r="V141" s="20">
        <v>15</v>
      </c>
      <c r="W141" s="20">
        <v>1</v>
      </c>
      <c r="X141" s="22">
        <v>0.17197452229299362</v>
      </c>
      <c r="Y141" s="20">
        <v>3</v>
      </c>
      <c r="Z141" s="20">
        <v>1</v>
      </c>
      <c r="AA141" s="20" t="s">
        <v>894</v>
      </c>
      <c r="AB141" s="20" t="s">
        <v>894</v>
      </c>
      <c r="AC141" s="22" t="s">
        <v>894</v>
      </c>
      <c r="AD141" s="20" t="s">
        <v>894</v>
      </c>
      <c r="AE141" s="20" t="s">
        <v>894</v>
      </c>
      <c r="AF141" s="90">
        <v>0</v>
      </c>
      <c r="AG141" s="11" t="s">
        <v>515</v>
      </c>
      <c r="AH141" t="s">
        <v>515</v>
      </c>
      <c r="AI141" s="25">
        <v>3</v>
      </c>
      <c r="AJ141" s="1" t="s">
        <v>897</v>
      </c>
    </row>
    <row r="142" spans="1:36" s="1" customFormat="1" ht="22" customHeight="1">
      <c r="A142" s="12">
        <v>141</v>
      </c>
      <c r="B142" s="12" t="s">
        <v>888</v>
      </c>
      <c r="C142" s="9" t="s">
        <v>702</v>
      </c>
      <c r="D142" s="9" t="s">
        <v>525</v>
      </c>
      <c r="E142" s="32" t="s">
        <v>703</v>
      </c>
      <c r="F142" s="43">
        <v>43693</v>
      </c>
      <c r="G142" s="10" t="s">
        <v>253</v>
      </c>
      <c r="H142" s="44" t="s">
        <v>297</v>
      </c>
      <c r="I142" s="43">
        <v>43733</v>
      </c>
      <c r="J142" s="10">
        <v>88</v>
      </c>
      <c r="K142" s="44" t="s">
        <v>418</v>
      </c>
      <c r="L142" s="51" t="s">
        <v>36</v>
      </c>
      <c r="M142" s="11">
        <v>86</v>
      </c>
      <c r="N142" s="42" t="s">
        <v>286</v>
      </c>
      <c r="O142" s="51" t="s">
        <v>36</v>
      </c>
      <c r="P142" s="11">
        <v>67</v>
      </c>
      <c r="Q142" s="42" t="s">
        <v>485</v>
      </c>
      <c r="R142" s="69">
        <v>44084</v>
      </c>
      <c r="S142" s="5" t="s">
        <v>900</v>
      </c>
      <c r="T142" s="44" t="s">
        <v>900</v>
      </c>
      <c r="V142" s="20">
        <v>2</v>
      </c>
      <c r="W142" s="20">
        <v>2</v>
      </c>
      <c r="X142" s="22">
        <v>0.1048951048951049</v>
      </c>
      <c r="Y142" s="20">
        <v>3</v>
      </c>
      <c r="Z142" s="20">
        <v>2</v>
      </c>
      <c r="AA142" s="20">
        <v>-17</v>
      </c>
      <c r="AB142" s="20">
        <v>4</v>
      </c>
      <c r="AC142" s="22">
        <v>0.11888111888111888</v>
      </c>
      <c r="AD142" s="20">
        <v>3</v>
      </c>
      <c r="AE142" s="20">
        <v>3</v>
      </c>
      <c r="AF142" s="90">
        <v>0</v>
      </c>
      <c r="AG142" s="51" t="s">
        <v>36</v>
      </c>
      <c r="AH142">
        <v>0</v>
      </c>
      <c r="AI142" s="12">
        <v>4</v>
      </c>
    </row>
    <row r="143" spans="1:36" s="1" customFormat="1" ht="22" customHeight="1">
      <c r="A143" s="12">
        <v>142</v>
      </c>
      <c r="B143" s="12" t="s">
        <v>685</v>
      </c>
      <c r="C143" s="9" t="s">
        <v>704</v>
      </c>
      <c r="D143" s="9" t="s">
        <v>525</v>
      </c>
      <c r="E143" s="32" t="s">
        <v>705</v>
      </c>
      <c r="F143" s="43">
        <v>43701</v>
      </c>
      <c r="G143" s="10" t="s">
        <v>251</v>
      </c>
      <c r="H143" s="42" t="s">
        <v>740</v>
      </c>
      <c r="I143" s="43">
        <v>43736</v>
      </c>
      <c r="J143" s="10">
        <v>63</v>
      </c>
      <c r="K143" s="41" t="s">
        <v>741</v>
      </c>
      <c r="L143" s="51" t="s">
        <v>36</v>
      </c>
      <c r="M143" s="11">
        <v>70</v>
      </c>
      <c r="N143" s="42" t="s">
        <v>542</v>
      </c>
      <c r="O143" s="51" t="s">
        <v>36</v>
      </c>
      <c r="P143" s="11">
        <v>55</v>
      </c>
      <c r="Q143" s="42" t="s">
        <v>456</v>
      </c>
      <c r="R143" s="11" t="s">
        <v>515</v>
      </c>
      <c r="S143" s="11" t="s">
        <v>515</v>
      </c>
      <c r="T143" s="11" t="s">
        <v>515</v>
      </c>
      <c r="V143" s="20">
        <v>8</v>
      </c>
      <c r="W143" s="20">
        <v>1</v>
      </c>
      <c r="X143" s="22">
        <v>0.26262626262626265</v>
      </c>
      <c r="Y143" s="20">
        <v>2</v>
      </c>
      <c r="Z143" s="20">
        <v>1</v>
      </c>
      <c r="AA143" s="20">
        <v>-7</v>
      </c>
      <c r="AB143" s="20">
        <v>4</v>
      </c>
      <c r="AC143" s="22">
        <v>0.29966329966329969</v>
      </c>
      <c r="AD143" s="20">
        <v>2</v>
      </c>
      <c r="AE143" s="20">
        <v>1</v>
      </c>
      <c r="AF143" s="90">
        <v>0</v>
      </c>
      <c r="AG143" s="51" t="s">
        <v>36</v>
      </c>
      <c r="AH143">
        <v>0</v>
      </c>
      <c r="AI143" s="25">
        <v>3</v>
      </c>
    </row>
    <row r="144" spans="1:36" s="1" customFormat="1" ht="22" customHeight="1">
      <c r="A144" s="12">
        <v>143</v>
      </c>
      <c r="B144" s="12" t="s">
        <v>745</v>
      </c>
      <c r="C144" s="9" t="s">
        <v>708</v>
      </c>
      <c r="D144" s="9" t="s">
        <v>525</v>
      </c>
      <c r="E144" s="32" t="s">
        <v>709</v>
      </c>
      <c r="F144" s="43">
        <v>43712</v>
      </c>
      <c r="G144" s="10" t="s">
        <v>710</v>
      </c>
      <c r="H144" s="42" t="s">
        <v>673</v>
      </c>
      <c r="I144" s="43">
        <v>43755</v>
      </c>
      <c r="J144" s="10">
        <v>36</v>
      </c>
      <c r="K144" s="44" t="s">
        <v>386</v>
      </c>
      <c r="L144" s="43">
        <v>43810</v>
      </c>
      <c r="M144" s="11">
        <v>54</v>
      </c>
      <c r="N144" s="42" t="s">
        <v>443</v>
      </c>
      <c r="O144" s="11" t="s">
        <v>515</v>
      </c>
      <c r="P144" s="11" t="s">
        <v>515</v>
      </c>
      <c r="Q144" s="11" t="s">
        <v>515</v>
      </c>
      <c r="R144" s="11" t="s">
        <v>515</v>
      </c>
      <c r="S144" s="11" t="s">
        <v>515</v>
      </c>
      <c r="T144" s="11" t="s">
        <v>515</v>
      </c>
      <c r="V144" s="20">
        <v>2</v>
      </c>
      <c r="W144" s="20">
        <v>2</v>
      </c>
      <c r="X144" s="22">
        <v>0.42685851318944845</v>
      </c>
      <c r="Y144" s="20">
        <v>2</v>
      </c>
      <c r="Z144" s="20">
        <v>2</v>
      </c>
      <c r="AA144" s="20" t="s">
        <v>894</v>
      </c>
      <c r="AB144" s="20" t="s">
        <v>894</v>
      </c>
      <c r="AC144" s="22" t="s">
        <v>894</v>
      </c>
      <c r="AD144" s="20" t="s">
        <v>894</v>
      </c>
      <c r="AE144" s="20" t="s">
        <v>894</v>
      </c>
      <c r="AF144" s="90">
        <v>0</v>
      </c>
      <c r="AG144" s="11" t="s">
        <v>515</v>
      </c>
      <c r="AH144" t="s">
        <v>515</v>
      </c>
      <c r="AI144" s="25">
        <v>3</v>
      </c>
      <c r="AJ144" s="1" t="s">
        <v>897</v>
      </c>
    </row>
    <row r="145" spans="9:34">
      <c r="I145" s="46">
        <f>COUNTIF(I1:I143,"否")</f>
        <v>12</v>
      </c>
      <c r="L145" s="46">
        <f>COUNTIF(L1:L143,"否")</f>
        <v>66</v>
      </c>
      <c r="AH145">
        <f>COUNTIF(AH1:AH144,1)</f>
        <v>37</v>
      </c>
    </row>
    <row r="146" spans="9:34">
      <c r="AH146">
        <f>COUNTIF(AH1:AH144,0)</f>
        <v>76</v>
      </c>
    </row>
    <row r="147" spans="9:34">
      <c r="AH147">
        <f>COUNTIF(AH1:AH144,"/")</f>
        <v>29</v>
      </c>
    </row>
  </sheetData>
  <autoFilter ref="AH1:AH20696" xr:uid="{1E2F8D77-FEFC-486F-B7B5-A4B4DA61BC4F}"/>
  <mergeCells count="6">
    <mergeCell ref="AA1:AE1"/>
    <mergeCell ref="V1:Z1"/>
    <mergeCell ref="E1:E2"/>
    <mergeCell ref="B1:B2"/>
    <mergeCell ref="C1:C2"/>
    <mergeCell ref="D1:D2"/>
  </mergeCells>
  <phoneticPr fontId="9" type="noConversion"/>
  <conditionalFormatting sqref="W3:Z144">
    <cfRule type="cellIs" dxfId="4" priority="13" operator="greaterThan">
      <formula>$V$3&gt;=15</formula>
    </cfRule>
  </conditionalFormatting>
  <conditionalFormatting sqref="AF3:AF140">
    <cfRule type="cellIs" dxfId="3" priority="8" operator="greaterThan">
      <formula>$V$3&gt;=15</formula>
    </cfRule>
  </conditionalFormatting>
  <conditionalFormatting sqref="AC3:AD144">
    <cfRule type="cellIs" dxfId="2" priority="4" operator="greaterThan">
      <formula>$V$3&gt;=15</formula>
    </cfRule>
  </conditionalFormatting>
  <conditionalFormatting sqref="AB3:AB144">
    <cfRule type="cellIs" dxfId="1" priority="2" operator="greaterThan">
      <formula>$V$3&gt;=15</formula>
    </cfRule>
  </conditionalFormatting>
  <conditionalFormatting sqref="AE3:AE144">
    <cfRule type="cellIs" dxfId="0" priority="1" operator="greaterThan">
      <formula>$V$3&gt;=15</formula>
    </cfRule>
  </conditionalFormatting>
  <pageMargins left="0.7" right="0.7" top="0.75" bottom="0.75" header="0.3" footer="0.3"/>
  <pageSetup paperSize="9"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AMD重修改0305</vt:lpstr>
      <vt:lpstr>AMD-Final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Void z</dc:creator>
  <cp:lastModifiedBy>Void z</cp:lastModifiedBy>
  <dcterms:created xsi:type="dcterms:W3CDTF">2015-06-05T18:19:00Z</dcterms:created>
  <dcterms:modified xsi:type="dcterms:W3CDTF">2021-03-05T01:47:11Z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2052-10.1.0.6749</vt:lpwstr>
  </property>
</Properties>
</file>