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OneDrive\Documents\"/>
    </mc:Choice>
  </mc:AlternateContent>
  <xr:revisionPtr revIDLastSave="0" documentId="8_{B1F6121E-EE05-4CA8-B323-F82523BA48C1}" xr6:coauthVersionLast="47" xr6:coauthVersionMax="47" xr10:uidLastSave="{00000000-0000-0000-0000-000000000000}"/>
  <bookViews>
    <workbookView xWindow="-120" yWindow="-120" windowWidth="20730" windowHeight="11040" xr2:uid="{DF86DE9D-AB9C-4CE0-A72A-6E51820C7D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1" l="1"/>
  <c r="K11" i="1"/>
  <c r="K12" i="1"/>
  <c r="K13" i="1"/>
  <c r="K14" i="1"/>
  <c r="K15" i="1"/>
  <c r="K16" i="1"/>
  <c r="K17" i="1"/>
  <c r="K18" i="1"/>
  <c r="K19" i="1"/>
  <c r="K9" i="1"/>
  <c r="J10" i="1"/>
  <c r="J11" i="1"/>
  <c r="J12" i="1"/>
  <c r="J13" i="1"/>
  <c r="J14" i="1"/>
  <c r="J15" i="1"/>
  <c r="J16" i="1"/>
  <c r="J17" i="1"/>
  <c r="J18" i="1"/>
  <c r="J19" i="1"/>
  <c r="J9" i="1"/>
  <c r="I10" i="1"/>
  <c r="I11" i="1"/>
  <c r="I12" i="1"/>
  <c r="I13" i="1"/>
  <c r="I14" i="1"/>
  <c r="I15" i="1"/>
  <c r="I16" i="1"/>
  <c r="I17" i="1"/>
  <c r="I18" i="1"/>
  <c r="I19" i="1"/>
  <c r="I9" i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9" i="1"/>
  <c r="H9" i="1" s="1"/>
  <c r="C10" i="1"/>
  <c r="C11" i="1"/>
  <c r="C12" i="1"/>
  <c r="C13" i="1"/>
  <c r="C14" i="1"/>
  <c r="C15" i="1"/>
  <c r="C16" i="1"/>
  <c r="C17" i="1"/>
  <c r="C18" i="1"/>
  <c r="C19" i="1"/>
  <c r="C9" i="1"/>
</calcChain>
</file>

<file path=xl/sharedStrings.xml><?xml version="1.0" encoding="utf-8"?>
<sst xmlns="http://schemas.openxmlformats.org/spreadsheetml/2006/main" count="39" uniqueCount="25">
  <si>
    <t>NO</t>
  </si>
  <si>
    <t>URUT</t>
  </si>
  <si>
    <t>KODE</t>
  </si>
  <si>
    <t>BARANG</t>
  </si>
  <si>
    <t>PEMASOK</t>
  </si>
  <si>
    <t>STOK</t>
  </si>
  <si>
    <t>TANGGAL</t>
  </si>
  <si>
    <t>JLH.TERJUAL</t>
  </si>
  <si>
    <t>TOTAL</t>
  </si>
  <si>
    <t>DISCOUNT</t>
  </si>
  <si>
    <t>BAYAR</t>
  </si>
  <si>
    <t>AKHIR</t>
  </si>
  <si>
    <t>KET.</t>
  </si>
  <si>
    <t>A</t>
  </si>
  <si>
    <t>B</t>
  </si>
  <si>
    <t>C</t>
  </si>
  <si>
    <t>D</t>
  </si>
  <si>
    <t>TABEL DATA</t>
  </si>
  <si>
    <t>KODE BARANG</t>
  </si>
  <si>
    <t>HARSAT</t>
  </si>
  <si>
    <t>PT. MAS NAGA</t>
  </si>
  <si>
    <t>CV. JAYA PRIMA</t>
  </si>
  <si>
    <t>PT.SEJAHTERA</t>
  </si>
  <si>
    <t>PD.MAKMUR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</si>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</sst>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8" formatCode="#,##0\ &quot;UNIT&quot;"/>
    <numFmt numFmtId="170" formatCode="_-&quot;Rp&quot;* #,##0_-;\-&quot;Rp&quot;* #,##0_-;_-&quot;Rp&quot;* &quot;-&quot;??_-;_-@_-"/>
    <numFmt numFmtId="172" formatCode="_-* #,##0_-;\-* #,##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1" xfId="0" applyFont="1" applyBorder="1"/>
    <xf numFmtId="0" fontId="2" fillId="0" borderId="0" xfId="0" applyFont="1"/>
    <xf numFmtId="168" fontId="2" fillId="0" borderId="1" xfId="0" applyNumberFormat="1" applyFont="1" applyBorder="1"/>
    <xf numFmtId="170" fontId="2" fillId="0" borderId="1" xfId="0" applyNumberFormat="1" applyFont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15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/>
    <xf numFmtId="172" fontId="3" fillId="0" borderId="1" xfId="1" applyNumberFormat="1" applyFont="1" applyBorder="1"/>
    <xf numFmtId="9" fontId="3" fillId="0" borderId="1" xfId="2" applyFont="1" applyBorder="1"/>
    <xf numFmtId="9" fontId="3" fillId="0" borderId="1" xfId="0" applyNumberFormat="1" applyFont="1" applyBorder="1"/>
    <xf numFmtId="10" fontId="3" fillId="0" borderId="1" xfId="0" applyNumberFormat="1" applyFont="1" applyBorder="1"/>
    <xf numFmtId="0" fontId="2" fillId="2" borderId="3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0</xdr:row>
      <xdr:rowOff>152400</xdr:rowOff>
    </xdr:from>
    <xdr:to>
      <xdr:col>6</xdr:col>
      <xdr:colOff>1219200</xdr:colOff>
      <xdr:row>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625901-7067-49DD-9132-7DA438A67633}"/>
            </a:ext>
          </a:extLst>
        </xdr:cNvPr>
        <xdr:cNvSpPr txBox="1"/>
      </xdr:nvSpPr>
      <xdr:spPr>
        <a:xfrm>
          <a:off x="3895725" y="152400"/>
          <a:ext cx="3752850" cy="7334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D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PT.VICO OFFICE</a:t>
          </a:r>
        </a:p>
        <a:p>
          <a:pPr algn="ctr"/>
          <a:r>
            <a:rPr lang="en-ID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DAFTAR STOK DAN PENJUALAN BARANG</a:t>
          </a:r>
        </a:p>
        <a:p>
          <a:pPr algn="ctr"/>
          <a:r>
            <a:rPr lang="en-ID" sz="11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BULAN JANUARI 2011</a:t>
          </a:r>
        </a:p>
      </xdr:txBody>
    </xdr:sp>
    <xdr:clientData/>
  </xdr:twoCellAnchor>
  <xdr:twoCellAnchor>
    <xdr:from>
      <xdr:col>3</xdr:col>
      <xdr:colOff>990600</xdr:colOff>
      <xdr:row>3</xdr:row>
      <xdr:rowOff>180975</xdr:rowOff>
    </xdr:from>
    <xdr:to>
      <xdr:col>6</xdr:col>
      <xdr:colOff>1038225</xdr:colOff>
      <xdr:row>4</xdr:row>
      <xdr:rowOff>9525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288AA1A-8A76-4C7E-ABC2-E6D01E6A6204}"/>
            </a:ext>
          </a:extLst>
        </xdr:cNvPr>
        <xdr:cNvCxnSpPr/>
      </xdr:nvCxnSpPr>
      <xdr:spPr>
        <a:xfrm>
          <a:off x="4143375" y="752475"/>
          <a:ext cx="3324225" cy="19050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BC6A0-738B-485A-B1C7-812B1DF10A2B}">
  <dimension ref="A6:K25"/>
  <sheetViews>
    <sheetView showGridLines="0" tabSelected="1" topLeftCell="A6" workbookViewId="0">
      <selection activeCell="F6" sqref="F6"/>
    </sheetView>
  </sheetViews>
  <sheetFormatPr defaultRowHeight="15" x14ac:dyDescent="0.25"/>
  <cols>
    <col min="2" max="2" width="15.140625" customWidth="1"/>
    <col min="3" max="3" width="23" customWidth="1"/>
    <col min="4" max="4" width="17.42578125" customWidth="1"/>
    <col min="5" max="5" width="16.85546875" customWidth="1"/>
    <col min="6" max="6" width="14.85546875" customWidth="1"/>
    <col min="7" max="7" width="18.5703125" customWidth="1"/>
    <col min="8" max="8" width="16" customWidth="1"/>
    <col min="9" max="9" width="16.7109375" customWidth="1"/>
    <col min="10" max="10" width="12.42578125" customWidth="1"/>
    <col min="11" max="11" width="16.28515625" customWidth="1"/>
  </cols>
  <sheetData>
    <row r="6" spans="1:11" x14ac:dyDescent="0.25">
      <c r="A6" s="10" t="s">
        <v>0</v>
      </c>
      <c r="B6" s="10" t="s">
        <v>2</v>
      </c>
      <c r="C6" s="5"/>
      <c r="D6" s="6"/>
      <c r="E6" s="6"/>
      <c r="F6" s="18" t="s">
        <v>24</v>
      </c>
      <c r="G6" s="6"/>
      <c r="H6" s="6"/>
      <c r="I6" s="7"/>
      <c r="J6" s="10" t="s">
        <v>5</v>
      </c>
      <c r="K6" s="10" t="s">
        <v>12</v>
      </c>
    </row>
    <row r="7" spans="1:11" x14ac:dyDescent="0.25">
      <c r="A7" s="11" t="s">
        <v>1</v>
      </c>
      <c r="B7" s="11" t="s">
        <v>3</v>
      </c>
      <c r="C7" s="9" t="s">
        <v>4</v>
      </c>
      <c r="D7" s="9" t="s">
        <v>5</v>
      </c>
      <c r="E7" s="9" t="s">
        <v>6</v>
      </c>
      <c r="F7" s="9" t="s">
        <v>7</v>
      </c>
      <c r="G7" s="9" t="s">
        <v>8</v>
      </c>
      <c r="H7" s="9" t="s">
        <v>9</v>
      </c>
      <c r="I7" s="9" t="s">
        <v>10</v>
      </c>
      <c r="J7" s="11" t="s">
        <v>11</v>
      </c>
      <c r="K7" s="11"/>
    </row>
    <row r="8" spans="1:11" ht="4.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1">
        <v>1</v>
      </c>
      <c r="B9" s="1" t="s">
        <v>13</v>
      </c>
      <c r="C9" s="1" t="str">
        <f>HLOOKUP(B9,$C$22:$F$25,2)</f>
        <v>PT. MAS NAGA</v>
      </c>
      <c r="D9" s="3">
        <v>37</v>
      </c>
      <c r="E9" s="8">
        <v>40544</v>
      </c>
      <c r="F9" s="3">
        <v>24</v>
      </c>
      <c r="G9" s="4">
        <f>HLOOKUP(B9,$C$22:$F$25,3)*F9</f>
        <v>14400000</v>
      </c>
      <c r="H9" s="4">
        <f>HLOOKUP(B9,$C$22:$F$25,4)*G9</f>
        <v>1008000.0000000001</v>
      </c>
      <c r="I9" s="4">
        <f>G9-H9</f>
        <v>13392000</v>
      </c>
      <c r="J9" s="3">
        <f>D9-F9</f>
        <v>13</v>
      </c>
      <c r="K9" s="1" t="str">
        <f>IF(J9&lt;D9/3,"SEGERA PESAN","CUKUP")</f>
        <v>CUKUP</v>
      </c>
    </row>
    <row r="10" spans="1:11" x14ac:dyDescent="0.25">
      <c r="A10" s="1">
        <v>2</v>
      </c>
      <c r="B10" s="1" t="s">
        <v>14</v>
      </c>
      <c r="C10" s="1" t="str">
        <f t="shared" ref="C10:C19" si="0">HLOOKUP(B10,$C$22:$F$25,2)</f>
        <v>CV. JAYA PRIMA</v>
      </c>
      <c r="D10" s="3">
        <v>35</v>
      </c>
      <c r="E10" s="8">
        <v>40545</v>
      </c>
      <c r="F10" s="3">
        <v>12</v>
      </c>
      <c r="G10" s="4">
        <f t="shared" ref="G10:G19" si="1">HLOOKUP(B10,$C$22:$F$25,3)*F10</f>
        <v>4200000</v>
      </c>
      <c r="H10" s="4">
        <f t="shared" ref="H10:H19" si="2">HLOOKUP(B10,$C$22:$F$25,4)*G10</f>
        <v>126000</v>
      </c>
      <c r="I10" s="4">
        <f t="shared" ref="I10:I19" si="3">G10-H10</f>
        <v>4074000</v>
      </c>
      <c r="J10" s="3">
        <f t="shared" ref="J10:J19" si="4">D10-F10</f>
        <v>23</v>
      </c>
      <c r="K10" s="1" t="str">
        <f t="shared" ref="K10:K19" si="5">IF(J10&lt;D10/3,"SEGERA PESAN","CUKUP")</f>
        <v>CUKUP</v>
      </c>
    </row>
    <row r="11" spans="1:11" x14ac:dyDescent="0.25">
      <c r="A11" s="1">
        <v>3</v>
      </c>
      <c r="B11" s="1" t="s">
        <v>15</v>
      </c>
      <c r="C11" s="1" t="str">
        <f t="shared" si="0"/>
        <v>PT.SEJAHTERA</v>
      </c>
      <c r="D11" s="3">
        <v>40</v>
      </c>
      <c r="E11" s="8">
        <v>40546</v>
      </c>
      <c r="F11" s="3">
        <v>30</v>
      </c>
      <c r="G11" s="4">
        <f t="shared" si="1"/>
        <v>16200000</v>
      </c>
      <c r="H11" s="4">
        <f t="shared" si="2"/>
        <v>810000</v>
      </c>
      <c r="I11" s="4">
        <f t="shared" si="3"/>
        <v>15390000</v>
      </c>
      <c r="J11" s="3">
        <f t="shared" si="4"/>
        <v>10</v>
      </c>
      <c r="K11" s="1" t="str">
        <f t="shared" si="5"/>
        <v>SEGERA PESAN</v>
      </c>
    </row>
    <row r="12" spans="1:11" x14ac:dyDescent="0.25">
      <c r="A12" s="1">
        <v>4</v>
      </c>
      <c r="B12" s="1" t="s">
        <v>14</v>
      </c>
      <c r="C12" s="1" t="str">
        <f t="shared" si="0"/>
        <v>CV. JAYA PRIMA</v>
      </c>
      <c r="D12" s="3">
        <v>50</v>
      </c>
      <c r="E12" s="8">
        <v>40547</v>
      </c>
      <c r="F12" s="3">
        <v>10</v>
      </c>
      <c r="G12" s="4">
        <f t="shared" si="1"/>
        <v>3500000</v>
      </c>
      <c r="H12" s="4">
        <f t="shared" si="2"/>
        <v>105000</v>
      </c>
      <c r="I12" s="4">
        <f t="shared" si="3"/>
        <v>3395000</v>
      </c>
      <c r="J12" s="3">
        <f t="shared" si="4"/>
        <v>40</v>
      </c>
      <c r="K12" s="1" t="str">
        <f t="shared" si="5"/>
        <v>CUKUP</v>
      </c>
    </row>
    <row r="13" spans="1:11" x14ac:dyDescent="0.25">
      <c r="A13" s="1">
        <v>5</v>
      </c>
      <c r="B13" s="1" t="s">
        <v>15</v>
      </c>
      <c r="C13" s="1" t="str">
        <f t="shared" si="0"/>
        <v>PT.SEJAHTERA</v>
      </c>
      <c r="D13" s="3">
        <v>75</v>
      </c>
      <c r="E13" s="8">
        <v>40548</v>
      </c>
      <c r="F13" s="3">
        <v>60</v>
      </c>
      <c r="G13" s="4">
        <f t="shared" si="1"/>
        <v>32400000</v>
      </c>
      <c r="H13" s="4">
        <f t="shared" si="2"/>
        <v>1620000</v>
      </c>
      <c r="I13" s="4">
        <f t="shared" si="3"/>
        <v>30780000</v>
      </c>
      <c r="J13" s="3">
        <f t="shared" si="4"/>
        <v>15</v>
      </c>
      <c r="K13" s="1" t="str">
        <f t="shared" si="5"/>
        <v>SEGERA PESAN</v>
      </c>
    </row>
    <row r="14" spans="1:11" x14ac:dyDescent="0.25">
      <c r="A14" s="1">
        <v>6</v>
      </c>
      <c r="B14" s="1" t="s">
        <v>16</v>
      </c>
      <c r="C14" s="1" t="str">
        <f t="shared" si="0"/>
        <v>PD.MAKMUR</v>
      </c>
      <c r="D14" s="3">
        <v>20</v>
      </c>
      <c r="E14" s="8">
        <v>40549</v>
      </c>
      <c r="F14" s="3">
        <v>15</v>
      </c>
      <c r="G14" s="4">
        <f t="shared" si="1"/>
        <v>6000000</v>
      </c>
      <c r="H14" s="4">
        <f t="shared" si="2"/>
        <v>150000</v>
      </c>
      <c r="I14" s="4">
        <f t="shared" si="3"/>
        <v>5850000</v>
      </c>
      <c r="J14" s="3">
        <f t="shared" si="4"/>
        <v>5</v>
      </c>
      <c r="K14" s="1" t="str">
        <f t="shared" si="5"/>
        <v>SEGERA PESAN</v>
      </c>
    </row>
    <row r="15" spans="1:11" x14ac:dyDescent="0.25">
      <c r="A15" s="1">
        <v>7</v>
      </c>
      <c r="B15" s="1" t="s">
        <v>13</v>
      </c>
      <c r="C15" s="1" t="str">
        <f t="shared" si="0"/>
        <v>PT. MAS NAGA</v>
      </c>
      <c r="D15" s="3">
        <v>45</v>
      </c>
      <c r="E15" s="8">
        <v>40550</v>
      </c>
      <c r="F15" s="3">
        <v>25</v>
      </c>
      <c r="G15" s="4">
        <f t="shared" si="1"/>
        <v>15000000</v>
      </c>
      <c r="H15" s="4">
        <f t="shared" si="2"/>
        <v>1050000</v>
      </c>
      <c r="I15" s="4">
        <f t="shared" si="3"/>
        <v>13950000</v>
      </c>
      <c r="J15" s="3">
        <f t="shared" si="4"/>
        <v>20</v>
      </c>
      <c r="K15" s="1" t="str">
        <f t="shared" si="5"/>
        <v>CUKUP</v>
      </c>
    </row>
    <row r="16" spans="1:11" x14ac:dyDescent="0.25">
      <c r="A16" s="1">
        <v>8</v>
      </c>
      <c r="B16" s="1" t="s">
        <v>13</v>
      </c>
      <c r="C16" s="1" t="str">
        <f t="shared" si="0"/>
        <v>PT. MAS NAGA</v>
      </c>
      <c r="D16" s="3">
        <v>25</v>
      </c>
      <c r="E16" s="8">
        <v>40551</v>
      </c>
      <c r="F16" s="3">
        <v>23</v>
      </c>
      <c r="G16" s="4">
        <f t="shared" si="1"/>
        <v>13800000</v>
      </c>
      <c r="H16" s="4">
        <f t="shared" si="2"/>
        <v>966000.00000000012</v>
      </c>
      <c r="I16" s="4">
        <f t="shared" si="3"/>
        <v>12834000</v>
      </c>
      <c r="J16" s="3">
        <f t="shared" si="4"/>
        <v>2</v>
      </c>
      <c r="K16" s="1" t="str">
        <f t="shared" si="5"/>
        <v>SEGERA PESAN</v>
      </c>
    </row>
    <row r="17" spans="1:11" x14ac:dyDescent="0.25">
      <c r="A17" s="1">
        <v>9</v>
      </c>
      <c r="B17" s="1" t="s">
        <v>14</v>
      </c>
      <c r="C17" s="1" t="str">
        <f t="shared" si="0"/>
        <v>CV. JAYA PRIMA</v>
      </c>
      <c r="D17" s="3">
        <v>10</v>
      </c>
      <c r="E17" s="8">
        <v>40552</v>
      </c>
      <c r="F17" s="3">
        <v>7</v>
      </c>
      <c r="G17" s="4">
        <f t="shared" si="1"/>
        <v>2450000</v>
      </c>
      <c r="H17" s="4">
        <f t="shared" si="2"/>
        <v>73500</v>
      </c>
      <c r="I17" s="4">
        <f t="shared" si="3"/>
        <v>2376500</v>
      </c>
      <c r="J17" s="3">
        <f t="shared" si="4"/>
        <v>3</v>
      </c>
      <c r="K17" s="1" t="str">
        <f t="shared" si="5"/>
        <v>SEGERA PESAN</v>
      </c>
    </row>
    <row r="18" spans="1:11" x14ac:dyDescent="0.25">
      <c r="A18" s="1">
        <v>10</v>
      </c>
      <c r="B18" s="1" t="s">
        <v>15</v>
      </c>
      <c r="C18" s="1" t="str">
        <f t="shared" si="0"/>
        <v>PT.SEJAHTERA</v>
      </c>
      <c r="D18" s="3">
        <v>15</v>
      </c>
      <c r="E18" s="8">
        <v>40553</v>
      </c>
      <c r="F18" s="3">
        <v>10</v>
      </c>
      <c r="G18" s="4">
        <f t="shared" si="1"/>
        <v>5400000</v>
      </c>
      <c r="H18" s="4">
        <f t="shared" si="2"/>
        <v>270000</v>
      </c>
      <c r="I18" s="4">
        <f t="shared" si="3"/>
        <v>5130000</v>
      </c>
      <c r="J18" s="3">
        <f t="shared" si="4"/>
        <v>5</v>
      </c>
      <c r="K18" s="1" t="str">
        <f t="shared" si="5"/>
        <v>CUKUP</v>
      </c>
    </row>
    <row r="19" spans="1:11" x14ac:dyDescent="0.25">
      <c r="A19" s="1">
        <v>11</v>
      </c>
      <c r="B19" s="1" t="s">
        <v>16</v>
      </c>
      <c r="C19" s="1" t="str">
        <f t="shared" si="0"/>
        <v>PD.MAKMUR</v>
      </c>
      <c r="D19" s="3">
        <v>64</v>
      </c>
      <c r="E19" s="8">
        <v>40554</v>
      </c>
      <c r="F19" s="3">
        <v>45</v>
      </c>
      <c r="G19" s="4">
        <f t="shared" si="1"/>
        <v>18000000</v>
      </c>
      <c r="H19" s="4">
        <f t="shared" si="2"/>
        <v>450000</v>
      </c>
      <c r="I19" s="4">
        <f t="shared" si="3"/>
        <v>17550000</v>
      </c>
      <c r="J19" s="3">
        <f t="shared" si="4"/>
        <v>19</v>
      </c>
      <c r="K19" s="1" t="str">
        <f t="shared" si="5"/>
        <v>SEGERA PESAN</v>
      </c>
    </row>
    <row r="21" spans="1:11" x14ac:dyDescent="0.25">
      <c r="B21" s="12" t="s">
        <v>17</v>
      </c>
      <c r="C21" s="12"/>
      <c r="D21" s="12"/>
      <c r="E21" s="12"/>
      <c r="F21" s="12"/>
    </row>
    <row r="22" spans="1:11" x14ac:dyDescent="0.25">
      <c r="B22" s="13" t="s">
        <v>18</v>
      </c>
      <c r="C22" s="13" t="s">
        <v>13</v>
      </c>
      <c r="D22" s="13" t="s">
        <v>14</v>
      </c>
      <c r="E22" s="13" t="s">
        <v>15</v>
      </c>
      <c r="F22" s="13" t="s">
        <v>16</v>
      </c>
    </row>
    <row r="23" spans="1:11" x14ac:dyDescent="0.25">
      <c r="B23" s="13" t="s">
        <v>4</v>
      </c>
      <c r="C23" s="13" t="s">
        <v>20</v>
      </c>
      <c r="D23" s="13" t="s">
        <v>21</v>
      </c>
      <c r="E23" s="13" t="s">
        <v>22</v>
      </c>
      <c r="F23" s="13" t="s">
        <v>23</v>
      </c>
    </row>
    <row r="24" spans="1:11" x14ac:dyDescent="0.25">
      <c r="B24" s="13" t="s">
        <v>19</v>
      </c>
      <c r="C24" s="14">
        <v>600000</v>
      </c>
      <c r="D24" s="14">
        <v>350000</v>
      </c>
      <c r="E24" s="14">
        <v>540000</v>
      </c>
      <c r="F24" s="14">
        <v>400000</v>
      </c>
    </row>
    <row r="25" spans="1:11" x14ac:dyDescent="0.25">
      <c r="B25" s="13" t="s">
        <v>9</v>
      </c>
      <c r="C25" s="15">
        <v>7.0000000000000007E-2</v>
      </c>
      <c r="D25" s="16">
        <v>0.03</v>
      </c>
      <c r="E25" s="16">
        <v>0.05</v>
      </c>
      <c r="F25" s="17">
        <v>2.5000000000000001E-2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2022-10-21T01:33:17Z</dcterms:created>
  <dcterms:modified xsi:type="dcterms:W3CDTF">2022-10-21T02:34:20Z</dcterms:modified>
</cp:coreProperties>
</file>