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43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Kevin\Dropbox\CARI\Data Pages\"/>
    </mc:Choice>
  </mc:AlternateContent>
  <xr:revisionPtr revIDLastSave="0" documentId="13_ncr:1_{713B7491-CC18-494F-AC46-48919BBB9E7E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Foreign Affairs Budget" sheetId="1" r:id="rId1"/>
    <sheet name="Expenditure Graph" sheetId="5" r:id="rId2"/>
  </sheets>
  <calcPr calcId="191029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1" i="1" l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</calcChain>
</file>

<file path=xl/sharedStrings.xml><?xml version="1.0" encoding="utf-8"?>
<sst xmlns="http://schemas.openxmlformats.org/spreadsheetml/2006/main" count="16" uniqueCount="12">
  <si>
    <t>Foreign Aid</t>
  </si>
  <si>
    <t>Spent</t>
  </si>
  <si>
    <t>Year</t>
  </si>
  <si>
    <r>
      <rPr>
        <b/>
        <sz val="11"/>
        <color theme="1"/>
        <rFont val="Calibri"/>
        <family val="2"/>
        <scheme val="minor"/>
      </rPr>
      <t>Author:</t>
    </r>
    <r>
      <rPr>
        <sz val="11"/>
        <color theme="1"/>
        <rFont val="Calibri"/>
        <family val="2"/>
        <scheme val="minor"/>
      </rPr>
      <t xml:space="preserve"> Johns Hopkins China-Africa Research Initiative</t>
    </r>
  </si>
  <si>
    <r>
      <rPr>
        <b/>
        <sz val="11"/>
        <color theme="1"/>
        <rFont val="Calibri"/>
        <family val="2"/>
        <scheme val="minor"/>
      </rPr>
      <t>Source:</t>
    </r>
    <r>
      <rPr>
        <sz val="11"/>
        <color theme="1"/>
        <rFont val="Calibri"/>
        <family val="2"/>
        <scheme val="minor"/>
      </rPr>
      <t xml:space="preserve"> China Ministry of Finance, http://yss.mof.gov.cn/zhengwuxinxi/caizhengshuju/index.html</t>
    </r>
  </si>
  <si>
    <r>
      <rPr>
        <b/>
        <sz val="11"/>
        <color theme="1"/>
        <rFont val="Calibri"/>
        <family val="2"/>
        <scheme val="minor"/>
      </rPr>
      <t xml:space="preserve">Title: </t>
    </r>
    <r>
      <rPr>
        <sz val="11"/>
        <color theme="1"/>
        <rFont val="Calibri"/>
        <family val="2"/>
        <scheme val="minor"/>
      </rPr>
      <t>Chinese Foreign Affairs Budget &amp; Expenditure Data</t>
    </r>
  </si>
  <si>
    <t>Chinese Global Foreign Aid Expenditure</t>
  </si>
  <si>
    <t>US$ bn unadjusted</t>
  </si>
  <si>
    <r>
      <rPr>
        <b/>
        <sz val="11"/>
        <color theme="1"/>
        <rFont val="Calibri"/>
        <family val="2"/>
        <scheme val="minor"/>
      </rPr>
      <t xml:space="preserve">Title: </t>
    </r>
    <r>
      <rPr>
        <sz val="11"/>
        <color theme="1"/>
        <rFont val="Calibri"/>
        <family val="2"/>
        <scheme val="minor"/>
      </rPr>
      <t>China Foreign Affairs Budgetary Data</t>
    </r>
  </si>
  <si>
    <t>Chinese Global Foregin Aid Expenditure, 2003-2017</t>
  </si>
  <si>
    <r>
      <rPr>
        <b/>
        <sz val="11"/>
        <color theme="1"/>
        <rFont val="Calibri"/>
        <family val="2"/>
        <scheme val="minor"/>
      </rPr>
      <t>Updated</t>
    </r>
    <r>
      <rPr>
        <sz val="11"/>
        <color theme="1"/>
        <rFont val="Calibri"/>
        <family val="2"/>
        <scheme val="minor"/>
      </rPr>
      <t xml:space="preserve"> 19-Feb-2020</t>
    </r>
  </si>
  <si>
    <t>Note: The numbers are usually updated in mid July every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</si>
</sst>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9"/>
      <name val="Calibri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/>
    <xf numFmtId="0" fontId="2" fillId="0" borderId="0" xfId="0" applyFont="1" applyAlignment="1">
      <alignment wrapText="1"/>
    </xf>
    <xf numFmtId="0" fontId="0" fillId="3" borderId="0" xfId="0" applyFill="1" applyAlignment="1">
      <alignment horizontal="center" vertical="center"/>
    </xf>
    <xf numFmtId="0" fontId="0" fillId="3" borderId="0" xfId="0" applyFill="1"/>
    <xf numFmtId="164" fontId="0" fillId="0" borderId="1" xfId="1" applyNumberFormat="1" applyFont="1" applyBorder="1" applyAlignment="1">
      <alignment horizontal="center" vertical="center"/>
    </xf>
    <xf numFmtId="164" fontId="2" fillId="2" borderId="1" xfId="1" applyNumberFormat="1" applyFont="1" applyFill="1" applyBorder="1" applyAlignment="1">
      <alignment horizontal="center" vertical="center" wrapText="1"/>
    </xf>
    <xf numFmtId="0" fontId="0" fillId="3" borderId="0" xfId="0" applyFill="1" applyAlignment="1">
      <alignment horizontal="right" vertical="center"/>
    </xf>
    <xf numFmtId="2" fontId="0" fillId="0" borderId="0" xfId="1" applyNumberFormat="1" applyFont="1" applyBorder="1" applyAlignment="1">
      <alignment horizontal="center" vertical="center"/>
    </xf>
    <xf numFmtId="2" fontId="0" fillId="0" borderId="0" xfId="1" applyNumberFormat="1" applyFont="1"/>
    <xf numFmtId="2" fontId="0" fillId="0" borderId="0" xfId="0" applyNumberFormat="1"/>
    <xf numFmtId="0" fontId="0" fillId="0" borderId="0" xfId="0" applyFill="1" applyAlignment="1"/>
    <xf numFmtId="0" fontId="0" fillId="0" borderId="0" xfId="0" applyFill="1"/>
    <xf numFmtId="2" fontId="0" fillId="0" borderId="0" xfId="0" applyNumberFormat="1" applyFill="1"/>
    <xf numFmtId="2" fontId="0" fillId="0" borderId="0" xfId="0" applyNumberFormat="1" applyAlignment="1">
      <alignment wrapText="1"/>
    </xf>
    <xf numFmtId="0" fontId="2" fillId="0" borderId="0" xfId="0" applyFont="1" applyAlignment="1">
      <alignment horizontal="center" vertical="center"/>
    </xf>
  </cellXfs>
  <cellStyles count="8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Hyperlink" xfId="2" builtinId="8" hidden="1"/>
    <cellStyle name="Hyperlink" xfId="4" builtinId="8" hidden="1"/>
    <cellStyle name="Hyperlink" xfId="6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Chinese Global Foreign Aid Expenditure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3790529308836411"/>
          <c:y val="0.15498180130798606"/>
          <c:w val="0.83153915135608103"/>
          <c:h val="0.5722900655382150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'Expenditure Graph'!$B$2</c:f>
              <c:strCache>
                <c:ptCount val="1"/>
                <c:pt idx="0">
                  <c:v>Foreign Aid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numRef>
              <c:f>'Expenditure Graph'!$A$3:$A$18</c:f>
              <c:numCache>
                <c:formatCode>General</c:formatCode>
                <c:ptCount val="16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</c:numCache>
            </c:numRef>
          </c:cat>
          <c:val>
            <c:numRef>
              <c:f>'Expenditure Graph'!$B$3:$B$18</c:f>
              <c:numCache>
                <c:formatCode>0.00</c:formatCode>
                <c:ptCount val="16"/>
                <c:pt idx="0">
                  <c:v>0.63104285999999998</c:v>
                </c:pt>
                <c:pt idx="1">
                  <c:v>0.73325657999999994</c:v>
                </c:pt>
                <c:pt idx="2">
                  <c:v>0.92553300000000005</c:v>
                </c:pt>
                <c:pt idx="3">
                  <c:v>1.0543359999999999</c:v>
                </c:pt>
                <c:pt idx="4">
                  <c:v>1.5270941400000002</c:v>
                </c:pt>
                <c:pt idx="5">
                  <c:v>1.8405214500000002</c:v>
                </c:pt>
                <c:pt idx="6">
                  <c:v>1.9476115899999997</c:v>
                </c:pt>
                <c:pt idx="7">
                  <c:v>2.0620665000000002</c:v>
                </c:pt>
                <c:pt idx="8">
                  <c:v>2.5231718399999998</c:v>
                </c:pt>
                <c:pt idx="9">
                  <c:v>2.6782442999999998</c:v>
                </c:pt>
                <c:pt idx="10">
                  <c:v>2.8153013700000002</c:v>
                </c:pt>
                <c:pt idx="11">
                  <c:v>2.9739764099999997</c:v>
                </c:pt>
                <c:pt idx="12">
                  <c:v>2.985598</c:v>
                </c:pt>
                <c:pt idx="13">
                  <c:v>2.2531607999999999</c:v>
                </c:pt>
                <c:pt idx="14">
                  <c:v>2.4515484000000001</c:v>
                </c:pt>
                <c:pt idx="15">
                  <c:v>3.2772800000000002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76-E84F-8DA7-39DADD3CFD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3449600"/>
        <c:axId val="173451136"/>
      </c:barChart>
      <c:catAx>
        <c:axId val="173449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3451136"/>
        <c:crosses val="autoZero"/>
        <c:auto val="1"/>
        <c:lblAlgn val="ctr"/>
        <c:lblOffset val="100"/>
        <c:noMultiLvlLbl val="0"/>
      </c:catAx>
      <c:valAx>
        <c:axId val="1734511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Billions of US$</a:t>
                </a:r>
              </a:p>
            </c:rich>
          </c:tx>
          <c:overlay val="0"/>
        </c:title>
        <c:numFmt formatCode="#,##0.0" sourceLinked="0"/>
        <c:majorTickMark val="out"/>
        <c:minorTickMark val="none"/>
        <c:tickLblPos val="nextTo"/>
        <c:crossAx val="1734496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135256</xdr:colOff>
      <xdr:row>0</xdr:row>
      <xdr:rowOff>78104</xdr:rowOff>
    </xdr:from>
    <xdr:to>
      <xdr:col>12</xdr:col>
      <xdr:colOff>449580</xdr:colOff>
      <xdr:row>21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0.49167</cdr:x>
      <cdr:y>0.79086</cdr:y>
    </cdr:from>
    <cdr:to>
      <cdr:x>0.97151</cdr:x>
      <cdr:y>0.96707</cdr:y>
    </cdr:to>
    <cdr:pic>
      <cdr:nvPicPr>
        <cdr:cNvPr id="2" name="Picture 1">
          <a:extLst xmlns:a="http://schemas.openxmlformats.org/drawingml/2006/main">
            <a:ext uri="{FF2B5EF4-FFF2-40B4-BE49-F238E27FC236}">
              <a16:creationId xmlns:a16="http://schemas.microsoft.com/office/drawing/2014/main" id="{EF3DD664-4AF9-9341-B739-71FDBC63880D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2247900" y="2515995"/>
          <a:ext cx="2193860" cy="560580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0.10417</cdr:x>
      <cdr:y>0.83832</cdr:y>
    </cdr:from>
    <cdr:to>
      <cdr:x>0.4</cdr:x>
      <cdr:y>0.93713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76250" y="2667000"/>
          <a:ext cx="1352550" cy="3143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March 2019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9"/>
  <sheetViews>
    <sheetView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30" sqref="A30"/>
    </sheetView>
  </sheetViews>
  <sheetFormatPr defaultColWidth="8.77734375" defaultRowHeight="14.4"/>
  <cols>
    <col min="2" max="2" width="20.77734375" customWidth="1"/>
  </cols>
  <sheetData>
    <row r="1" spans="1:2">
      <c r="A1" s="4" t="s">
        <v>6</v>
      </c>
    </row>
    <row r="2" spans="1:2" s="2" customFormat="1" ht="30" customHeight="1">
      <c r="A2" s="2" t="s">
        <v>7</v>
      </c>
      <c r="B2" s="9" t="s">
        <v>0</v>
      </c>
    </row>
    <row r="3" spans="1:2">
      <c r="A3" s="6" t="s">
        <v>2</v>
      </c>
      <c r="B3" s="8" t="s">
        <v>1</v>
      </c>
    </row>
    <row r="4" spans="1:2">
      <c r="A4" s="10">
        <v>2000</v>
      </c>
      <c r="B4" s="11"/>
    </row>
    <row r="5" spans="1:2">
      <c r="A5" s="10">
        <v>2001</v>
      </c>
      <c r="B5" s="11"/>
    </row>
    <row r="6" spans="1:2">
      <c r="A6" s="10">
        <v>2002</v>
      </c>
      <c r="B6" s="11"/>
    </row>
    <row r="7" spans="1:2">
      <c r="A7" s="7">
        <v>2003</v>
      </c>
      <c r="B7" s="12">
        <f>631.04286/1000</f>
        <v>0.63104285999999998</v>
      </c>
    </row>
    <row r="8" spans="1:2">
      <c r="A8" s="7">
        <v>2004</v>
      </c>
      <c r="B8" s="12">
        <f>733.25658/1000</f>
        <v>0.73325657999999994</v>
      </c>
    </row>
    <row r="9" spans="1:2">
      <c r="A9" s="7">
        <v>2005</v>
      </c>
      <c r="B9" s="12">
        <f>925.533/1000</f>
        <v>0.92553300000000005</v>
      </c>
    </row>
    <row r="10" spans="1:2">
      <c r="A10" s="7">
        <v>2006</v>
      </c>
      <c r="B10" s="12">
        <f>1054.336/1000</f>
        <v>1.0543359999999999</v>
      </c>
    </row>
    <row r="11" spans="1:2">
      <c r="A11" s="7">
        <v>2007</v>
      </c>
      <c r="B11" s="12">
        <f>1527.09414/1000</f>
        <v>1.52709414</v>
      </c>
    </row>
    <row r="12" spans="1:2">
      <c r="A12" s="7">
        <v>2008</v>
      </c>
      <c r="B12" s="12">
        <f>1840.52145/1000</f>
        <v>1.84052145</v>
      </c>
    </row>
    <row r="13" spans="1:2">
      <c r="A13" s="7">
        <v>2009</v>
      </c>
      <c r="B13" s="13">
        <f>1947.61159/1000</f>
        <v>1.9476115899999999</v>
      </c>
    </row>
    <row r="14" spans="1:2">
      <c r="A14" s="7">
        <v>2010</v>
      </c>
      <c r="B14" s="13">
        <f>2062.0665/1000</f>
        <v>2.0620664999999998</v>
      </c>
    </row>
    <row r="15" spans="1:2">
      <c r="A15" s="7">
        <v>2011</v>
      </c>
      <c r="B15" s="12">
        <f>2523.17184/1000</f>
        <v>2.5231718399999998</v>
      </c>
    </row>
    <row r="16" spans="1:2">
      <c r="A16" s="7">
        <v>2012</v>
      </c>
      <c r="B16" s="13">
        <f>2678.2443/1000</f>
        <v>2.6782442999999998</v>
      </c>
    </row>
    <row r="17" spans="1:4">
      <c r="A17" s="7">
        <v>2013</v>
      </c>
      <c r="B17" s="13">
        <f>2815.30137/1000</f>
        <v>2.8153013700000002</v>
      </c>
    </row>
    <row r="18" spans="1:4">
      <c r="A18" s="7">
        <v>2014</v>
      </c>
      <c r="B18" s="13">
        <f>2973.97641/1000</f>
        <v>2.9739764100000001</v>
      </c>
    </row>
    <row r="19" spans="1:4">
      <c r="A19" s="7">
        <v>2015</v>
      </c>
      <c r="B19" s="13">
        <f>2985.598/1000</f>
        <v>2.985598</v>
      </c>
    </row>
    <row r="20" spans="1:4">
      <c r="A20" s="7">
        <v>2016</v>
      </c>
      <c r="B20" s="13">
        <f>2253.1608/1000</f>
        <v>2.2531608000000003</v>
      </c>
    </row>
    <row r="21" spans="1:4">
      <c r="A21" s="7">
        <v>2017</v>
      </c>
      <c r="B21" s="13">
        <f>2451.5484/1000</f>
        <v>2.4515484000000001</v>
      </c>
    </row>
    <row r="22" spans="1:4">
      <c r="A22" s="7">
        <v>2018</v>
      </c>
      <c r="B22" s="16">
        <v>3.2772800000000002</v>
      </c>
      <c r="C22" s="15"/>
      <c r="D22" s="15"/>
    </row>
    <row r="24" spans="1:4">
      <c r="A24" t="s">
        <v>3</v>
      </c>
    </row>
    <row r="25" spans="1:4">
      <c r="A25" t="s">
        <v>5</v>
      </c>
    </row>
    <row r="26" spans="1:4">
      <c r="A26" t="s">
        <v>4</v>
      </c>
    </row>
    <row r="27" spans="1:4">
      <c r="A27" s="14" t="s">
        <v>10</v>
      </c>
    </row>
    <row r="28" spans="1:4">
      <c r="A28" s="15"/>
    </row>
    <row r="29" spans="1:4">
      <c r="A29" s="15" t="s">
        <v>11</v>
      </c>
    </row>
  </sheetData>
  <phoneticPr fontId="5" type="noConversion"/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7"/>
  <sheetViews>
    <sheetView workbookViewId="0">
      <selection activeCell="B23" sqref="B23"/>
    </sheetView>
  </sheetViews>
  <sheetFormatPr defaultColWidth="8.77734375" defaultRowHeight="14.4"/>
  <cols>
    <col min="1" max="1" width="11.44140625" customWidth="1"/>
    <col min="2" max="2" width="40.44140625" style="1" customWidth="1"/>
  </cols>
  <sheetData>
    <row r="1" spans="1:2">
      <c r="A1" s="18" t="s">
        <v>9</v>
      </c>
      <c r="B1" s="18"/>
    </row>
    <row r="2" spans="1:2" ht="28.8">
      <c r="A2" s="3" t="s">
        <v>7</v>
      </c>
      <c r="B2" s="3" t="s">
        <v>0</v>
      </c>
    </row>
    <row r="3" spans="1:2">
      <c r="A3" s="5">
        <v>2003</v>
      </c>
      <c r="B3" s="17">
        <v>0.63104285999999998</v>
      </c>
    </row>
    <row r="4" spans="1:2">
      <c r="A4" s="5">
        <v>2004</v>
      </c>
      <c r="B4" s="17">
        <v>0.73325657999999994</v>
      </c>
    </row>
    <row r="5" spans="1:2">
      <c r="A5" s="5">
        <v>2005</v>
      </c>
      <c r="B5" s="17">
        <v>0.92553300000000005</v>
      </c>
    </row>
    <row r="6" spans="1:2">
      <c r="A6" s="5">
        <v>2006</v>
      </c>
      <c r="B6" s="17">
        <v>1.0543359999999999</v>
      </c>
    </row>
    <row r="7" spans="1:2">
      <c r="A7" s="5">
        <v>2007</v>
      </c>
      <c r="B7" s="17">
        <v>1.5270941400000002</v>
      </c>
    </row>
    <row r="8" spans="1:2">
      <c r="A8" s="5">
        <v>2008</v>
      </c>
      <c r="B8" s="17">
        <v>1.8405214500000002</v>
      </c>
    </row>
    <row r="9" spans="1:2">
      <c r="A9" s="5">
        <v>2009</v>
      </c>
      <c r="B9" s="17">
        <v>1.9476115899999997</v>
      </c>
    </row>
    <row r="10" spans="1:2">
      <c r="A10" s="5">
        <v>2010</v>
      </c>
      <c r="B10" s="17">
        <v>2.0620665000000002</v>
      </c>
    </row>
    <row r="11" spans="1:2">
      <c r="A11" s="5">
        <v>2011</v>
      </c>
      <c r="B11" s="17">
        <v>2.5231718399999998</v>
      </c>
    </row>
    <row r="12" spans="1:2">
      <c r="A12" s="5">
        <v>2012</v>
      </c>
      <c r="B12" s="17">
        <v>2.6782442999999998</v>
      </c>
    </row>
    <row r="13" spans="1:2">
      <c r="A13" s="5">
        <v>2013</v>
      </c>
      <c r="B13" s="17">
        <v>2.8153013700000002</v>
      </c>
    </row>
    <row r="14" spans="1:2">
      <c r="A14" s="5">
        <v>2014</v>
      </c>
      <c r="B14" s="17">
        <v>2.9739764099999997</v>
      </c>
    </row>
    <row r="15" spans="1:2">
      <c r="A15" s="5">
        <v>2015</v>
      </c>
      <c r="B15" s="17">
        <v>2.985598</v>
      </c>
    </row>
    <row r="16" spans="1:2">
      <c r="A16" s="5">
        <v>2016</v>
      </c>
      <c r="B16" s="17">
        <v>2.2531607999999999</v>
      </c>
    </row>
    <row r="17" spans="1:2">
      <c r="A17" s="5">
        <v>2017</v>
      </c>
      <c r="B17" s="17">
        <v>2.4515484000000001</v>
      </c>
    </row>
    <row r="18" spans="1:2">
      <c r="A18" s="5">
        <v>2018</v>
      </c>
      <c r="B18" s="17">
        <v>3.2772800000000002</v>
      </c>
    </row>
    <row r="35" spans="1:1">
      <c r="A35" t="s">
        <v>3</v>
      </c>
    </row>
    <row r="36" spans="1:1">
      <c r="A36" t="s">
        <v>8</v>
      </c>
    </row>
    <row r="37" spans="1:1">
      <c r="A37" t="s">
        <v>4</v>
      </c>
    </row>
  </sheetData>
  <mergeCells count="1">
    <mergeCell ref="A1:B1"/>
  </mergeCells>
  <phoneticPr fontId="5" type="noConversion"/>
  <pageMargins left="0.7" right="0.7" top="0.75" bottom="0.75" header="0.3" footer="0.3"/>
  <pageSetup orientation="portrait" horizontalDpi="4294967292" verticalDpi="429496729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Foreign Affairs Budget</vt:lpstr>
      <vt:lpstr>Expenditure 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Sais</dc:creator>
  <cp:lastModifiedBy>Kevin</cp:lastModifiedBy>
  <dcterms:created xsi:type="dcterms:W3CDTF">2017-02-02T21:27:22Z</dcterms:created>
  <dcterms:modified xsi:type="dcterms:W3CDTF">2020-02-19T18:33:27Z</dcterms:modified>
</cp:coreProperties>
</file>